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225" windowWidth="14415" windowHeight="11580" tabRatio="879" activeTab="1"/>
  </bookViews>
  <sheets>
    <sheet name="Cover" sheetId="31" r:id="rId1"/>
    <sheet name="Contents" sheetId="32" r:id="rId2"/>
    <sheet name="1a. STPIS Reliability" sheetId="47" state="hidden" r:id="rId3"/>
    <sheet name="1b. STPIS Customer Service" sheetId="68" state="hidden" r:id="rId4"/>
    <sheet name="1c. STPIS Daily Performance" sheetId="60" state="hidden" r:id="rId5"/>
    <sheet name="1d. STPIS MED Threshold" sheetId="65" state="hidden" r:id="rId6"/>
    <sheet name="1e. STPIS Exclusions" sheetId="50" state="hidden" r:id="rId7"/>
    <sheet name="2. Demand" sheetId="67" state="hidden" r:id="rId8"/>
    <sheet name="3. Asset Installation" sheetId="69" state="hidden" r:id="rId9"/>
    <sheet name="4. Customer Service" sheetId="58" r:id="rId10"/>
    <sheet name="5. General Information" sheetId="53" r:id="rId11"/>
    <sheet name="6a. Planned Outages " sheetId="62" r:id="rId12"/>
    <sheet name="6b. Annual Feeder Reliability" sheetId="63" r:id="rId13"/>
    <sheet name="6c. Causes of Outages and Worst" sheetId="64" r:id="rId14"/>
  </sheets>
  <externalReferences>
    <externalReference r:id="rId15"/>
    <externalReference r:id="rId16"/>
    <externalReference r:id="rId17"/>
  </externalReferences>
  <definedNames>
    <definedName name="_xlnm._FilterDatabase" localSheetId="4" hidden="1">'1c. STPIS Daily Performance'!$B$11:$AL$376</definedName>
    <definedName name="_xlnm._FilterDatabase" localSheetId="5" hidden="1">'1d. STPIS MED Threshold'!$B$18:$F$1845</definedName>
    <definedName name="_xlnm._FilterDatabase" localSheetId="11" hidden="1">'6a. Planned Outages '!$B$6:$K$8621</definedName>
    <definedName name="_xlnm._FilterDatabase" localSheetId="12" hidden="1">'6b. Annual Feeder Reliability'!$B$6:$Z$342</definedName>
    <definedName name="abc" localSheetId="2">#REF!</definedName>
    <definedName name="abc" localSheetId="3">#REF!</definedName>
    <definedName name="abc" localSheetId="6">#REF!</definedName>
    <definedName name="abc" localSheetId="8">#REF!</definedName>
    <definedName name="abc" localSheetId="1">#REF!</definedName>
    <definedName name="abc">#REF!</definedName>
    <definedName name="Asset1" localSheetId="2">#REF!</definedName>
    <definedName name="Asset1" localSheetId="3">#REF!</definedName>
    <definedName name="Asset1" localSheetId="6">#REF!</definedName>
    <definedName name="Asset1" localSheetId="8">#REF!</definedName>
    <definedName name="Asset1" localSheetId="10">'[1]4. RAB'!#REF!</definedName>
    <definedName name="Asset1" localSheetId="1">'[2]4. RAB'!#REF!</definedName>
    <definedName name="Asset1" localSheetId="0">#REF!</definedName>
    <definedName name="Asset1">#REF!</definedName>
    <definedName name="Asset10" localSheetId="2">#REF!</definedName>
    <definedName name="Asset10" localSheetId="3">#REF!</definedName>
    <definedName name="Asset10" localSheetId="6">#REF!</definedName>
    <definedName name="Asset10" localSheetId="7">#REF!</definedName>
    <definedName name="Asset10" localSheetId="8">#REF!</definedName>
    <definedName name="Asset10" localSheetId="10">'[1]4. RAB'!#REF!</definedName>
    <definedName name="Asset10" localSheetId="1">'[2]4. RAB'!#REF!</definedName>
    <definedName name="Asset10" localSheetId="0">#REF!</definedName>
    <definedName name="Asset10">#REF!</definedName>
    <definedName name="Asset11" localSheetId="2">#REF!</definedName>
    <definedName name="Asset11" localSheetId="3">#REF!</definedName>
    <definedName name="Asset11" localSheetId="6">#REF!</definedName>
    <definedName name="Asset11" localSheetId="7">#REF!</definedName>
    <definedName name="Asset11" localSheetId="8">#REF!</definedName>
    <definedName name="Asset11" localSheetId="10">'[1]4. RAB'!#REF!</definedName>
    <definedName name="Asset11" localSheetId="1">'[2]4. RAB'!#REF!</definedName>
    <definedName name="Asset11" localSheetId="0">#REF!</definedName>
    <definedName name="Asset11">#REF!</definedName>
    <definedName name="asset11a" localSheetId="2">#REF!</definedName>
    <definedName name="asset11a" localSheetId="3">#REF!</definedName>
    <definedName name="asset11a" localSheetId="6">#REF!</definedName>
    <definedName name="asset11a" localSheetId="7">#REF!</definedName>
    <definedName name="asset11a" localSheetId="10">#REF!</definedName>
    <definedName name="asset11a" localSheetId="1">#REF!</definedName>
    <definedName name="asset11a" localSheetId="0">#REF!</definedName>
    <definedName name="asset11a">#REF!</definedName>
    <definedName name="Asset12" localSheetId="2">#REF!</definedName>
    <definedName name="Asset12" localSheetId="3">#REF!</definedName>
    <definedName name="Asset12" localSheetId="6">#REF!</definedName>
    <definedName name="Asset12" localSheetId="7">#REF!</definedName>
    <definedName name="Asset12" localSheetId="8">#REF!</definedName>
    <definedName name="Asset12" localSheetId="10">'[1]4. RAB'!#REF!</definedName>
    <definedName name="Asset12" localSheetId="1">'[2]4. RAB'!#REF!</definedName>
    <definedName name="Asset12" localSheetId="0">#REF!</definedName>
    <definedName name="Asset12">#REF!</definedName>
    <definedName name="Asset13" localSheetId="2">#REF!</definedName>
    <definedName name="Asset13" localSheetId="3">#REF!</definedName>
    <definedName name="Asset13" localSheetId="6">#REF!</definedName>
    <definedName name="Asset13" localSheetId="7">#REF!</definedName>
    <definedName name="Asset13" localSheetId="8">#REF!</definedName>
    <definedName name="Asset13" localSheetId="10">'[1]4. RAB'!#REF!</definedName>
    <definedName name="Asset13" localSheetId="1">'[2]4. RAB'!#REF!</definedName>
    <definedName name="Asset13" localSheetId="0">#REF!</definedName>
    <definedName name="Asset13">#REF!</definedName>
    <definedName name="Asset14" localSheetId="2">#REF!</definedName>
    <definedName name="Asset14" localSheetId="3">#REF!</definedName>
    <definedName name="Asset14" localSheetId="6">#REF!</definedName>
    <definedName name="Asset14" localSheetId="7">#REF!</definedName>
    <definedName name="Asset14" localSheetId="8">#REF!</definedName>
    <definedName name="Asset14" localSheetId="10">'[1]4. RAB'!#REF!</definedName>
    <definedName name="Asset14" localSheetId="1">'[2]4. RAB'!#REF!</definedName>
    <definedName name="Asset14" localSheetId="0">#REF!</definedName>
    <definedName name="Asset14">#REF!</definedName>
    <definedName name="Asset15" localSheetId="2">#REF!</definedName>
    <definedName name="Asset15" localSheetId="3">#REF!</definedName>
    <definedName name="Asset15" localSheetId="6">#REF!</definedName>
    <definedName name="Asset15" localSheetId="7">#REF!</definedName>
    <definedName name="Asset15" localSheetId="8">#REF!</definedName>
    <definedName name="Asset15" localSheetId="10">'[1]4. RAB'!#REF!</definedName>
    <definedName name="Asset15" localSheetId="1">'[2]4. RAB'!#REF!</definedName>
    <definedName name="Asset15" localSheetId="0">#REF!</definedName>
    <definedName name="Asset15">#REF!</definedName>
    <definedName name="Asset16" localSheetId="2">#REF!</definedName>
    <definedName name="Asset16" localSheetId="3">#REF!</definedName>
    <definedName name="Asset16" localSheetId="6">#REF!</definedName>
    <definedName name="Asset16" localSheetId="7">#REF!</definedName>
    <definedName name="Asset16" localSheetId="8">#REF!</definedName>
    <definedName name="Asset16" localSheetId="10">'[1]4. RAB'!#REF!</definedName>
    <definedName name="Asset16" localSheetId="1">'[2]4. RAB'!#REF!</definedName>
    <definedName name="Asset16" localSheetId="0">#REF!</definedName>
    <definedName name="Asset16">#REF!</definedName>
    <definedName name="Asset17" localSheetId="2">#REF!</definedName>
    <definedName name="Asset17" localSheetId="3">#REF!</definedName>
    <definedName name="Asset17" localSheetId="6">#REF!</definedName>
    <definedName name="Asset17" localSheetId="7">#REF!</definedName>
    <definedName name="Asset17" localSheetId="8">#REF!</definedName>
    <definedName name="Asset17" localSheetId="10">'[1]4. RAB'!#REF!</definedName>
    <definedName name="Asset17" localSheetId="1">'[2]4. RAB'!#REF!</definedName>
    <definedName name="Asset17" localSheetId="0">#REF!</definedName>
    <definedName name="Asset17">#REF!</definedName>
    <definedName name="Asset18" localSheetId="2">#REF!</definedName>
    <definedName name="Asset18" localSheetId="3">#REF!</definedName>
    <definedName name="Asset18" localSheetId="6">#REF!</definedName>
    <definedName name="Asset18" localSheetId="7">#REF!</definedName>
    <definedName name="Asset18" localSheetId="8">#REF!</definedName>
    <definedName name="Asset18" localSheetId="10">'[1]4. RAB'!#REF!</definedName>
    <definedName name="Asset18" localSheetId="1">'[2]4. RAB'!#REF!</definedName>
    <definedName name="Asset18" localSheetId="0">#REF!</definedName>
    <definedName name="Asset18">#REF!</definedName>
    <definedName name="Asset19" localSheetId="2">#REF!</definedName>
    <definedName name="Asset19" localSheetId="3">#REF!</definedName>
    <definedName name="Asset19" localSheetId="6">#REF!</definedName>
    <definedName name="Asset19" localSheetId="7">#REF!</definedName>
    <definedName name="Asset19" localSheetId="8">#REF!</definedName>
    <definedName name="Asset19" localSheetId="10">'[1]4. RAB'!#REF!</definedName>
    <definedName name="Asset19" localSheetId="1">'[2]4. RAB'!#REF!</definedName>
    <definedName name="Asset19" localSheetId="0">#REF!</definedName>
    <definedName name="Asset19">#REF!</definedName>
    <definedName name="Asset2" localSheetId="2">#REF!</definedName>
    <definedName name="Asset2" localSheetId="3">#REF!</definedName>
    <definedName name="Asset2" localSheetId="6">#REF!</definedName>
    <definedName name="Asset2" localSheetId="8">#REF!</definedName>
    <definedName name="Asset2" localSheetId="10">'[1]4. RAB'!#REF!</definedName>
    <definedName name="Asset2" localSheetId="1">'[2]4. RAB'!#REF!</definedName>
    <definedName name="Asset2" localSheetId="0">#REF!</definedName>
    <definedName name="Asset2">#REF!</definedName>
    <definedName name="Asset20" localSheetId="2">#REF!</definedName>
    <definedName name="Asset20" localSheetId="3">#REF!</definedName>
    <definedName name="Asset20" localSheetId="6">#REF!</definedName>
    <definedName name="Asset20" localSheetId="7">#REF!</definedName>
    <definedName name="Asset20" localSheetId="8">#REF!</definedName>
    <definedName name="Asset20" localSheetId="10">'[1]4. RAB'!#REF!</definedName>
    <definedName name="Asset20" localSheetId="1">'[2]4. RAB'!#REF!</definedName>
    <definedName name="Asset20" localSheetId="0">#REF!</definedName>
    <definedName name="Asset20">#REF!</definedName>
    <definedName name="Asset3" localSheetId="2">#REF!</definedName>
    <definedName name="Asset3" localSheetId="3">#REF!</definedName>
    <definedName name="Asset3" localSheetId="6">#REF!</definedName>
    <definedName name="Asset3" localSheetId="7">#REF!</definedName>
    <definedName name="Asset3" localSheetId="8">#REF!</definedName>
    <definedName name="Asset3" localSheetId="10">'[1]4. RAB'!#REF!</definedName>
    <definedName name="Asset3" localSheetId="1">'[2]4. RAB'!#REF!</definedName>
    <definedName name="Asset3" localSheetId="0">#REF!</definedName>
    <definedName name="Asset3">#REF!</definedName>
    <definedName name="Asset4" localSheetId="2">#REF!</definedName>
    <definedName name="Asset4" localSheetId="3">#REF!</definedName>
    <definedName name="Asset4" localSheetId="6">#REF!</definedName>
    <definedName name="Asset4" localSheetId="7">#REF!</definedName>
    <definedName name="Asset4" localSheetId="8">#REF!</definedName>
    <definedName name="Asset4" localSheetId="10">'[1]4. RAB'!#REF!</definedName>
    <definedName name="Asset4" localSheetId="1">'[2]4. RAB'!#REF!</definedName>
    <definedName name="Asset4" localSheetId="0">#REF!</definedName>
    <definedName name="Asset4">#REF!</definedName>
    <definedName name="Asset5" localSheetId="2">#REF!</definedName>
    <definedName name="Asset5" localSheetId="3">#REF!</definedName>
    <definedName name="Asset5" localSheetId="6">#REF!</definedName>
    <definedName name="Asset5" localSheetId="7">#REF!</definedName>
    <definedName name="Asset5" localSheetId="8">#REF!</definedName>
    <definedName name="Asset5" localSheetId="10">'[1]4. RAB'!#REF!</definedName>
    <definedName name="Asset5" localSheetId="1">'[2]4. RAB'!#REF!</definedName>
    <definedName name="Asset5" localSheetId="0">#REF!</definedName>
    <definedName name="Asset5">#REF!</definedName>
    <definedName name="Asset6" localSheetId="2">#REF!</definedName>
    <definedName name="Asset6" localSheetId="3">#REF!</definedName>
    <definedName name="Asset6" localSheetId="6">#REF!</definedName>
    <definedName name="Asset6" localSheetId="7">#REF!</definedName>
    <definedName name="Asset6" localSheetId="8">#REF!</definedName>
    <definedName name="Asset6" localSheetId="10">'[1]4. RAB'!#REF!</definedName>
    <definedName name="Asset6" localSheetId="1">'[2]4. RAB'!#REF!</definedName>
    <definedName name="Asset6" localSheetId="0">#REF!</definedName>
    <definedName name="Asset6">#REF!</definedName>
    <definedName name="Asset7" localSheetId="2">#REF!</definedName>
    <definedName name="Asset7" localSheetId="3">#REF!</definedName>
    <definedName name="Asset7" localSheetId="6">#REF!</definedName>
    <definedName name="Asset7" localSheetId="7">#REF!</definedName>
    <definedName name="Asset7" localSheetId="8">#REF!</definedName>
    <definedName name="Asset7" localSheetId="10">'[1]4. RAB'!#REF!</definedName>
    <definedName name="Asset7" localSheetId="1">'[2]4. RAB'!#REF!</definedName>
    <definedName name="Asset7" localSheetId="0">#REF!</definedName>
    <definedName name="Asset7">#REF!</definedName>
    <definedName name="Asset8" localSheetId="2">#REF!</definedName>
    <definedName name="Asset8" localSheetId="3">#REF!</definedName>
    <definedName name="Asset8" localSheetId="6">#REF!</definedName>
    <definedName name="Asset8" localSheetId="7">#REF!</definedName>
    <definedName name="Asset8" localSheetId="8">#REF!</definedName>
    <definedName name="Asset8" localSheetId="10">'[1]4. RAB'!#REF!</definedName>
    <definedName name="Asset8" localSheetId="1">'[2]4. RAB'!#REF!</definedName>
    <definedName name="Asset8" localSheetId="0">#REF!</definedName>
    <definedName name="Asset8">#REF!</definedName>
    <definedName name="Asset9" localSheetId="2">#REF!</definedName>
    <definedName name="Asset9" localSheetId="3">#REF!</definedName>
    <definedName name="Asset9" localSheetId="6">#REF!</definedName>
    <definedName name="Asset9" localSheetId="7">#REF!</definedName>
    <definedName name="Asset9" localSheetId="8">#REF!</definedName>
    <definedName name="Asset9" localSheetId="10">'[1]4. RAB'!#REF!</definedName>
    <definedName name="Asset9" localSheetId="1">'[2]4. RAB'!#REF!</definedName>
    <definedName name="Asset9" localSheetId="0">#REF!</definedName>
    <definedName name="Asset9">#REF!</definedName>
    <definedName name="DNSP" localSheetId="2">[3]Outcomes!$B$2</definedName>
    <definedName name="DNSP" localSheetId="3">[3]Outcomes!$B$2</definedName>
    <definedName name="DNSP" localSheetId="6">[3]Outcomes!$B$2</definedName>
    <definedName name="DNSP">[3]Outcomes!$B$2</definedName>
    <definedName name="_xlnm.Print_Area" localSheetId="2">'1a. STPIS Reliability'!$B$1:$G$54</definedName>
    <definedName name="_xlnm.Print_Area" localSheetId="3">'1b. STPIS Customer Service'!$B$1:$H$80</definedName>
    <definedName name="_xlnm.Print_Area" localSheetId="4">'1c. STPIS Daily Performance'!$A$1:$AL$376</definedName>
    <definedName name="_xlnm.Print_Area" localSheetId="5">'1d. STPIS MED Threshold'!$A$1:$I$1849</definedName>
    <definedName name="_xlnm.Print_Area" localSheetId="6">'1e. STPIS Exclusions'!$B$1:$M$73</definedName>
    <definedName name="_xlnm.Print_Area" localSheetId="7">'2. Demand'!$A$1:$S$84</definedName>
    <definedName name="_xlnm.Print_Area" localSheetId="9">'4. Customer Service'!$A$1:$K$76</definedName>
    <definedName name="_xlnm.Print_Area" localSheetId="10">'5. General Information'!$B$1:$J$59</definedName>
    <definedName name="_xlnm.Print_Area" localSheetId="11">'6a. Planned Outages '!$A$1:$K$8641</definedName>
    <definedName name="_xlnm.Print_Area" localSheetId="13">'6c. Causes of Outages and Worst'!$A$1:$J$24</definedName>
    <definedName name="_xlnm.Print_Area" localSheetId="1">Contents!$A$1:$N$30</definedName>
    <definedName name="_xlnm.Print_Area" localSheetId="0">Cover!$A$1:$I$44</definedName>
    <definedName name="YEAR" localSheetId="2">[3]Outcomes!$B$3</definedName>
    <definedName name="YEAR" localSheetId="3">[3]Outcomes!$B$3</definedName>
    <definedName name="YEAR" localSheetId="6">[3]Outcomes!$B$3</definedName>
    <definedName name="YEAR">[3]Outcomes!$B$3</definedName>
  </definedNames>
  <calcPr calcId="145621"/>
</workbook>
</file>

<file path=xl/calcChain.xml><?xml version="1.0" encoding="utf-8"?>
<calcChain xmlns="http://schemas.openxmlformats.org/spreadsheetml/2006/main">
  <c r="C10" i="53" l="1"/>
  <c r="C11" i="53"/>
  <c r="C22" i="53"/>
  <c r="C23" i="53"/>
  <c r="C21" i="53"/>
  <c r="C20" i="53"/>
  <c r="C9" i="53"/>
  <c r="C8" i="53"/>
  <c r="C51" i="53" l="1"/>
  <c r="C10" i="68" l="1"/>
  <c r="C9" i="68"/>
  <c r="H77" i="68" l="1"/>
  <c r="H58" i="68" l="1"/>
  <c r="H68" i="68"/>
  <c r="H56" i="68"/>
  <c r="H66" i="68"/>
  <c r="H54" i="68"/>
  <c r="H62" i="68"/>
  <c r="H60" i="68" l="1"/>
  <c r="D9" i="68" l="1"/>
  <c r="D10" i="68" s="1"/>
  <c r="D17" i="64" l="1"/>
  <c r="E1845" i="65" l="1"/>
  <c r="E1844" i="65"/>
  <c r="E1843" i="65"/>
  <c r="B3" i="68" l="1"/>
  <c r="B3" i="60"/>
  <c r="B3" i="65"/>
  <c r="B3" i="50"/>
  <c r="B3" i="67"/>
  <c r="B3" i="69"/>
  <c r="B3" i="58"/>
  <c r="B3" i="53"/>
  <c r="B3" i="62"/>
  <c r="B3" i="63"/>
  <c r="B3" i="64"/>
  <c r="B3" i="47"/>
  <c r="B1" i="68"/>
  <c r="B1" i="60"/>
  <c r="B1" i="65"/>
  <c r="B1" i="50"/>
  <c r="B1" i="67"/>
  <c r="B1" i="69"/>
  <c r="B1" i="58"/>
  <c r="B1" i="53"/>
  <c r="B1" i="62"/>
  <c r="B1" i="63"/>
  <c r="B1" i="64"/>
  <c r="B1" i="47"/>
  <c r="I78" i="69"/>
  <c r="I77" i="69"/>
  <c r="I76" i="69"/>
  <c r="I74" i="69"/>
  <c r="I73" i="69"/>
  <c r="I72" i="69"/>
  <c r="I70" i="69"/>
  <c r="I69" i="69"/>
  <c r="I68" i="69"/>
  <c r="I66" i="69"/>
  <c r="I65" i="69"/>
  <c r="I64" i="69"/>
  <c r="I62" i="69"/>
  <c r="I61" i="69"/>
  <c r="I60" i="69"/>
  <c r="I58" i="69"/>
  <c r="I57" i="69"/>
  <c r="I56" i="69"/>
  <c r="I54" i="69"/>
  <c r="I53" i="69"/>
  <c r="I52" i="69"/>
  <c r="I50" i="69"/>
  <c r="I49" i="69"/>
  <c r="I48" i="69"/>
  <c r="I46" i="69"/>
  <c r="I45" i="69"/>
  <c r="I44" i="69"/>
  <c r="I42" i="69"/>
  <c r="I41" i="69"/>
  <c r="I40" i="69"/>
  <c r="I38" i="69"/>
  <c r="I37" i="69"/>
  <c r="I36" i="69"/>
  <c r="I34" i="69"/>
  <c r="I33" i="69"/>
  <c r="I32" i="69"/>
  <c r="I30" i="69"/>
  <c r="I29" i="69"/>
  <c r="I28" i="69"/>
  <c r="H80" i="68"/>
  <c r="C36" i="68"/>
  <c r="C24" i="68"/>
  <c r="D11" i="68"/>
  <c r="C11" i="68"/>
  <c r="C43" i="67"/>
  <c r="R82" i="67"/>
  <c r="N82" i="67"/>
  <c r="J82" i="67"/>
  <c r="F82" i="67"/>
  <c r="R81" i="67"/>
  <c r="N81" i="67"/>
  <c r="J81" i="67"/>
  <c r="F81" i="67"/>
  <c r="R80" i="67"/>
  <c r="N80" i="67"/>
  <c r="J80" i="67"/>
  <c r="F80" i="67"/>
  <c r="R79" i="67"/>
  <c r="N79" i="67"/>
  <c r="J79" i="67"/>
  <c r="F79" i="67"/>
  <c r="R78" i="67"/>
  <c r="N78" i="67"/>
  <c r="J78" i="67"/>
  <c r="F78" i="67"/>
  <c r="R77" i="67"/>
  <c r="N77" i="67"/>
  <c r="J77" i="67"/>
  <c r="F77" i="67"/>
  <c r="R76" i="67"/>
  <c r="N76" i="67"/>
  <c r="J76" i="67"/>
  <c r="F76" i="67"/>
  <c r="R75" i="67"/>
  <c r="N75" i="67"/>
  <c r="J75" i="67"/>
  <c r="F75" i="67"/>
  <c r="F64" i="67"/>
  <c r="F63" i="67"/>
  <c r="F61" i="67"/>
  <c r="F60" i="67"/>
  <c r="F58" i="67"/>
  <c r="F57" i="67"/>
  <c r="C14" i="67"/>
  <c r="C23" i="67" s="1"/>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259" i="65"/>
  <c r="E260" i="65"/>
  <c r="E261" i="65"/>
  <c r="E262" i="65"/>
  <c r="E263" i="65"/>
  <c r="E264" i="65"/>
  <c r="E265" i="65"/>
  <c r="E266" i="65"/>
  <c r="E267" i="65"/>
  <c r="E268" i="65"/>
  <c r="E269" i="65"/>
  <c r="E270" i="65"/>
  <c r="E271" i="65"/>
  <c r="E272" i="65"/>
  <c r="E273" i="65"/>
  <c r="E274" i="65"/>
  <c r="E275" i="65"/>
  <c r="E276" i="65"/>
  <c r="E277" i="65"/>
  <c r="E278" i="65"/>
  <c r="E279" i="65"/>
  <c r="E280" i="65"/>
  <c r="E281" i="65"/>
  <c r="E282" i="65"/>
  <c r="E283" i="65"/>
  <c r="E284" i="65"/>
  <c r="E285" i="65"/>
  <c r="E286" i="65"/>
  <c r="E287" i="65"/>
  <c r="E288" i="65"/>
  <c r="E289" i="65"/>
  <c r="E290" i="65"/>
  <c r="E291" i="65"/>
  <c r="E292" i="65"/>
  <c r="E293" i="65"/>
  <c r="E294" i="65"/>
  <c r="E295" i="65"/>
  <c r="E296" i="65"/>
  <c r="E297" i="65"/>
  <c r="E298" i="65"/>
  <c r="E299" i="65"/>
  <c r="E300" i="65"/>
  <c r="E301" i="65"/>
  <c r="E302" i="65"/>
  <c r="E303" i="65"/>
  <c r="E304" i="65"/>
  <c r="E305" i="65"/>
  <c r="E306" i="65"/>
  <c r="E307" i="65"/>
  <c r="E308" i="65"/>
  <c r="E309" i="65"/>
  <c r="E310" i="65"/>
  <c r="E311" i="65"/>
  <c r="E312" i="65"/>
  <c r="E313" i="65"/>
  <c r="E314" i="65"/>
  <c r="E315" i="65"/>
  <c r="E316" i="65"/>
  <c r="E317" i="65"/>
  <c r="E318" i="65"/>
  <c r="E319" i="65"/>
  <c r="E320" i="65"/>
  <c r="E321" i="65"/>
  <c r="E322" i="65"/>
  <c r="E323" i="65"/>
  <c r="E324" i="65"/>
  <c r="E325" i="65"/>
  <c r="E326" i="65"/>
  <c r="E327" i="65"/>
  <c r="E328" i="65"/>
  <c r="E329" i="65"/>
  <c r="E330" i="65"/>
  <c r="E331" i="65"/>
  <c r="E332" i="65"/>
  <c r="E333" i="65"/>
  <c r="E334" i="65"/>
  <c r="E335" i="65"/>
  <c r="E336" i="65"/>
  <c r="E337" i="65"/>
  <c r="E338" i="65"/>
  <c r="E339" i="65"/>
  <c r="E340" i="65"/>
  <c r="E341" i="65"/>
  <c r="E342" i="65"/>
  <c r="E343" i="65"/>
  <c r="E344" i="65"/>
  <c r="E345" i="65"/>
  <c r="E346" i="65"/>
  <c r="E347" i="65"/>
  <c r="E348" i="65"/>
  <c r="E349" i="65"/>
  <c r="E350" i="65"/>
  <c r="E351" i="65"/>
  <c r="E352" i="65"/>
  <c r="E353" i="65"/>
  <c r="E354" i="65"/>
  <c r="E355" i="65"/>
  <c r="E356" i="65"/>
  <c r="E357" i="65"/>
  <c r="E358" i="65"/>
  <c r="E359" i="65"/>
  <c r="E360" i="65"/>
  <c r="E361" i="65"/>
  <c r="E362" i="65"/>
  <c r="E363" i="65"/>
  <c r="E364" i="65"/>
  <c r="E365" i="65"/>
  <c r="E366" i="65"/>
  <c r="E367" i="65"/>
  <c r="E368" i="65"/>
  <c r="E369" i="65"/>
  <c r="E370" i="65"/>
  <c r="E371" i="65"/>
  <c r="E372" i="65"/>
  <c r="E373" i="65"/>
  <c r="E374" i="65"/>
  <c r="E375" i="65"/>
  <c r="E376" i="65"/>
  <c r="E377" i="65"/>
  <c r="E378" i="65"/>
  <c r="E379" i="65"/>
  <c r="E380" i="65"/>
  <c r="E381" i="65"/>
  <c r="E382" i="65"/>
  <c r="E383" i="65"/>
  <c r="E384" i="65"/>
  <c r="E385" i="65"/>
  <c r="E386" i="65"/>
  <c r="E387" i="65"/>
  <c r="E388" i="65"/>
  <c r="E389" i="65"/>
  <c r="E390" i="65"/>
  <c r="E391" i="65"/>
  <c r="E392" i="65"/>
  <c r="E393" i="65"/>
  <c r="E394" i="65"/>
  <c r="E395" i="65"/>
  <c r="E396" i="65"/>
  <c r="E397" i="65"/>
  <c r="E398" i="65"/>
  <c r="E399" i="65"/>
  <c r="E400" i="65"/>
  <c r="E401" i="65"/>
  <c r="E402" i="65"/>
  <c r="E403" i="65"/>
  <c r="E404" i="65"/>
  <c r="E405" i="65"/>
  <c r="E406" i="65"/>
  <c r="E407" i="65"/>
  <c r="E408" i="65"/>
  <c r="E409" i="65"/>
  <c r="E410" i="65"/>
  <c r="E411" i="65"/>
  <c r="E412" i="65"/>
  <c r="E413" i="65"/>
  <c r="E414" i="65"/>
  <c r="E415" i="65"/>
  <c r="E416" i="65"/>
  <c r="E417" i="65"/>
  <c r="E418" i="65"/>
  <c r="E419" i="65"/>
  <c r="E420" i="65"/>
  <c r="E421" i="65"/>
  <c r="E422" i="65"/>
  <c r="E423" i="65"/>
  <c r="E424" i="65"/>
  <c r="E425" i="65"/>
  <c r="E426" i="65"/>
  <c r="E427" i="65"/>
  <c r="E428" i="65"/>
  <c r="E429" i="65"/>
  <c r="E430" i="65"/>
  <c r="E431" i="65"/>
  <c r="E432" i="65"/>
  <c r="E433" i="65"/>
  <c r="E434" i="65"/>
  <c r="E435" i="65"/>
  <c r="E436" i="65"/>
  <c r="E437" i="65"/>
  <c r="E438" i="65"/>
  <c r="E439" i="65"/>
  <c r="E440" i="65"/>
  <c r="E441" i="65"/>
  <c r="E442" i="65"/>
  <c r="E443" i="65"/>
  <c r="E444" i="65"/>
  <c r="E445" i="65"/>
  <c r="E446" i="65"/>
  <c r="E447" i="65"/>
  <c r="E448" i="65"/>
  <c r="E449" i="65"/>
  <c r="E450" i="65"/>
  <c r="E451" i="65"/>
  <c r="E452" i="65"/>
  <c r="E453" i="65"/>
  <c r="E454" i="65"/>
  <c r="E455" i="65"/>
  <c r="E456" i="65"/>
  <c r="E457" i="65"/>
  <c r="E458" i="65"/>
  <c r="E459" i="65"/>
  <c r="E460" i="65"/>
  <c r="E461" i="65"/>
  <c r="E462" i="65"/>
  <c r="E463" i="65"/>
  <c r="E464" i="65"/>
  <c r="E465" i="65"/>
  <c r="E466" i="65"/>
  <c r="E467" i="65"/>
  <c r="E468" i="65"/>
  <c r="E469" i="65"/>
  <c r="E470" i="65"/>
  <c r="E471" i="65"/>
  <c r="E472" i="65"/>
  <c r="E473" i="65"/>
  <c r="E474" i="65"/>
  <c r="E475" i="65"/>
  <c r="E476" i="65"/>
  <c r="E477" i="65"/>
  <c r="E478" i="65"/>
  <c r="E479" i="65"/>
  <c r="E480" i="65"/>
  <c r="E481" i="65"/>
  <c r="E482" i="65"/>
  <c r="E483" i="65"/>
  <c r="E484" i="65"/>
  <c r="E485" i="65"/>
  <c r="E486" i="65"/>
  <c r="E487" i="65"/>
  <c r="E488" i="65"/>
  <c r="E489" i="65"/>
  <c r="E490" i="65"/>
  <c r="E491" i="65"/>
  <c r="E492" i="65"/>
  <c r="E493" i="65"/>
  <c r="E494" i="65"/>
  <c r="E495" i="65"/>
  <c r="E496" i="65"/>
  <c r="E497" i="65"/>
  <c r="E498" i="65"/>
  <c r="E499" i="65"/>
  <c r="E500" i="65"/>
  <c r="E501" i="65"/>
  <c r="E502" i="65"/>
  <c r="E503" i="65"/>
  <c r="E504" i="65"/>
  <c r="E505" i="65"/>
  <c r="E506" i="65"/>
  <c r="E507" i="65"/>
  <c r="E508" i="65"/>
  <c r="E509" i="65"/>
  <c r="E510" i="65"/>
  <c r="E511" i="65"/>
  <c r="E512" i="65"/>
  <c r="E513" i="65"/>
  <c r="E514" i="65"/>
  <c r="E515" i="65"/>
  <c r="E516" i="65"/>
  <c r="E517" i="65"/>
  <c r="E518" i="65"/>
  <c r="E519" i="65"/>
  <c r="E520" i="65"/>
  <c r="E521" i="65"/>
  <c r="E522" i="65"/>
  <c r="E523" i="65"/>
  <c r="E524" i="65"/>
  <c r="E525" i="65"/>
  <c r="E526" i="65"/>
  <c r="E527" i="65"/>
  <c r="E528" i="65"/>
  <c r="E529" i="65"/>
  <c r="E530" i="65"/>
  <c r="E531" i="65"/>
  <c r="E532" i="65"/>
  <c r="E533" i="65"/>
  <c r="E534" i="65"/>
  <c r="E535" i="65"/>
  <c r="E536" i="65"/>
  <c r="E537" i="65"/>
  <c r="E538" i="65"/>
  <c r="E539" i="65"/>
  <c r="E540" i="65"/>
  <c r="E541" i="65"/>
  <c r="E542" i="65"/>
  <c r="E543" i="65"/>
  <c r="E544" i="65"/>
  <c r="E545" i="65"/>
  <c r="E546" i="65"/>
  <c r="E547" i="65"/>
  <c r="E548" i="65"/>
  <c r="E549" i="65"/>
  <c r="E550" i="65"/>
  <c r="E551" i="65"/>
  <c r="E552" i="65"/>
  <c r="E553" i="65"/>
  <c r="E554" i="65"/>
  <c r="E555" i="65"/>
  <c r="E556" i="65"/>
  <c r="E557" i="65"/>
  <c r="E558" i="65"/>
  <c r="E559" i="65"/>
  <c r="E560" i="65"/>
  <c r="E561" i="65"/>
  <c r="E562" i="65"/>
  <c r="E563" i="65"/>
  <c r="E564" i="65"/>
  <c r="E565" i="65"/>
  <c r="E566" i="65"/>
  <c r="E567" i="65"/>
  <c r="E568" i="65"/>
  <c r="E569" i="65"/>
  <c r="E570" i="65"/>
  <c r="E571" i="65"/>
  <c r="E572" i="65"/>
  <c r="E573" i="65"/>
  <c r="E574" i="65"/>
  <c r="E575" i="65"/>
  <c r="E576" i="65"/>
  <c r="E577" i="65"/>
  <c r="E578" i="65"/>
  <c r="E579" i="65"/>
  <c r="E580" i="65"/>
  <c r="E581" i="65"/>
  <c r="E582" i="65"/>
  <c r="E583" i="65"/>
  <c r="E584" i="65"/>
  <c r="E585" i="65"/>
  <c r="E586" i="65"/>
  <c r="E587" i="65"/>
  <c r="E588" i="65"/>
  <c r="E589" i="65"/>
  <c r="E590" i="65"/>
  <c r="E591" i="65"/>
  <c r="E592" i="65"/>
  <c r="E593" i="65"/>
  <c r="E594" i="65"/>
  <c r="E595" i="65"/>
  <c r="E596" i="65"/>
  <c r="E597" i="65"/>
  <c r="E598" i="65"/>
  <c r="E599" i="65"/>
  <c r="E600" i="65"/>
  <c r="E601" i="65"/>
  <c r="E602" i="65"/>
  <c r="E603" i="65"/>
  <c r="E604" i="65"/>
  <c r="E605" i="65"/>
  <c r="E606" i="65"/>
  <c r="E607" i="65"/>
  <c r="E608" i="65"/>
  <c r="E609" i="65"/>
  <c r="E610" i="65"/>
  <c r="E611" i="65"/>
  <c r="E612" i="65"/>
  <c r="E613" i="65"/>
  <c r="E614" i="65"/>
  <c r="E615" i="65"/>
  <c r="E616" i="65"/>
  <c r="E617" i="65"/>
  <c r="E618" i="65"/>
  <c r="E619" i="65"/>
  <c r="E620" i="65"/>
  <c r="E621" i="65"/>
  <c r="E622" i="65"/>
  <c r="E623" i="65"/>
  <c r="E624" i="65"/>
  <c r="E625" i="65"/>
  <c r="E626" i="65"/>
  <c r="E627" i="65"/>
  <c r="E628" i="65"/>
  <c r="E629" i="65"/>
  <c r="E630" i="65"/>
  <c r="E631" i="65"/>
  <c r="E632" i="65"/>
  <c r="E633" i="65"/>
  <c r="E634" i="65"/>
  <c r="E635" i="65"/>
  <c r="E636" i="65"/>
  <c r="E637" i="65"/>
  <c r="E638" i="65"/>
  <c r="E639" i="65"/>
  <c r="E640" i="65"/>
  <c r="E641" i="65"/>
  <c r="E642" i="65"/>
  <c r="E643" i="65"/>
  <c r="E644" i="65"/>
  <c r="E645" i="65"/>
  <c r="E646" i="65"/>
  <c r="E647" i="65"/>
  <c r="E648" i="65"/>
  <c r="E649" i="65"/>
  <c r="E650" i="65"/>
  <c r="E651" i="65"/>
  <c r="E652" i="65"/>
  <c r="E653" i="65"/>
  <c r="E654" i="65"/>
  <c r="E655" i="65"/>
  <c r="E656" i="65"/>
  <c r="E657" i="65"/>
  <c r="E658" i="65"/>
  <c r="E659" i="65"/>
  <c r="E660" i="65"/>
  <c r="E661" i="65"/>
  <c r="E662" i="65"/>
  <c r="E663" i="65"/>
  <c r="E664" i="65"/>
  <c r="E665" i="65"/>
  <c r="E666" i="65"/>
  <c r="E667" i="65"/>
  <c r="E668" i="65"/>
  <c r="E669" i="65"/>
  <c r="E670" i="65"/>
  <c r="E671" i="65"/>
  <c r="E672" i="65"/>
  <c r="E673" i="65"/>
  <c r="E674" i="65"/>
  <c r="E675" i="65"/>
  <c r="E676" i="65"/>
  <c r="E677" i="65"/>
  <c r="E678" i="65"/>
  <c r="E679" i="65"/>
  <c r="E680" i="65"/>
  <c r="E681" i="65"/>
  <c r="E682" i="65"/>
  <c r="E683" i="65"/>
  <c r="E684" i="65"/>
  <c r="E685" i="65"/>
  <c r="E686" i="65"/>
  <c r="E687" i="65"/>
  <c r="E688" i="65"/>
  <c r="E689" i="65"/>
  <c r="E690" i="65"/>
  <c r="E691" i="65"/>
  <c r="E692" i="65"/>
  <c r="E693" i="65"/>
  <c r="E694" i="65"/>
  <c r="E695" i="65"/>
  <c r="E696" i="65"/>
  <c r="E697" i="65"/>
  <c r="E698" i="65"/>
  <c r="E699" i="65"/>
  <c r="E700" i="65"/>
  <c r="E701" i="65"/>
  <c r="E702" i="65"/>
  <c r="E703" i="65"/>
  <c r="E704" i="65"/>
  <c r="E705" i="65"/>
  <c r="E706" i="65"/>
  <c r="E707" i="65"/>
  <c r="E708" i="65"/>
  <c r="E709" i="65"/>
  <c r="E710" i="65"/>
  <c r="E711" i="65"/>
  <c r="E712" i="65"/>
  <c r="E713" i="65"/>
  <c r="E714" i="65"/>
  <c r="E715" i="65"/>
  <c r="E716" i="65"/>
  <c r="E717" i="65"/>
  <c r="E718" i="65"/>
  <c r="E719" i="65"/>
  <c r="E720" i="65"/>
  <c r="E721" i="65"/>
  <c r="E722" i="65"/>
  <c r="E723" i="65"/>
  <c r="E724" i="65"/>
  <c r="E725" i="65"/>
  <c r="E726" i="65"/>
  <c r="E727" i="65"/>
  <c r="E728" i="65"/>
  <c r="E729" i="65"/>
  <c r="E730" i="65"/>
  <c r="E731" i="65"/>
  <c r="E732" i="65"/>
  <c r="E733" i="65"/>
  <c r="E734" i="65"/>
  <c r="E735" i="65"/>
  <c r="E736" i="65"/>
  <c r="E737" i="65"/>
  <c r="E738" i="65"/>
  <c r="E739" i="65"/>
  <c r="E740" i="65"/>
  <c r="E741" i="65"/>
  <c r="E742" i="65"/>
  <c r="E743" i="65"/>
  <c r="E744" i="65"/>
  <c r="E745" i="65"/>
  <c r="E746" i="65"/>
  <c r="E747" i="65"/>
  <c r="E748" i="65"/>
  <c r="E749" i="65"/>
  <c r="E750" i="65"/>
  <c r="E751" i="65"/>
  <c r="E752" i="65"/>
  <c r="E753" i="65"/>
  <c r="E754" i="65"/>
  <c r="E755" i="65"/>
  <c r="E756" i="65"/>
  <c r="E757" i="65"/>
  <c r="E758" i="65"/>
  <c r="E759" i="65"/>
  <c r="E760" i="65"/>
  <c r="E761" i="65"/>
  <c r="E762" i="65"/>
  <c r="E763" i="65"/>
  <c r="E764" i="65"/>
  <c r="E765" i="65"/>
  <c r="E766" i="65"/>
  <c r="E767" i="65"/>
  <c r="E768" i="65"/>
  <c r="E769" i="65"/>
  <c r="E770" i="65"/>
  <c r="E771" i="65"/>
  <c r="E772" i="65"/>
  <c r="E773" i="65"/>
  <c r="E774" i="65"/>
  <c r="E775" i="65"/>
  <c r="E776" i="65"/>
  <c r="E777" i="65"/>
  <c r="E778" i="65"/>
  <c r="E779" i="65"/>
  <c r="E780" i="65"/>
  <c r="E781" i="65"/>
  <c r="E782" i="65"/>
  <c r="E783" i="65"/>
  <c r="E784" i="65"/>
  <c r="E785" i="65"/>
  <c r="E786" i="65"/>
  <c r="E787" i="65"/>
  <c r="E788" i="65"/>
  <c r="E789" i="65"/>
  <c r="E790" i="65"/>
  <c r="E791" i="65"/>
  <c r="E792" i="65"/>
  <c r="E793" i="65"/>
  <c r="E794" i="65"/>
  <c r="E795" i="65"/>
  <c r="E796" i="65"/>
  <c r="E797" i="65"/>
  <c r="E798" i="65"/>
  <c r="E799" i="65"/>
  <c r="E800" i="65"/>
  <c r="E801" i="65"/>
  <c r="E802" i="65"/>
  <c r="E803" i="65"/>
  <c r="E804" i="65"/>
  <c r="E805" i="65"/>
  <c r="E806" i="65"/>
  <c r="E807" i="65"/>
  <c r="E808" i="65"/>
  <c r="E809" i="65"/>
  <c r="E810" i="65"/>
  <c r="E811" i="65"/>
  <c r="E812" i="65"/>
  <c r="E813" i="65"/>
  <c r="E814" i="65"/>
  <c r="E815" i="65"/>
  <c r="E816" i="65"/>
  <c r="E817" i="65"/>
  <c r="E818" i="65"/>
  <c r="E819" i="65"/>
  <c r="E820" i="65"/>
  <c r="E821" i="65"/>
  <c r="E822" i="65"/>
  <c r="E823" i="65"/>
  <c r="E824" i="65"/>
  <c r="E825" i="65"/>
  <c r="E826" i="65"/>
  <c r="E827" i="65"/>
  <c r="E828" i="65"/>
  <c r="E829" i="65"/>
  <c r="E830" i="65"/>
  <c r="E831" i="65"/>
  <c r="E832" i="65"/>
  <c r="E833" i="65"/>
  <c r="E834" i="65"/>
  <c r="E835" i="65"/>
  <c r="E836" i="65"/>
  <c r="E837" i="65"/>
  <c r="E838" i="65"/>
  <c r="E839" i="65"/>
  <c r="E840" i="65"/>
  <c r="E841" i="65"/>
  <c r="E842" i="65"/>
  <c r="E843" i="65"/>
  <c r="E844" i="65"/>
  <c r="E845" i="65"/>
  <c r="E846" i="65"/>
  <c r="E847" i="65"/>
  <c r="E848" i="65"/>
  <c r="E849" i="65"/>
  <c r="E850" i="65"/>
  <c r="E851" i="65"/>
  <c r="E852" i="65"/>
  <c r="E853" i="65"/>
  <c r="E854" i="65"/>
  <c r="E855" i="65"/>
  <c r="E856" i="65"/>
  <c r="E857" i="65"/>
  <c r="E858" i="65"/>
  <c r="E859" i="65"/>
  <c r="E860" i="65"/>
  <c r="E861" i="65"/>
  <c r="E862" i="65"/>
  <c r="E863" i="65"/>
  <c r="E864" i="65"/>
  <c r="E865" i="65"/>
  <c r="E866" i="65"/>
  <c r="E867" i="65"/>
  <c r="E868" i="65"/>
  <c r="E869" i="65"/>
  <c r="E870" i="65"/>
  <c r="E871" i="65"/>
  <c r="E872" i="65"/>
  <c r="E873" i="65"/>
  <c r="E874" i="65"/>
  <c r="E875" i="65"/>
  <c r="E876" i="65"/>
  <c r="E877" i="65"/>
  <c r="E878" i="65"/>
  <c r="E879" i="65"/>
  <c r="E880" i="65"/>
  <c r="E881" i="65"/>
  <c r="E882" i="65"/>
  <c r="E883" i="65"/>
  <c r="E884" i="65"/>
  <c r="E885" i="65"/>
  <c r="E886" i="65"/>
  <c r="E887" i="65"/>
  <c r="E888" i="65"/>
  <c r="E889" i="65"/>
  <c r="E890" i="65"/>
  <c r="E891" i="65"/>
  <c r="E892" i="65"/>
  <c r="E893" i="65"/>
  <c r="E894" i="65"/>
  <c r="E895" i="65"/>
  <c r="E896" i="65"/>
  <c r="E897" i="65"/>
  <c r="E898" i="65"/>
  <c r="E899" i="65"/>
  <c r="E900" i="65"/>
  <c r="E901" i="65"/>
  <c r="E902" i="65"/>
  <c r="E903" i="65"/>
  <c r="E904" i="65"/>
  <c r="E905" i="65"/>
  <c r="E906" i="65"/>
  <c r="E907" i="65"/>
  <c r="E908" i="65"/>
  <c r="E909" i="65"/>
  <c r="E910" i="65"/>
  <c r="E911" i="65"/>
  <c r="E912" i="65"/>
  <c r="E913" i="65"/>
  <c r="E914" i="65"/>
  <c r="E915" i="65"/>
  <c r="E916" i="65"/>
  <c r="E917" i="65"/>
  <c r="E918" i="65"/>
  <c r="E919" i="65"/>
  <c r="E920" i="65"/>
  <c r="E921" i="65"/>
  <c r="E922" i="65"/>
  <c r="E923" i="65"/>
  <c r="E924" i="65"/>
  <c r="E925" i="65"/>
  <c r="E926" i="65"/>
  <c r="E927" i="65"/>
  <c r="E928" i="65"/>
  <c r="E929" i="65"/>
  <c r="E930" i="65"/>
  <c r="E931" i="65"/>
  <c r="E932" i="65"/>
  <c r="E933" i="65"/>
  <c r="E934" i="65"/>
  <c r="E935" i="65"/>
  <c r="E936" i="65"/>
  <c r="E937" i="65"/>
  <c r="E938" i="65"/>
  <c r="E939" i="65"/>
  <c r="E940" i="65"/>
  <c r="E941" i="65"/>
  <c r="E942" i="65"/>
  <c r="E943" i="65"/>
  <c r="E944" i="65"/>
  <c r="E945" i="65"/>
  <c r="E946" i="65"/>
  <c r="E947" i="65"/>
  <c r="E948" i="65"/>
  <c r="E949" i="65"/>
  <c r="E950" i="65"/>
  <c r="E951" i="65"/>
  <c r="E952" i="65"/>
  <c r="E953" i="65"/>
  <c r="E954" i="65"/>
  <c r="E955" i="65"/>
  <c r="E956" i="65"/>
  <c r="E957" i="65"/>
  <c r="E958" i="65"/>
  <c r="E959" i="65"/>
  <c r="E960" i="65"/>
  <c r="E961" i="65"/>
  <c r="E962" i="65"/>
  <c r="E963" i="65"/>
  <c r="E964" i="65"/>
  <c r="E965" i="65"/>
  <c r="E966" i="65"/>
  <c r="E967" i="65"/>
  <c r="E968" i="65"/>
  <c r="E969" i="65"/>
  <c r="E970" i="65"/>
  <c r="E971" i="65"/>
  <c r="E972" i="65"/>
  <c r="E973" i="65"/>
  <c r="E974" i="65"/>
  <c r="E975" i="65"/>
  <c r="E976" i="65"/>
  <c r="E977" i="65"/>
  <c r="E978" i="65"/>
  <c r="E979" i="65"/>
  <c r="E980" i="65"/>
  <c r="E981" i="65"/>
  <c r="E982" i="65"/>
  <c r="E983" i="65"/>
  <c r="E984" i="65"/>
  <c r="E985" i="65"/>
  <c r="E986" i="65"/>
  <c r="E987" i="65"/>
  <c r="E988" i="65"/>
  <c r="E989" i="65"/>
  <c r="E990" i="65"/>
  <c r="E991" i="65"/>
  <c r="E992" i="65"/>
  <c r="E993" i="65"/>
  <c r="E994" i="65"/>
  <c r="E995" i="65"/>
  <c r="E996" i="65"/>
  <c r="E997" i="65"/>
  <c r="E998" i="65"/>
  <c r="E999" i="65"/>
  <c r="E1000" i="65"/>
  <c r="E1001" i="65"/>
  <c r="E1002" i="65"/>
  <c r="E1003" i="65"/>
  <c r="E1004" i="65"/>
  <c r="E1005" i="65"/>
  <c r="E1006" i="65"/>
  <c r="E1007" i="65"/>
  <c r="E1008" i="65"/>
  <c r="E1009" i="65"/>
  <c r="E1010" i="65"/>
  <c r="E1011" i="65"/>
  <c r="E1012" i="65"/>
  <c r="E1013" i="65"/>
  <c r="E1014" i="65"/>
  <c r="E1015" i="65"/>
  <c r="E1016" i="65"/>
  <c r="E1017" i="65"/>
  <c r="E1018" i="65"/>
  <c r="E1019" i="65"/>
  <c r="E1020" i="65"/>
  <c r="E1021" i="65"/>
  <c r="E1022" i="65"/>
  <c r="E1023" i="65"/>
  <c r="E1024" i="65"/>
  <c r="E1025" i="65"/>
  <c r="E1026" i="65"/>
  <c r="E1027" i="65"/>
  <c r="E1028" i="65"/>
  <c r="E1029" i="65"/>
  <c r="E1030" i="65"/>
  <c r="E1031" i="65"/>
  <c r="E1032" i="65"/>
  <c r="E1033" i="65"/>
  <c r="E1034" i="65"/>
  <c r="E1035" i="65"/>
  <c r="E1036" i="65"/>
  <c r="E1037" i="65"/>
  <c r="E1038" i="65"/>
  <c r="E1039" i="65"/>
  <c r="E1040" i="65"/>
  <c r="E1041" i="65"/>
  <c r="E1042" i="65"/>
  <c r="E1043" i="65"/>
  <c r="E1044" i="65"/>
  <c r="E1045" i="65"/>
  <c r="E1046" i="65"/>
  <c r="E1047" i="65"/>
  <c r="E1048" i="65"/>
  <c r="E1049" i="65"/>
  <c r="E1050" i="65"/>
  <c r="E1051" i="65"/>
  <c r="E1052" i="65"/>
  <c r="E1053" i="65"/>
  <c r="E1054" i="65"/>
  <c r="E1055" i="65"/>
  <c r="E1056" i="65"/>
  <c r="E1057" i="65"/>
  <c r="E1058" i="65"/>
  <c r="E1059" i="65"/>
  <c r="E1060" i="65"/>
  <c r="E1061" i="65"/>
  <c r="E1062" i="65"/>
  <c r="E1063" i="65"/>
  <c r="E1064" i="65"/>
  <c r="E1065" i="65"/>
  <c r="E1066" i="65"/>
  <c r="E1067" i="65"/>
  <c r="E1068" i="65"/>
  <c r="E1069" i="65"/>
  <c r="E1070" i="65"/>
  <c r="E1071" i="65"/>
  <c r="E1072" i="65"/>
  <c r="E1073" i="65"/>
  <c r="E1074" i="65"/>
  <c r="E1075" i="65"/>
  <c r="E1076" i="65"/>
  <c r="E1077" i="65"/>
  <c r="E1078" i="65"/>
  <c r="E1079" i="65"/>
  <c r="E1080" i="65"/>
  <c r="E1081" i="65"/>
  <c r="E1082" i="65"/>
  <c r="E1083" i="65"/>
  <c r="E1084" i="65"/>
  <c r="E1085" i="65"/>
  <c r="E1086" i="65"/>
  <c r="E1087" i="65"/>
  <c r="E1088" i="65"/>
  <c r="E1089" i="65"/>
  <c r="E1090" i="65"/>
  <c r="E1091" i="65"/>
  <c r="E1092" i="65"/>
  <c r="E1093" i="65"/>
  <c r="E1094" i="65"/>
  <c r="E1095" i="65"/>
  <c r="E1096" i="65"/>
  <c r="E1097" i="65"/>
  <c r="E1098" i="65"/>
  <c r="E1099" i="65"/>
  <c r="E1100" i="65"/>
  <c r="E1101" i="65"/>
  <c r="E1102" i="65"/>
  <c r="E1103" i="65"/>
  <c r="E1104" i="65"/>
  <c r="E1105" i="65"/>
  <c r="E1106" i="65"/>
  <c r="E1107" i="65"/>
  <c r="E1108" i="65"/>
  <c r="E1109" i="65"/>
  <c r="E1110" i="65"/>
  <c r="E1111" i="65"/>
  <c r="E1112" i="65"/>
  <c r="E1113" i="65"/>
  <c r="E1114" i="65"/>
  <c r="E1115" i="65"/>
  <c r="E1116" i="65"/>
  <c r="E1117" i="65"/>
  <c r="E1118" i="65"/>
  <c r="E1119" i="65"/>
  <c r="E1120" i="65"/>
  <c r="E1121" i="65"/>
  <c r="E1122" i="65"/>
  <c r="E1123" i="65"/>
  <c r="E1124" i="65"/>
  <c r="E1125" i="65"/>
  <c r="E1126" i="65"/>
  <c r="E1127" i="65"/>
  <c r="E1128" i="65"/>
  <c r="E1129" i="65"/>
  <c r="E1130" i="65"/>
  <c r="E1131" i="65"/>
  <c r="E1132" i="65"/>
  <c r="E1133" i="65"/>
  <c r="E1134" i="65"/>
  <c r="E1135" i="65"/>
  <c r="E1136" i="65"/>
  <c r="E1137" i="65"/>
  <c r="E1138" i="65"/>
  <c r="E1139" i="65"/>
  <c r="E1140" i="65"/>
  <c r="E1141" i="65"/>
  <c r="E1142" i="65"/>
  <c r="E1143" i="65"/>
  <c r="E1144" i="65"/>
  <c r="E1145" i="65"/>
  <c r="E1146" i="65"/>
  <c r="E1147" i="65"/>
  <c r="E1148" i="65"/>
  <c r="E1149" i="65"/>
  <c r="E1150" i="65"/>
  <c r="E1151" i="65"/>
  <c r="E1152" i="65"/>
  <c r="E1153" i="65"/>
  <c r="E1154" i="65"/>
  <c r="E1155" i="65"/>
  <c r="E1156" i="65"/>
  <c r="E1157" i="65"/>
  <c r="E1158" i="65"/>
  <c r="E1159" i="65"/>
  <c r="E1160" i="65"/>
  <c r="E1161" i="65"/>
  <c r="E1162" i="65"/>
  <c r="E1163" i="65"/>
  <c r="E1164" i="65"/>
  <c r="E1165" i="65"/>
  <c r="E1166" i="65"/>
  <c r="E1167" i="65"/>
  <c r="E1168" i="65"/>
  <c r="E1169" i="65"/>
  <c r="E1170" i="65"/>
  <c r="E1171" i="65"/>
  <c r="E1172" i="65"/>
  <c r="E1173" i="65"/>
  <c r="E1174" i="65"/>
  <c r="E1175" i="65"/>
  <c r="E1176" i="65"/>
  <c r="E1177" i="65"/>
  <c r="E1178" i="65"/>
  <c r="E1179" i="65"/>
  <c r="E1180" i="65"/>
  <c r="E1181" i="65"/>
  <c r="E1182" i="65"/>
  <c r="E1183" i="65"/>
  <c r="E1184" i="65"/>
  <c r="E1185" i="65"/>
  <c r="E1186" i="65"/>
  <c r="E1187" i="65"/>
  <c r="E1188" i="65"/>
  <c r="E1189" i="65"/>
  <c r="E1190" i="65"/>
  <c r="E1191" i="65"/>
  <c r="E1192" i="65"/>
  <c r="E1193" i="65"/>
  <c r="E1194" i="65"/>
  <c r="E1195" i="65"/>
  <c r="E1196" i="65"/>
  <c r="E1197" i="65"/>
  <c r="E1198" i="65"/>
  <c r="E1199" i="65"/>
  <c r="E1200" i="65"/>
  <c r="E1201" i="65"/>
  <c r="E1202" i="65"/>
  <c r="E1203" i="65"/>
  <c r="E1204" i="65"/>
  <c r="E1205" i="65"/>
  <c r="E1206" i="65"/>
  <c r="E1207" i="65"/>
  <c r="E1208" i="65"/>
  <c r="E1209" i="65"/>
  <c r="E1210" i="65"/>
  <c r="E1211" i="65"/>
  <c r="E1212" i="65"/>
  <c r="E1213" i="65"/>
  <c r="E1214" i="65"/>
  <c r="E1215" i="65"/>
  <c r="E1216" i="65"/>
  <c r="E1217" i="65"/>
  <c r="E1218" i="65"/>
  <c r="E1219" i="65"/>
  <c r="E1220" i="65"/>
  <c r="E1221" i="65"/>
  <c r="E1222" i="65"/>
  <c r="E1223" i="65"/>
  <c r="E1224" i="65"/>
  <c r="E1225" i="65"/>
  <c r="E1226" i="65"/>
  <c r="E1227" i="65"/>
  <c r="E1228" i="65"/>
  <c r="E1229" i="65"/>
  <c r="E1230" i="65"/>
  <c r="E1231" i="65"/>
  <c r="E1232" i="65"/>
  <c r="E1233" i="65"/>
  <c r="E1234" i="65"/>
  <c r="E1235" i="65"/>
  <c r="E1236" i="65"/>
  <c r="E1237" i="65"/>
  <c r="E1238" i="65"/>
  <c r="E1239" i="65"/>
  <c r="E1240" i="65"/>
  <c r="E1241" i="65"/>
  <c r="E1242" i="65"/>
  <c r="E1243" i="65"/>
  <c r="E1244" i="65"/>
  <c r="E1245" i="65"/>
  <c r="E1246" i="65"/>
  <c r="E1247" i="65"/>
  <c r="E1248" i="65"/>
  <c r="E1249" i="65"/>
  <c r="E1250" i="65"/>
  <c r="E1251" i="65"/>
  <c r="E1252" i="65"/>
  <c r="E1253" i="65"/>
  <c r="E1254" i="65"/>
  <c r="E1255" i="65"/>
  <c r="E1256" i="65"/>
  <c r="E1257" i="65"/>
  <c r="E1258" i="65"/>
  <c r="E1259" i="65"/>
  <c r="E1260" i="65"/>
  <c r="E1261" i="65"/>
  <c r="E1262" i="65"/>
  <c r="E1263" i="65"/>
  <c r="E1264" i="65"/>
  <c r="E1265" i="65"/>
  <c r="E1266" i="65"/>
  <c r="E1267" i="65"/>
  <c r="E1268" i="65"/>
  <c r="E1269" i="65"/>
  <c r="E1270" i="65"/>
  <c r="E1271" i="65"/>
  <c r="E1272" i="65"/>
  <c r="E1273" i="65"/>
  <c r="E1274" i="65"/>
  <c r="E1275" i="65"/>
  <c r="E1276" i="65"/>
  <c r="E1277" i="65"/>
  <c r="E1278" i="65"/>
  <c r="E1279" i="65"/>
  <c r="E1280" i="65"/>
  <c r="E1281" i="65"/>
  <c r="E1282" i="65"/>
  <c r="E1283" i="65"/>
  <c r="E1284" i="65"/>
  <c r="E1285" i="65"/>
  <c r="E1286" i="65"/>
  <c r="E1287" i="65"/>
  <c r="E1288" i="65"/>
  <c r="E1289" i="65"/>
  <c r="E1290" i="65"/>
  <c r="E1291" i="65"/>
  <c r="E1292" i="65"/>
  <c r="E1293" i="65"/>
  <c r="E1294" i="65"/>
  <c r="E1295" i="65"/>
  <c r="E1296" i="65"/>
  <c r="E1297" i="65"/>
  <c r="E1298" i="65"/>
  <c r="E1299" i="65"/>
  <c r="E1300" i="65"/>
  <c r="E1301" i="65"/>
  <c r="E1302" i="65"/>
  <c r="E1303" i="65"/>
  <c r="E1304" i="65"/>
  <c r="E1305" i="65"/>
  <c r="E1306" i="65"/>
  <c r="E1307" i="65"/>
  <c r="E1308" i="65"/>
  <c r="E1309" i="65"/>
  <c r="E1310" i="65"/>
  <c r="E1311" i="65"/>
  <c r="E1312" i="65"/>
  <c r="E1313" i="65"/>
  <c r="E1314" i="65"/>
  <c r="E1315" i="65"/>
  <c r="E1316" i="65"/>
  <c r="E1317" i="65"/>
  <c r="E1318" i="65"/>
  <c r="E1319" i="65"/>
  <c r="E1320" i="65"/>
  <c r="E1321" i="65"/>
  <c r="E1322" i="65"/>
  <c r="E1323" i="65"/>
  <c r="E1324" i="65"/>
  <c r="E1325" i="65"/>
  <c r="E1326" i="65"/>
  <c r="E1327" i="65"/>
  <c r="E1328" i="65"/>
  <c r="E1329" i="65"/>
  <c r="E1330" i="65"/>
  <c r="E1331" i="65"/>
  <c r="E1332" i="65"/>
  <c r="E1333" i="65"/>
  <c r="E1334" i="65"/>
  <c r="E1335" i="65"/>
  <c r="E1336" i="65"/>
  <c r="E1337" i="65"/>
  <c r="E1338" i="65"/>
  <c r="E1339" i="65"/>
  <c r="E1340" i="65"/>
  <c r="E1341" i="65"/>
  <c r="E1342" i="65"/>
  <c r="E1343" i="65"/>
  <c r="E1344" i="65"/>
  <c r="E1345" i="65"/>
  <c r="E1346" i="65"/>
  <c r="E1347" i="65"/>
  <c r="E1348" i="65"/>
  <c r="E1349" i="65"/>
  <c r="E1350" i="65"/>
  <c r="E1351" i="65"/>
  <c r="E1352" i="65"/>
  <c r="E1353" i="65"/>
  <c r="E1354" i="65"/>
  <c r="E1355" i="65"/>
  <c r="E1356" i="65"/>
  <c r="E1357" i="65"/>
  <c r="E1358" i="65"/>
  <c r="E1359" i="65"/>
  <c r="E1360" i="65"/>
  <c r="E1361" i="65"/>
  <c r="E1362" i="65"/>
  <c r="E1363" i="65"/>
  <c r="E1364" i="65"/>
  <c r="E1365" i="65"/>
  <c r="E1366" i="65"/>
  <c r="E1367" i="65"/>
  <c r="E1368" i="65"/>
  <c r="E1369" i="65"/>
  <c r="E1370" i="65"/>
  <c r="E1371" i="65"/>
  <c r="E1372" i="65"/>
  <c r="E1373" i="65"/>
  <c r="E1374" i="65"/>
  <c r="E1375" i="65"/>
  <c r="E1376" i="65"/>
  <c r="E1377" i="65"/>
  <c r="E1378" i="65"/>
  <c r="E1379" i="65"/>
  <c r="E1380" i="65"/>
  <c r="E1381" i="65"/>
  <c r="E1382" i="65"/>
  <c r="E1383" i="65"/>
  <c r="E1384" i="65"/>
  <c r="E1385" i="65"/>
  <c r="E1386" i="65"/>
  <c r="E1387" i="65"/>
  <c r="E1388" i="65"/>
  <c r="E1389" i="65"/>
  <c r="E1390" i="65"/>
  <c r="E1391" i="65"/>
  <c r="E1392" i="65"/>
  <c r="E1393" i="65"/>
  <c r="E1394" i="65"/>
  <c r="E1395" i="65"/>
  <c r="E1396" i="65"/>
  <c r="E1397" i="65"/>
  <c r="E1398" i="65"/>
  <c r="E1399" i="65"/>
  <c r="E1400" i="65"/>
  <c r="E1401" i="65"/>
  <c r="E1402" i="65"/>
  <c r="E1403" i="65"/>
  <c r="E1404" i="65"/>
  <c r="E1405" i="65"/>
  <c r="E1406" i="65"/>
  <c r="E1407" i="65"/>
  <c r="E1408" i="65"/>
  <c r="E1409" i="65"/>
  <c r="E1410" i="65"/>
  <c r="E1411" i="65"/>
  <c r="E1412" i="65"/>
  <c r="E1413" i="65"/>
  <c r="E1414" i="65"/>
  <c r="E1415" i="65"/>
  <c r="E1416" i="65"/>
  <c r="E1417" i="65"/>
  <c r="E1418" i="65"/>
  <c r="E1419" i="65"/>
  <c r="E1420" i="65"/>
  <c r="E1421" i="65"/>
  <c r="E1422" i="65"/>
  <c r="E1423" i="65"/>
  <c r="E1424" i="65"/>
  <c r="E1425" i="65"/>
  <c r="E1426" i="65"/>
  <c r="E1427" i="65"/>
  <c r="E1428" i="65"/>
  <c r="E1429" i="65"/>
  <c r="E1430" i="65"/>
  <c r="E1431" i="65"/>
  <c r="E1432" i="65"/>
  <c r="E1433" i="65"/>
  <c r="E1434" i="65"/>
  <c r="E1435" i="65"/>
  <c r="E1436" i="65"/>
  <c r="E1437" i="65"/>
  <c r="E1438" i="65"/>
  <c r="E1439" i="65"/>
  <c r="E1440" i="65"/>
  <c r="E1441" i="65"/>
  <c r="E1442" i="65"/>
  <c r="E1443" i="65"/>
  <c r="E1444" i="65"/>
  <c r="E1445" i="65"/>
  <c r="E1446" i="65"/>
  <c r="E1447" i="65"/>
  <c r="E1448" i="65"/>
  <c r="E1449" i="65"/>
  <c r="E1450" i="65"/>
  <c r="E1451" i="65"/>
  <c r="E1452" i="65"/>
  <c r="E1453" i="65"/>
  <c r="E1454" i="65"/>
  <c r="E1455" i="65"/>
  <c r="E1456" i="65"/>
  <c r="E1457" i="65"/>
  <c r="E1458" i="65"/>
  <c r="E1459" i="65"/>
  <c r="E1460" i="65"/>
  <c r="E1461" i="65"/>
  <c r="E1462" i="65"/>
  <c r="E1463" i="65"/>
  <c r="E1464" i="65"/>
  <c r="E1465" i="65"/>
  <c r="E1466" i="65"/>
  <c r="E1467" i="65"/>
  <c r="E1468" i="65"/>
  <c r="E1469" i="65"/>
  <c r="E1470" i="65"/>
  <c r="E1471" i="65"/>
  <c r="E1472" i="65"/>
  <c r="E1473" i="65"/>
  <c r="E1474" i="65"/>
  <c r="E1475" i="65"/>
  <c r="E1476" i="65"/>
  <c r="E1477" i="65"/>
  <c r="E1478" i="65"/>
  <c r="E1479" i="65"/>
  <c r="E1480" i="65"/>
  <c r="E1481" i="65"/>
  <c r="E1482" i="65"/>
  <c r="E1483" i="65"/>
  <c r="E1484" i="65"/>
  <c r="E1485" i="65"/>
  <c r="E1486" i="65"/>
  <c r="E1487" i="65"/>
  <c r="E1488" i="65"/>
  <c r="E1489" i="65"/>
  <c r="E1490" i="65"/>
  <c r="E1491" i="65"/>
  <c r="E1492" i="65"/>
  <c r="E1493" i="65"/>
  <c r="E1494" i="65"/>
  <c r="E1495" i="65"/>
  <c r="E1496" i="65"/>
  <c r="E1497" i="65"/>
  <c r="E1498" i="65"/>
  <c r="E1499" i="65"/>
  <c r="E1500" i="65"/>
  <c r="E1501" i="65"/>
  <c r="E1502" i="65"/>
  <c r="E1503" i="65"/>
  <c r="E1504" i="65"/>
  <c r="E1505" i="65"/>
  <c r="E1506" i="65"/>
  <c r="E1507" i="65"/>
  <c r="E1508" i="65"/>
  <c r="E1509" i="65"/>
  <c r="E1510" i="65"/>
  <c r="E1511" i="65"/>
  <c r="E1512" i="65"/>
  <c r="E1513" i="65"/>
  <c r="E1514" i="65"/>
  <c r="E1515" i="65"/>
  <c r="E1516" i="65"/>
  <c r="E1517" i="65"/>
  <c r="E1518" i="65"/>
  <c r="E1519" i="65"/>
  <c r="E1520" i="65"/>
  <c r="E1521" i="65"/>
  <c r="E1522" i="65"/>
  <c r="E1523" i="65"/>
  <c r="E1524" i="65"/>
  <c r="E1525" i="65"/>
  <c r="E1526" i="65"/>
  <c r="E1527" i="65"/>
  <c r="E1528" i="65"/>
  <c r="E1529" i="65"/>
  <c r="E1530" i="65"/>
  <c r="E1531" i="65"/>
  <c r="E1532" i="65"/>
  <c r="E1533" i="65"/>
  <c r="E1534" i="65"/>
  <c r="E1535" i="65"/>
  <c r="E1536" i="65"/>
  <c r="E1537" i="65"/>
  <c r="E1538" i="65"/>
  <c r="E1539" i="65"/>
  <c r="E1540" i="65"/>
  <c r="E1541" i="65"/>
  <c r="E1542" i="65"/>
  <c r="E1543" i="65"/>
  <c r="E1544" i="65"/>
  <c r="E1545" i="65"/>
  <c r="E1546" i="65"/>
  <c r="E1547" i="65"/>
  <c r="E1548" i="65"/>
  <c r="E1549" i="65"/>
  <c r="E1550" i="65"/>
  <c r="E1551" i="65"/>
  <c r="E1552" i="65"/>
  <c r="E1553" i="65"/>
  <c r="E1554" i="65"/>
  <c r="E1555" i="65"/>
  <c r="E1556" i="65"/>
  <c r="E1557" i="65"/>
  <c r="E1558" i="65"/>
  <c r="E1559" i="65"/>
  <c r="E1560" i="65"/>
  <c r="E1561" i="65"/>
  <c r="E1562" i="65"/>
  <c r="E1563" i="65"/>
  <c r="E1564" i="65"/>
  <c r="E1565" i="65"/>
  <c r="E1566" i="65"/>
  <c r="E1567" i="65"/>
  <c r="E1568" i="65"/>
  <c r="E1569" i="65"/>
  <c r="E1570" i="65"/>
  <c r="E1571" i="65"/>
  <c r="E1572" i="65"/>
  <c r="E1573" i="65"/>
  <c r="E1574" i="65"/>
  <c r="E1575" i="65"/>
  <c r="E1576" i="65"/>
  <c r="E1577" i="65"/>
  <c r="E1578" i="65"/>
  <c r="E1579" i="65"/>
  <c r="E1580" i="65"/>
  <c r="E1581" i="65"/>
  <c r="E1582" i="65"/>
  <c r="E1583" i="65"/>
  <c r="E1584" i="65"/>
  <c r="E1585" i="65"/>
  <c r="E1586" i="65"/>
  <c r="E1587" i="65"/>
  <c r="E1588" i="65"/>
  <c r="E1589" i="65"/>
  <c r="E1590" i="65"/>
  <c r="E1591" i="65"/>
  <c r="E1592" i="65"/>
  <c r="E1593" i="65"/>
  <c r="E1594" i="65"/>
  <c r="E1595" i="65"/>
  <c r="E1596" i="65"/>
  <c r="E1597" i="65"/>
  <c r="E1598" i="65"/>
  <c r="E1599" i="65"/>
  <c r="E1600" i="65"/>
  <c r="E1601" i="65"/>
  <c r="E1602" i="65"/>
  <c r="E1603" i="65"/>
  <c r="E1604" i="65"/>
  <c r="E1605" i="65"/>
  <c r="E1606" i="65"/>
  <c r="E1607" i="65"/>
  <c r="E1608" i="65"/>
  <c r="E1609" i="65"/>
  <c r="E1610" i="65"/>
  <c r="E1611" i="65"/>
  <c r="E1612" i="65"/>
  <c r="E1613" i="65"/>
  <c r="E1614" i="65"/>
  <c r="E1615" i="65"/>
  <c r="E1616" i="65"/>
  <c r="E1617" i="65"/>
  <c r="E1618" i="65"/>
  <c r="E1619" i="65"/>
  <c r="E1620" i="65"/>
  <c r="E1621" i="65"/>
  <c r="E1622" i="65"/>
  <c r="E1623" i="65"/>
  <c r="E1624" i="65"/>
  <c r="E1625" i="65"/>
  <c r="E1626" i="65"/>
  <c r="E1627" i="65"/>
  <c r="E1628" i="65"/>
  <c r="E1629" i="65"/>
  <c r="E1630" i="65"/>
  <c r="E1631" i="65"/>
  <c r="E1632" i="65"/>
  <c r="E1633" i="65"/>
  <c r="E1634" i="65"/>
  <c r="E1635" i="65"/>
  <c r="E1636" i="65"/>
  <c r="E1637" i="65"/>
  <c r="E1638" i="65"/>
  <c r="E1639" i="65"/>
  <c r="E1640" i="65"/>
  <c r="E1641" i="65"/>
  <c r="E1642" i="65"/>
  <c r="E1643" i="65"/>
  <c r="E1644" i="65"/>
  <c r="E1645" i="65"/>
  <c r="E1646" i="65"/>
  <c r="E1647" i="65"/>
  <c r="E1648" i="65"/>
  <c r="E1649" i="65"/>
  <c r="E1650" i="65"/>
  <c r="E1651" i="65"/>
  <c r="E1652" i="65"/>
  <c r="E1653" i="65"/>
  <c r="E1654" i="65"/>
  <c r="E1655" i="65"/>
  <c r="E1656" i="65"/>
  <c r="E1657" i="65"/>
  <c r="E1658" i="65"/>
  <c r="E1659" i="65"/>
  <c r="E1660" i="65"/>
  <c r="E1661" i="65"/>
  <c r="E1662" i="65"/>
  <c r="E1663" i="65"/>
  <c r="E1664" i="65"/>
  <c r="E1665" i="65"/>
  <c r="E1666" i="65"/>
  <c r="E1667" i="65"/>
  <c r="E1668" i="65"/>
  <c r="E1669" i="65"/>
  <c r="E1670" i="65"/>
  <c r="E1671" i="65"/>
  <c r="E1672" i="65"/>
  <c r="E1673" i="65"/>
  <c r="E1674" i="65"/>
  <c r="E1675" i="65"/>
  <c r="E1676" i="65"/>
  <c r="E1677" i="65"/>
  <c r="E1678" i="65"/>
  <c r="E1679" i="65"/>
  <c r="E1680" i="65"/>
  <c r="E1681" i="65"/>
  <c r="E1682" i="65"/>
  <c r="E1683" i="65"/>
  <c r="E1684" i="65"/>
  <c r="E1685" i="65"/>
  <c r="E1686" i="65"/>
  <c r="E1687" i="65"/>
  <c r="E1688" i="65"/>
  <c r="E1689" i="65"/>
  <c r="E1690" i="65"/>
  <c r="E1691" i="65"/>
  <c r="E1692" i="65"/>
  <c r="E1693" i="65"/>
  <c r="E1694" i="65"/>
  <c r="E1695" i="65"/>
  <c r="E1696" i="65"/>
  <c r="E1697" i="65"/>
  <c r="E1698" i="65"/>
  <c r="E1699" i="65"/>
  <c r="E1700" i="65"/>
  <c r="E1701" i="65"/>
  <c r="E1702" i="65"/>
  <c r="E1703" i="65"/>
  <c r="E1704" i="65"/>
  <c r="E1705" i="65"/>
  <c r="E1706" i="65"/>
  <c r="E1707" i="65"/>
  <c r="E1708" i="65"/>
  <c r="E1709" i="65"/>
  <c r="E1710" i="65"/>
  <c r="E1711" i="65"/>
  <c r="E1712" i="65"/>
  <c r="E1713" i="65"/>
  <c r="E1714" i="65"/>
  <c r="E1715" i="65"/>
  <c r="E1716" i="65"/>
  <c r="E1717" i="65"/>
  <c r="E1718" i="65"/>
  <c r="E1719" i="65"/>
  <c r="E1720" i="65"/>
  <c r="E1721" i="65"/>
  <c r="E1722" i="65"/>
  <c r="E1723" i="65"/>
  <c r="E1724" i="65"/>
  <c r="E1725" i="65"/>
  <c r="E1726" i="65"/>
  <c r="E1727" i="65"/>
  <c r="E1728" i="65"/>
  <c r="E1729" i="65"/>
  <c r="E1730" i="65"/>
  <c r="E1731" i="65"/>
  <c r="E1732" i="65"/>
  <c r="E1733" i="65"/>
  <c r="E1734" i="65"/>
  <c r="E1735" i="65"/>
  <c r="E1736" i="65"/>
  <c r="E1737" i="65"/>
  <c r="E1738" i="65"/>
  <c r="E1739" i="65"/>
  <c r="E1740" i="65"/>
  <c r="E1741" i="65"/>
  <c r="E1742" i="65"/>
  <c r="E1743" i="65"/>
  <c r="E1744" i="65"/>
  <c r="E1745" i="65"/>
  <c r="E1746" i="65"/>
  <c r="E1747" i="65"/>
  <c r="E1748" i="65"/>
  <c r="E1749" i="65"/>
  <c r="E1750" i="65"/>
  <c r="E1751" i="65"/>
  <c r="E1752" i="65"/>
  <c r="E1753" i="65"/>
  <c r="E1754" i="65"/>
  <c r="E1755" i="65"/>
  <c r="E1756" i="65"/>
  <c r="E1757" i="65"/>
  <c r="E1758" i="65"/>
  <c r="E1759" i="65"/>
  <c r="E1760" i="65"/>
  <c r="E1761" i="65"/>
  <c r="E1762" i="65"/>
  <c r="E1763" i="65"/>
  <c r="E1764" i="65"/>
  <c r="E1765" i="65"/>
  <c r="E1766" i="65"/>
  <c r="E1767" i="65"/>
  <c r="E1768" i="65"/>
  <c r="E1769" i="65"/>
  <c r="E1770" i="65"/>
  <c r="E1771" i="65"/>
  <c r="E1772" i="65"/>
  <c r="E1773" i="65"/>
  <c r="E1774" i="65"/>
  <c r="E1775" i="65"/>
  <c r="E1776" i="65"/>
  <c r="E1777" i="65"/>
  <c r="E1778" i="65"/>
  <c r="E1779" i="65"/>
  <c r="E1780" i="65"/>
  <c r="E1781" i="65"/>
  <c r="E1782" i="65"/>
  <c r="E1783" i="65"/>
  <c r="E1784" i="65"/>
  <c r="E1785" i="65"/>
  <c r="E1786" i="65"/>
  <c r="E1787" i="65"/>
  <c r="E1788" i="65"/>
  <c r="E1789" i="65"/>
  <c r="E1790" i="65"/>
  <c r="E1791" i="65"/>
  <c r="E1792" i="65"/>
  <c r="E1793" i="65"/>
  <c r="E1794" i="65"/>
  <c r="E1795" i="65"/>
  <c r="E1796" i="65"/>
  <c r="E1797" i="65"/>
  <c r="E1798" i="65"/>
  <c r="E1799" i="65"/>
  <c r="E1800" i="65"/>
  <c r="E1801" i="65"/>
  <c r="E1802" i="65"/>
  <c r="E1803" i="65"/>
  <c r="E1804" i="65"/>
  <c r="E1805" i="65"/>
  <c r="E1806" i="65"/>
  <c r="E1807" i="65"/>
  <c r="E1808" i="65"/>
  <c r="E1809" i="65"/>
  <c r="E1810" i="65"/>
  <c r="E1811" i="65"/>
  <c r="E1812" i="65"/>
  <c r="E1813" i="65"/>
  <c r="E1814" i="65"/>
  <c r="E1815" i="65"/>
  <c r="E1816" i="65"/>
  <c r="E1817" i="65"/>
  <c r="E1818" i="65"/>
  <c r="E1819" i="65"/>
  <c r="E1820" i="65"/>
  <c r="E1821" i="65"/>
  <c r="E1822" i="65"/>
  <c r="E1823" i="65"/>
  <c r="E1824" i="65"/>
  <c r="E1825" i="65"/>
  <c r="E1826" i="65"/>
  <c r="E1827" i="65"/>
  <c r="E1828" i="65"/>
  <c r="E1829" i="65"/>
  <c r="E1830" i="65"/>
  <c r="E1831" i="65"/>
  <c r="E1832" i="65"/>
  <c r="E1833" i="65"/>
  <c r="E1834" i="65"/>
  <c r="E1835" i="65"/>
  <c r="E1836" i="65"/>
  <c r="E1837" i="65"/>
  <c r="E1838" i="65"/>
  <c r="E1839" i="65"/>
  <c r="E1840" i="65"/>
  <c r="E1841" i="65"/>
  <c r="E1842" i="65"/>
  <c r="D13" i="53"/>
  <c r="E13" i="53"/>
  <c r="F13" i="53"/>
  <c r="G13" i="53"/>
  <c r="H13" i="53"/>
  <c r="D25" i="53"/>
  <c r="E25" i="53"/>
  <c r="F25" i="53"/>
  <c r="G25" i="53"/>
  <c r="H25" i="53"/>
  <c r="D39" i="53"/>
  <c r="C39" i="53"/>
  <c r="C46" i="53"/>
  <c r="H68" i="58"/>
  <c r="C25" i="53" l="1"/>
  <c r="C13" i="53"/>
  <c r="C12" i="65"/>
  <c r="C11" i="65"/>
  <c r="C32" i="67"/>
  <c r="C8" i="65" l="1"/>
</calcChain>
</file>

<file path=xl/comments1.xml><?xml version="1.0" encoding="utf-8"?>
<comments xmlns="http://schemas.openxmlformats.org/spreadsheetml/2006/main">
  <authors>
    <author>Author</author>
  </authors>
  <commentList>
    <comment ref="H6" authorId="0">
      <text>
        <r>
          <rPr>
            <b/>
            <sz val="9"/>
            <color indexed="81"/>
            <rFont val="Tahoma"/>
            <family val="2"/>
          </rPr>
          <t>Author:</t>
        </r>
        <r>
          <rPr>
            <sz val="9"/>
            <color indexed="81"/>
            <rFont val="Tahoma"/>
            <family val="2"/>
          </rPr>
          <t xml:space="preserve">
Data unavailable - not captured in systems</t>
        </r>
      </text>
    </comment>
    <comment ref="H8" authorId="0">
      <text>
        <r>
          <rPr>
            <b/>
            <sz val="9"/>
            <color indexed="81"/>
            <rFont val="Tahoma"/>
            <family val="2"/>
          </rPr>
          <t>Author:</t>
        </r>
        <r>
          <rPr>
            <sz val="9"/>
            <color indexed="81"/>
            <rFont val="Tahoma"/>
            <family val="2"/>
          </rPr>
          <t xml:space="preserve">
Data unavailable - not captured in systems</t>
        </r>
      </text>
    </comment>
    <comment ref="H9" authorId="0">
      <text>
        <r>
          <rPr>
            <b/>
            <sz val="9"/>
            <color indexed="81"/>
            <rFont val="Tahoma"/>
            <family val="2"/>
          </rPr>
          <t>Author:</t>
        </r>
        <r>
          <rPr>
            <sz val="9"/>
            <color indexed="81"/>
            <rFont val="Tahoma"/>
            <family val="2"/>
          </rPr>
          <t xml:space="preserve">
Data unavailable - not captured in systems</t>
        </r>
      </text>
    </comment>
    <comment ref="H10" authorId="0">
      <text>
        <r>
          <rPr>
            <b/>
            <sz val="9"/>
            <color indexed="81"/>
            <rFont val="Tahoma"/>
            <family val="2"/>
          </rPr>
          <t>Author:</t>
        </r>
        <r>
          <rPr>
            <sz val="9"/>
            <color indexed="81"/>
            <rFont val="Tahoma"/>
            <family val="2"/>
          </rPr>
          <t xml:space="preserve">
Data unavailable - not captured in systems</t>
        </r>
      </text>
    </comment>
    <comment ref="H11" authorId="0">
      <text>
        <r>
          <rPr>
            <b/>
            <sz val="9"/>
            <color indexed="81"/>
            <rFont val="Tahoma"/>
            <family val="2"/>
          </rPr>
          <t>Author:</t>
        </r>
        <r>
          <rPr>
            <sz val="9"/>
            <color indexed="81"/>
            <rFont val="Tahoma"/>
            <family val="2"/>
          </rPr>
          <t xml:space="preserve">
Data unavailable - not captured in systems</t>
        </r>
      </text>
    </comment>
  </commentList>
</comments>
</file>

<file path=xl/sharedStrings.xml><?xml version="1.0" encoding="utf-8"?>
<sst xmlns="http://schemas.openxmlformats.org/spreadsheetml/2006/main" count="22415" uniqueCount="917">
  <si>
    <t>Customer service</t>
  </si>
  <si>
    <t>CBD</t>
  </si>
  <si>
    <t>Urban</t>
  </si>
  <si>
    <t>Table 1: Telephone answering</t>
  </si>
  <si>
    <t>Table 2:  New connections</t>
  </si>
  <si>
    <t>Table 3: Streetlight repair</t>
  </si>
  <si>
    <t>Feeder Classification</t>
  </si>
  <si>
    <t>Calls not answered in 30 seconds</t>
  </si>
  <si>
    <t>Reliability</t>
  </si>
  <si>
    <t>Network categorisation</t>
  </si>
  <si>
    <t>Rural short</t>
  </si>
  <si>
    <t>Rural long</t>
  </si>
  <si>
    <t>Whole network</t>
  </si>
  <si>
    <t>SAIDI</t>
  </si>
  <si>
    <t>SAIFI</t>
  </si>
  <si>
    <t>1) Unplanned SAIDI - The sum of the duration of each unplanned sustained customer interruption (in minutes) divided by the total number of distribution customers. Unplanned SAIDI excludes momentary interruptions (one minute or less).</t>
  </si>
  <si>
    <t>2) Unplanned SAIFI - The total number of unplanned sustained customer interruptions divided by the total number of distribution customers. Unplanned SAIFI excludes momentary interruptions (one minute or less). SAIFI is expressed per 0.01 interruptions.</t>
  </si>
  <si>
    <t>Telephone answering</t>
  </si>
  <si>
    <t>Number of calls answered within 30 seconds</t>
  </si>
  <si>
    <t>Percentage of calls answered within 30 seconds</t>
  </si>
  <si>
    <t>New connections</t>
  </si>
  <si>
    <t>Number of new connections</t>
  </si>
  <si>
    <t>Number of new connections not provided on or before the agreed date</t>
  </si>
  <si>
    <t xml:space="preserve">Percentage of new connections not provided on or before the agreed date </t>
  </si>
  <si>
    <t>Streetlight repair</t>
  </si>
  <si>
    <t>Total number of streetlights</t>
  </si>
  <si>
    <t>Total number of streetlight faults</t>
  </si>
  <si>
    <t>Date</t>
  </si>
  <si>
    <t>Number of customers interrupted</t>
  </si>
  <si>
    <t>Exclusions</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</si>
  <si>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</si>
  <si>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</si>
  <si>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</si>
  <si>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</si>
  <si>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</si>
  <si>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</si>
  <si>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</si>
  <si>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Complaints by category (%)</t>
  </si>
  <si>
    <t>Low voltage supply</t>
  </si>
  <si>
    <t>Voltage dips</t>
  </si>
  <si>
    <t>Voltage swell</t>
  </si>
  <si>
    <t>Voltage spike (impulsive transient)</t>
  </si>
  <si>
    <t>TV or radio interference</t>
  </si>
  <si>
    <t>Noise from appliances</t>
  </si>
  <si>
    <t>Timely provision of services</t>
  </si>
  <si>
    <t>Connections made</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</si>
  <si>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</si>
  <si>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</si>
  <si>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</si>
  <si>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</si>
  <si>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</si>
  <si>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</si>
  <si>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Complaint - reliability of supply</t>
  </si>
  <si>
    <t>Complaint - technical quality of supply</t>
  </si>
  <si>
    <t>Complaint - administrative process or customer service</t>
  </si>
  <si>
    <t>Complaint - connection or augmentation</t>
  </si>
  <si>
    <t>Complaint - other</t>
  </si>
  <si>
    <t>Total complaints</t>
  </si>
  <si>
    <t>Appointments</t>
  </si>
  <si>
    <t>Connections</t>
  </si>
  <si>
    <t>Reliability of supply</t>
  </si>
  <si>
    <t>Street lights</t>
  </si>
  <si>
    <t>Street lights "out" during period</t>
  </si>
  <si>
    <t>Street lights not repaired by "fix by" date</t>
  </si>
  <si>
    <t>Low reliability payments - 20 hours - number</t>
  </si>
  <si>
    <t>Low reliability payments - 30 hours - number</t>
  </si>
  <si>
    <t>Low reliability payments - 60 hours - number</t>
  </si>
  <si>
    <t>Low reliability payments - 10 events - number</t>
  </si>
  <si>
    <t>Low reliability payments - 15 events - number</t>
  </si>
  <si>
    <t>Low reliability payments - 30 events - number</t>
  </si>
  <si>
    <t>Low reliability payments - 24 momentary events - number</t>
  </si>
  <si>
    <t>Low reliability payments - 36 momentary events - number</t>
  </si>
  <si>
    <t>Connections - GSL payments - 1-4 day delay - number</t>
  </si>
  <si>
    <t>Connections - GSL payments - 5+ day delay - number</t>
  </si>
  <si>
    <t>Appointments - GSL payments - number</t>
  </si>
  <si>
    <t>Customer arranged appointments Central - number</t>
  </si>
  <si>
    <t>Appointments not met within 15 minutes of agreed time - number</t>
  </si>
  <si>
    <t>Low reliability payments - 20 hours - ($)</t>
  </si>
  <si>
    <t>Low reliability payments - 30 hours - ($)</t>
  </si>
  <si>
    <t>Low reliability payments - 60 hours - ($)</t>
  </si>
  <si>
    <t>Low reliability payments - 10 events - ($)</t>
  </si>
  <si>
    <t>Low reliability payments - 15 events - ($)</t>
  </si>
  <si>
    <t>Low reliability payments - 30 events - ($)</t>
  </si>
  <si>
    <t>Low reliability payments - 24 momentary events - ($)</t>
  </si>
  <si>
    <t>Low reliability payments - 36 momentary events - ($)</t>
  </si>
  <si>
    <t>Connections - GSL payments - 1-4 day delay - ($)</t>
  </si>
  <si>
    <t>Connections - GSL payments - 5+ day delay - ($)</t>
  </si>
  <si>
    <t>Appointments - GSL payments - ($)</t>
  </si>
  <si>
    <t>Street lights - GSL payments - ($)</t>
  </si>
  <si>
    <t>Street lights - GSL payments - number</t>
  </si>
  <si>
    <t>Total GSL payments made ($)</t>
  </si>
  <si>
    <r>
      <t xml:space="preserve">MAIFI </t>
    </r>
    <r>
      <rPr>
        <b/>
        <vertAlign val="superscript"/>
        <sz val="12"/>
        <color indexed="9"/>
        <rFont val="Arial"/>
        <family val="2"/>
      </rPr>
      <t>3 (refer note)</t>
    </r>
  </si>
  <si>
    <t>Table 4: Planned outages</t>
  </si>
  <si>
    <t>Table 5: Average distribution customer numbers</t>
  </si>
  <si>
    <t>Customer numbers at the start of period</t>
  </si>
  <si>
    <t>Customer numbers at the end of period</t>
  </si>
  <si>
    <t>Average distribution customer numbers</t>
  </si>
  <si>
    <t xml:space="preserve">3) MAIFI - The total number of momentary interruptions divided by the total number of distribution customers (where the distribution customers are network or per feeder based, as appropriate). </t>
  </si>
  <si>
    <t>Feeder ID / name</t>
  </si>
  <si>
    <t>Number of distribution customers</t>
  </si>
  <si>
    <t>Planned outages</t>
  </si>
  <si>
    <t>Planned interruptions</t>
  </si>
  <si>
    <t>Cause of outage</t>
  </si>
  <si>
    <t>Number of outages</t>
  </si>
  <si>
    <t>Weather</t>
  </si>
  <si>
    <t>Equipment failure</t>
  </si>
  <si>
    <t>Operational error</t>
  </si>
  <si>
    <t>Vegetation</t>
  </si>
  <si>
    <t>Animals</t>
  </si>
  <si>
    <t>Third party impacts</t>
  </si>
  <si>
    <t>Transmission failure</t>
  </si>
  <si>
    <t>Load shedding</t>
  </si>
  <si>
    <t>Inter-distributor connection failure</t>
  </si>
  <si>
    <t>Customer numbers</t>
  </si>
  <si>
    <t>High voltage</t>
  </si>
  <si>
    <t>Low voltage - residential</t>
  </si>
  <si>
    <t>Low voltage - non-residential</t>
  </si>
  <si>
    <t>Total customer numbers</t>
  </si>
  <si>
    <t>Distribution Network Service Provider</t>
  </si>
  <si>
    <t>Annual reporting template</t>
  </si>
  <si>
    <t xml:space="preserve">This template is to be used by a DNSP to fulfil its annual reporting obligations to the AER. </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</si>
  <si>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</si>
  <si>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</si>
  <si>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</si>
  <si>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</si>
  <si>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</si>
  <si>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</si>
  <si>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</si>
  <si>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</si>
  <si>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</si>
  <si>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</si>
  <si>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</si>
  <si>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</si>
  <si>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</si>
  <si>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</si>
  <si>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</si>
  <si>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</si>
  <si>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</si>
  <si>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</si>
  <si>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Electricity Distribution Network Service Provider Annual Reporting Template</t>
  </si>
  <si>
    <t>Table of contents</t>
  </si>
  <si>
    <t>Other</t>
  </si>
  <si>
    <t>Minutes off supply (worst 15%)</t>
  </si>
  <si>
    <t>Over voltage events - due to high voltage injection</t>
  </si>
  <si>
    <t>Customers receiving over-voltage - due to high voltage injection</t>
  </si>
  <si>
    <t>Over voltage events - due to voltage regulation or other cause</t>
  </si>
  <si>
    <t>Voltage variations - steady state (zone sub)</t>
  </si>
  <si>
    <t>Customers receiving over-voltage - due to lightning</t>
  </si>
  <si>
    <t>Customers receiving over-voltage - due to voltage regulation or other cause</t>
  </si>
  <si>
    <t>Subtransmission</t>
  </si>
  <si>
    <t>Zone substations</t>
  </si>
  <si>
    <t>Distribution</t>
  </si>
  <si>
    <t>Total no.</t>
  </si>
  <si>
    <t>By type of customer</t>
  </si>
  <si>
    <t>By supply voltage</t>
  </si>
  <si>
    <t>Domestic</t>
  </si>
  <si>
    <t>Non-Domestic</t>
  </si>
  <si>
    <t>ST</t>
  </si>
  <si>
    <t>HV</t>
  </si>
  <si>
    <t>LV</t>
  </si>
  <si>
    <t xml:space="preserve">Rural Short </t>
  </si>
  <si>
    <t xml:space="preserve">Rural Long </t>
  </si>
  <si>
    <t>Number of unmetered supply points</t>
  </si>
  <si>
    <t>Total GWh</t>
  </si>
  <si>
    <t>Total km</t>
  </si>
  <si>
    <t>Underground</t>
  </si>
  <si>
    <t>Overhead</t>
  </si>
  <si>
    <t>Capacity (MVA)</t>
  </si>
  <si>
    <t>Other information</t>
  </si>
  <si>
    <t>Distribution losses (% of purchases)</t>
  </si>
  <si>
    <t>Network Service area (sq.km)</t>
  </si>
  <si>
    <t>Number of poles</t>
  </si>
  <si>
    <t>Peak Coincident Demand (MW)</t>
  </si>
  <si>
    <t xml:space="preserve">Total </t>
  </si>
  <si>
    <t>Total number of metered supply points</t>
  </si>
  <si>
    <t>Table 1: Exclusions</t>
  </si>
  <si>
    <t>Demand</t>
  </si>
  <si>
    <t xml:space="preserve">Customer numbers by voltage level </t>
  </si>
  <si>
    <t>Forecast</t>
  </si>
  <si>
    <t>High Voltage</t>
  </si>
  <si>
    <t>Low Voltage Residential</t>
  </si>
  <si>
    <t>Low Voltage Non-Residential</t>
  </si>
  <si>
    <t>Total - all customers</t>
  </si>
  <si>
    <t>New customer connections as a % of total customers</t>
  </si>
  <si>
    <t>Electricity consumption by voltage level (MWh)</t>
  </si>
  <si>
    <t xml:space="preserve">Subtransmission </t>
  </si>
  <si>
    <t xml:space="preserve">High Voltage   </t>
  </si>
  <si>
    <t xml:space="preserve">Controlled load </t>
  </si>
  <si>
    <t>Total consumption</t>
  </si>
  <si>
    <r>
      <t xml:space="preserve">Note: </t>
    </r>
    <r>
      <rPr>
        <sz val="10"/>
        <rFont val="Arial"/>
        <family val="2"/>
      </rPr>
      <t>a) Forecasts should be the demand forecasts for the relevant regulatory year that were made at the time of the regulatory proposal</t>
    </r>
  </si>
  <si>
    <t xml:space="preserve">          b) t+1 forecasts should be the latest updates to the demand forecasts for the regulatory year t+1. </t>
  </si>
  <si>
    <t xml:space="preserve">          c) The PoE level only applies to the forecasts</t>
  </si>
  <si>
    <t>Network coincident maximum demand</t>
  </si>
  <si>
    <t>t+1 forecast</t>
  </si>
  <si>
    <t>Variation %</t>
  </si>
  <si>
    <t>90% PoE level</t>
  </si>
  <si>
    <t>Network coincident maximum demand (MW)</t>
  </si>
  <si>
    <t>Network coincident maximum demand (MVA)</t>
  </si>
  <si>
    <t>50% PoE level</t>
  </si>
  <si>
    <t>10% PoE level</t>
  </si>
  <si>
    <t>Summer and winter maximum demand - ZS</t>
  </si>
  <si>
    <t>Nameplate rating (MVA)</t>
  </si>
  <si>
    <t>POE level = 50%</t>
  </si>
  <si>
    <t>Location</t>
  </si>
  <si>
    <t>MW</t>
  </si>
  <si>
    <t>MVA</t>
  </si>
  <si>
    <t>MVAr</t>
  </si>
  <si>
    <t>PF</t>
  </si>
  <si>
    <t>&lt;ZS 1&gt; - Summer maximum demand</t>
  </si>
  <si>
    <t>&lt;ZS 1&gt; - Winter maximum demand</t>
  </si>
  <si>
    <t>&lt;ZS 2&gt; - Summer maximum demand</t>
  </si>
  <si>
    <t>&lt;ZS 2&gt; - Winter maximum demand</t>
  </si>
  <si>
    <t>&lt;ZS 3&gt; - Summer maximum demand</t>
  </si>
  <si>
    <t>&lt;ZS 3&gt; - Winter maximum demand</t>
  </si>
  <si>
    <t>&lt;ZS n&gt; - Summer maximum demand</t>
  </si>
  <si>
    <t>&lt;ZS n&gt; - Winter maximum demand</t>
  </si>
  <si>
    <t>Total new connections</t>
  </si>
  <si>
    <t>Number of calls received</t>
  </si>
  <si>
    <t>Complaints - technical quality of supply - number</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</si>
  <si>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</si>
  <si>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</si>
  <si>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</si>
  <si>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</si>
  <si>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</si>
  <si>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</si>
  <si>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</si>
  <si>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</si>
  <si>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Call Centre Performance (number, unless stated)</t>
  </si>
  <si>
    <t>Calls to call centre fault line</t>
  </si>
  <si>
    <t>Calls to fault line not answered within 30 seconds</t>
  </si>
  <si>
    <t>Calls to fault line - average waiting time before call answered</t>
  </si>
  <si>
    <t>Calls abandoned - percentage</t>
  </si>
  <si>
    <t>Call centre - number of overload events</t>
  </si>
  <si>
    <t>Customer complaints (number)</t>
  </si>
  <si>
    <t>Network SAIDI All Events</t>
  </si>
  <si>
    <t xml:space="preserve">MED </t>
  </si>
  <si>
    <r>
      <t>Instruction</t>
    </r>
    <r>
      <rPr>
        <sz val="10"/>
        <rFont val="Arial"/>
        <family val="2"/>
      </rPr>
      <t xml:space="preserve">
This regulatory template requires the input of historical daily performance recorded for the calculation of the parameters under the STPIS, such as MED day boundary and performance targets. STPIS definitions apply to SAIDI and Calls not answered within 30 seconds.
Please note: The AER's definition of calls answered within 30 seconds is as follows:
Calls to the fault line answered in 30 seconds where the time to answer a call is measured from when the call enters the telephone system of the call centre (including that time when it may be ringing unanswered by any response) and the caller speaks with a human operator, but excluding the time that the caller is connected to an automated interactive service that provides substantive information. This measure does not apply to: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 
Note: Being placed in a queuing system (automated or otherwise) does not constitute a response. 'Calls answered within 30 seconds' and 'Calls received' should be calculated excluding calls abandoned within 30 seconds of being queued for a human operator; and calls to payment lines and automated interactive services. 
Exclusions refer to the exclusions listed in Section 3.3(a) of the STPIS.</t>
    </r>
  </si>
  <si>
    <t>X Beta from the mean</t>
  </si>
  <si>
    <r>
      <t xml:space="preserve">Note: </t>
    </r>
    <r>
      <rPr>
        <sz val="10"/>
        <rFont val="Arial"/>
        <family val="2"/>
      </rPr>
      <t>This is for newly energised properties only</t>
    </r>
  </si>
  <si>
    <t>Table 1 Quality of supply</t>
  </si>
  <si>
    <t>Table 2 Complaints - technical quality of supply</t>
  </si>
  <si>
    <t>Table 3 Customer service</t>
  </si>
  <si>
    <t>General Information</t>
  </si>
  <si>
    <t>STPIS Data Reporting</t>
  </si>
  <si>
    <t>STPIS Data Reporting - AER Definitions</t>
  </si>
  <si>
    <t xml:space="preserve">STPIS Data Reporting </t>
  </si>
  <si>
    <t>Daily Performance Data</t>
  </si>
  <si>
    <t>MED Threshold</t>
  </si>
  <si>
    <t>Table 1 Causes of Unplanned Sustained Outages</t>
  </si>
  <si>
    <t>Table 1  Customer Numbers by Voltage Level</t>
  </si>
  <si>
    <t>Table 2  New Customer Connections</t>
  </si>
  <si>
    <t>Number of metered supply points</t>
  </si>
  <si>
    <t>Energy delivered (GWh)</t>
  </si>
  <si>
    <t>Line length (km)</t>
  </si>
  <si>
    <t>Total line length</t>
  </si>
  <si>
    <t xml:space="preserve">Total energy </t>
  </si>
  <si>
    <t>Number and total capacity of transformers</t>
  </si>
  <si>
    <t>Cover Sheet</t>
  </si>
  <si>
    <t>2. Demand</t>
  </si>
  <si>
    <t>Table 1 MED Threshold</t>
  </si>
  <si>
    <t>Table 2 MED Calculation</t>
  </si>
  <si>
    <t>Table 1 General Information</t>
  </si>
  <si>
    <t>Ln (SAIDI)</t>
  </si>
  <si>
    <t>Dark blue = AER instructions/headings</t>
  </si>
  <si>
    <t>1. Service Target Performance Incentive Scheme</t>
  </si>
  <si>
    <t>The AER will apply the ESCV's definition of MAIFI for transitional reasons. The ESCV's Information specification (Service performance) for Victorian Electricity Distributors,  1 January 2009, p. 30, defines MAIFI as follows:</t>
  </si>
  <si>
    <t>Total number of streetlight faults reported by person who is the occupier of an immediately neighbouring residence or is the proprietor of an immediately neighbouring business</t>
  </si>
  <si>
    <t>Beta - Standard deviation of Ln(SAIDI)</t>
  </si>
  <si>
    <t>Over voltage events - due to lightning</t>
  </si>
  <si>
    <r>
      <t>Effect on planned SAIFI</t>
    </r>
    <r>
      <rPr>
        <b/>
        <sz val="10"/>
        <color indexed="9"/>
        <rFont val="Arial"/>
        <family val="2"/>
      </rPr>
      <t xml:space="preserve"> </t>
    </r>
  </si>
  <si>
    <r>
      <t>Effect on planned SAIDI</t>
    </r>
    <r>
      <rPr>
        <b/>
        <sz val="10"/>
        <color indexed="9"/>
        <rFont val="Arial"/>
        <family val="2"/>
      </rPr>
      <t xml:space="preserve"> </t>
    </r>
  </si>
  <si>
    <t xml:space="preserve">Planned Outages </t>
  </si>
  <si>
    <t>Annual Feeder Reliability</t>
  </si>
  <si>
    <t>Table 1 Annual Feeder Reliability Data</t>
  </si>
  <si>
    <t xml:space="preserve">Customer Service </t>
  </si>
  <si>
    <t xml:space="preserve">Table 3 Customer Disconnections </t>
  </si>
  <si>
    <t>Table 4  Electricity Consumption</t>
  </si>
  <si>
    <t>Table 5 Maximum Coincident Demand at the Network Level</t>
  </si>
  <si>
    <t>Disconnections</t>
  </si>
  <si>
    <t>Total disconnections</t>
  </si>
  <si>
    <t>Disconnections as a % of total customers</t>
  </si>
  <si>
    <r>
      <t>Note:</t>
    </r>
    <r>
      <rPr>
        <sz val="10"/>
        <rFont val="Arial"/>
        <family val="2"/>
      </rPr>
      <t xml:space="preserve"> 'Total customer numbers' is the total average of end of prior year customers and end of current year customers </t>
    </r>
  </si>
  <si>
    <t xml:space="preserve">Table 1 Planned Outages </t>
  </si>
  <si>
    <t>Reason for planned outage</t>
  </si>
  <si>
    <t xml:space="preserve">The AER will use the ESCV's definition of minutes of supply for worst served 15% of customers. This is defined as the total annual minutes off supply (SAIDI for planned and unplanned sustained interruptions) experienced by the 15% of customers in the distribution business area connected by those feeders experiencing the longest time off supply. </t>
  </si>
  <si>
    <t xml:space="preserve">Note: Distribution Loss factors are to be reported on a financial year basis </t>
  </si>
  <si>
    <t>Note:</t>
  </si>
  <si>
    <t>MED Threshold (Timed) year ending 31 December</t>
  </si>
  <si>
    <t xml:space="preserve">          b) Forecasts should be the demand forecasts for the relevant regulatory year that were made at the time of the regulatory proposal</t>
  </si>
  <si>
    <t xml:space="preserve">          c) t+1 forecasts should be the latest updates to the demand forecasts for the regulatory year t+1. </t>
  </si>
  <si>
    <t xml:space="preserve">          d) The PoE level only applies to the forecasts</t>
  </si>
  <si>
    <t>Table 6  Summer or winter non-coincident maximum demand by zone substation</t>
  </si>
  <si>
    <t>Asset Installation</t>
  </si>
  <si>
    <t>Instructions</t>
  </si>
  <si>
    <t xml:space="preserve">Insert rows for each of its asset types under each high level asset group. Additional groups may be added if a particular asset is not encompassed by the asset groups in the table. </t>
  </si>
  <si>
    <t xml:space="preserve">Develop a set of asset types under the high level asset groups that represent its network asset base. </t>
  </si>
  <si>
    <t>In determining whether a new asset type is required, whether asset types should be aggregated or whether asset types should be disaggregated, the DNSP should consider:</t>
  </si>
  <si>
    <t xml:space="preserve">   - the proportion of the overall replacement expenditure forecast for the assets</t>
  </si>
  <si>
    <t xml:space="preserve">   - the differentiation of unit replacement costs into clear and distinguishable distributions</t>
  </si>
  <si>
    <t xml:space="preserve">   - the differentiation of replacement lives into clear and distinguishable distributions</t>
  </si>
  <si>
    <t xml:space="preserve">   - multiple 'end of life' actions such as 'replacement' or 'life extension' (eg pole staking) - in the case of 'life extension', the DNSP should appropriately account for this in defining the replacement life and unit cost for the asset category. </t>
  </si>
  <si>
    <t>Table 1 For each asset type, provide:</t>
  </si>
  <si>
    <t xml:space="preserve">   a) the mean replacement asset life (years) </t>
  </si>
  <si>
    <t xml:space="preserve">   b) the standard deviation of the mean replacement asset life </t>
  </si>
  <si>
    <t xml:space="preserve">   c) the replacement unit cost ($ nominal).</t>
  </si>
  <si>
    <t xml:space="preserve">   d) the total number of asset failures during the regulatory year</t>
  </si>
  <si>
    <t xml:space="preserve">   e) the total quantity (number) of each asset type that was commissioned in the relevant regulatory reporting year.</t>
  </si>
  <si>
    <t>Table 1   Asset age profile for distribution system assets</t>
  </si>
  <si>
    <t>Statutory Account code or reference to account code</t>
  </si>
  <si>
    <t>Asset group</t>
  </si>
  <si>
    <t>Replacement  life (years)</t>
  </si>
  <si>
    <t>Replacement unit cost</t>
  </si>
  <si>
    <t>Total quantity replaced</t>
  </si>
  <si>
    <t>Total quantity installed</t>
  </si>
  <si>
    <t xml:space="preserve">           Year Commissioned (number of assets commissioned in each year)</t>
  </si>
  <si>
    <t>Mean</t>
  </si>
  <si>
    <t>Standard Deviation</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</si>
  <si>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</si>
  <si>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</si>
  <si>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</si>
  <si>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</si>
  <si>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</si>
  <si>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</si>
  <si>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</si>
  <si>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</si>
  <si>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</si>
  <si>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</si>
  <si>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</si>
  <si>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</si>
  <si>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</si>
  <si>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</si>
  <si>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</si>
  <si>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</si>
  <si>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</si>
  <si>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</si>
  <si>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</si>
  <si>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</si>
  <si>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</si>
  <si>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</si>
  <si>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</si>
  <si>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</si>
  <si>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</si>
  <si>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</si>
  <si>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</si>
  <si>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</si>
  <si>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</si>
  <si>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</si>
  <si>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</si>
  <si>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</si>
  <si>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</si>
  <si>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</si>
  <si>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</si>
  <si>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</si>
  <si>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</si>
  <si>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</si>
  <si>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</si>
  <si>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</si>
  <si>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</si>
  <si>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</si>
  <si>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</si>
  <si>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</si>
  <si>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</si>
  <si>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</si>
  <si>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</si>
  <si>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</si>
  <si>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</si>
  <si>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</si>
  <si>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</si>
  <si>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</si>
  <si>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</si>
  <si>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</si>
  <si>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</si>
  <si>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</si>
  <si>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</si>
  <si>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</si>
  <si>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</si>
  <si>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</si>
  <si>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</si>
  <si>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</si>
  <si>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</si>
  <si>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</si>
  <si>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</si>
  <si>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</si>
  <si>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</si>
  <si>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</si>
  <si>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</si>
  <si>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</si>
  <si>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</si>
  <si>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</si>
  <si>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</si>
  <si>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</si>
  <si>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</si>
  <si>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</si>
  <si>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</si>
  <si>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</si>
  <si>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</si>
  <si>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</si>
  <si>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</si>
  <si>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</si>
  <si>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</si>
  <si>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</si>
  <si>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</si>
  <si>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</si>
  <si>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</si>
  <si>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</si>
  <si>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</si>
  <si>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</si>
  <si>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</si>
  <si>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</si>
  <si>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</si>
  <si>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</si>
  <si>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</si>
  <si>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</si>
  <si>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</si>
  <si>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</si>
  <si>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</si>
  <si>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</si>
  <si>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</si>
  <si>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</si>
  <si>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</si>
  <si>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Poles</t>
  </si>
  <si>
    <t>&lt;asset type 1&gt;</t>
  </si>
  <si>
    <t>&lt;asset type 2&gt;</t>
  </si>
  <si>
    <t>&lt;asset type 3&gt;</t>
  </si>
  <si>
    <t>Pole top structures</t>
  </si>
  <si>
    <t>Conductors</t>
  </si>
  <si>
    <t>Underground cables</t>
  </si>
  <si>
    <t>Services (incl. LV pillars and LV service pits)</t>
  </si>
  <si>
    <t>Distribution transformers</t>
  </si>
  <si>
    <t>Distribution switchgear</t>
  </si>
  <si>
    <t>Distribution 'other assets'</t>
  </si>
  <si>
    <t>Zone transformers</t>
  </si>
  <si>
    <t>Zone switchgear</t>
  </si>
  <si>
    <t>Zone 'other assets'</t>
  </si>
  <si>
    <t>SCADA and protection</t>
  </si>
  <si>
    <t>4. Customer Service</t>
  </si>
  <si>
    <t>3. Asset Installation</t>
  </si>
  <si>
    <t>5. General Information</t>
  </si>
  <si>
    <t>6. Outages</t>
  </si>
  <si>
    <t>Comments / basis for exclusion -  refer to category of exclusion under 3.3(a) of STPIS</t>
  </si>
  <si>
    <t>Date of event
(DD/MM/YYYY)</t>
  </si>
  <si>
    <t xml:space="preserve">Please provide separate explanation to confirm the outage was not due to inadequate transmission connection planning </t>
  </si>
  <si>
    <t>Date
(DD/MM/YYYY)</t>
  </si>
  <si>
    <t>Cause of event
(Use categories listed in table 1, Template 6C)</t>
  </si>
  <si>
    <t>Total minutes off supply (planned)</t>
  </si>
  <si>
    <t>Description of the service area for the feeder</t>
  </si>
  <si>
    <t>Total planned minutes off-supply</t>
  </si>
  <si>
    <t>Total</t>
  </si>
  <si>
    <t>Total number of unplanned outages</t>
  </si>
  <si>
    <t>Total number of planned outages</t>
  </si>
  <si>
    <t>Total number of momentary feeder outages</t>
  </si>
  <si>
    <t>Total number of momentary feeder section outages</t>
  </si>
  <si>
    <t>Momentary interruptions due to feeder outages (MAIFI)</t>
  </si>
  <si>
    <t>Momentary interruptions due to feeder section outages (MAIFI)</t>
  </si>
  <si>
    <t>Total after removing MED</t>
  </si>
  <si>
    <t>Faulty streetlights not repaired within 5 business days of fault report or agreed date</t>
  </si>
  <si>
    <t>Percentage of faulty streetlights not repaired within 5 business days of fault report or agreed date</t>
  </si>
  <si>
    <t>Street lights – number of business days to repair</t>
  </si>
  <si>
    <r>
      <t>Planned interruptions - 4 business</t>
    </r>
    <r>
      <rPr>
        <sz val="10"/>
        <color indexed="10"/>
        <rFont val="Arial"/>
        <family val="2"/>
      </rPr>
      <t xml:space="preserve"> </t>
    </r>
    <r>
      <rPr>
        <sz val="10"/>
        <color indexed="9"/>
        <rFont val="Arial"/>
        <family val="2"/>
      </rPr>
      <t>days notice not given</t>
    </r>
  </si>
  <si>
    <t xml:space="preserve">Telephone answering has the same meaning as defined in the Electricity DNSPs' STPIS, November 2009. </t>
  </si>
  <si>
    <t>Table 4 Guaranteed service levels - jurisdictional GSL scheme</t>
  </si>
  <si>
    <t>Street lights not repaired in 2 business days</t>
  </si>
  <si>
    <t>Exclusions refer to upstream events only and do not refer MED exclusions.</t>
  </si>
  <si>
    <t xml:space="preserve">MED calculation starts from 5 years prior to the relevant regulatory reporting year (e.g. 2013 requires data from 1 January 2008 to 31 December 2012). </t>
  </si>
  <si>
    <t>Number of asset failures</t>
  </si>
  <si>
    <t>Table 1: SAIDI (System Average Interruption Duration Index)</t>
  </si>
  <si>
    <r>
      <t xml:space="preserve">Unplanned SAIDI </t>
    </r>
    <r>
      <rPr>
        <b/>
        <vertAlign val="superscript"/>
        <sz val="12"/>
        <color indexed="9"/>
        <rFont val="Arial"/>
        <family val="2"/>
      </rPr>
      <t>1</t>
    </r>
    <r>
      <rPr>
        <b/>
        <sz val="12"/>
        <color indexed="9"/>
        <rFont val="Arial"/>
        <family val="2"/>
      </rPr>
      <t xml:space="preserve"> </t>
    </r>
    <r>
      <rPr>
        <b/>
        <vertAlign val="superscript"/>
        <sz val="12"/>
        <color indexed="9"/>
        <rFont val="Arial"/>
        <family val="2"/>
      </rPr>
      <t>(refer note)</t>
    </r>
  </si>
  <si>
    <t>Table 2: SAIFI (System Average Interruption Frequency Index)</t>
  </si>
  <si>
    <r>
      <t xml:space="preserve">Unplanned SAIFI </t>
    </r>
    <r>
      <rPr>
        <b/>
        <vertAlign val="superscript"/>
        <sz val="12"/>
        <color indexed="9"/>
        <rFont val="Arial"/>
        <family val="2"/>
      </rPr>
      <t>2 (refer note)</t>
    </r>
  </si>
  <si>
    <t>Table 3: MAIFI (Momentary Average Interruption Frequency Index)</t>
  </si>
  <si>
    <r>
      <t>Note</t>
    </r>
    <r>
      <rPr>
        <sz val="10"/>
        <rFont val="Arial"/>
        <family val="2"/>
      </rPr>
      <t xml:space="preserve"> - the AER's </t>
    </r>
    <r>
      <rPr>
        <i/>
        <sz val="10"/>
        <rFont val="Arial"/>
        <family val="2"/>
      </rPr>
      <t>Electricity distribution network service providers, Service target performance incentive scheme</t>
    </r>
    <r>
      <rPr>
        <sz val="10"/>
        <rFont val="Arial"/>
        <family val="2"/>
      </rPr>
      <t xml:space="preserve">, November 2009, p. 22, defines SAIDI and SAIFI as follows;                                                                             </t>
    </r>
  </si>
  <si>
    <t>4) Total includes the impact of excluded events and MED.</t>
  </si>
  <si>
    <t>Table 1 Daily Performance Data (unplanned)</t>
  </si>
  <si>
    <t>CBD SAIDI
All events</t>
  </si>
  <si>
    <t>CBD SAIDI
(after removing excluded events)</t>
  </si>
  <si>
    <t>Urban SAIDI
All events</t>
  </si>
  <si>
    <t>Urban SAIDI
(after removing excluded events)</t>
  </si>
  <si>
    <t>Long Rural SAIDI
All events</t>
  </si>
  <si>
    <t>Long Rural SAIDI
(after removing excluded events)</t>
  </si>
  <si>
    <t>Short Rural SAIDI
All events</t>
  </si>
  <si>
    <t>Short Rural SAIDI
(after removing excluded events)</t>
  </si>
  <si>
    <t>Network SAIDI
All events</t>
  </si>
  <si>
    <t>Network SAIDI
(after removing excluded events)</t>
  </si>
  <si>
    <t>CBD SAIFI
All events</t>
  </si>
  <si>
    <t>CBD SAIFI
(after removing excluded events)</t>
  </si>
  <si>
    <t>Urban SAIFI
All events</t>
  </si>
  <si>
    <t>Urban SAIFI
(after removing excluded events)</t>
  </si>
  <si>
    <t>Long Rural SAIFI
All events</t>
  </si>
  <si>
    <t>Long Rural SAIFI
(after removing excluded events)</t>
  </si>
  <si>
    <t>Short Rural SAIFI
All events</t>
  </si>
  <si>
    <t>Short Rural SAIFI
(after removing excluded events)</t>
  </si>
  <si>
    <t>Network SAIFI
All events</t>
  </si>
  <si>
    <t>Network SAIFI
(after removing excluded events)</t>
  </si>
  <si>
    <t>CBD MAIFI
All events</t>
  </si>
  <si>
    <t>CBD MAIFI
(after removing excluded events)</t>
  </si>
  <si>
    <t>Urban MAIFI
All events</t>
  </si>
  <si>
    <t>Urban MAIFI
(after removing excluded events)</t>
  </si>
  <si>
    <t>Long Rural MAIFI
All events</t>
  </si>
  <si>
    <t>Long Rural MAIFI
(after removing excluded events)</t>
  </si>
  <si>
    <t>Short Rural MAIFI
All events</t>
  </si>
  <si>
    <t>Short Rural MAIFI
(after removing excluded events)</t>
  </si>
  <si>
    <t>Network MAIFI
All events</t>
  </si>
  <si>
    <t>Network MAIFI
(after removing excluded events)</t>
  </si>
  <si>
    <t>Alpha - average of Ln(SAIDI)</t>
  </si>
  <si>
    <t>Feeder classification</t>
  </si>
  <si>
    <t>Duration of interruption
(mins)</t>
  </si>
  <si>
    <t>Total unplanned minutes off supply</t>
  </si>
  <si>
    <t>Event category
(use Exclusion categories listed in section 3.3 (a) of the AER's STPIS)</t>
  </si>
  <si>
    <t>Actual: raw</t>
  </si>
  <si>
    <t>Actual: weather normalised</t>
  </si>
  <si>
    <t>Effect on planned MAIFI</t>
  </si>
  <si>
    <t>Length of high voltage distribution lines (overhead)</t>
  </si>
  <si>
    <t>Length of high voltage distribution lines (underground)</t>
  </si>
  <si>
    <t>Maximum demand
(MVA)</t>
  </si>
  <si>
    <t>Energy not supplied (unplanned)
(MWh)</t>
  </si>
  <si>
    <t>Energy not supplied (planned)
(MWh)</t>
  </si>
  <si>
    <t>Total unplanned minutes off-supply</t>
  </si>
  <si>
    <t>Unplanned interruptions
(SAIFI)</t>
  </si>
  <si>
    <t>Unplanned interruptions (SAIFI)
(after removing excluded events)</t>
  </si>
  <si>
    <t>Planned interruptions
(SAIFI)</t>
  </si>
  <si>
    <t>Low Reliability Feeder (SAIDI)</t>
  </si>
  <si>
    <t>Low Reliability Feeder (MAIFI)</t>
  </si>
  <si>
    <t>Unplanned minutes off-supply
(after removing excluded events and MED)</t>
  </si>
  <si>
    <t xml:space="preserve">Cause of Outages and Worst Served 15 per cent customers </t>
  </si>
  <si>
    <t>Table 2 Minutes off Supply for Worst Served 15 per cent customers</t>
  </si>
  <si>
    <t>Streetlight repair has the same meaning as defined in the Electricity DNSPs' STPIS, November 2009</t>
  </si>
  <si>
    <t>Duration of interruption
(unplanned) (mins)</t>
  </si>
  <si>
    <t>Number of  interruptions (unplanned)</t>
  </si>
  <si>
    <t xml:space="preserve"> MAIFI - The total number of momentary interruptions divided by the average number of distribution customers over the regulatory reporting period. (where the distribution customers are network or per feeder based, as appropriate). </t>
  </si>
  <si>
    <t>Effect on unplanned SAIDI</t>
  </si>
  <si>
    <t>Effect on unplanned SAIFI</t>
  </si>
  <si>
    <t>Effect on unplaned MAIFI</t>
  </si>
  <si>
    <r>
      <rPr>
        <sz val="10"/>
        <rFont val="Arial"/>
        <family val="2"/>
      </rPr>
      <t xml:space="preserve">The AER's </t>
    </r>
    <r>
      <rPr>
        <i/>
        <sz val="10"/>
        <rFont val="Arial"/>
        <family val="2"/>
      </rPr>
      <t>Electricity distribution network service providers, Service target performance incentive scheme</t>
    </r>
    <r>
      <rPr>
        <sz val="10"/>
        <rFont val="Arial"/>
        <family val="2"/>
      </rPr>
      <t>, November 2009, p. 22, defines SAIDI and SAIFI.</t>
    </r>
  </si>
  <si>
    <r>
      <t xml:space="preserve">Note: </t>
    </r>
    <r>
      <rPr>
        <sz val="10"/>
        <rFont val="Arial"/>
        <family val="2"/>
      </rPr>
      <t xml:space="preserve">a) Maximum Coincident Demand at the Network Level is calculated as the sum of all maximum coincident demand for zone substations and all feeders from terminal stations.  </t>
    </r>
  </si>
  <si>
    <t>Total (after removing excluded events and MED)</t>
  </si>
  <si>
    <t>Monetary interruptions due to feeder section outages
(MAIFI)
(after removing excluded events)</t>
  </si>
  <si>
    <t>Momentary interruptions due to feeder outages
(MAIFI)
(after removing excluded events)</t>
  </si>
  <si>
    <t>SP AusNet</t>
  </si>
  <si>
    <r>
      <t xml:space="preserve">Note: for Table 3 </t>
    </r>
    <r>
      <rPr>
        <b/>
        <sz val="10"/>
        <rFont val="Arial"/>
        <family val="2"/>
      </rPr>
      <t>Calls to Call Centre Fault Line</t>
    </r>
    <r>
      <rPr>
        <b/>
        <i/>
        <sz val="10"/>
        <rFont val="Arial"/>
        <family val="2"/>
      </rPr>
      <t xml:space="preserve"> </t>
    </r>
    <r>
      <rPr>
        <sz val="10"/>
        <rFont val="Arial"/>
        <family val="2"/>
      </rPr>
      <t>means</t>
    </r>
    <r>
      <rPr>
        <b/>
        <i/>
        <sz val="10"/>
        <rFont val="Arial"/>
        <family val="2"/>
      </rPr>
      <t xml:space="preserve"> </t>
    </r>
    <r>
      <rPr>
        <sz val="10"/>
        <rFont val="Arial"/>
        <family val="2"/>
      </rPr>
      <t>the total number of calls to the fault line to be reported, including any answered by an automated response service and terminated without being answered by an operator. Excludes missed calls where the fault line is overloaded.</t>
    </r>
  </si>
  <si>
    <t>&lt; Excluded transmission event.</t>
  </si>
  <si>
    <t>N/A</t>
  </si>
  <si>
    <t>RWT11</t>
  </si>
  <si>
    <t>URBAN</t>
  </si>
  <si>
    <t>RWT14</t>
  </si>
  <si>
    <t>RWT15</t>
  </si>
  <si>
    <t>RWT21</t>
  </si>
  <si>
    <t>RWT22</t>
  </si>
  <si>
    <t>RWT25</t>
  </si>
  <si>
    <t>RWT26</t>
  </si>
  <si>
    <t>RWT29</t>
  </si>
  <si>
    <t>BN1</t>
  </si>
  <si>
    <t>LONG RURAL</t>
  </si>
  <si>
    <t>BN2</t>
  </si>
  <si>
    <t>BN3</t>
  </si>
  <si>
    <t>SHORT RURAL</t>
  </si>
  <si>
    <t>BN4</t>
  </si>
  <si>
    <t>BN6</t>
  </si>
  <si>
    <t>MJG11</t>
  </si>
  <si>
    <t>MSD1</t>
  </si>
  <si>
    <t>MSD2</t>
  </si>
  <si>
    <t>MSD4</t>
  </si>
  <si>
    <t>MYT1</t>
  </si>
  <si>
    <t>MYT2</t>
  </si>
  <si>
    <t>MYT7</t>
  </si>
  <si>
    <t>MYT8</t>
  </si>
  <si>
    <t>WN1</t>
  </si>
  <si>
    <t>WN2</t>
  </si>
  <si>
    <t>WN3</t>
  </si>
  <si>
    <t>WN4</t>
  </si>
  <si>
    <t>WN5</t>
  </si>
  <si>
    <t>WN6</t>
  </si>
  <si>
    <t>WN7</t>
  </si>
  <si>
    <t>RWT36</t>
  </si>
  <si>
    <t>HPK11</t>
  </si>
  <si>
    <t>HPK12</t>
  </si>
  <si>
    <t>HPK13</t>
  </si>
  <si>
    <t>HPK14</t>
  </si>
  <si>
    <t>HPK21</t>
  </si>
  <si>
    <t>HPK22</t>
  </si>
  <si>
    <t>HPK23</t>
  </si>
  <si>
    <t>HPK24</t>
  </si>
  <si>
    <t>RWTS 22kV bus inadvertently tripped due to planned transmission works.</t>
  </si>
  <si>
    <t>RWTS No3 22kV bus tripped due to bus protection setting issue with Jemena RWT31 feeder.</t>
  </si>
  <si>
    <t>GNTS No2 220/66kV bus inadvertently tripped due to planned transmission works.</t>
  </si>
  <si>
    <t>ERTS No 3 66KV bus tripped via protection following an incident related to planned transmission works inside ERTS.</t>
  </si>
  <si>
    <t>Transmission</t>
  </si>
  <si>
    <t>BWR13</t>
  </si>
  <si>
    <t>MBY11</t>
  </si>
  <si>
    <t>LGA24</t>
  </si>
  <si>
    <t>WGI31</t>
  </si>
  <si>
    <t>WOTS24</t>
  </si>
  <si>
    <t>CLN13</t>
  </si>
  <si>
    <t>KLK1</t>
  </si>
  <si>
    <t>KLO24</t>
  </si>
  <si>
    <t>KLO14</t>
  </si>
  <si>
    <t>RWN24</t>
  </si>
  <si>
    <t>BGE11</t>
  </si>
  <si>
    <t>OFR23</t>
  </si>
  <si>
    <t>FTR21</t>
  </si>
  <si>
    <t>BGE22</t>
  </si>
  <si>
    <t>LYD13</t>
  </si>
  <si>
    <t>FTR12</t>
  </si>
  <si>
    <t>WO32</t>
  </si>
  <si>
    <t>TT6</t>
  </si>
  <si>
    <t>BWR24</t>
  </si>
  <si>
    <t>BWR33</t>
  </si>
  <si>
    <t>SLE21</t>
  </si>
  <si>
    <t>TGN31</t>
  </si>
  <si>
    <t>DRN14</t>
  </si>
  <si>
    <t>ELM15</t>
  </si>
  <si>
    <t>WT13</t>
  </si>
  <si>
    <t>LDL23</t>
  </si>
  <si>
    <t>SMR5</t>
  </si>
  <si>
    <t>RWN26</t>
  </si>
  <si>
    <t>PHM34</t>
  </si>
  <si>
    <t>MDG1</t>
  </si>
  <si>
    <t>LDL13</t>
  </si>
  <si>
    <t>CYN13</t>
  </si>
  <si>
    <t>MFA21</t>
  </si>
  <si>
    <t>CYN12</t>
  </si>
  <si>
    <t>RWN33</t>
  </si>
  <si>
    <t>WGL11</t>
  </si>
  <si>
    <t>TGN23</t>
  </si>
  <si>
    <t>BDL2</t>
  </si>
  <si>
    <t>NLA34</t>
  </si>
  <si>
    <t>SLE31</t>
  </si>
  <si>
    <t>LGA12</t>
  </si>
  <si>
    <t>LLG12</t>
  </si>
  <si>
    <t>WGL15</t>
  </si>
  <si>
    <t>MOE22</t>
  </si>
  <si>
    <t>ELM33</t>
  </si>
  <si>
    <t>DRN11</t>
  </si>
  <si>
    <t>LDL22</t>
  </si>
  <si>
    <t>TGN11</t>
  </si>
  <si>
    <t>DRN12</t>
  </si>
  <si>
    <t>EPG34</t>
  </si>
  <si>
    <t>TT12</t>
  </si>
  <si>
    <t>WYK12</t>
  </si>
  <si>
    <t>WYK23</t>
  </si>
  <si>
    <t>MWTS24</t>
  </si>
  <si>
    <t>TT9</t>
  </si>
  <si>
    <t>LGA11</t>
  </si>
  <si>
    <t>WT6</t>
  </si>
  <si>
    <t>BDL1</t>
  </si>
  <si>
    <t>SLE24</t>
  </si>
  <si>
    <t>KMS21</t>
  </si>
  <si>
    <t>BWR32</t>
  </si>
  <si>
    <t>PHM33</t>
  </si>
  <si>
    <t>CLN23</t>
  </si>
  <si>
    <t>FTR23</t>
  </si>
  <si>
    <t>BRA32</t>
  </si>
  <si>
    <t>SMR2</t>
  </si>
  <si>
    <t>SFS1</t>
  </si>
  <si>
    <t>BWN14</t>
  </si>
  <si>
    <t>OFR24</t>
  </si>
  <si>
    <t>OFR22</t>
  </si>
  <si>
    <t>WGL13</t>
  </si>
  <si>
    <t>WGL21</t>
  </si>
  <si>
    <t>PHM14</t>
  </si>
  <si>
    <t>WOTS11</t>
  </si>
  <si>
    <t>WGL12</t>
  </si>
  <si>
    <t>SLE32</t>
  </si>
  <si>
    <t>FTR22</t>
  </si>
  <si>
    <t>SMR8</t>
  </si>
  <si>
    <t>NLA31</t>
  </si>
  <si>
    <t>MWTS14</t>
  </si>
  <si>
    <t>MWTS31</t>
  </si>
  <si>
    <t>MOE24</t>
  </si>
  <si>
    <t>BWA23</t>
  </si>
  <si>
    <t>MFA23</t>
  </si>
  <si>
    <t>BDL5</t>
  </si>
  <si>
    <t>KMS1</t>
  </si>
  <si>
    <t>LGA13</t>
  </si>
  <si>
    <t>BRT21</t>
  </si>
  <si>
    <t>ALA01</t>
  </si>
  <si>
    <t>SMR4</t>
  </si>
  <si>
    <t>WGI33</t>
  </si>
  <si>
    <t>WGI23</t>
  </si>
  <si>
    <t>MOE21</t>
  </si>
  <si>
    <t>LDL14</t>
  </si>
  <si>
    <t>PHI12</t>
  </si>
  <si>
    <t>MWTS32</t>
  </si>
  <si>
    <t>WOTS13</t>
  </si>
  <si>
    <t>BDL6</t>
  </si>
  <si>
    <t>MWTS22</t>
  </si>
  <si>
    <t>PHM31</t>
  </si>
  <si>
    <t>WGL24</t>
  </si>
  <si>
    <t>TRC01</t>
  </si>
  <si>
    <t>KLK2</t>
  </si>
  <si>
    <t>MFA31</t>
  </si>
  <si>
    <t>SMR3</t>
  </si>
  <si>
    <t>MWTS12</t>
  </si>
  <si>
    <t>BRA23</t>
  </si>
  <si>
    <t>MWE2</t>
  </si>
  <si>
    <t>MWE3</t>
  </si>
  <si>
    <t>MWE6</t>
  </si>
  <si>
    <t>BWA22</t>
  </si>
  <si>
    <t>MOE31</t>
  </si>
  <si>
    <t>TT4</t>
  </si>
  <si>
    <t>LLG11</t>
  </si>
  <si>
    <t>CLN22</t>
  </si>
  <si>
    <t>TGN14</t>
  </si>
  <si>
    <t>WGI14</t>
  </si>
  <si>
    <t>WGI22</t>
  </si>
  <si>
    <t>CNR3</t>
  </si>
  <si>
    <t>MFA34</t>
  </si>
  <si>
    <t>BDL8</t>
  </si>
  <si>
    <t>WYK11</t>
  </si>
  <si>
    <t>LDL21</t>
  </si>
  <si>
    <t>WT12</t>
  </si>
  <si>
    <t>CRE33</t>
  </si>
  <si>
    <t>BGE24</t>
  </si>
  <si>
    <t>BGE23</t>
  </si>
  <si>
    <t>ELM34</t>
  </si>
  <si>
    <t>BRT22</t>
  </si>
  <si>
    <t>WT7</t>
  </si>
  <si>
    <t>CYN11</t>
  </si>
  <si>
    <t>EPG12</t>
  </si>
  <si>
    <t>ELM12</t>
  </si>
  <si>
    <t>CYN22</t>
  </si>
  <si>
    <t>LDL11</t>
  </si>
  <si>
    <t>FGY12</t>
  </si>
  <si>
    <t>WO22</t>
  </si>
  <si>
    <t>BWN11</t>
  </si>
  <si>
    <t>CYN33</t>
  </si>
  <si>
    <t>MOE32</t>
  </si>
  <si>
    <t>WYK24</t>
  </si>
  <si>
    <t>MBY12</t>
  </si>
  <si>
    <t>CLN12</t>
  </si>
  <si>
    <t>CRE22</t>
  </si>
  <si>
    <t>BWR34</t>
  </si>
  <si>
    <t>FGY33</t>
  </si>
  <si>
    <t>LDL24</t>
  </si>
  <si>
    <t>MFA22</t>
  </si>
  <si>
    <t>OFR21</t>
  </si>
  <si>
    <t>FGY14</t>
  </si>
  <si>
    <t>RWN31</t>
  </si>
  <si>
    <t>WO31</t>
  </si>
  <si>
    <t>ELM32</t>
  </si>
  <si>
    <t>NRN13</t>
  </si>
  <si>
    <t>EPG32</t>
  </si>
  <si>
    <t>BWN13</t>
  </si>
  <si>
    <t>EPG13</t>
  </si>
  <si>
    <t>BGE12</t>
  </si>
  <si>
    <t>WGL23</t>
  </si>
  <si>
    <t>FGY13</t>
  </si>
  <si>
    <t>BRA14</t>
  </si>
  <si>
    <t>LLG13</t>
  </si>
  <si>
    <t>LGA23</t>
  </si>
  <si>
    <t>BDL3</t>
  </si>
  <si>
    <t>LGA22</t>
  </si>
  <si>
    <t>LGA21</t>
  </si>
  <si>
    <t>PHI11</t>
  </si>
  <si>
    <t>BDL4</t>
  </si>
  <si>
    <t>WT10</t>
  </si>
  <si>
    <t>NRN14</t>
  </si>
  <si>
    <t>TT7</t>
  </si>
  <si>
    <t>WT11</t>
  </si>
  <si>
    <t>MOE14</t>
  </si>
  <si>
    <t>BRA11</t>
  </si>
  <si>
    <t>ELM13</t>
  </si>
  <si>
    <t>LLG14</t>
  </si>
  <si>
    <t>LGA14</t>
  </si>
  <si>
    <t>MVE01</t>
  </si>
  <si>
    <t>BWR12</t>
  </si>
  <si>
    <t>CYN14</t>
  </si>
  <si>
    <t>TT5</t>
  </si>
  <si>
    <t>MWE1</t>
  </si>
  <si>
    <t>MDI1</t>
  </si>
  <si>
    <t>WO14</t>
  </si>
  <si>
    <t>LYD11</t>
  </si>
  <si>
    <t>MWTS11</t>
  </si>
  <si>
    <t>TGN12</t>
  </si>
  <si>
    <t>CYN21</t>
  </si>
  <si>
    <t>NLA32</t>
  </si>
  <si>
    <t>CYN32</t>
  </si>
  <si>
    <t>KLK3</t>
  </si>
  <si>
    <t>FGY22</t>
  </si>
  <si>
    <t>WOTS25</t>
  </si>
  <si>
    <t>LDL12</t>
  </si>
  <si>
    <t>MWTS34</t>
  </si>
  <si>
    <t>WT15</t>
  </si>
  <si>
    <t>MOE23</t>
  </si>
  <si>
    <t>CRE21</t>
  </si>
  <si>
    <t>CRE32</t>
  </si>
  <si>
    <t>MWTS21</t>
  </si>
  <si>
    <t>WGI24</t>
  </si>
  <si>
    <t>TGN22</t>
  </si>
  <si>
    <t>YN35</t>
  </si>
  <si>
    <t>ELM31</t>
  </si>
  <si>
    <t>RWN32</t>
  </si>
  <si>
    <t>PHM32</t>
  </si>
  <si>
    <t>WO11</t>
  </si>
  <si>
    <t>EPG23</t>
  </si>
  <si>
    <t>WOTS12</t>
  </si>
  <si>
    <t>RWN22</t>
  </si>
  <si>
    <t>CNR2</t>
  </si>
  <si>
    <t>WGI34</t>
  </si>
  <si>
    <t>LYD14</t>
  </si>
  <si>
    <t>UWY1</t>
  </si>
  <si>
    <t>ELM11</t>
  </si>
  <si>
    <t>LYS36</t>
  </si>
  <si>
    <t>WT9</t>
  </si>
  <si>
    <t>YN31</t>
  </si>
  <si>
    <t>PHI13</t>
  </si>
  <si>
    <t>NRN12</t>
  </si>
  <si>
    <t>BWR23</t>
  </si>
  <si>
    <t>CYN24</t>
  </si>
  <si>
    <t>CYN31</t>
  </si>
  <si>
    <t>EPG11</t>
  </si>
  <si>
    <t>CLN21</t>
  </si>
  <si>
    <t>CRE31</t>
  </si>
  <si>
    <t>FGY34</t>
  </si>
  <si>
    <t>DRN13</t>
  </si>
  <si>
    <t>BRA13</t>
  </si>
  <si>
    <t>EPG31</t>
  </si>
  <si>
    <t>EPG35</t>
  </si>
  <si>
    <t>BWN12</t>
  </si>
  <si>
    <t>BWR22</t>
  </si>
  <si>
    <t>NRN11</t>
  </si>
  <si>
    <t>MOE13</t>
  </si>
  <si>
    <t>CF1</t>
  </si>
  <si>
    <t>EPG14</t>
  </si>
  <si>
    <t>SMR1</t>
  </si>
  <si>
    <t>TT1</t>
  </si>
  <si>
    <t>FGY32</t>
  </si>
  <si>
    <t>WO33</t>
  </si>
  <si>
    <t>CLN14</t>
  </si>
  <si>
    <t>ELD01</t>
  </si>
  <si>
    <t>BRT11</t>
  </si>
  <si>
    <t>BRA33</t>
  </si>
  <si>
    <t>CYN23</t>
  </si>
  <si>
    <t>BRA21</t>
  </si>
  <si>
    <t>CF2</t>
  </si>
  <si>
    <t>BRA24</t>
  </si>
  <si>
    <t>DRN21</t>
  </si>
  <si>
    <t>PHM12</t>
  </si>
  <si>
    <t>FGY23</t>
  </si>
  <si>
    <t>MWTS13</t>
  </si>
  <si>
    <t>CRE23</t>
  </si>
  <si>
    <t>TT2</t>
  </si>
  <si>
    <t>FGY21</t>
  </si>
  <si>
    <t>WO23</t>
  </si>
  <si>
    <t>PHM11</t>
  </si>
  <si>
    <t>WT5</t>
  </si>
  <si>
    <t>MBY14</t>
  </si>
  <si>
    <t>BRA31</t>
  </si>
  <si>
    <t>NRN15</t>
  </si>
  <si>
    <t>KLO11</t>
  </si>
  <si>
    <t>TGN41</t>
  </si>
  <si>
    <t>MFA14</t>
  </si>
  <si>
    <t>WT8</t>
  </si>
  <si>
    <t>BRA12</t>
  </si>
  <si>
    <t>FGY31</t>
  </si>
  <si>
    <t>BRA22</t>
  </si>
  <si>
    <t>BGE21</t>
  </si>
  <si>
    <t>SMG23</t>
  </si>
  <si>
    <t>CNR1</t>
  </si>
  <si>
    <t>DRN23</t>
  </si>
  <si>
    <t>SMG21</t>
  </si>
  <si>
    <t>SMG22</t>
  </si>
  <si>
    <t>DRN22</t>
  </si>
  <si>
    <t>SMG31</t>
  </si>
  <si>
    <t>TGN42</t>
  </si>
  <si>
    <t>TGN43</t>
  </si>
  <si>
    <t>WO13</t>
  </si>
  <si>
    <t>YN38</t>
  </si>
  <si>
    <t>BRA34</t>
  </si>
  <si>
    <t>BWA21</t>
  </si>
  <si>
    <t>BWA24</t>
  </si>
  <si>
    <t>BWR21</t>
  </si>
  <si>
    <t>EPG22</t>
  </si>
  <si>
    <t>EPG24</t>
  </si>
  <si>
    <t>LGA25</t>
  </si>
  <si>
    <t>LGA41</t>
  </si>
  <si>
    <t>LYD12</t>
  </si>
  <si>
    <t>MBY13</t>
  </si>
  <si>
    <t>MWTS35</t>
  </si>
  <si>
    <t>NW13</t>
  </si>
  <si>
    <t>RWT17</t>
  </si>
  <si>
    <t>RWT27</t>
  </si>
  <si>
    <t>SMG32</t>
  </si>
  <si>
    <t>SMG33</t>
  </si>
  <si>
    <t>WGL14</t>
  </si>
  <si>
    <t>WGL22</t>
  </si>
  <si>
    <t>WO12</t>
  </si>
  <si>
    <t>WOTS23</t>
  </si>
  <si>
    <t>No</t>
  </si>
  <si>
    <t>Yes</t>
  </si>
  <si>
    <t>North</t>
  </si>
  <si>
    <t>East</t>
  </si>
  <si>
    <t>Central</t>
  </si>
  <si>
    <t>Comments:</t>
  </si>
  <si>
    <t>· SPAusNet currently has Power Quality Meters (PQM) installed on all zone substations. However only about 56% of these meters are returning reliable data. Meter communication issue is the main problem and will be addressed during the course of the year.</t>
  </si>
  <si>
    <t>· SPAusNet currently has PQMs installed on 81% of feeder extremity sites. New replacement meters will be rolled out in 2014 to cover the remaining 19%. It is estimated that only 50% of exiting feeder extremity meters are returning reliable data. Meter communication issue is the main problem and will be addressed during the course of the year.</t>
  </si>
  <si>
    <t>TFB day outage</t>
  </si>
  <si>
    <t>LE031 ACR tripped to lockout while reclose function is suppressed on TFB day. Line was surveyed but caused found.</t>
  </si>
  <si>
    <t>HE224 ACR tripped to lockout while reclose function is suppressed on TFB day. Line was surveyed but caused found.</t>
  </si>
  <si>
    <t>MO002 ACR tripped to lockout while reclose function is suppressed on TFB day. Line was surveyed but caused found.</t>
  </si>
  <si>
    <t>WT231 ACR tripped to lockout while reclose function is suppressed on TFB day. Line was surveyed but caused found.</t>
  </si>
  <si>
    <t>GB1220 ACR tripped to lockout while reclose function is suppressed on TFB day. Line was surveyed but caused found.</t>
  </si>
  <si>
    <t>BW1644 ACR tripped to lockout while reclose function is suppressed on TFB day. Line was surveyed but caused found.</t>
  </si>
  <si>
    <t>TFB suppressed reclose operations</t>
  </si>
  <si>
    <t>NO</t>
  </si>
  <si>
    <t>Calls Offered to an Operator</t>
  </si>
  <si>
    <t>Calls Abandoned within 30 seconds</t>
  </si>
  <si>
    <t>THIS TEMPLATE NO LONGER REQUIRED BY AER (EMAIL FROM SCOTT HAIG TO TOM HALLAM 18/12/13)</t>
  </si>
  <si>
    <t>Network</t>
  </si>
  <si>
    <t>L31, 2 Southbank Boulevard</t>
  </si>
  <si>
    <t>Southbank</t>
  </si>
  <si>
    <t>Victoria</t>
  </si>
  <si>
    <t>Locked Bag 14051</t>
  </si>
  <si>
    <t>Melbourne City Mail Centre</t>
  </si>
  <si>
    <t>SPI Electricity Pty Ltd
91 064 651 118</t>
  </si>
  <si>
    <t>(03) 9695 6597</t>
  </si>
  <si>
    <t>meikwan.seetoh@sp-ausnet.com.au</t>
  </si>
  <si>
    <t>Mei Kwan See Toh, Regulatory Finance Manager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</si>
</sst>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quot;$&quot;* #,##0.00_);_(&quot;$&quot;* \(#,##0.00\);_(&quot;$&quot;* &quot;-&quot;??_);_(@_)"/>
    <numFmt numFmtId="165" formatCode="_(* #,##0.00_);_(* \(#,##0.00\);_(* &quot;-&quot;??_);_(@_)"/>
    <numFmt numFmtId="166" formatCode="_(* #,##0_);_(* \(#,##0\);_(* &quot;-&quot;?_);_(@_)"/>
    <numFmt numFmtId="167" formatCode="_(* #,##0_);_(* \(#,##0\);_(* &quot;-&quot;_);_(@_)"/>
    <numFmt numFmtId="168" formatCode="0.0"/>
    <numFmt numFmtId="169" formatCode="0.0000"/>
    <numFmt numFmtId="170" formatCode="#,##0.0000"/>
    <numFmt numFmtId="171" formatCode="#,##0.0"/>
    <numFmt numFmtId="172" formatCode="0.000000"/>
    <numFmt numFmtId="173" formatCode="0.00000"/>
    <numFmt numFmtId="174" formatCode="0.000"/>
    <numFmt numFmtId="175" formatCode="_(&quot;$&quot;* #,##0_);_(&quot;$&quot;* \(#,##0\);_(&quot;$&quot;* &quot;-&quot;??_);_(@_)"/>
    <numFmt numFmtId="176" formatCode="#,##0.000"/>
  </numFmts>
  <fonts count="67"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Black"/>
      <family val="2"/>
    </font>
    <font>
      <b/>
      <sz val="18"/>
      <color indexed="62"/>
      <name val="Arial"/>
      <family val="2"/>
    </font>
    <font>
      <sz val="18"/>
      <color indexed="62"/>
      <name val="Arial"/>
      <family val="2"/>
    </font>
    <font>
      <b/>
      <sz val="18"/>
      <color indexed="10"/>
      <name val="Arial"/>
      <family val="2"/>
    </font>
    <font>
      <u/>
      <sz val="18"/>
      <color indexed="12"/>
      <name val="Arial"/>
      <family val="2"/>
    </font>
    <font>
      <b/>
      <sz val="10"/>
      <color indexed="62"/>
      <name val="Arial"/>
      <family val="2"/>
    </font>
    <font>
      <b/>
      <sz val="10"/>
      <color indexed="18"/>
      <name val="Arial"/>
      <family val="2"/>
    </font>
    <font>
      <b/>
      <sz val="12"/>
      <color indexed="8"/>
      <name val="Arial"/>
      <family val="2"/>
    </font>
    <font>
      <sz val="12"/>
      <name val="Arial"/>
      <family val="2"/>
    </font>
    <font>
      <sz val="12"/>
      <color indexed="8"/>
      <name val="Arial"/>
      <family val="2"/>
    </font>
    <font>
      <sz val="10"/>
      <color indexed="8"/>
      <name val="Arial"/>
      <family val="2"/>
    </font>
    <font>
      <b/>
      <sz val="10"/>
      <color indexed="8"/>
      <name val="Arial"/>
      <family val="2"/>
    </font>
    <font>
      <b/>
      <sz val="10"/>
      <color indexed="9"/>
      <name val="Arial"/>
      <family val="2"/>
    </font>
    <font>
      <sz val="10"/>
      <color indexed="9"/>
      <name val="Arial"/>
      <family val="2"/>
    </font>
    <font>
      <sz val="12"/>
      <color indexed="51"/>
      <name val="Arial"/>
      <family val="2"/>
    </font>
    <font>
      <sz val="12"/>
      <color indexed="9"/>
      <name val="Arial"/>
      <family val="2"/>
    </font>
    <font>
      <b/>
      <sz val="12"/>
      <color indexed="9"/>
      <name val="Arial"/>
      <family val="2"/>
    </font>
    <font>
      <b/>
      <sz val="10"/>
      <color indexed="47"/>
      <name val="Arial"/>
      <family val="2"/>
    </font>
    <font>
      <i/>
      <sz val="10"/>
      <name val="Arial"/>
      <family val="2"/>
    </font>
    <font>
      <sz val="16"/>
      <color indexed="9"/>
      <name val="Arial"/>
      <family val="2"/>
    </font>
    <font>
      <b/>
      <vertAlign val="superscript"/>
      <sz val="12"/>
      <color indexed="9"/>
      <name val="Arial"/>
      <family val="2"/>
    </font>
    <font>
      <b/>
      <sz val="16"/>
      <color indexed="8"/>
      <name val="Arial"/>
      <family val="2"/>
    </font>
    <font>
      <sz val="10"/>
      <color indexed="10"/>
      <name val="Arial"/>
      <family val="2"/>
    </font>
    <font>
      <sz val="10"/>
      <name val="Verdana"/>
      <family val="2"/>
    </font>
    <font>
      <sz val="10"/>
      <name val="Verdana"/>
      <family val="2"/>
    </font>
    <font>
      <sz val="12"/>
      <color theme="0"/>
      <name val="Arial"/>
      <family val="2"/>
    </font>
    <font>
      <sz val="10"/>
      <color theme="0"/>
      <name val="Arial"/>
      <family val="2"/>
    </font>
    <font>
      <b/>
      <i/>
      <sz val="10"/>
      <name val="Arial"/>
      <family val="2"/>
    </font>
    <font>
      <sz val="10"/>
      <color rgb="FFFF0000"/>
      <name val="Arial"/>
      <family val="2"/>
    </font>
    <font>
      <sz val="10"/>
      <name val="Arial"/>
      <family val="2"/>
    </font>
    <font>
      <b/>
      <sz val="10"/>
      <color rgb="FFFFFFFF"/>
      <name val="Arial"/>
      <family val="2"/>
    </font>
    <font>
      <b/>
      <sz val="10"/>
      <color rgb="FFFF0000"/>
      <name val="Arial"/>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29"/>
        <bgColor indexed="64"/>
      </patternFill>
    </fill>
    <fill>
      <patternFill patternType="solid">
        <fgColor indexed="43"/>
        <bgColor indexed="64"/>
      </patternFill>
    </fill>
    <fill>
      <patternFill patternType="solid">
        <fgColor indexed="8"/>
        <bgColor indexed="64"/>
      </patternFill>
    </fill>
    <fill>
      <patternFill patternType="solid">
        <fgColor indexed="63"/>
        <bgColor indexed="64"/>
      </patternFill>
    </fill>
    <fill>
      <patternFill patternType="solid">
        <fgColor theme="0" tint="-4.9989318521683403E-2"/>
        <bgColor indexed="64"/>
      </patternFill>
    </fill>
    <fill>
      <patternFill patternType="solid">
        <fgColor theme="2"/>
        <bgColor indexed="64"/>
      </patternFill>
    </fill>
    <fill>
      <patternFill patternType="solid">
        <fgColor rgb="FF333399"/>
        <bgColor rgb="FF000000"/>
      </patternFill>
    </fill>
    <fill>
      <patternFill patternType="solid">
        <fgColor theme="0"/>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64"/>
      </top>
      <bottom style="thin">
        <color indexed="64"/>
      </bottom>
      <diagonal/>
    </border>
    <border>
      <left style="thin">
        <color indexed="23"/>
      </left>
      <right style="thin">
        <color indexed="23"/>
      </right>
      <top style="thin">
        <color indexed="64"/>
      </top>
      <bottom style="thin">
        <color indexed="23"/>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74">
    <xf numFmtId="0" fontId="0" fillId="2"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167" fontId="5" fillId="15" borderId="0" applyNumberFormat="0" applyFont="0" applyBorder="0" applyAlignment="0">
      <alignment horizontal="right"/>
    </xf>
    <xf numFmtId="0" fontId="6" fillId="6" borderId="1" applyNumberFormat="0" applyAlignment="0" applyProtection="0"/>
    <xf numFmtId="0" fontId="7" fillId="16" borderId="2" applyNumberFormat="0" applyAlignment="0" applyProtection="0"/>
    <xf numFmtId="165" fontId="1" fillId="0" borderId="0" applyFont="0" applyFill="0" applyBorder="0" applyAlignment="0" applyProtection="0"/>
    <xf numFmtId="0" fontId="8" fillId="0" borderId="0" applyNumberFormat="0" applyFill="0" applyBorder="0" applyAlignment="0" applyProtection="0"/>
    <xf numFmtId="0" fontId="9" fillId="17"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4" borderId="1" applyNumberFormat="0" applyAlignment="0" applyProtection="0"/>
    <xf numFmtId="167" fontId="1" fillId="18" borderId="0" applyFont="0" applyBorder="0" applyAlignment="0">
      <alignment horizontal="right"/>
      <protection locked="0"/>
    </xf>
    <xf numFmtId="166" fontId="5" fillId="19" borderId="0" applyFont="0" applyBorder="0">
      <alignment horizontal="right"/>
      <protection locked="0"/>
    </xf>
    <xf numFmtId="167" fontId="5" fillId="20" borderId="0" applyFont="0" applyBorder="0">
      <alignment horizontal="right"/>
      <protection locked="0"/>
    </xf>
    <xf numFmtId="0" fontId="15" fillId="0" borderId="6" applyNumberFormat="0" applyFill="0" applyAlignment="0" applyProtection="0"/>
    <xf numFmtId="0" fontId="16" fillId="7" borderId="0" applyNumberFormat="0" applyBorder="0" applyAlignment="0" applyProtection="0"/>
    <xf numFmtId="0" fontId="1" fillId="0" borderId="0"/>
    <xf numFmtId="0" fontId="1" fillId="2" borderId="0"/>
    <xf numFmtId="0" fontId="1" fillId="2" borderId="0"/>
    <xf numFmtId="0" fontId="1" fillId="2" borderId="0"/>
    <xf numFmtId="0" fontId="1" fillId="2" borderId="0"/>
    <xf numFmtId="0" fontId="1" fillId="2" borderId="0"/>
    <xf numFmtId="0" fontId="1" fillId="2" borderId="0"/>
    <xf numFmtId="0" fontId="1" fillId="0" borderId="0"/>
    <xf numFmtId="0" fontId="1" fillId="0" borderId="0"/>
    <xf numFmtId="0" fontId="5" fillId="5" borderId="7" applyNumberFormat="0" applyFont="0" applyAlignment="0" applyProtection="0"/>
    <xf numFmtId="0" fontId="17" fillId="6" borderId="8" applyNumberFormat="0" applyAlignment="0" applyProtection="0"/>
    <xf numFmtId="0" fontId="1" fillId="0" borderId="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1" fillId="0" borderId="0" applyFill="0"/>
    <xf numFmtId="0" fontId="1" fillId="0" borderId="0"/>
    <xf numFmtId="0" fontId="1" fillId="0" borderId="0"/>
    <xf numFmtId="0" fontId="1" fillId="0" borderId="0"/>
    <xf numFmtId="165" fontId="56" fillId="0" borderId="0" applyFont="0" applyFill="0" applyBorder="0" applyAlignment="0" applyProtection="0"/>
    <xf numFmtId="0" fontId="57" fillId="0" borderId="0"/>
    <xf numFmtId="9" fontId="62" fillId="0" borderId="0" applyFont="0" applyFill="0" applyBorder="0" applyAlignment="0" applyProtection="0"/>
    <xf numFmtId="0" fontId="1" fillId="2" borderId="0"/>
    <xf numFmtId="0" fontId="19" fillId="0" borderId="43" applyNumberFormat="0" applyFill="0" applyAlignment="0" applyProtection="0"/>
    <xf numFmtId="0" fontId="17" fillId="6" borderId="42" applyNumberFormat="0" applyAlignment="0" applyProtection="0"/>
    <xf numFmtId="167" fontId="1" fillId="15" borderId="0" applyNumberFormat="0" applyFont="0" applyBorder="0" applyAlignment="0">
      <alignment horizontal="right"/>
    </xf>
    <xf numFmtId="166" fontId="1" fillId="19" borderId="0" applyFont="0" applyBorder="0">
      <alignment horizontal="right"/>
      <protection locked="0"/>
    </xf>
    <xf numFmtId="167" fontId="1" fillId="20" borderId="0" applyFont="0" applyBorder="0">
      <alignment horizontal="right"/>
      <protection locked="0"/>
    </xf>
    <xf numFmtId="0" fontId="1" fillId="5" borderId="7" applyNumberFormat="0" applyFont="0" applyAlignment="0" applyProtection="0"/>
    <xf numFmtId="0" fontId="56" fillId="0" borderId="0"/>
    <xf numFmtId="9" fontId="1" fillId="0" borderId="0" applyFont="0" applyFill="0" applyBorder="0" applyAlignment="0" applyProtection="0"/>
  </cellStyleXfs>
  <cellXfs count="562">
    <xf numFmtId="0" fontId="0" fillId="2" borderId="0" xfId="0"/>
    <xf numFmtId="0" fontId="22" fillId="2" borderId="0" xfId="47" applyFont="1"/>
    <xf numFmtId="0" fontId="1" fillId="2" borderId="0" xfId="47"/>
    <xf numFmtId="0" fontId="23" fillId="2" borderId="0" xfId="47" applyFont="1"/>
    <xf numFmtId="0" fontId="25" fillId="21" borderId="10" xfId="47" applyFont="1" applyFill="1" applyBorder="1" applyAlignment="1" applyProtection="1">
      <protection locked="0"/>
    </xf>
    <xf numFmtId="0" fontId="26" fillId="21" borderId="0" xfId="47" applyFont="1" applyFill="1" applyBorder="1" applyAlignment="1"/>
    <xf numFmtId="0" fontId="26" fillId="21" borderId="11" xfId="47" applyFont="1" applyFill="1" applyBorder="1" applyAlignment="1"/>
    <xf numFmtId="2" fontId="27" fillId="2" borderId="0" xfId="47" applyNumberFormat="1" applyFont="1" applyBorder="1" applyAlignment="1" applyProtection="1">
      <alignment horizontal="left"/>
    </xf>
    <xf numFmtId="0" fontId="21" fillId="2" borderId="0" xfId="47" applyFont="1" applyAlignment="1" applyProtection="1">
      <protection locked="0"/>
    </xf>
    <xf numFmtId="0" fontId="21" fillId="2" borderId="0" xfId="47" applyFont="1" applyProtection="1">
      <protection locked="0"/>
    </xf>
    <xf numFmtId="0" fontId="27" fillId="2" borderId="0" xfId="47" applyFont="1"/>
    <xf numFmtId="0" fontId="1" fillId="2" borderId="0" xfId="47" applyAlignment="1"/>
    <xf numFmtId="0" fontId="28" fillId="21" borderId="12" xfId="47" applyFont="1" applyFill="1" applyBorder="1"/>
    <xf numFmtId="0" fontId="29" fillId="21" borderId="12" xfId="47" applyFont="1" applyFill="1" applyBorder="1"/>
    <xf numFmtId="0" fontId="29" fillId="2" borderId="0" xfId="47" applyFont="1"/>
    <xf numFmtId="0" fontId="28" fillId="21" borderId="13" xfId="47" applyFont="1" applyFill="1" applyBorder="1"/>
    <xf numFmtId="0" fontId="29" fillId="21" borderId="14" xfId="47" applyFont="1" applyFill="1" applyBorder="1"/>
    <xf numFmtId="0" fontId="26" fillId="21" borderId="15" xfId="0" applyFont="1" applyFill="1" applyBorder="1" applyAlignment="1">
      <alignment horizontal="left" indent="1"/>
    </xf>
    <xf numFmtId="0" fontId="5" fillId="21" borderId="16" xfId="0" applyFont="1" applyFill="1" applyBorder="1" applyAlignment="1"/>
    <xf numFmtId="0" fontId="5" fillId="21" borderId="16" xfId="0" applyFont="1" applyFill="1" applyBorder="1"/>
    <xf numFmtId="0" fontId="5" fillId="21" borderId="17" xfId="0" applyFont="1" applyFill="1" applyBorder="1"/>
    <xf numFmtId="0" fontId="25" fillId="21" borderId="10" xfId="0" applyFont="1" applyFill="1" applyBorder="1" applyAlignment="1">
      <alignment horizontal="left" indent="1"/>
    </xf>
    <xf numFmtId="0" fontId="30" fillId="21" borderId="0" xfId="0" applyFont="1" applyFill="1" applyBorder="1" applyAlignment="1">
      <alignment horizontal="right" indent="1"/>
    </xf>
    <xf numFmtId="0" fontId="30" fillId="21" borderId="11" xfId="0" applyFont="1" applyFill="1" applyBorder="1" applyAlignment="1" applyProtection="1">
      <protection locked="0"/>
    </xf>
    <xf numFmtId="0" fontId="30" fillId="21" borderId="0" xfId="0" applyFont="1" applyFill="1" applyBorder="1"/>
    <xf numFmtId="0" fontId="5" fillId="21" borderId="0" xfId="0" applyFont="1" applyFill="1" applyBorder="1"/>
    <xf numFmtId="0" fontId="5" fillId="21" borderId="11" xfId="0" applyFont="1" applyFill="1" applyBorder="1" applyProtection="1">
      <protection locked="0"/>
    </xf>
    <xf numFmtId="0" fontId="5" fillId="21" borderId="11" xfId="0" applyFont="1" applyFill="1" applyBorder="1"/>
    <xf numFmtId="0" fontId="5" fillId="21" borderId="11" xfId="0" applyFont="1" applyFill="1" applyBorder="1" applyAlignment="1" applyProtection="1">
      <protection locked="0"/>
    </xf>
    <xf numFmtId="0" fontId="26" fillId="21" borderId="10" xfId="0" applyFont="1" applyFill="1" applyBorder="1" applyAlignment="1">
      <alignment horizontal="left" indent="1"/>
    </xf>
    <xf numFmtId="0" fontId="26" fillId="21" borderId="19" xfId="0" applyFont="1" applyFill="1" applyBorder="1" applyAlignment="1">
      <alignment horizontal="left" indent="1"/>
    </xf>
    <xf numFmtId="0" fontId="5" fillId="21" borderId="20" xfId="0" applyFont="1" applyFill="1" applyBorder="1" applyAlignment="1"/>
    <xf numFmtId="0" fontId="5" fillId="21" borderId="20" xfId="0" applyFont="1" applyFill="1" applyBorder="1"/>
    <xf numFmtId="0" fontId="5" fillId="21" borderId="21" xfId="0" applyFont="1" applyFill="1" applyBorder="1"/>
    <xf numFmtId="0" fontId="32" fillId="2" borderId="0" xfId="44" applyFont="1"/>
    <xf numFmtId="0" fontId="32" fillId="20" borderId="22" xfId="44" applyFont="1" applyFill="1" applyBorder="1"/>
    <xf numFmtId="0" fontId="32" fillId="20" borderId="23" xfId="44" applyFont="1" applyFill="1" applyBorder="1"/>
    <xf numFmtId="0" fontId="32" fillId="20" borderId="24" xfId="44" applyFont="1" applyFill="1" applyBorder="1"/>
    <xf numFmtId="0" fontId="32" fillId="2" borderId="0" xfId="44" applyFont="1" applyFill="1" applyBorder="1"/>
    <xf numFmtId="0" fontId="32" fillId="2" borderId="0" xfId="44" applyFont="1" applyFill="1"/>
    <xf numFmtId="0" fontId="32" fillId="20" borderId="25" xfId="44" applyFont="1" applyFill="1" applyBorder="1"/>
    <xf numFmtId="0" fontId="33" fillId="20" borderId="0" xfId="44" applyFont="1" applyFill="1" applyBorder="1" applyAlignment="1">
      <alignment horizontal="center" vertical="center"/>
    </xf>
    <xf numFmtId="0" fontId="34" fillId="20" borderId="0" xfId="44" applyFont="1" applyFill="1" applyBorder="1" applyAlignment="1">
      <alignment vertical="center"/>
    </xf>
    <xf numFmtId="0" fontId="34" fillId="20" borderId="26" xfId="44" applyFont="1" applyFill="1" applyBorder="1" applyAlignment="1">
      <alignment vertical="center"/>
    </xf>
    <xf numFmtId="0" fontId="34" fillId="2" borderId="0" xfId="44" applyFont="1" applyFill="1" applyBorder="1" applyAlignment="1">
      <alignment vertical="center"/>
    </xf>
    <xf numFmtId="0" fontId="34" fillId="2" borderId="0" xfId="44" applyFont="1" applyFill="1" applyBorder="1" applyAlignment="1"/>
    <xf numFmtId="0" fontId="35" fillId="20" borderId="0" xfId="44" applyFont="1" applyFill="1" applyBorder="1" applyAlignment="1">
      <alignment horizontal="center" vertical="center"/>
    </xf>
    <xf numFmtId="0" fontId="35" fillId="20" borderId="0" xfId="44" applyFont="1" applyFill="1" applyBorder="1" applyAlignment="1">
      <alignment vertical="center"/>
    </xf>
    <xf numFmtId="0" fontId="35" fillId="20" borderId="26" xfId="44" applyFont="1" applyFill="1" applyBorder="1" applyAlignment="1">
      <alignment vertical="center"/>
    </xf>
    <xf numFmtId="0" fontId="35" fillId="2" borderId="0" xfId="44" applyFont="1" applyFill="1" applyBorder="1" applyAlignment="1">
      <alignment vertical="center"/>
    </xf>
    <xf numFmtId="0" fontId="35" fillId="2" borderId="0" xfId="44" applyFont="1" applyFill="1" applyBorder="1" applyAlignment="1"/>
    <xf numFmtId="0" fontId="32" fillId="20" borderId="0" xfId="44" applyFont="1" applyFill="1" applyBorder="1"/>
    <xf numFmtId="0" fontId="36" fillId="20" borderId="0" xfId="44" applyFont="1" applyFill="1" applyBorder="1"/>
    <xf numFmtId="0" fontId="37" fillId="20" borderId="0" xfId="36" applyFont="1" applyFill="1" applyBorder="1" applyAlignment="1" applyProtection="1"/>
    <xf numFmtId="0" fontId="32" fillId="20" borderId="0" xfId="44" applyFont="1" applyFill="1" applyBorder="1" applyAlignment="1">
      <alignment vertical="center"/>
    </xf>
    <xf numFmtId="0" fontId="32" fillId="20" borderId="26" xfId="44" applyFont="1" applyFill="1" applyBorder="1" applyAlignment="1">
      <alignment vertical="center"/>
    </xf>
    <xf numFmtId="0" fontId="32" fillId="2" borderId="0" xfId="44" applyFont="1" applyFill="1" applyBorder="1" applyAlignment="1">
      <alignment vertical="center"/>
    </xf>
    <xf numFmtId="0" fontId="32" fillId="2" borderId="0" xfId="44" applyFont="1" applyAlignment="1">
      <alignment vertical="center"/>
    </xf>
    <xf numFmtId="0" fontId="38" fillId="22" borderId="22" xfId="44" applyFont="1" applyFill="1" applyBorder="1" applyAlignment="1">
      <alignment vertical="center"/>
    </xf>
    <xf numFmtId="0" fontId="23" fillId="22" borderId="23" xfId="44" applyFont="1" applyFill="1" applyBorder="1" applyAlignment="1">
      <alignment vertical="center"/>
    </xf>
    <xf numFmtId="0" fontId="23" fillId="22" borderId="24" xfId="44" applyFont="1" applyFill="1" applyBorder="1" applyAlignment="1">
      <alignment vertical="center"/>
    </xf>
    <xf numFmtId="0" fontId="24" fillId="2" borderId="0" xfId="44" applyFont="1" applyFill="1" applyBorder="1" applyAlignment="1">
      <alignment vertical="center"/>
    </xf>
    <xf numFmtId="0" fontId="32" fillId="2" borderId="0" xfId="44" applyFont="1" applyFill="1" applyAlignment="1">
      <alignment vertical="center"/>
    </xf>
    <xf numFmtId="0" fontId="38" fillId="22" borderId="25" xfId="44" applyFont="1" applyFill="1" applyBorder="1" applyAlignment="1">
      <alignment vertical="center"/>
    </xf>
    <xf numFmtId="0" fontId="23" fillId="22" borderId="0" xfId="44" applyFont="1" applyFill="1" applyBorder="1" applyAlignment="1">
      <alignment vertical="center"/>
    </xf>
    <xf numFmtId="0" fontId="32" fillId="22" borderId="0" xfId="44" applyFont="1" applyFill="1" applyAlignment="1">
      <alignment vertical="center"/>
    </xf>
    <xf numFmtId="0" fontId="23" fillId="22" borderId="26" xfId="44" applyFont="1" applyFill="1" applyBorder="1" applyAlignment="1">
      <alignment vertical="center"/>
    </xf>
    <xf numFmtId="0" fontId="1" fillId="2" borderId="0" xfId="44" applyFill="1"/>
    <xf numFmtId="0" fontId="32" fillId="22" borderId="19" xfId="44" applyFont="1" applyFill="1" applyBorder="1"/>
    <xf numFmtId="0" fontId="23" fillId="22" borderId="20" xfId="44" applyFont="1" applyFill="1" applyBorder="1" applyAlignment="1">
      <alignment vertical="center"/>
    </xf>
    <xf numFmtId="0" fontId="32" fillId="22" borderId="20" xfId="44" applyFont="1" applyFill="1" applyBorder="1"/>
    <xf numFmtId="0" fontId="32" fillId="22" borderId="21" xfId="44" applyFont="1" applyFill="1" applyBorder="1"/>
    <xf numFmtId="0" fontId="32" fillId="0" borderId="0" xfId="44" applyFont="1" applyFill="1" applyBorder="1"/>
    <xf numFmtId="0" fontId="1" fillId="2" borderId="0" xfId="50" applyFill="1"/>
    <xf numFmtId="0" fontId="24" fillId="2" borderId="0" xfId="0" applyFont="1"/>
    <xf numFmtId="0" fontId="22" fillId="2" borderId="0" xfId="0" applyFont="1"/>
    <xf numFmtId="0" fontId="22" fillId="2" borderId="0" xfId="0" applyFont="1" applyAlignment="1">
      <alignment horizontal="left"/>
    </xf>
    <xf numFmtId="0" fontId="0" fillId="20" borderId="12" xfId="0" applyFill="1" applyBorder="1"/>
    <xf numFmtId="0" fontId="45" fillId="21" borderId="12" xfId="0" applyFont="1" applyFill="1" applyBorder="1" applyAlignment="1">
      <alignment horizontal="center" vertical="center" wrapText="1"/>
    </xf>
    <xf numFmtId="0" fontId="0" fillId="21" borderId="12" xfId="0" applyFill="1" applyBorder="1"/>
    <xf numFmtId="0" fontId="22" fillId="2" borderId="0" xfId="48" applyFont="1"/>
    <xf numFmtId="0" fontId="1" fillId="2" borderId="0" xfId="48"/>
    <xf numFmtId="0" fontId="22" fillId="2" borderId="0" xfId="48" applyFont="1" applyAlignment="1">
      <alignment horizontal="left"/>
    </xf>
    <xf numFmtId="0" fontId="24" fillId="2" borderId="0" xfId="48" applyFont="1"/>
    <xf numFmtId="0" fontId="5" fillId="2" borderId="0" xfId="48" applyFont="1"/>
    <xf numFmtId="0" fontId="52" fillId="21" borderId="12" xfId="48" applyFont="1" applyFill="1" applyBorder="1" applyAlignment="1">
      <alignment vertical="center" wrapText="1"/>
    </xf>
    <xf numFmtId="0" fontId="49" fillId="21" borderId="27" xfId="48" applyFont="1" applyFill="1" applyBorder="1" applyAlignment="1">
      <alignment vertical="center" wrapText="1"/>
    </xf>
    <xf numFmtId="0" fontId="48" fillId="21" borderId="12" xfId="48" applyFont="1" applyFill="1" applyBorder="1" applyAlignment="1">
      <alignment horizontal="center" vertical="center" wrapText="1"/>
    </xf>
    <xf numFmtId="0" fontId="48" fillId="21" borderId="28" xfId="48" applyFont="1" applyFill="1" applyBorder="1" applyAlignment="1">
      <alignment horizontal="center" vertical="center" wrapText="1"/>
    </xf>
    <xf numFmtId="0" fontId="47" fillId="21" borderId="27" xfId="48" applyFont="1" applyFill="1" applyBorder="1" applyAlignment="1">
      <alignment vertical="center" wrapText="1"/>
    </xf>
    <xf numFmtId="0" fontId="48" fillId="21" borderId="12" xfId="48" applyFont="1" applyFill="1" applyBorder="1" applyAlignment="1">
      <alignment horizontal="right" vertical="center" wrapText="1"/>
    </xf>
    <xf numFmtId="0" fontId="5" fillId="0" borderId="0" xfId="48" applyFont="1" applyFill="1" applyBorder="1"/>
    <xf numFmtId="0" fontId="5" fillId="2" borderId="29" xfId="48" applyFont="1" applyFill="1" applyBorder="1" applyAlignment="1">
      <alignment horizontal="right" vertical="center" wrapText="1"/>
    </xf>
    <xf numFmtId="0" fontId="5" fillId="2" borderId="0" xfId="48" applyFont="1" applyFill="1" applyBorder="1" applyAlignment="1">
      <alignment horizontal="right" vertical="center" wrapText="1"/>
    </xf>
    <xf numFmtId="0" fontId="26" fillId="0" borderId="30" xfId="48" applyFont="1" applyFill="1" applyBorder="1" applyAlignment="1">
      <alignment horizontal="right" vertical="center" wrapText="1"/>
    </xf>
    <xf numFmtId="0" fontId="5" fillId="2" borderId="30" xfId="48" applyFont="1" applyFill="1" applyBorder="1" applyAlignment="1">
      <alignment horizontal="right" vertical="center" wrapText="1"/>
    </xf>
    <xf numFmtId="0" fontId="26" fillId="2" borderId="0" xfId="48" applyFont="1" applyFill="1" applyBorder="1" applyAlignment="1">
      <alignment horizontal="right" vertical="center" wrapText="1"/>
    </xf>
    <xf numFmtId="0" fontId="30" fillId="2" borderId="0" xfId="48" applyFont="1"/>
    <xf numFmtId="0" fontId="45" fillId="21" borderId="12" xfId="48" applyFont="1" applyFill="1" applyBorder="1" applyAlignment="1">
      <alignment horizontal="center" vertical="center" wrapText="1"/>
    </xf>
    <xf numFmtId="0" fontId="48" fillId="2" borderId="0" xfId="48" applyFont="1" applyFill="1" applyBorder="1" applyAlignment="1">
      <alignment horizontal="right" vertical="center" wrapText="1"/>
    </xf>
    <xf numFmtId="0" fontId="42" fillId="2" borderId="0" xfId="48" applyNumberFormat="1" applyFont="1" applyFill="1" applyBorder="1" applyAlignment="1">
      <alignment horizontal="center" vertical="center" wrapText="1"/>
    </xf>
    <xf numFmtId="0" fontId="48" fillId="2" borderId="0" xfId="48" applyNumberFormat="1" applyFont="1" applyFill="1" applyBorder="1" applyAlignment="1">
      <alignment horizontal="center" vertical="center" wrapText="1"/>
    </xf>
    <xf numFmtId="0" fontId="23" fillId="2" borderId="0" xfId="48" applyFont="1"/>
    <xf numFmtId="0" fontId="23" fillId="2" borderId="0" xfId="48" applyFont="1" applyFill="1"/>
    <xf numFmtId="0" fontId="1" fillId="2" borderId="0" xfId="48" applyFill="1"/>
    <xf numFmtId="0" fontId="5" fillId="2" borderId="0" xfId="51" applyFont="1" applyFill="1" applyAlignment="1"/>
    <xf numFmtId="0" fontId="5" fillId="0" borderId="0" xfId="51" applyFont="1" applyAlignment="1"/>
    <xf numFmtId="0" fontId="5" fillId="2" borderId="0" xfId="48" applyFont="1" applyFill="1"/>
    <xf numFmtId="0" fontId="24" fillId="2" borderId="0" xfId="48" applyFont="1" applyFill="1" applyBorder="1"/>
    <xf numFmtId="0" fontId="23" fillId="2" borderId="0" xfId="48" applyFont="1" applyFill="1" applyBorder="1" applyAlignment="1">
      <alignment horizontal="center" vertical="center" wrapText="1"/>
    </xf>
    <xf numFmtId="0" fontId="30" fillId="2" borderId="29" xfId="48" applyFont="1" applyFill="1" applyBorder="1" applyAlignment="1">
      <alignment horizontal="right" vertical="center" wrapText="1"/>
    </xf>
    <xf numFmtId="0" fontId="5" fillId="2" borderId="29" xfId="48" applyFont="1" applyFill="1" applyBorder="1" applyAlignment="1">
      <alignment horizontal="center" vertical="center" wrapText="1"/>
    </xf>
    <xf numFmtId="0" fontId="22" fillId="2" borderId="0" xfId="48" applyFont="1" applyFill="1"/>
    <xf numFmtId="0" fontId="1" fillId="2" borderId="0" xfId="50" applyFill="1" applyAlignment="1"/>
    <xf numFmtId="0" fontId="24" fillId="2" borderId="0" xfId="48" applyFont="1" applyFill="1"/>
    <xf numFmtId="0" fontId="45" fillId="21" borderId="28" xfId="48" applyFont="1" applyFill="1" applyBorder="1" applyAlignment="1">
      <alignment horizontal="center" vertical="center" wrapText="1"/>
    </xf>
    <xf numFmtId="0" fontId="5" fillId="20" borderId="18" xfId="48" applyFont="1" applyFill="1" applyBorder="1" applyAlignment="1">
      <alignment horizontal="center" wrapText="1"/>
    </xf>
    <xf numFmtId="0" fontId="5" fillId="20" borderId="18" xfId="48" applyFont="1" applyFill="1" applyBorder="1" applyAlignment="1">
      <alignment horizontal="right" vertical="center" wrapText="1"/>
    </xf>
    <xf numFmtId="0" fontId="1" fillId="2" borderId="0" xfId="46"/>
    <xf numFmtId="0" fontId="23" fillId="2" borderId="0" xfId="50" applyFont="1" applyFill="1" applyAlignment="1"/>
    <xf numFmtId="0" fontId="45" fillId="21" borderId="12" xfId="46" applyFont="1" applyFill="1" applyBorder="1" applyAlignment="1">
      <alignment horizontal="center" vertical="center" wrapText="1"/>
    </xf>
    <xf numFmtId="0" fontId="5" fillId="20" borderId="12" xfId="46" applyFont="1" applyFill="1" applyBorder="1" applyAlignment="1">
      <alignment horizontal="right" vertical="center" wrapText="1"/>
    </xf>
    <xf numFmtId="0" fontId="5" fillId="20" borderId="18" xfId="46" applyFont="1" applyFill="1" applyBorder="1" applyAlignment="1">
      <alignment horizontal="center" wrapText="1"/>
    </xf>
    <xf numFmtId="0" fontId="0" fillId="21" borderId="28" xfId="0" applyFill="1" applyBorder="1" applyAlignment="1"/>
    <xf numFmtId="0" fontId="0" fillId="23" borderId="12" xfId="0" applyFill="1" applyBorder="1"/>
    <xf numFmtId="0" fontId="45" fillId="21" borderId="12" xfId="48" applyFont="1" applyFill="1" applyBorder="1" applyAlignment="1">
      <alignment horizontal="center"/>
    </xf>
    <xf numFmtId="0" fontId="1" fillId="2" borderId="0" xfId="48" applyFill="1" applyBorder="1" applyAlignment="1">
      <alignment horizontal="left" vertical="top" wrapText="1"/>
    </xf>
    <xf numFmtId="14" fontId="46" fillId="21" borderId="12" xfId="0" applyNumberFormat="1" applyFont="1" applyFill="1" applyBorder="1"/>
    <xf numFmtId="0" fontId="45" fillId="21" borderId="12" xfId="48" applyFont="1" applyFill="1" applyBorder="1" applyAlignment="1">
      <alignment vertical="center" wrapText="1"/>
    </xf>
    <xf numFmtId="0" fontId="5" fillId="20" borderId="12" xfId="48" applyFont="1" applyFill="1" applyBorder="1" applyAlignment="1">
      <alignment wrapText="1"/>
    </xf>
    <xf numFmtId="0" fontId="23" fillId="0" borderId="0" xfId="54" applyNumberFormat="1" applyFont="1" applyFill="1" applyBorder="1" applyAlignment="1" applyProtection="1">
      <alignment horizontal="left" vertical="center"/>
    </xf>
    <xf numFmtId="0" fontId="5" fillId="0" borderId="0" xfId="54" applyFont="1" applyFill="1" applyBorder="1" applyAlignment="1">
      <alignment horizontal="left"/>
    </xf>
    <xf numFmtId="0" fontId="51" fillId="0" borderId="0" xfId="54" applyFont="1" applyFill="1" applyBorder="1" applyAlignment="1" applyProtection="1">
      <alignment horizontal="left" vertical="center"/>
    </xf>
    <xf numFmtId="0" fontId="51" fillId="0" borderId="0" xfId="54" applyFont="1" applyAlignment="1">
      <alignment horizontal="left"/>
    </xf>
    <xf numFmtId="0" fontId="51" fillId="0" borderId="0" xfId="54" applyFont="1" applyFill="1" applyAlignment="1">
      <alignment horizontal="left"/>
    </xf>
    <xf numFmtId="0" fontId="5" fillId="0" borderId="0" xfId="54" applyFont="1" applyFill="1" applyAlignment="1">
      <alignment horizontal="left"/>
    </xf>
    <xf numFmtId="0" fontId="5" fillId="0" borderId="0" xfId="54" applyNumberFormat="1" applyFont="1" applyFill="1" applyBorder="1" applyAlignment="1" applyProtection="1">
      <alignment horizontal="left" vertical="center"/>
    </xf>
    <xf numFmtId="0" fontId="30" fillId="21" borderId="13" xfId="0" applyFont="1" applyFill="1" applyBorder="1" applyAlignment="1"/>
    <xf numFmtId="0" fontId="45" fillId="21" borderId="33" xfId="0" applyFont="1" applyFill="1" applyBorder="1" applyAlignment="1">
      <alignment horizontal="center" vertical="center"/>
    </xf>
    <xf numFmtId="0" fontId="46" fillId="21" borderId="13" xfId="0" applyFont="1" applyFill="1" applyBorder="1" applyAlignment="1"/>
    <xf numFmtId="0" fontId="44" fillId="15" borderId="28" xfId="0" applyFont="1" applyFill="1" applyBorder="1" applyAlignment="1"/>
    <xf numFmtId="0" fontId="29" fillId="2" borderId="0" xfId="48" applyFont="1"/>
    <xf numFmtId="0" fontId="45" fillId="21" borderId="18" xfId="0" applyFont="1" applyFill="1" applyBorder="1" applyAlignment="1">
      <alignment horizontal="center" vertical="center"/>
    </xf>
    <xf numFmtId="0" fontId="30" fillId="21" borderId="33" xfId="0" applyFont="1" applyFill="1" applyBorder="1" applyAlignment="1">
      <alignment horizontal="left" vertical="center"/>
    </xf>
    <xf numFmtId="0" fontId="45" fillId="21" borderId="33" xfId="0" applyFont="1" applyFill="1" applyBorder="1" applyAlignment="1">
      <alignment horizontal="left" vertical="center"/>
    </xf>
    <xf numFmtId="0" fontId="46" fillId="21" borderId="33" xfId="0" applyFont="1" applyFill="1" applyBorder="1" applyAlignment="1"/>
    <xf numFmtId="0" fontId="45" fillId="24" borderId="13" xfId="0" applyFont="1" applyFill="1" applyBorder="1" applyAlignment="1">
      <alignment horizontal="left"/>
    </xf>
    <xf numFmtId="0" fontId="45" fillId="21" borderId="13" xfId="0" applyFont="1" applyFill="1" applyBorder="1" applyAlignment="1"/>
    <xf numFmtId="0" fontId="30" fillId="21" borderId="18" xfId="0" applyFont="1" applyFill="1" applyBorder="1" applyAlignment="1">
      <alignment horizontal="left" vertical="center"/>
    </xf>
    <xf numFmtId="0" fontId="22" fillId="2" borderId="0" xfId="0" applyFont="1" applyAlignment="1">
      <alignment horizontal="left" vertical="center"/>
    </xf>
    <xf numFmtId="0" fontId="0" fillId="2" borderId="0" xfId="0" applyAlignment="1">
      <alignment horizontal="right"/>
    </xf>
    <xf numFmtId="0" fontId="54" fillId="2" borderId="0" xfId="0" applyNumberFormat="1" applyFont="1" applyFill="1" applyAlignment="1">
      <alignment horizontal="left" vertical="top"/>
    </xf>
    <xf numFmtId="0" fontId="24" fillId="2" borderId="0" xfId="0" applyFont="1" applyAlignment="1">
      <alignment vertical="center"/>
    </xf>
    <xf numFmtId="0" fontId="30" fillId="21" borderId="13" xfId="0" applyFont="1" applyFill="1" applyBorder="1" applyAlignment="1">
      <alignment horizontal="right" vertical="center" wrapText="1"/>
    </xf>
    <xf numFmtId="3" fontId="5" fillId="20" borderId="12" xfId="0" applyNumberFormat="1" applyFont="1" applyFill="1" applyBorder="1" applyAlignment="1">
      <alignment horizontal="right" vertical="center" wrapText="1"/>
    </xf>
    <xf numFmtId="0" fontId="30" fillId="21" borderId="12" xfId="0" applyFont="1" applyFill="1" applyBorder="1" applyAlignment="1">
      <alignment horizontal="right" vertical="center" wrapText="1"/>
    </xf>
    <xf numFmtId="0" fontId="5" fillId="20" borderId="12" xfId="0" applyFont="1" applyFill="1" applyBorder="1" applyAlignment="1">
      <alignment horizontal="right" vertical="center" wrapText="1"/>
    </xf>
    <xf numFmtId="0" fontId="45" fillId="24" borderId="13" xfId="0" applyFont="1" applyFill="1" applyBorder="1" applyAlignment="1">
      <alignment horizontal="right" vertical="center" wrapText="1"/>
    </xf>
    <xf numFmtId="0" fontId="5" fillId="2" borderId="0" xfId="0" applyFont="1" applyFill="1" applyBorder="1" applyAlignment="1">
      <alignment vertical="center" wrapText="1"/>
    </xf>
    <xf numFmtId="10" fontId="5" fillId="2" borderId="0" xfId="0" applyNumberFormat="1" applyFont="1" applyFill="1" applyBorder="1" applyAlignment="1">
      <alignment vertical="center" wrapText="1"/>
    </xf>
    <xf numFmtId="0" fontId="0" fillId="2" borderId="0" xfId="0" applyAlignment="1">
      <alignment vertical="center" wrapText="1"/>
    </xf>
    <xf numFmtId="0" fontId="5" fillId="2" borderId="0" xfId="0" applyFont="1" applyAlignment="1">
      <alignment vertical="center" wrapText="1"/>
    </xf>
    <xf numFmtId="10" fontId="5" fillId="0" borderId="0" xfId="0" applyNumberFormat="1" applyFont="1" applyFill="1" applyBorder="1" applyAlignment="1">
      <alignment vertical="center" wrapText="1"/>
    </xf>
    <xf numFmtId="0" fontId="30" fillId="21" borderId="13" xfId="0" applyFont="1" applyFill="1" applyBorder="1" applyAlignment="1">
      <alignment horizontal="right" vertical="center" wrapText="1" indent="1"/>
    </xf>
    <xf numFmtId="0" fontId="45" fillId="24" borderId="13" xfId="0" applyFont="1" applyFill="1" applyBorder="1" applyAlignment="1">
      <alignment horizontal="right" vertical="center" wrapText="1" indent="1"/>
    </xf>
    <xf numFmtId="0" fontId="55" fillId="2" borderId="0" xfId="0" applyFont="1" applyAlignment="1">
      <alignment vertical="center"/>
    </xf>
    <xf numFmtId="0" fontId="30" fillId="2" borderId="0" xfId="0" applyFont="1" applyFill="1" applyBorder="1" applyAlignment="1">
      <alignment vertical="center" wrapText="1"/>
    </xf>
    <xf numFmtId="0" fontId="5" fillId="2" borderId="0" xfId="0" applyFont="1" applyBorder="1" applyAlignment="1">
      <alignment vertical="center" wrapText="1"/>
    </xf>
    <xf numFmtId="0" fontId="23" fillId="15" borderId="34" xfId="0" applyFont="1" applyFill="1" applyBorder="1" applyAlignment="1">
      <alignment vertical="center"/>
    </xf>
    <xf numFmtId="0" fontId="23" fillId="15" borderId="29" xfId="0" applyFont="1" applyFill="1" applyBorder="1" applyAlignment="1">
      <alignment vertical="center"/>
    </xf>
    <xf numFmtId="0" fontId="23" fillId="15" borderId="35" xfId="0" applyFont="1" applyFill="1" applyBorder="1" applyAlignment="1">
      <alignment vertical="center"/>
    </xf>
    <xf numFmtId="0" fontId="5" fillId="15" borderId="31" xfId="0" applyFont="1" applyFill="1" applyBorder="1" applyAlignment="1">
      <alignment vertical="center"/>
    </xf>
    <xf numFmtId="0" fontId="5" fillId="15" borderId="0" xfId="0" applyFont="1" applyFill="1" applyBorder="1" applyAlignment="1">
      <alignment vertical="center"/>
    </xf>
    <xf numFmtId="0" fontId="5" fillId="15" borderId="32" xfId="0" applyFont="1" applyFill="1" applyBorder="1" applyAlignment="1">
      <alignment vertical="center"/>
    </xf>
    <xf numFmtId="0" fontId="5" fillId="15" borderId="33" xfId="0" applyFont="1" applyFill="1" applyBorder="1" applyAlignment="1">
      <alignment vertical="center"/>
    </xf>
    <xf numFmtId="0" fontId="5" fillId="15" borderId="30" xfId="0" applyFont="1" applyFill="1" applyBorder="1" applyAlignment="1">
      <alignment vertical="center"/>
    </xf>
    <xf numFmtId="0" fontId="5" fillId="15" borderId="36" xfId="0" applyFont="1" applyFill="1" applyBorder="1" applyAlignment="1">
      <alignment vertical="center"/>
    </xf>
    <xf numFmtId="0" fontId="45" fillId="21" borderId="34" xfId="0" applyFont="1" applyFill="1" applyBorder="1" applyAlignment="1">
      <alignment horizontal="center" vertical="center" wrapText="1"/>
    </xf>
    <xf numFmtId="0" fontId="45" fillId="21" borderId="29" xfId="0" applyFont="1" applyFill="1" applyBorder="1" applyAlignment="1">
      <alignment horizontal="center" vertical="center" wrapText="1"/>
    </xf>
    <xf numFmtId="0" fontId="45" fillId="21" borderId="12" xfId="0" applyFont="1" applyFill="1" applyBorder="1" applyAlignment="1">
      <alignment horizontal="center" vertical="center"/>
    </xf>
    <xf numFmtId="0" fontId="26" fillId="21" borderId="12" xfId="0" applyFont="1" applyFill="1" applyBorder="1" applyAlignment="1">
      <alignment horizontal="right" vertical="center" wrapText="1"/>
    </xf>
    <xf numFmtId="0" fontId="45" fillId="21" borderId="18" xfId="0" applyFont="1" applyFill="1" applyBorder="1" applyAlignment="1">
      <alignment horizontal="center" vertical="center" wrapText="1"/>
    </xf>
    <xf numFmtId="1" fontId="5" fillId="20" borderId="12" xfId="0" applyNumberFormat="1" applyFont="1" applyFill="1" applyBorder="1" applyAlignment="1">
      <alignment horizontal="right" vertical="center" wrapText="1"/>
    </xf>
    <xf numFmtId="10" fontId="43" fillId="15" borderId="12" xfId="0" applyNumberFormat="1" applyFont="1" applyFill="1" applyBorder="1" applyAlignment="1">
      <alignment horizontal="right" vertical="center" wrapText="1"/>
    </xf>
    <xf numFmtId="0" fontId="0" fillId="20" borderId="12" xfId="0" applyFill="1" applyBorder="1" applyAlignment="1"/>
    <xf numFmtId="0" fontId="5" fillId="21" borderId="12" xfId="0" applyFont="1" applyFill="1" applyBorder="1" applyAlignment="1">
      <alignment horizontal="right" vertical="center" wrapText="1"/>
    </xf>
    <xf numFmtId="1" fontId="5" fillId="21" borderId="12" xfId="0" applyNumberFormat="1" applyFont="1" applyFill="1" applyBorder="1" applyAlignment="1">
      <alignment horizontal="right" vertical="center" wrapText="1"/>
    </xf>
    <xf numFmtId="10" fontId="43" fillId="21" borderId="12" xfId="0" applyNumberFormat="1" applyFont="1" applyFill="1" applyBorder="1" applyAlignment="1">
      <alignment horizontal="right" vertical="center" wrapText="1"/>
    </xf>
    <xf numFmtId="0" fontId="0" fillId="21" borderId="12" xfId="0" applyFill="1" applyBorder="1" applyAlignment="1"/>
    <xf numFmtId="0" fontId="40" fillId="2" borderId="0" xfId="0" applyFont="1" applyFill="1" applyBorder="1" applyAlignment="1">
      <alignment horizontal="left" vertical="center" wrapText="1"/>
    </xf>
    <xf numFmtId="0" fontId="49" fillId="21" borderId="27" xfId="0" applyFont="1" applyFill="1" applyBorder="1" applyAlignment="1">
      <alignment horizontal="right" vertical="center" wrapText="1"/>
    </xf>
    <xf numFmtId="0" fontId="45" fillId="21" borderId="12" xfId="0" applyFont="1" applyFill="1" applyBorder="1" applyAlignment="1">
      <alignment horizontal="left"/>
    </xf>
    <xf numFmtId="0" fontId="45" fillId="21" borderId="12" xfId="0" applyFont="1" applyFill="1" applyBorder="1" applyAlignment="1">
      <alignment horizontal="left" vertical="center" wrapText="1"/>
    </xf>
    <xf numFmtId="0" fontId="5" fillId="15" borderId="12" xfId="0" applyFont="1" applyFill="1" applyBorder="1" applyAlignment="1">
      <alignment horizontal="right" vertical="center" wrapText="1"/>
    </xf>
    <xf numFmtId="0" fontId="0" fillId="2" borderId="0" xfId="0" applyFill="1"/>
    <xf numFmtId="0" fontId="0" fillId="2" borderId="0" xfId="0" applyFill="1" applyAlignment="1">
      <alignment horizontal="right"/>
    </xf>
    <xf numFmtId="0" fontId="45" fillId="21" borderId="28" xfId="0" applyFont="1" applyFill="1" applyBorder="1" applyAlignment="1">
      <alignment vertical="center" wrapText="1"/>
    </xf>
    <xf numFmtId="0" fontId="45" fillId="21" borderId="18" xfId="43" applyFont="1" applyFill="1" applyBorder="1" applyAlignment="1">
      <alignment vertical="center" wrapText="1"/>
    </xf>
    <xf numFmtId="0" fontId="0" fillId="2" borderId="0" xfId="0" applyAlignment="1"/>
    <xf numFmtId="0" fontId="0" fillId="2" borderId="32" xfId="0" applyBorder="1"/>
    <xf numFmtId="0" fontId="45" fillId="21" borderId="0" xfId="48" applyFont="1" applyFill="1" applyBorder="1" applyAlignment="1">
      <alignment horizontal="center" vertical="center" wrapText="1"/>
    </xf>
    <xf numFmtId="0" fontId="1" fillId="23" borderId="12" xfId="0" applyNumberFormat="1" applyFont="1" applyFill="1" applyBorder="1"/>
    <xf numFmtId="0" fontId="38" fillId="22" borderId="10" xfId="44" applyFont="1" applyFill="1" applyBorder="1" applyAlignment="1">
      <alignment vertical="center"/>
    </xf>
    <xf numFmtId="0" fontId="23" fillId="22" borderId="11" xfId="44" applyFont="1" applyFill="1" applyBorder="1" applyAlignment="1">
      <alignment vertical="center"/>
    </xf>
    <xf numFmtId="9" fontId="43" fillId="15" borderId="12" xfId="48" applyNumberFormat="1" applyFont="1" applyFill="1" applyBorder="1" applyAlignment="1">
      <alignment horizontal="center" vertical="center" wrapText="1"/>
    </xf>
    <xf numFmtId="0" fontId="5" fillId="2" borderId="0" xfId="0" applyFont="1"/>
    <xf numFmtId="169" fontId="43" fillId="15" borderId="12" xfId="48" applyNumberFormat="1" applyFont="1" applyFill="1" applyBorder="1" applyAlignment="1">
      <alignment horizontal="center" vertical="center" wrapText="1"/>
    </xf>
    <xf numFmtId="0" fontId="29" fillId="2" borderId="0" xfId="0" applyFont="1"/>
    <xf numFmtId="0" fontId="24" fillId="2" borderId="0" xfId="0" applyFont="1" applyAlignment="1">
      <alignment horizontal="left"/>
    </xf>
    <xf numFmtId="0" fontId="32" fillId="22" borderId="10" xfId="44" applyFont="1" applyFill="1" applyBorder="1"/>
    <xf numFmtId="0" fontId="32" fillId="22" borderId="0" xfId="44" applyFont="1" applyFill="1" applyBorder="1"/>
    <xf numFmtId="0" fontId="32" fillId="22" borderId="11" xfId="44" applyFont="1" applyFill="1" applyBorder="1"/>
    <xf numFmtId="168" fontId="43" fillId="15" borderId="12" xfId="48" applyNumberFormat="1" applyFont="1" applyFill="1" applyBorder="1" applyAlignment="1">
      <alignment horizontal="center" vertical="center" wrapText="1"/>
    </xf>
    <xf numFmtId="0" fontId="23" fillId="26" borderId="13" xfId="0" applyFont="1" applyFill="1" applyBorder="1" applyAlignment="1">
      <alignment vertical="center"/>
    </xf>
    <xf numFmtId="0" fontId="24" fillId="2" borderId="0" xfId="48" applyFont="1" applyFill="1" applyBorder="1" applyAlignment="1">
      <alignment horizontal="left"/>
    </xf>
    <xf numFmtId="0" fontId="23" fillId="26" borderId="34" xfId="48" applyFont="1" applyFill="1" applyBorder="1" applyAlignment="1">
      <alignment horizontal="left"/>
    </xf>
    <xf numFmtId="0" fontId="23" fillId="26" borderId="29" xfId="48" applyFont="1" applyFill="1" applyBorder="1" applyAlignment="1">
      <alignment horizontal="left"/>
    </xf>
    <xf numFmtId="0" fontId="23" fillId="26" borderId="29" xfId="48" applyFont="1" applyFill="1" applyBorder="1"/>
    <xf numFmtId="0" fontId="5" fillId="26" borderId="29" xfId="48" applyFont="1" applyFill="1" applyBorder="1"/>
    <xf numFmtId="0" fontId="5" fillId="26" borderId="35" xfId="48" applyFont="1" applyFill="1" applyBorder="1"/>
    <xf numFmtId="0" fontId="23" fillId="26" borderId="0" xfId="48" applyFont="1" applyFill="1" applyBorder="1" applyAlignment="1">
      <alignment horizontal="left"/>
    </xf>
    <xf numFmtId="0" fontId="23" fillId="26" borderId="0" xfId="48" applyFont="1" applyFill="1" applyBorder="1"/>
    <xf numFmtId="0" fontId="5" fillId="26" borderId="0" xfId="48" applyFont="1" applyFill="1" applyBorder="1"/>
    <xf numFmtId="0" fontId="5" fillId="26" borderId="32" xfId="48" applyFont="1" applyFill="1" applyBorder="1"/>
    <xf numFmtId="0" fontId="5" fillId="26" borderId="33" xfId="48" applyFont="1" applyFill="1" applyBorder="1" applyAlignment="1">
      <alignment horizontal="left"/>
    </xf>
    <xf numFmtId="0" fontId="23" fillId="26" borderId="30" xfId="48" applyFont="1" applyFill="1" applyBorder="1" applyAlignment="1">
      <alignment horizontal="left"/>
    </xf>
    <xf numFmtId="0" fontId="23" fillId="26" borderId="30" xfId="48" applyFont="1" applyFill="1" applyBorder="1"/>
    <xf numFmtId="0" fontId="5" fillId="26" borderId="30" xfId="48" applyFont="1" applyFill="1" applyBorder="1"/>
    <xf numFmtId="0" fontId="5" fillId="26" borderId="36" xfId="48" applyFont="1" applyFill="1" applyBorder="1"/>
    <xf numFmtId="0" fontId="5" fillId="26" borderId="31" xfId="48" quotePrefix="1" applyFont="1" applyFill="1" applyBorder="1" applyAlignment="1">
      <alignment horizontal="left"/>
    </xf>
    <xf numFmtId="0" fontId="0" fillId="2" borderId="29" xfId="0" applyBorder="1"/>
    <xf numFmtId="0" fontId="0" fillId="2" borderId="0" xfId="0" applyBorder="1"/>
    <xf numFmtId="0" fontId="23" fillId="15" borderId="0" xfId="0" applyFont="1" applyFill="1" applyBorder="1" applyAlignment="1">
      <alignment vertical="center"/>
    </xf>
    <xf numFmtId="0" fontId="23" fillId="15" borderId="32" xfId="0" applyFont="1" applyFill="1" applyBorder="1" applyAlignment="1">
      <alignment vertical="center"/>
    </xf>
    <xf numFmtId="0" fontId="0" fillId="2" borderId="0" xfId="0"/>
    <xf numFmtId="0" fontId="54" fillId="2" borderId="0" xfId="58" applyFont="1" applyFill="1" applyBorder="1" applyAlignment="1">
      <alignment horizontal="left" vertical="center"/>
    </xf>
    <xf numFmtId="0" fontId="5" fillId="15" borderId="29" xfId="59" applyFont="1" applyFill="1" applyBorder="1"/>
    <xf numFmtId="0" fontId="0" fillId="15" borderId="29" xfId="0" applyFill="1" applyBorder="1"/>
    <xf numFmtId="0" fontId="5" fillId="15" borderId="31" xfId="59" applyFont="1" applyFill="1" applyBorder="1" applyAlignment="1"/>
    <xf numFmtId="0" fontId="5" fillId="15" borderId="0" xfId="59" applyFont="1" applyFill="1" applyBorder="1" applyAlignment="1"/>
    <xf numFmtId="0" fontId="5" fillId="15" borderId="0" xfId="59" applyFont="1" applyFill="1" applyBorder="1"/>
    <xf numFmtId="0" fontId="5" fillId="15" borderId="0" xfId="0" applyFont="1" applyFill="1" applyBorder="1"/>
    <xf numFmtId="0" fontId="0" fillId="15" borderId="0" xfId="0" applyFill="1" applyBorder="1"/>
    <xf numFmtId="0" fontId="23" fillId="15" borderId="33" xfId="59" applyFont="1" applyFill="1" applyBorder="1" applyAlignment="1"/>
    <xf numFmtId="0" fontId="23" fillId="15" borderId="30" xfId="59" applyFont="1" applyFill="1" applyBorder="1" applyAlignment="1"/>
    <xf numFmtId="0" fontId="5" fillId="15" borderId="30" xfId="59" applyFont="1" applyFill="1" applyBorder="1"/>
    <xf numFmtId="0" fontId="0" fillId="15" borderId="30" xfId="0" applyFill="1" applyBorder="1"/>
    <xf numFmtId="0" fontId="23" fillId="2" borderId="0" xfId="59" applyFont="1" applyFill="1" applyAlignment="1">
      <alignment horizontal="left"/>
    </xf>
    <xf numFmtId="0" fontId="5" fillId="2" borderId="0" xfId="59" applyFont="1" applyFill="1"/>
    <xf numFmtId="0" fontId="45" fillId="21" borderId="12" xfId="59" applyFont="1" applyFill="1" applyBorder="1" applyAlignment="1">
      <alignment horizontal="center" vertical="center" wrapText="1"/>
    </xf>
    <xf numFmtId="0" fontId="45" fillId="21" borderId="13" xfId="59" applyFont="1" applyFill="1" applyBorder="1" applyAlignment="1">
      <alignment horizontal="left" vertical="center"/>
    </xf>
    <xf numFmtId="0" fontId="45" fillId="21" borderId="14" xfId="59" applyFont="1" applyFill="1" applyBorder="1" applyAlignment="1">
      <alignment horizontal="left" vertical="center"/>
    </xf>
    <xf numFmtId="0" fontId="45" fillId="21" borderId="28" xfId="59" applyFont="1" applyFill="1" applyBorder="1" applyAlignment="1">
      <alignment horizontal="left" vertical="center"/>
    </xf>
    <xf numFmtId="0" fontId="45" fillId="21" borderId="12" xfId="59" applyFont="1" applyFill="1" applyBorder="1" applyAlignment="1">
      <alignment horizontal="center" vertical="center"/>
    </xf>
    <xf numFmtId="0" fontId="30" fillId="21" borderId="12" xfId="59" applyFont="1" applyFill="1" applyBorder="1" applyAlignment="1">
      <alignment horizontal="center" vertical="center"/>
    </xf>
    <xf numFmtId="0" fontId="30" fillId="21" borderId="12" xfId="59" applyFont="1" applyFill="1" applyBorder="1" applyAlignment="1">
      <alignment horizontal="center" vertical="center" wrapText="1"/>
    </xf>
    <xf numFmtId="49" fontId="30" fillId="21" borderId="12" xfId="59" applyNumberFormat="1" applyFont="1" applyFill="1" applyBorder="1" applyAlignment="1">
      <alignment horizontal="right" vertical="center"/>
    </xf>
    <xf numFmtId="0" fontId="45" fillId="21" borderId="38" xfId="0" applyFont="1" applyFill="1" applyBorder="1" applyAlignment="1"/>
    <xf numFmtId="0" fontId="25" fillId="21" borderId="18" xfId="59" applyFont="1" applyFill="1" applyBorder="1" applyAlignment="1">
      <alignment horizontal="center" vertical="center" wrapText="1"/>
    </xf>
    <xf numFmtId="0" fontId="23" fillId="21" borderId="12" xfId="59" applyFont="1" applyFill="1" applyBorder="1" applyAlignment="1">
      <alignment horizontal="right" vertical="center"/>
    </xf>
    <xf numFmtId="168" fontId="26" fillId="20" borderId="12" xfId="0" applyNumberFormat="1" applyFont="1" applyFill="1" applyBorder="1" applyAlignment="1">
      <alignment horizontal="left"/>
    </xf>
    <xf numFmtId="0" fontId="1" fillId="20" borderId="38" xfId="0" applyFont="1" applyFill="1" applyBorder="1" applyAlignment="1"/>
    <xf numFmtId="0" fontId="30" fillId="20" borderId="12" xfId="59" applyFont="1" applyFill="1" applyBorder="1" applyAlignment="1">
      <alignment horizontal="center" vertical="center"/>
    </xf>
    <xf numFmtId="0" fontId="30" fillId="20" borderId="12" xfId="59" applyFont="1" applyFill="1" applyBorder="1" applyAlignment="1">
      <alignment horizontal="center" vertical="center" wrapText="1"/>
    </xf>
    <xf numFmtId="0" fontId="25" fillId="20" borderId="18" xfId="59" applyFont="1" applyFill="1" applyBorder="1" applyAlignment="1">
      <alignment horizontal="center" vertical="center" wrapText="1"/>
    </xf>
    <xf numFmtId="49" fontId="23" fillId="15" borderId="12" xfId="59" applyNumberFormat="1" applyFont="1" applyFill="1" applyBorder="1" applyAlignment="1">
      <alignment horizontal="right" vertical="center"/>
    </xf>
    <xf numFmtId="49" fontId="30" fillId="20" borderId="12" xfId="59" applyNumberFormat="1" applyFont="1" applyFill="1" applyBorder="1" applyAlignment="1">
      <alignment horizontal="right" vertical="center"/>
    </xf>
    <xf numFmtId="0" fontId="45" fillId="21" borderId="38" xfId="0" applyFont="1" applyFill="1" applyBorder="1" applyAlignment="1">
      <alignment horizontal="left"/>
    </xf>
    <xf numFmtId="2" fontId="5" fillId="20" borderId="12" xfId="60" applyNumberFormat="1" applyFont="1" applyFill="1" applyBorder="1" applyAlignment="1" applyProtection="1">
      <alignment wrapText="1"/>
      <protection locked="0"/>
    </xf>
    <xf numFmtId="0" fontId="45" fillId="21" borderId="39" xfId="0" applyFont="1" applyFill="1" applyBorder="1" applyAlignment="1">
      <alignment horizontal="left"/>
    </xf>
    <xf numFmtId="2" fontId="5" fillId="20" borderId="18" xfId="60" applyNumberFormat="1" applyFont="1" applyFill="1" applyBorder="1" applyAlignment="1" applyProtection="1">
      <alignment wrapText="1"/>
      <protection locked="0"/>
    </xf>
    <xf numFmtId="0" fontId="0" fillId="2" borderId="0" xfId="0" applyFill="1" applyBorder="1"/>
    <xf numFmtId="3" fontId="45" fillId="2" borderId="0" xfId="61" applyNumberFormat="1" applyFont="1" applyFill="1" applyBorder="1" applyAlignment="1">
      <alignment horizontal="left"/>
    </xf>
    <xf numFmtId="0" fontId="0" fillId="2" borderId="0" xfId="0"/>
    <xf numFmtId="0" fontId="1" fillId="2" borderId="0" xfId="48"/>
    <xf numFmtId="0" fontId="5" fillId="20" borderId="28" xfId="46" applyFont="1" applyFill="1" applyBorder="1" applyAlignment="1">
      <alignment horizontal="center" vertical="center" wrapText="1"/>
    </xf>
    <xf numFmtId="0" fontId="24" fillId="2" borderId="0" xfId="50" applyFont="1" applyFill="1" applyAlignment="1">
      <alignment horizontal="left"/>
    </xf>
    <xf numFmtId="0" fontId="45" fillId="21" borderId="13" xfId="46" applyFont="1" applyFill="1" applyBorder="1" applyAlignment="1">
      <alignment horizontal="center" vertical="center" wrapText="1"/>
    </xf>
    <xf numFmtId="0" fontId="45" fillId="21" borderId="12" xfId="0" applyFont="1" applyFill="1" applyBorder="1" applyAlignment="1">
      <alignment horizontal="center" vertical="center" wrapText="1"/>
    </xf>
    <xf numFmtId="0" fontId="0" fillId="2" borderId="32" xfId="0" applyBorder="1"/>
    <xf numFmtId="0" fontId="0" fillId="2" borderId="36" xfId="0" applyBorder="1"/>
    <xf numFmtId="0" fontId="40" fillId="2" borderId="0" xfId="50" applyFont="1" applyFill="1" applyBorder="1" applyAlignment="1">
      <alignment horizontal="left" vertical="center"/>
    </xf>
    <xf numFmtId="0" fontId="48" fillId="21" borderId="12" xfId="48" applyFont="1" applyFill="1" applyBorder="1"/>
    <xf numFmtId="0" fontId="5" fillId="20" borderId="12" xfId="48" applyFont="1" applyFill="1" applyBorder="1"/>
    <xf numFmtId="0" fontId="58" fillId="21" borderId="12" xfId="48" applyFont="1" applyFill="1" applyBorder="1" applyAlignment="1">
      <alignment horizontal="right" vertical="center" wrapText="1"/>
    </xf>
    <xf numFmtId="0" fontId="0" fillId="2" borderId="35" xfId="0" applyBorder="1"/>
    <xf numFmtId="0" fontId="23" fillId="26" borderId="41" xfId="0" applyFont="1" applyFill="1" applyBorder="1" applyAlignment="1">
      <alignment vertical="center"/>
    </xf>
    <xf numFmtId="0" fontId="5" fillId="26" borderId="40" xfId="0" applyFont="1" applyFill="1" applyBorder="1" applyAlignment="1">
      <alignment vertical="center" wrapText="1"/>
    </xf>
    <xf numFmtId="0" fontId="32" fillId="2" borderId="0" xfId="48" applyFont="1"/>
    <xf numFmtId="169" fontId="22" fillId="2" borderId="0" xfId="0" applyNumberFormat="1" applyFont="1"/>
    <xf numFmtId="169" fontId="0" fillId="2" borderId="0" xfId="0" applyNumberFormat="1"/>
    <xf numFmtId="169" fontId="24" fillId="2" borderId="0" xfId="0" applyNumberFormat="1" applyFont="1" applyAlignment="1">
      <alignment horizontal="left"/>
    </xf>
    <xf numFmtId="169" fontId="24" fillId="2" borderId="0" xfId="0" applyNumberFormat="1" applyFont="1"/>
    <xf numFmtId="169" fontId="45" fillId="21" borderId="12" xfId="0" applyNumberFormat="1" applyFont="1" applyFill="1" applyBorder="1" applyAlignment="1">
      <alignment horizontal="center" vertical="center" wrapText="1"/>
    </xf>
    <xf numFmtId="14" fontId="30" fillId="21" borderId="12" xfId="0" applyNumberFormat="1" applyFont="1" applyFill="1" applyBorder="1"/>
    <xf numFmtId="169" fontId="5" fillId="23" borderId="12" xfId="0" applyNumberFormat="1" applyFont="1" applyFill="1" applyBorder="1"/>
    <xf numFmtId="169" fontId="5" fillId="20" borderId="12" xfId="0" applyNumberFormat="1" applyFont="1" applyFill="1" applyBorder="1"/>
    <xf numFmtId="0" fontId="5" fillId="2" borderId="0" xfId="46" applyFont="1"/>
    <xf numFmtId="0" fontId="5" fillId="27" borderId="28" xfId="46" applyFont="1" applyFill="1" applyBorder="1" applyAlignment="1">
      <alignment horizontal="center" vertical="center" wrapText="1"/>
    </xf>
    <xf numFmtId="14" fontId="22" fillId="2" borderId="0" xfId="49" applyNumberFormat="1" applyFont="1"/>
    <xf numFmtId="14" fontId="22" fillId="2" borderId="0" xfId="46" applyNumberFormat="1" applyFont="1" applyFill="1"/>
    <xf numFmtId="14" fontId="29" fillId="2" borderId="0" xfId="46" applyNumberFormat="1" applyFont="1"/>
    <xf numFmtId="14" fontId="1" fillId="2" borderId="0" xfId="50" applyNumberFormat="1" applyFill="1"/>
    <xf numFmtId="14" fontId="1" fillId="2" borderId="0" xfId="46" applyNumberFormat="1"/>
    <xf numFmtId="0" fontId="22" fillId="2" borderId="0" xfId="48" applyNumberFormat="1" applyFont="1" applyAlignment="1">
      <alignment horizontal="left"/>
    </xf>
    <xf numFmtId="14" fontId="5" fillId="20" borderId="12" xfId="48" applyNumberFormat="1" applyFont="1" applyFill="1" applyBorder="1" applyAlignment="1">
      <alignment horizontal="right" vertical="center" wrapText="1"/>
    </xf>
    <xf numFmtId="14" fontId="5" fillId="20" borderId="13" xfId="46" applyNumberFormat="1" applyFont="1" applyFill="1" applyBorder="1" applyAlignment="1">
      <alignment horizontal="center" vertical="center" wrapText="1"/>
    </xf>
    <xf numFmtId="0" fontId="0" fillId="2" borderId="0" xfId="0"/>
    <xf numFmtId="0" fontId="5" fillId="2" borderId="0" xfId="48" applyFont="1"/>
    <xf numFmtId="0" fontId="40" fillId="2" borderId="0" xfId="50" applyFont="1" applyFill="1" applyBorder="1" applyAlignment="1">
      <alignment horizontal="left" vertical="center"/>
    </xf>
    <xf numFmtId="170" fontId="41" fillId="20" borderId="12" xfId="48" applyNumberFormat="1" applyFont="1" applyFill="1" applyBorder="1" applyAlignment="1">
      <alignment horizontal="right" vertical="center" wrapText="1"/>
    </xf>
    <xf numFmtId="3" fontId="41" fillId="20" borderId="12" xfId="48" applyNumberFormat="1" applyFont="1" applyFill="1" applyBorder="1" applyAlignment="1">
      <alignment horizontal="right" vertical="center" wrapText="1"/>
    </xf>
    <xf numFmtId="3" fontId="41" fillId="15" borderId="12" xfId="48" applyNumberFormat="1" applyFont="1" applyFill="1" applyBorder="1"/>
    <xf numFmtId="10" fontId="42" fillId="15" borderId="12" xfId="48" applyNumberFormat="1" applyFont="1" applyFill="1" applyBorder="1" applyAlignment="1">
      <alignment horizontal="center" vertical="center" wrapText="1"/>
    </xf>
    <xf numFmtId="3" fontId="0" fillId="23" borderId="12" xfId="0" applyNumberFormat="1" applyFill="1" applyBorder="1"/>
    <xf numFmtId="164" fontId="0" fillId="23" borderId="12" xfId="0" applyNumberFormat="1" applyFill="1" applyBorder="1"/>
    <xf numFmtId="164" fontId="0" fillId="15" borderId="12" xfId="0" applyNumberFormat="1" applyFill="1" applyBorder="1"/>
    <xf numFmtId="3" fontId="0" fillId="2" borderId="0" xfId="0" applyNumberFormat="1"/>
    <xf numFmtId="3" fontId="24" fillId="2" borderId="0" xfId="0" applyNumberFormat="1" applyFont="1"/>
    <xf numFmtId="3" fontId="5" fillId="20" borderId="18" xfId="48" applyNumberFormat="1" applyFont="1" applyFill="1" applyBorder="1" applyAlignment="1">
      <alignment horizontal="right" vertical="center" wrapText="1"/>
    </xf>
    <xf numFmtId="3" fontId="5" fillId="23" borderId="12" xfId="0" applyNumberFormat="1" applyFont="1" applyFill="1" applyBorder="1"/>
    <xf numFmtId="3" fontId="5" fillId="20" borderId="12" xfId="48" applyNumberFormat="1" applyFont="1" applyFill="1" applyBorder="1" applyAlignment="1">
      <alignment wrapText="1"/>
    </xf>
    <xf numFmtId="0" fontId="5" fillId="20" borderId="12" xfId="46" applyFont="1" applyFill="1" applyBorder="1" applyAlignment="1">
      <alignment horizontal="center" vertical="center" wrapText="1"/>
    </xf>
    <xf numFmtId="3" fontId="1" fillId="2" borderId="0" xfId="46" applyNumberFormat="1"/>
    <xf numFmtId="3" fontId="23" fillId="2" borderId="0" xfId="50" applyNumberFormat="1" applyFont="1" applyFill="1" applyAlignment="1"/>
    <xf numFmtId="3" fontId="45" fillId="21" borderId="12" xfId="48" applyNumberFormat="1" applyFont="1" applyFill="1" applyBorder="1" applyAlignment="1">
      <alignment horizontal="center" vertical="center" wrapText="1"/>
    </xf>
    <xf numFmtId="3" fontId="5" fillId="20" borderId="28" xfId="46" applyNumberFormat="1" applyFont="1" applyFill="1" applyBorder="1" applyAlignment="1">
      <alignment horizontal="center" vertical="center" wrapText="1"/>
    </xf>
    <xf numFmtId="170" fontId="1" fillId="2" borderId="0" xfId="46" applyNumberFormat="1"/>
    <xf numFmtId="170" fontId="1" fillId="2" borderId="0" xfId="50" applyNumberFormat="1" applyFill="1" applyAlignment="1"/>
    <xf numFmtId="170" fontId="45" fillId="21" borderId="12" xfId="46" applyNumberFormat="1" applyFont="1" applyFill="1" applyBorder="1" applyAlignment="1">
      <alignment horizontal="center" vertical="center" wrapText="1"/>
    </xf>
    <xf numFmtId="170" fontId="5" fillId="20" borderId="12" xfId="46" applyNumberFormat="1" applyFont="1" applyFill="1" applyBorder="1" applyAlignment="1">
      <alignment horizontal="right" vertical="center" wrapText="1"/>
    </xf>
    <xf numFmtId="170" fontId="5" fillId="20" borderId="12" xfId="48" applyNumberFormat="1" applyFont="1" applyFill="1" applyBorder="1" applyAlignment="1">
      <alignment horizontal="right" vertical="center" wrapText="1"/>
    </xf>
    <xf numFmtId="170" fontId="5" fillId="20" borderId="18" xfId="46" applyNumberFormat="1" applyFont="1" applyFill="1" applyBorder="1" applyAlignment="1">
      <alignment horizontal="right" vertical="center" wrapText="1"/>
    </xf>
    <xf numFmtId="3" fontId="43" fillId="15" borderId="12" xfId="29" applyNumberFormat="1" applyFont="1" applyFill="1" applyBorder="1" applyAlignment="1">
      <alignment horizontal="right" vertical="center" wrapText="1"/>
    </xf>
    <xf numFmtId="3" fontId="43" fillId="15" borderId="12" xfId="29" applyNumberFormat="1" applyFont="1" applyFill="1" applyBorder="1" applyAlignment="1">
      <alignment horizontal="right" vertical="center" wrapText="1" indent="1"/>
    </xf>
    <xf numFmtId="10" fontId="44" fillId="15" borderId="28" xfId="0" applyNumberFormat="1" applyFont="1" applyFill="1" applyBorder="1" applyAlignment="1">
      <alignment horizontal="right" vertical="center" wrapText="1" indent="1"/>
    </xf>
    <xf numFmtId="0" fontId="1" fillId="20" borderId="12" xfId="0" applyFont="1" applyFill="1" applyBorder="1" applyAlignment="1">
      <alignment horizontal="left" vertical="center" wrapText="1"/>
    </xf>
    <xf numFmtId="0" fontId="1" fillId="15" borderId="12" xfId="0" applyFont="1" applyFill="1" applyBorder="1" applyAlignment="1">
      <alignment horizontal="right" vertical="center" wrapText="1"/>
    </xf>
    <xf numFmtId="0" fontId="1" fillId="20" borderId="12" xfId="0" applyFont="1" applyFill="1" applyBorder="1" applyAlignment="1">
      <alignment horizontal="right" vertical="center" wrapText="1"/>
    </xf>
    <xf numFmtId="1" fontId="1" fillId="20" borderId="12" xfId="0" applyNumberFormat="1" applyFont="1" applyFill="1" applyBorder="1" applyAlignment="1">
      <alignment horizontal="right" vertical="center" wrapText="1"/>
    </xf>
    <xf numFmtId="164" fontId="0" fillId="2" borderId="0" xfId="0" applyNumberFormat="1"/>
    <xf numFmtId="164" fontId="5" fillId="15" borderId="0" xfId="59" applyNumberFormat="1" applyFont="1" applyFill="1" applyBorder="1" applyAlignment="1"/>
    <xf numFmtId="164" fontId="23" fillId="15" borderId="30" xfId="59" applyNumberFormat="1" applyFont="1" applyFill="1" applyBorder="1" applyAlignment="1"/>
    <xf numFmtId="164" fontId="5" fillId="2" borderId="0" xfId="59" applyNumberFormat="1" applyFont="1" applyFill="1"/>
    <xf numFmtId="164" fontId="25" fillId="21" borderId="12" xfId="59" applyNumberFormat="1" applyFont="1" applyFill="1" applyBorder="1" applyAlignment="1">
      <alignment horizontal="center" vertical="center"/>
    </xf>
    <xf numFmtId="164" fontId="25" fillId="20" borderId="12" xfId="59" applyNumberFormat="1" applyFont="1" applyFill="1" applyBorder="1" applyAlignment="1">
      <alignment horizontal="center" vertical="center"/>
    </xf>
    <xf numFmtId="164" fontId="5" fillId="20" borderId="12" xfId="60" applyNumberFormat="1" applyFont="1" applyFill="1" applyBorder="1" applyAlignment="1" applyProtection="1">
      <alignment wrapText="1"/>
      <protection locked="0"/>
    </xf>
    <xf numFmtId="3" fontId="1" fillId="2" borderId="0" xfId="50" applyNumberFormat="1" applyFill="1" applyAlignment="1"/>
    <xf numFmtId="3" fontId="5" fillId="20" borderId="18" xfId="48" applyNumberFormat="1" applyFont="1" applyFill="1" applyBorder="1" applyAlignment="1">
      <alignment horizontal="center" wrapText="1"/>
    </xf>
    <xf numFmtId="4" fontId="0" fillId="2" borderId="0" xfId="0" applyNumberFormat="1"/>
    <xf numFmtId="4" fontId="1" fillId="2" borderId="0" xfId="50" applyNumberFormat="1" applyFill="1" applyAlignment="1"/>
    <xf numFmtId="4" fontId="45" fillId="21" borderId="12" xfId="48" applyNumberFormat="1" applyFont="1" applyFill="1" applyBorder="1" applyAlignment="1">
      <alignment horizontal="center" vertical="center" wrapText="1"/>
    </xf>
    <xf numFmtId="4" fontId="5" fillId="20" borderId="18" xfId="48" applyNumberFormat="1" applyFont="1" applyFill="1" applyBorder="1" applyAlignment="1">
      <alignment horizontal="center" wrapText="1"/>
    </xf>
    <xf numFmtId="170" fontId="0" fillId="2" borderId="0" xfId="0" applyNumberFormat="1"/>
    <xf numFmtId="170" fontId="45" fillId="21" borderId="12" xfId="48" applyNumberFormat="1" applyFont="1" applyFill="1" applyBorder="1" applyAlignment="1">
      <alignment horizontal="center" vertical="center" wrapText="1"/>
    </xf>
    <xf numFmtId="170" fontId="5" fillId="20" borderId="18" xfId="48" applyNumberFormat="1" applyFont="1" applyFill="1" applyBorder="1" applyAlignment="1">
      <alignment horizontal="center" wrapText="1"/>
    </xf>
    <xf numFmtId="3" fontId="1" fillId="23" borderId="12" xfId="48" applyNumberFormat="1" applyFill="1" applyBorder="1"/>
    <xf numFmtId="0" fontId="0" fillId="2" borderId="0" xfId="0"/>
    <xf numFmtId="0" fontId="0" fillId="2" borderId="0" xfId="0"/>
    <xf numFmtId="169" fontId="1" fillId="23" borderId="12" xfId="0" applyNumberFormat="1" applyFont="1" applyFill="1" applyBorder="1" applyAlignment="1">
      <alignment horizontal="center"/>
    </xf>
    <xf numFmtId="171" fontId="5" fillId="20" borderId="28" xfId="46" applyNumberFormat="1" applyFont="1" applyFill="1" applyBorder="1" applyAlignment="1">
      <alignment horizontal="center" vertical="center" wrapText="1"/>
    </xf>
    <xf numFmtId="0" fontId="1" fillId="20" borderId="18" xfId="46" applyFont="1" applyFill="1" applyBorder="1" applyAlignment="1">
      <alignment horizontal="left" wrapText="1"/>
    </xf>
    <xf numFmtId="0" fontId="1" fillId="2" borderId="0" xfId="0" applyFont="1"/>
    <xf numFmtId="0" fontId="1" fillId="20" borderId="12" xfId="48" applyFont="1" applyFill="1" applyBorder="1" applyAlignment="1">
      <alignment wrapText="1"/>
    </xf>
    <xf numFmtId="173" fontId="0" fillId="2" borderId="0" xfId="0" applyNumberFormat="1"/>
    <xf numFmtId="0" fontId="1" fillId="2" borderId="0" xfId="0" applyFont="1" applyAlignment="1">
      <alignment horizontal="right"/>
    </xf>
    <xf numFmtId="0" fontId="61" fillId="2" borderId="0" xfId="50" applyFont="1" applyFill="1" applyAlignment="1"/>
    <xf numFmtId="0" fontId="23" fillId="2" borderId="0" xfId="0" applyFont="1" applyAlignment="1">
      <alignment horizontal="left"/>
    </xf>
    <xf numFmtId="169" fontId="1" fillId="2" borderId="0" xfId="0" applyNumberFormat="1" applyFont="1"/>
    <xf numFmtId="169" fontId="1" fillId="2" borderId="0" xfId="0" applyNumberFormat="1" applyFont="1" applyAlignment="1">
      <alignment horizontal="right" wrapText="1"/>
    </xf>
    <xf numFmtId="0" fontId="0" fillId="2" borderId="0" xfId="0"/>
    <xf numFmtId="168" fontId="5" fillId="20" borderId="12" xfId="48" applyNumberFormat="1" applyFont="1" applyFill="1" applyBorder="1"/>
    <xf numFmtId="3" fontId="5" fillId="20" borderId="12" xfId="48" applyNumberFormat="1" applyFont="1" applyFill="1" applyBorder="1"/>
    <xf numFmtId="3" fontId="0" fillId="20" borderId="12" xfId="0" applyNumberFormat="1" applyFill="1" applyBorder="1"/>
    <xf numFmtId="3" fontId="44" fillId="15" borderId="28" xfId="0" applyNumberFormat="1" applyFont="1" applyFill="1" applyBorder="1" applyAlignment="1"/>
    <xf numFmtId="0" fontId="23" fillId="2" borderId="0" xfId="0" applyFont="1"/>
    <xf numFmtId="9" fontId="0" fillId="23" borderId="12" xfId="64" applyFont="1" applyFill="1" applyBorder="1"/>
    <xf numFmtId="0" fontId="1" fillId="20" borderId="18" xfId="46" applyFont="1" applyFill="1" applyBorder="1" applyAlignment="1">
      <alignment horizontal="center" wrapText="1"/>
    </xf>
    <xf numFmtId="0" fontId="1" fillId="20" borderId="12" xfId="46" applyFont="1" applyFill="1" applyBorder="1" applyAlignment="1">
      <alignment horizontal="center" vertical="center" wrapText="1"/>
    </xf>
    <xf numFmtId="170" fontId="5" fillId="2" borderId="29" xfId="48" applyNumberFormat="1" applyFont="1" applyFill="1" applyBorder="1" applyAlignment="1">
      <alignment horizontal="right" vertical="center" wrapText="1"/>
    </xf>
    <xf numFmtId="174" fontId="5" fillId="20" borderId="12" xfId="48" applyNumberFormat="1" applyFont="1" applyFill="1" applyBorder="1"/>
    <xf numFmtId="0" fontId="0" fillId="0" borderId="0" xfId="0" applyFill="1" applyAlignment="1">
      <alignment wrapText="1"/>
    </xf>
    <xf numFmtId="169" fontId="0" fillId="0" borderId="0" xfId="0" applyNumberFormat="1" applyFill="1" applyAlignment="1">
      <alignment wrapText="1"/>
    </xf>
    <xf numFmtId="169" fontId="1" fillId="0" borderId="0" xfId="0" applyNumberFormat="1" applyFont="1" applyFill="1" applyAlignment="1">
      <alignment horizontal="right" wrapText="1"/>
    </xf>
    <xf numFmtId="169" fontId="0" fillId="0" borderId="0" xfId="0" applyNumberFormat="1" applyFill="1"/>
    <xf numFmtId="0" fontId="0" fillId="0" borderId="0" xfId="0" applyFill="1"/>
    <xf numFmtId="4" fontId="0" fillId="2" borderId="0" xfId="0" applyNumberFormat="1" applyBorder="1" applyAlignment="1">
      <alignment horizontal="center"/>
    </xf>
    <xf numFmtId="4" fontId="1" fillId="2" borderId="0" xfId="0" applyNumberFormat="1" applyFont="1" applyBorder="1" applyAlignment="1">
      <alignment horizontal="center"/>
    </xf>
    <xf numFmtId="170" fontId="1" fillId="2" borderId="0" xfId="0" applyNumberFormat="1" applyFont="1" applyBorder="1" applyAlignment="1">
      <alignment horizontal="center"/>
    </xf>
    <xf numFmtId="170" fontId="0" fillId="2" borderId="0" xfId="0" applyNumberFormat="1" applyBorder="1" applyAlignment="1">
      <alignment horizontal="center"/>
    </xf>
    <xf numFmtId="3" fontId="41" fillId="15" borderId="12" xfId="48" applyNumberFormat="1" applyFont="1" applyFill="1" applyBorder="1" applyAlignment="1">
      <alignment horizontal="right"/>
    </xf>
    <xf numFmtId="0" fontId="1" fillId="2" borderId="0" xfId="46" applyBorder="1"/>
    <xf numFmtId="3" fontId="1" fillId="2" borderId="0" xfId="46" applyNumberFormat="1" applyBorder="1"/>
    <xf numFmtId="170" fontId="23" fillId="2" borderId="0" xfId="46" applyNumberFormat="1" applyFont="1" applyBorder="1" applyAlignment="1">
      <alignment horizontal="center"/>
    </xf>
    <xf numFmtId="172" fontId="1" fillId="2" borderId="0" xfId="46" applyNumberFormat="1" applyBorder="1"/>
    <xf numFmtId="3" fontId="63" fillId="28" borderId="12" xfId="0" applyNumberFormat="1" applyFont="1" applyFill="1" applyBorder="1" applyAlignment="1">
      <alignment horizontal="center" vertical="center" wrapText="1"/>
    </xf>
    <xf numFmtId="175" fontId="0" fillId="23" borderId="12" xfId="0" applyNumberFormat="1" applyFill="1" applyBorder="1"/>
    <xf numFmtId="164" fontId="23" fillId="15" borderId="0" xfId="59" applyNumberFormat="1" applyFont="1" applyFill="1" applyBorder="1" applyAlignment="1"/>
    <xf numFmtId="0" fontId="1" fillId="21" borderId="12" xfId="65" applyFill="1" applyBorder="1"/>
    <xf numFmtId="0" fontId="1" fillId="23" borderId="12" xfId="65" applyFill="1" applyBorder="1"/>
    <xf numFmtId="0" fontId="23" fillId="15" borderId="0" xfId="59" applyFont="1" applyFill="1" applyBorder="1" applyAlignment="1"/>
    <xf numFmtId="0" fontId="1" fillId="23" borderId="12" xfId="65" applyFill="1" applyBorder="1"/>
    <xf numFmtId="9" fontId="0" fillId="23" borderId="12" xfId="0" applyNumberFormat="1" applyFill="1" applyBorder="1"/>
    <xf numFmtId="0" fontId="45" fillId="21" borderId="33" xfId="0" applyFont="1" applyFill="1" applyBorder="1" applyAlignment="1">
      <alignment horizontal="center" vertical="center"/>
    </xf>
    <xf numFmtId="0" fontId="5" fillId="29" borderId="0" xfId="54" applyFont="1" applyFill="1" applyBorder="1" applyAlignment="1">
      <alignment horizontal="left"/>
    </xf>
    <xf numFmtId="0" fontId="30" fillId="21" borderId="0" xfId="0" applyFont="1" applyFill="1" applyBorder="1" applyAlignment="1">
      <alignment horizontal="right" indent="1"/>
    </xf>
    <xf numFmtId="0" fontId="0" fillId="2" borderId="0" xfId="0"/>
    <xf numFmtId="0" fontId="5" fillId="15" borderId="31" xfId="48" applyFont="1" applyFill="1" applyBorder="1" applyAlignment="1">
      <alignment horizontal="left" vertical="top" wrapText="1"/>
    </xf>
    <xf numFmtId="0" fontId="5" fillId="15" borderId="0" xfId="48" applyFont="1" applyFill="1" applyBorder="1" applyAlignment="1">
      <alignment horizontal="left" vertical="top" wrapText="1"/>
    </xf>
    <xf numFmtId="0" fontId="5" fillId="15" borderId="32" xfId="48" applyFont="1" applyFill="1" applyBorder="1" applyAlignment="1">
      <alignment horizontal="left" vertical="top" wrapText="1"/>
    </xf>
    <xf numFmtId="3" fontId="30" fillId="21" borderId="33" xfId="0" applyNumberFormat="1" applyFont="1" applyFill="1" applyBorder="1" applyAlignment="1">
      <alignment horizontal="left" vertical="center"/>
    </xf>
    <xf numFmtId="10" fontId="0" fillId="20" borderId="12" xfId="0" applyNumberFormat="1" applyFill="1" applyBorder="1"/>
    <xf numFmtId="176" fontId="41" fillId="20" borderId="12" xfId="48" applyNumberFormat="1" applyFont="1" applyFill="1" applyBorder="1" applyAlignment="1">
      <alignment horizontal="right" vertical="center" wrapText="1"/>
    </xf>
    <xf numFmtId="0" fontId="1" fillId="20" borderId="18" xfId="0" applyFont="1" applyFill="1" applyBorder="1" applyAlignment="1" applyProtection="1">
      <alignment horizontal="left"/>
      <protection locked="0"/>
    </xf>
    <xf numFmtId="0" fontId="1" fillId="21" borderId="0" xfId="0" applyFont="1" applyFill="1" applyBorder="1"/>
    <xf numFmtId="0" fontId="5" fillId="0" borderId="0" xfId="47" applyFont="1" applyFill="1" applyBorder="1" applyAlignment="1" applyProtection="1"/>
    <xf numFmtId="0" fontId="1" fillId="2" borderId="0" xfId="47" applyBorder="1" applyAlignment="1"/>
    <xf numFmtId="0" fontId="24" fillId="2" borderId="15" xfId="47" applyFont="1" applyBorder="1" applyAlignment="1" applyProtection="1">
      <protection locked="0"/>
    </xf>
    <xf numFmtId="0" fontId="1" fillId="2" borderId="16" xfId="47" applyBorder="1" applyAlignment="1"/>
    <xf numFmtId="0" fontId="1" fillId="2" borderId="17" xfId="47" applyBorder="1" applyAlignment="1"/>
    <xf numFmtId="167" fontId="23" fillId="15" borderId="19" xfId="26" applyFont="1" applyBorder="1" applyAlignment="1">
      <alignment horizontal="left"/>
    </xf>
    <xf numFmtId="0" fontId="1" fillId="2" borderId="20" xfId="47" applyBorder="1" applyAlignment="1"/>
    <xf numFmtId="0" fontId="1" fillId="2" borderId="21" xfId="47" applyBorder="1" applyAlignment="1"/>
    <xf numFmtId="167" fontId="23" fillId="20" borderId="10" xfId="38" applyFont="1" applyFill="1" applyBorder="1" applyAlignment="1">
      <alignment horizontal="left"/>
      <protection locked="0"/>
    </xf>
    <xf numFmtId="0" fontId="1" fillId="20" borderId="0" xfId="47" applyFill="1" applyBorder="1" applyAlignment="1"/>
    <xf numFmtId="0" fontId="1" fillId="20" borderId="11" xfId="47" applyFill="1" applyBorder="1" applyAlignment="1"/>
    <xf numFmtId="0" fontId="30" fillId="21" borderId="0" xfId="0" applyFont="1" applyFill="1" applyBorder="1" applyAlignment="1">
      <alignment horizontal="right" indent="1"/>
    </xf>
    <xf numFmtId="0" fontId="30" fillId="21" borderId="32" xfId="0" applyFont="1" applyFill="1" applyBorder="1" applyAlignment="1">
      <alignment horizontal="right" indent="1"/>
    </xf>
    <xf numFmtId="0" fontId="1" fillId="20" borderId="13" xfId="0" applyFont="1" applyFill="1" applyBorder="1" applyAlignment="1" applyProtection="1">
      <alignment horizontal="left"/>
      <protection locked="0"/>
    </xf>
    <xf numFmtId="0" fontId="1" fillId="20" borderId="41" xfId="0" applyFont="1" applyFill="1" applyBorder="1" applyAlignment="1" applyProtection="1">
      <alignment horizontal="left"/>
      <protection locked="0"/>
    </xf>
    <xf numFmtId="0" fontId="1" fillId="20" borderId="28" xfId="0" applyFont="1" applyFill="1" applyBorder="1" applyAlignment="1" applyProtection="1">
      <alignment horizontal="left"/>
      <protection locked="0"/>
    </xf>
    <xf numFmtId="0" fontId="29" fillId="20" borderId="12" xfId="47" applyFont="1" applyFill="1" applyBorder="1" applyAlignment="1"/>
    <xf numFmtId="0" fontId="1" fillId="20" borderId="12" xfId="47" applyFill="1" applyBorder="1" applyAlignment="1"/>
    <xf numFmtId="0" fontId="29" fillId="0" borderId="0" xfId="47" applyFont="1" applyFill="1" applyAlignment="1"/>
    <xf numFmtId="0" fontId="1" fillId="0" borderId="0" xfId="45" applyFill="1" applyAlignment="1"/>
    <xf numFmtId="0" fontId="29" fillId="20" borderId="14" xfId="47" applyFont="1" applyFill="1" applyBorder="1" applyAlignment="1">
      <alignment horizontal="left"/>
    </xf>
    <xf numFmtId="0" fontId="1" fillId="20" borderId="14" xfId="45" applyFill="1" applyBorder="1" applyAlignment="1">
      <alignment horizontal="left"/>
    </xf>
    <xf numFmtId="0" fontId="1" fillId="20" borderId="28" xfId="45" applyFill="1" applyBorder="1" applyAlignment="1">
      <alignment horizontal="left"/>
    </xf>
    <xf numFmtId="0" fontId="29" fillId="20" borderId="12" xfId="47" applyFont="1" applyFill="1" applyBorder="1" applyAlignment="1">
      <alignment wrapText="1"/>
    </xf>
    <xf numFmtId="0" fontId="1" fillId="20" borderId="12" xfId="0" applyFont="1" applyFill="1" applyBorder="1" applyAlignment="1" applyProtection="1">
      <alignment horizontal="left"/>
      <protection locked="0"/>
    </xf>
    <xf numFmtId="0" fontId="13" fillId="20" borderId="13" xfId="36" applyFill="1" applyBorder="1" applyAlignment="1" applyProtection="1">
      <alignment horizontal="left"/>
      <protection locked="0"/>
    </xf>
    <xf numFmtId="0" fontId="0" fillId="2" borderId="41" xfId="0" applyBorder="1" applyAlignment="1"/>
    <xf numFmtId="0" fontId="0" fillId="2" borderId="28" xfId="0" applyBorder="1" applyAlignment="1"/>
    <xf numFmtId="0" fontId="1" fillId="20" borderId="13" xfId="0" quotePrefix="1" applyFont="1" applyFill="1" applyBorder="1" applyAlignment="1" applyProtection="1">
      <alignment horizontal="left"/>
      <protection locked="0"/>
    </xf>
    <xf numFmtId="0" fontId="39" fillId="22" borderId="0" xfId="44" applyFont="1" applyFill="1" applyBorder="1" applyAlignment="1">
      <alignment horizontal="left" vertical="center"/>
    </xf>
    <xf numFmtId="0" fontId="33" fillId="20" borderId="0" xfId="44" applyFont="1" applyFill="1" applyBorder="1" applyAlignment="1">
      <alignment horizontal="center" vertical="center" wrapText="1"/>
    </xf>
    <xf numFmtId="0" fontId="0" fillId="2" borderId="0" xfId="0"/>
    <xf numFmtId="0" fontId="49" fillId="21" borderId="13" xfId="48" applyFont="1" applyFill="1" applyBorder="1" applyAlignment="1">
      <alignment horizontal="center" vertical="center" wrapText="1"/>
    </xf>
    <xf numFmtId="0" fontId="49" fillId="21" borderId="14" xfId="48" applyFont="1" applyFill="1" applyBorder="1" applyAlignment="1">
      <alignment horizontal="center" vertical="center" wrapText="1"/>
    </xf>
    <xf numFmtId="0" fontId="49" fillId="21" borderId="28" xfId="48" applyFont="1" applyFill="1" applyBorder="1" applyAlignment="1">
      <alignment horizontal="center" vertical="center" wrapText="1"/>
    </xf>
    <xf numFmtId="0" fontId="40" fillId="0" borderId="0" xfId="48" applyFont="1" applyFill="1" applyBorder="1" applyAlignment="1">
      <alignment horizontal="left" vertical="center" wrapText="1"/>
    </xf>
    <xf numFmtId="0" fontId="5" fillId="2" borderId="0" xfId="48" applyFont="1" applyAlignment="1">
      <alignment horizontal="left" vertical="center"/>
    </xf>
    <xf numFmtId="0" fontId="23" fillId="15" borderId="34" xfId="48" applyFont="1" applyFill="1" applyBorder="1" applyAlignment="1">
      <alignment horizontal="left" vertical="top" wrapText="1"/>
    </xf>
    <xf numFmtId="0" fontId="5" fillId="15" borderId="29" xfId="48" applyFont="1" applyFill="1" applyBorder="1" applyAlignment="1">
      <alignment horizontal="left" vertical="top" wrapText="1"/>
    </xf>
    <xf numFmtId="0" fontId="5" fillId="15" borderId="35" xfId="48" applyFont="1" applyFill="1" applyBorder="1" applyAlignment="1">
      <alignment horizontal="left" vertical="top" wrapText="1"/>
    </xf>
    <xf numFmtId="0" fontId="5" fillId="15" borderId="31" xfId="48" applyFont="1" applyFill="1" applyBorder="1" applyAlignment="1">
      <alignment horizontal="left" vertical="top" wrapText="1"/>
    </xf>
    <xf numFmtId="0" fontId="5" fillId="15" borderId="0" xfId="48" applyFont="1" applyFill="1" applyBorder="1" applyAlignment="1">
      <alignment horizontal="left" vertical="top" wrapText="1"/>
    </xf>
    <xf numFmtId="0" fontId="5" fillId="15" borderId="32" xfId="48" applyFont="1" applyFill="1" applyBorder="1" applyAlignment="1">
      <alignment horizontal="left" vertical="top" wrapText="1"/>
    </xf>
    <xf numFmtId="0" fontId="5" fillId="2" borderId="0" xfId="48" applyFont="1"/>
    <xf numFmtId="0" fontId="0" fillId="2" borderId="0" xfId="0" applyBorder="1" applyAlignment="1">
      <alignment horizontal="left" vertical="top" wrapText="1"/>
    </xf>
    <xf numFmtId="0" fontId="0" fillId="2" borderId="32" xfId="0" applyBorder="1" applyAlignment="1">
      <alignment horizontal="left" vertical="top" wrapText="1"/>
    </xf>
    <xf numFmtId="0" fontId="0" fillId="15" borderId="33" xfId="48" applyFont="1" applyFill="1" applyBorder="1" applyAlignment="1">
      <alignment horizontal="left" vertical="top" wrapText="1"/>
    </xf>
    <xf numFmtId="0" fontId="0" fillId="2" borderId="30" xfId="0" applyBorder="1" applyAlignment="1">
      <alignment horizontal="left" vertical="top" wrapText="1"/>
    </xf>
    <xf numFmtId="0" fontId="0" fillId="2" borderId="36" xfId="0" applyBorder="1" applyAlignment="1">
      <alignment horizontal="left" vertical="top" wrapText="1"/>
    </xf>
    <xf numFmtId="0" fontId="1" fillId="2" borderId="0" xfId="48" applyFont="1"/>
    <xf numFmtId="0" fontId="23" fillId="15" borderId="13" xfId="48" applyFont="1" applyFill="1" applyBorder="1" applyAlignment="1"/>
    <xf numFmtId="0" fontId="1" fillId="15" borderId="28" xfId="51" applyFill="1" applyBorder="1" applyAlignment="1"/>
    <xf numFmtId="0" fontId="24" fillId="2" borderId="0" xfId="48" applyFont="1" applyFill="1" applyBorder="1" applyAlignment="1">
      <alignment horizontal="left"/>
    </xf>
    <xf numFmtId="0" fontId="50" fillId="21" borderId="13" xfId="0" applyFont="1" applyFill="1" applyBorder="1" applyAlignment="1" applyProtection="1">
      <alignment vertical="center"/>
    </xf>
    <xf numFmtId="0" fontId="50" fillId="21" borderId="14" xfId="0" applyFont="1" applyFill="1" applyBorder="1" applyAlignment="1" applyProtection="1">
      <alignment vertical="center"/>
    </xf>
    <xf numFmtId="0" fontId="50" fillId="21" borderId="28" xfId="0" applyFont="1" applyFill="1" applyBorder="1" applyAlignment="1" applyProtection="1">
      <alignment vertical="center"/>
    </xf>
    <xf numFmtId="0" fontId="30" fillId="21" borderId="13" xfId="0" applyFont="1" applyFill="1" applyBorder="1" applyAlignment="1" applyProtection="1">
      <alignment vertical="center"/>
    </xf>
    <xf numFmtId="0" fontId="30" fillId="21" borderId="14" xfId="0" applyFont="1" applyFill="1" applyBorder="1" applyAlignment="1" applyProtection="1">
      <alignment vertical="center"/>
    </xf>
    <xf numFmtId="0" fontId="30" fillId="21" borderId="28" xfId="0" applyFont="1" applyFill="1" applyBorder="1" applyAlignment="1" applyProtection="1">
      <alignment vertical="center"/>
    </xf>
    <xf numFmtId="0" fontId="30" fillId="21" borderId="13" xfId="0" applyNumberFormat="1" applyFont="1" applyFill="1" applyBorder="1" applyAlignment="1" applyProtection="1">
      <alignment vertical="center"/>
    </xf>
    <xf numFmtId="0" fontId="30" fillId="21" borderId="14" xfId="0" applyNumberFormat="1" applyFont="1" applyFill="1" applyBorder="1" applyAlignment="1" applyProtection="1">
      <alignment vertical="center"/>
    </xf>
    <xf numFmtId="0" fontId="30" fillId="21" borderId="28" xfId="0" applyNumberFormat="1" applyFont="1" applyFill="1" applyBorder="1" applyAlignment="1" applyProtection="1">
      <alignment vertical="center"/>
    </xf>
    <xf numFmtId="0" fontId="45" fillId="25" borderId="13" xfId="0" applyFont="1" applyFill="1" applyBorder="1" applyAlignment="1"/>
    <xf numFmtId="0" fontId="45" fillId="25" borderId="14" xfId="0" applyFont="1" applyFill="1" applyBorder="1" applyAlignment="1"/>
    <xf numFmtId="0" fontId="45" fillId="25" borderId="28" xfId="0" applyFont="1" applyFill="1" applyBorder="1" applyAlignment="1"/>
    <xf numFmtId="0" fontId="59" fillId="21" borderId="13" xfId="0" applyFont="1" applyFill="1" applyBorder="1" applyAlignment="1" applyProtection="1">
      <alignment vertical="center"/>
    </xf>
    <xf numFmtId="0" fontId="59" fillId="21" borderId="14" xfId="0" applyFont="1" applyFill="1" applyBorder="1" applyAlignment="1" applyProtection="1">
      <alignment vertical="center"/>
    </xf>
    <xf numFmtId="0" fontId="59" fillId="21" borderId="28" xfId="0" applyFont="1" applyFill="1" applyBorder="1" applyAlignment="1" applyProtection="1">
      <alignment vertical="center"/>
    </xf>
    <xf numFmtId="3" fontId="45" fillId="0" borderId="13" xfId="0" applyNumberFormat="1" applyFont="1" applyFill="1" applyBorder="1" applyAlignment="1">
      <alignment horizontal="center" wrapText="1"/>
    </xf>
    <xf numFmtId="3" fontId="45" fillId="0" borderId="41" xfId="0" applyNumberFormat="1" applyFont="1" applyFill="1" applyBorder="1" applyAlignment="1">
      <alignment horizontal="center" wrapText="1"/>
    </xf>
    <xf numFmtId="3" fontId="45" fillId="0" borderId="28" xfId="0" applyNumberFormat="1" applyFont="1" applyFill="1" applyBorder="1" applyAlignment="1">
      <alignment horizontal="center" wrapText="1"/>
    </xf>
    <xf numFmtId="0" fontId="23" fillId="15" borderId="0" xfId="0" applyFont="1" applyFill="1" applyBorder="1" applyAlignment="1">
      <alignment horizontal="left" vertical="top" wrapText="1"/>
    </xf>
    <xf numFmtId="0" fontId="24" fillId="15" borderId="0" xfId="0" applyFont="1" applyFill="1" applyBorder="1" applyAlignment="1">
      <alignment horizontal="left" vertical="top" wrapText="1"/>
    </xf>
    <xf numFmtId="0" fontId="24" fillId="2" borderId="0" xfId="48" applyFont="1" applyFill="1" applyAlignment="1">
      <alignment horizontal="left"/>
    </xf>
    <xf numFmtId="0" fontId="1" fillId="15" borderId="0" xfId="48" applyFont="1" applyFill="1" applyBorder="1" applyAlignment="1">
      <alignment horizontal="left" vertical="top" wrapText="1"/>
    </xf>
    <xf numFmtId="0" fontId="23" fillId="15" borderId="31" xfId="48" applyFont="1" applyFill="1" applyBorder="1" applyAlignment="1">
      <alignment horizontal="left" vertical="top" wrapText="1"/>
    </xf>
    <xf numFmtId="0" fontId="23" fillId="15" borderId="0" xfId="48" applyFont="1" applyFill="1" applyBorder="1" applyAlignment="1">
      <alignment horizontal="left" vertical="top" wrapText="1"/>
    </xf>
    <xf numFmtId="0" fontId="1" fillId="15" borderId="0" xfId="48" applyFill="1" applyBorder="1" applyAlignment="1">
      <alignment horizontal="left" vertical="top" wrapText="1"/>
    </xf>
    <xf numFmtId="0" fontId="40" fillId="2" borderId="0" xfId="0" applyFont="1" applyFill="1" applyBorder="1" applyAlignment="1">
      <alignment horizontal="left" vertical="center" wrapText="1"/>
    </xf>
    <xf numFmtId="0" fontId="45" fillId="21" borderId="34" xfId="0" applyFont="1" applyFill="1" applyBorder="1" applyAlignment="1">
      <alignment horizontal="center" vertical="center"/>
    </xf>
    <xf numFmtId="0" fontId="45" fillId="21" borderId="29" xfId="0" applyFont="1" applyFill="1" applyBorder="1" applyAlignment="1">
      <alignment horizontal="center" vertical="center"/>
    </xf>
    <xf numFmtId="0" fontId="45" fillId="21" borderId="35" xfId="0" applyFont="1" applyFill="1" applyBorder="1" applyAlignment="1">
      <alignment horizontal="center" vertical="center"/>
    </xf>
    <xf numFmtId="0" fontId="45" fillId="21" borderId="33" xfId="0" applyFont="1" applyFill="1" applyBorder="1" applyAlignment="1">
      <alignment horizontal="center" vertical="center"/>
    </xf>
    <xf numFmtId="0" fontId="45" fillId="21" borderId="30" xfId="0" applyFont="1" applyFill="1" applyBorder="1" applyAlignment="1">
      <alignment horizontal="center" vertical="center"/>
    </xf>
    <xf numFmtId="0" fontId="45" fillId="21" borderId="36" xfId="0" applyFont="1" applyFill="1" applyBorder="1" applyAlignment="1">
      <alignment horizontal="center" vertical="center"/>
    </xf>
    <xf numFmtId="0" fontId="45" fillId="21" borderId="27" xfId="0" applyFont="1" applyFill="1" applyBorder="1" applyAlignment="1">
      <alignment horizontal="center" vertical="center" wrapText="1"/>
    </xf>
    <xf numFmtId="0" fontId="45" fillId="21" borderId="37" xfId="0" applyFont="1" applyFill="1" applyBorder="1" applyAlignment="1">
      <alignment horizontal="center" vertical="center" wrapText="1"/>
    </xf>
    <xf numFmtId="0" fontId="45" fillId="21" borderId="18" xfId="0" applyFont="1" applyFill="1" applyBorder="1" applyAlignment="1">
      <alignment horizontal="center" vertical="center" wrapText="1"/>
    </xf>
    <xf numFmtId="0" fontId="45" fillId="21" borderId="12" xfId="0" applyFont="1" applyFill="1" applyBorder="1" applyAlignment="1">
      <alignment horizontal="center" vertical="center"/>
    </xf>
    <xf numFmtId="0" fontId="45" fillId="21" borderId="12" xfId="0" applyFont="1" applyFill="1" applyBorder="1" applyAlignment="1">
      <alignment horizontal="center" vertical="center" wrapText="1"/>
    </xf>
    <xf numFmtId="0" fontId="64" fillId="2" borderId="44" xfId="0" applyFont="1" applyBorder="1" applyAlignment="1">
      <alignment horizontal="center"/>
    </xf>
    <xf numFmtId="0" fontId="64" fillId="2" borderId="46" xfId="0" applyFont="1" applyBorder="1" applyAlignment="1">
      <alignment horizontal="center"/>
    </xf>
    <xf numFmtId="0" fontId="64" fillId="2" borderId="45" xfId="0" applyFont="1" applyBorder="1" applyAlignment="1">
      <alignment horizontal="center"/>
    </xf>
    <xf numFmtId="0" fontId="49" fillId="21" borderId="35" xfId="0" applyFont="1" applyFill="1" applyBorder="1" applyAlignment="1">
      <alignment horizontal="right" vertical="center" wrapText="1"/>
    </xf>
    <xf numFmtId="0" fontId="49" fillId="2" borderId="32" xfId="0" applyFont="1" applyBorder="1" applyAlignment="1">
      <alignment horizontal="right" vertical="center" wrapText="1"/>
    </xf>
    <xf numFmtId="0" fontId="49" fillId="2" borderId="32" xfId="0" applyFont="1" applyBorder="1" applyAlignment="1"/>
    <xf numFmtId="0" fontId="49" fillId="21" borderId="34" xfId="0" applyFont="1" applyFill="1" applyBorder="1" applyAlignment="1">
      <alignment horizontal="right" vertical="center" wrapText="1" indent="1"/>
    </xf>
    <xf numFmtId="0" fontId="49" fillId="21" borderId="31" xfId="0" applyFont="1" applyFill="1" applyBorder="1" applyAlignment="1">
      <alignment horizontal="right" vertical="center" wrapText="1" indent="1"/>
    </xf>
    <xf numFmtId="0" fontId="49" fillId="21" borderId="33" xfId="0" applyFont="1" applyFill="1" applyBorder="1" applyAlignment="1">
      <alignment horizontal="right" vertical="center" wrapText="1" indent="1"/>
    </xf>
    <xf numFmtId="0" fontId="45" fillId="2" borderId="18" xfId="0" applyFont="1" applyBorder="1" applyAlignment="1">
      <alignment horizontal="center" vertical="center" wrapText="1"/>
    </xf>
    <xf numFmtId="0" fontId="49" fillId="21" borderId="32" xfId="0" applyFont="1" applyFill="1" applyBorder="1" applyAlignment="1">
      <alignment horizontal="right" vertical="center" wrapText="1"/>
    </xf>
    <xf numFmtId="0" fontId="0" fillId="2" borderId="32" xfId="0" applyBorder="1"/>
    <xf numFmtId="0" fontId="0" fillId="2" borderId="36" xfId="0" applyBorder="1"/>
    <xf numFmtId="0" fontId="49" fillId="2" borderId="36" xfId="0" applyFont="1" applyBorder="1" applyAlignment="1">
      <alignment horizontal="right"/>
    </xf>
    <xf numFmtId="0" fontId="45" fillId="21" borderId="27" xfId="59" applyFont="1" applyFill="1" applyBorder="1" applyAlignment="1">
      <alignment horizontal="center" vertical="center" wrapText="1"/>
    </xf>
    <xf numFmtId="0" fontId="45" fillId="21" borderId="18" xfId="59" applyFont="1" applyFill="1" applyBorder="1" applyAlignment="1">
      <alignment horizontal="center" vertical="center" wrapText="1"/>
    </xf>
    <xf numFmtId="0" fontId="24" fillId="2" borderId="0" xfId="59" applyFont="1" applyFill="1" applyAlignment="1">
      <alignment horizontal="left"/>
    </xf>
    <xf numFmtId="169" fontId="45" fillId="21" borderId="32" xfId="0" quotePrefix="1" applyNumberFormat="1" applyFont="1" applyFill="1" applyBorder="1" applyAlignment="1">
      <alignment horizontal="center" vertical="center" wrapText="1"/>
    </xf>
    <xf numFmtId="169" fontId="45" fillId="21" borderId="36" xfId="0" quotePrefix="1" applyNumberFormat="1" applyFont="1" applyFill="1" applyBorder="1" applyAlignment="1">
      <alignment horizontal="center" vertical="center" wrapText="1"/>
    </xf>
    <xf numFmtId="0" fontId="45" fillId="21" borderId="13" xfId="59" applyFont="1" applyFill="1" applyBorder="1" applyAlignment="1">
      <alignment horizontal="center" vertical="center" wrapText="1"/>
    </xf>
    <xf numFmtId="0" fontId="45" fillId="21" borderId="28" xfId="59" applyFont="1" applyFill="1" applyBorder="1" applyAlignment="1">
      <alignment horizontal="center" vertical="center" wrapText="1"/>
    </xf>
    <xf numFmtId="164" fontId="45" fillId="21" borderId="27" xfId="59" applyNumberFormat="1" applyFont="1" applyFill="1" applyBorder="1" applyAlignment="1">
      <alignment horizontal="center" vertical="center" wrapText="1"/>
    </xf>
    <xf numFmtId="164" fontId="45" fillId="21" borderId="18" xfId="59" applyNumberFormat="1" applyFont="1" applyFill="1" applyBorder="1" applyAlignment="1">
      <alignment horizontal="center" vertical="center" wrapText="1"/>
    </xf>
    <xf numFmtId="0" fontId="1" fillId="2" borderId="0" xfId="0" applyFont="1" applyAlignment="1">
      <alignment horizontal="left" wrapText="1"/>
    </xf>
    <xf numFmtId="0" fontId="50" fillId="21" borderId="12" xfId="0" applyFont="1" applyFill="1" applyBorder="1" applyAlignment="1"/>
    <xf numFmtId="0" fontId="46" fillId="21" borderId="12" xfId="0" applyFont="1" applyFill="1" applyBorder="1" applyAlignment="1"/>
    <xf numFmtId="0" fontId="46" fillId="21" borderId="12" xfId="0" applyFont="1" applyFill="1" applyBorder="1" applyAlignment="1">
      <alignment horizontal="right"/>
    </xf>
    <xf numFmtId="0" fontId="50" fillId="21" borderId="13" xfId="0" applyFont="1" applyFill="1" applyBorder="1" applyAlignment="1"/>
    <xf numFmtId="0" fontId="50" fillId="21" borderId="14" xfId="0" applyFont="1" applyFill="1" applyBorder="1" applyAlignment="1"/>
    <xf numFmtId="0" fontId="50" fillId="21" borderId="28" xfId="0" applyFont="1" applyFill="1" applyBorder="1" applyAlignment="1"/>
    <xf numFmtId="0" fontId="46" fillId="21" borderId="13" xfId="0" applyFont="1" applyFill="1" applyBorder="1" applyAlignment="1">
      <alignment horizontal="right"/>
    </xf>
    <xf numFmtId="0" fontId="46" fillId="21" borderId="14" xfId="0" applyFont="1" applyFill="1" applyBorder="1" applyAlignment="1">
      <alignment horizontal="right"/>
    </xf>
    <xf numFmtId="0" fontId="46" fillId="21" borderId="28" xfId="0" applyFont="1" applyFill="1" applyBorder="1" applyAlignment="1">
      <alignment horizontal="right"/>
    </xf>
    <xf numFmtId="0" fontId="1" fillId="2" borderId="12" xfId="0" applyFont="1" applyBorder="1" applyAlignment="1">
      <alignment horizontal="left" wrapText="1"/>
    </xf>
    <xf numFmtId="0" fontId="0" fillId="2" borderId="14" xfId="0" applyBorder="1" applyAlignment="1"/>
    <xf numFmtId="0" fontId="46" fillId="25" borderId="13" xfId="0" applyFont="1" applyFill="1" applyBorder="1" applyAlignment="1"/>
    <xf numFmtId="0" fontId="46" fillId="25" borderId="14" xfId="0" applyFont="1" applyFill="1" applyBorder="1" applyAlignment="1"/>
    <xf numFmtId="0" fontId="46" fillId="25" borderId="28" xfId="0" applyFont="1" applyFill="1" applyBorder="1" applyAlignment="1"/>
    <xf numFmtId="0" fontId="45" fillId="21" borderId="27" xfId="0" applyFont="1" applyFill="1" applyBorder="1" applyAlignment="1">
      <alignment horizontal="left" vertical="center"/>
    </xf>
    <xf numFmtId="0" fontId="45" fillId="21" borderId="18" xfId="0" applyFont="1" applyFill="1" applyBorder="1" applyAlignment="1">
      <alignment horizontal="left" vertical="center"/>
    </xf>
    <xf numFmtId="0" fontId="45" fillId="21" borderId="27" xfId="0" applyFont="1" applyFill="1" applyBorder="1" applyAlignment="1">
      <alignment horizontal="center" vertical="center"/>
    </xf>
    <xf numFmtId="0" fontId="45" fillId="21" borderId="18" xfId="0" applyFont="1" applyFill="1" applyBorder="1" applyAlignment="1">
      <alignment horizontal="center" vertical="center"/>
    </xf>
    <xf numFmtId="0" fontId="5" fillId="26" borderId="13" xfId="0" applyFont="1" applyFill="1" applyBorder="1" applyAlignment="1">
      <alignment horizontal="left" vertical="center"/>
    </xf>
    <xf numFmtId="0" fontId="5" fillId="26" borderId="14" xfId="0" applyFont="1" applyFill="1" applyBorder="1" applyAlignment="1">
      <alignment horizontal="left" vertical="center"/>
    </xf>
    <xf numFmtId="0" fontId="5" fillId="26" borderId="28" xfId="0" applyFont="1" applyFill="1" applyBorder="1" applyAlignment="1">
      <alignment horizontal="left" vertical="center"/>
    </xf>
    <xf numFmtId="0" fontId="45" fillId="21" borderId="33" xfId="0" applyFont="1" applyFill="1" applyBorder="1" applyAlignment="1">
      <alignment horizontal="left" vertical="center"/>
    </xf>
    <xf numFmtId="0" fontId="45" fillId="21" borderId="36" xfId="0" applyFont="1" applyFill="1" applyBorder="1" applyAlignment="1">
      <alignment horizontal="left" vertical="center"/>
    </xf>
    <xf numFmtId="0" fontId="40" fillId="2" borderId="0" xfId="50" applyFont="1" applyFill="1" applyBorder="1" applyAlignment="1">
      <alignment horizontal="left" vertical="center"/>
    </xf>
    <xf numFmtId="0" fontId="46" fillId="21" borderId="13" xfId="48" applyFont="1" applyFill="1" applyBorder="1" applyAlignment="1"/>
    <xf numFmtId="0" fontId="46" fillId="21" borderId="28" xfId="48" applyFont="1" applyFill="1" applyBorder="1" applyAlignment="1"/>
    <xf numFmtId="0" fontId="45" fillId="21" borderId="13" xfId="48" applyFont="1" applyFill="1" applyBorder="1" applyAlignment="1">
      <alignment horizontal="center"/>
    </xf>
    <xf numFmtId="0" fontId="45" fillId="21" borderId="28" xfId="48" applyFont="1" applyFill="1" applyBorder="1" applyAlignment="1">
      <alignment horizontal="center"/>
    </xf>
    <xf numFmtId="0" fontId="45" fillId="21" borderId="13" xfId="48" applyFont="1" applyFill="1" applyBorder="1" applyAlignment="1"/>
    <xf numFmtId="0" fontId="45" fillId="21" borderId="28" xfId="48" applyFont="1" applyFill="1" applyBorder="1" applyAlignment="1"/>
    <xf numFmtId="0" fontId="5" fillId="15" borderId="13" xfId="48" applyFont="1" applyFill="1" applyBorder="1" applyAlignment="1">
      <alignment wrapText="1"/>
    </xf>
    <xf numFmtId="0" fontId="0" fillId="2" borderId="14" xfId="0" applyBorder="1"/>
    <xf numFmtId="0" fontId="0" fillId="2" borderId="28" xfId="0" applyBorder="1"/>
  </cellXfs>
  <cellStyles count="7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Blockout 2" xfId="68"/>
    <cellStyle name="Calculation" xfId="27" builtinId="22" customBuiltin="1"/>
    <cellStyle name="Check Cell" xfId="28" builtinId="23" customBuiltin="1"/>
    <cellStyle name="Comma" xfId="29" builtinId="3"/>
    <cellStyle name="Comma 2" xfId="62"/>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Input1" xfId="38"/>
    <cellStyle name="Input2" xfId="39"/>
    <cellStyle name="Input2 2" xfId="69"/>
    <cellStyle name="Input3" xfId="40"/>
    <cellStyle name="Input3 2" xfId="70"/>
    <cellStyle name="Linked Cell" xfId="41" builtinId="24" customBuiltin="1"/>
    <cellStyle name="Neutral" xfId="42" builtinId="28" customBuiltin="1"/>
    <cellStyle name="Normal" xfId="0" builtinId="0"/>
    <cellStyle name="Normal 2" xfId="63"/>
    <cellStyle name="Normal 2 2" xfId="72"/>
    <cellStyle name="Normal 3" xfId="65"/>
    <cellStyle name="Normal_20070904 - Suggested revised templates" xfId="60"/>
    <cellStyle name="Normal_20090617 - RIN - justifications" xfId="43"/>
    <cellStyle name="Normal_2010 06 02 - Urgent RIN for Vic DNSPs revised proposals" xfId="44"/>
    <cellStyle name="Normal_2010 06 22 - AA - Scheme Templates for data collection" xfId="45"/>
    <cellStyle name="Normal_2010 06 22 - CE - Scheme Template for data collection" xfId="46"/>
    <cellStyle name="Normal_2010 06 22 - IE - Scheme Template for data collection" xfId="47"/>
    <cellStyle name="Normal_2010 07 28 - AA - Template for data collection" xfId="48"/>
    <cellStyle name="Normal_2010 08 06  - CE - Template for data collection" xfId="49"/>
    <cellStyle name="Normal_Book1" xfId="50"/>
    <cellStyle name="Normal_Electricity Distribution Revised Regulatory Templates" xfId="58"/>
    <cellStyle name="Normal_Integral Energy 2009–10 RIN – incentive schemes" xfId="51"/>
    <cellStyle name="Normal_RIN_draft_template_capex (2)" xfId="59"/>
    <cellStyle name="Normal_Section 11-RAB" xfId="61"/>
    <cellStyle name="Note" xfId="52" builtinId="10" customBuiltin="1"/>
    <cellStyle name="Note 2" xfId="71"/>
    <cellStyle name="Output" xfId="53" builtinId="21" customBuiltin="1"/>
    <cellStyle name="Output 2" xfId="67"/>
    <cellStyle name="Percent" xfId="64" builtinId="5"/>
    <cellStyle name="Percent 2" xfId="73"/>
    <cellStyle name="Style 1" xfId="54"/>
    <cellStyle name="Title" xfId="55" builtinId="15" customBuiltin="1"/>
    <cellStyle name="Total" xfId="56" builtinId="25" customBuiltin="1"/>
    <cellStyle name="Total 2" xfId="66"/>
    <cellStyle name="Warning Text" xfId="57"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hyperlink" Target="#'1e. STPIS Exclusions'!A1"/><Relationship Id="rId13" Type="http://schemas.openxmlformats.org/officeDocument/2006/relationships/hyperlink" Target="#'4. Customer Service'!A1"/><Relationship Id="rId3" Type="http://schemas.openxmlformats.org/officeDocument/2006/relationships/hyperlink" Target="#'1a. STPIS Reliability'!A1"/><Relationship Id="rId7" Type="http://schemas.openxmlformats.org/officeDocument/2006/relationships/hyperlink" Target="#'6a. Planned Outages '!A1"/><Relationship Id="rId12" Type="http://schemas.openxmlformats.org/officeDocument/2006/relationships/hyperlink" Target="#'3. Asset Installation'!A1"/><Relationship Id="rId2" Type="http://schemas.openxmlformats.org/officeDocument/2006/relationships/image" Target="../media/image2.png"/><Relationship Id="rId1" Type="http://schemas.openxmlformats.org/officeDocument/2006/relationships/hyperlink" Target="#Cover!A1"/><Relationship Id="rId6" Type="http://schemas.openxmlformats.org/officeDocument/2006/relationships/hyperlink" Target="#'1c. STPIS Daily Performance'!A1"/><Relationship Id="rId11" Type="http://schemas.openxmlformats.org/officeDocument/2006/relationships/hyperlink" Target="#'6c. Causes of Outages and Worst'!A1"/><Relationship Id="rId5" Type="http://schemas.openxmlformats.org/officeDocument/2006/relationships/hyperlink" Target="#'1d. STPIS MED Threshold'!A1"/><Relationship Id="rId10" Type="http://schemas.openxmlformats.org/officeDocument/2006/relationships/hyperlink" Target="#'6b. Annual Feeder Reliability'!A1"/><Relationship Id="rId4" Type="http://schemas.openxmlformats.org/officeDocument/2006/relationships/hyperlink" Target="#'1b. STPIS Customer Service'!Print_Area"/><Relationship Id="rId9" Type="http://schemas.openxmlformats.org/officeDocument/2006/relationships/hyperlink" Target="#'2. Demand'!A1"/><Relationship Id="rId14" Type="http://schemas.openxmlformats.org/officeDocument/2006/relationships/hyperlink" Target="#'5. General Information'!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3075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361950</xdr:colOff>
      <xdr:row>8</xdr:row>
      <xdr:rowOff>19050</xdr:rowOff>
    </xdr:from>
    <xdr:to>
      <xdr:col>4</xdr:col>
      <xdr:colOff>266700</xdr:colOff>
      <xdr:row>10</xdr:row>
      <xdr:rowOff>66675</xdr:rowOff>
    </xdr:to>
    <xdr:sp macro="" textlink="">
      <xdr:nvSpPr>
        <xdr:cNvPr id="31745" name="AutoShape 15">
          <a:hlinkClick xmlns:r="http://schemas.openxmlformats.org/officeDocument/2006/relationships" r:id="rId1"/>
        </xdr:cNvPr>
        <xdr:cNvSpPr>
          <a:spLocks noChangeArrowheads="1"/>
        </xdr:cNvSpPr>
      </xdr:nvSpPr>
      <xdr:spPr bwMode="auto">
        <a:xfrm>
          <a:off x="904875" y="2152650"/>
          <a:ext cx="2514600" cy="428625"/>
        </a:xfrm>
        <a:prstGeom prst="bevel">
          <a:avLst>
            <a:gd name="adj" fmla="val 12500"/>
          </a:avLst>
        </a:prstGeom>
        <a:solidFill>
          <a:srgbClr val="C0C0C0">
            <a:alpha val="89803"/>
          </a:srgbClr>
        </a:solidFill>
        <a:ln w="9525">
          <a:noFill/>
          <a:miter lim="800000"/>
          <a:headEnd/>
          <a:tailEnd/>
        </a:ln>
      </xdr:spPr>
      <xdr:txBody>
        <a:bodyPr vertOverflow="clip" wrap="square" lIns="180000" tIns="45720" rIns="180000" bIns="45720" anchor="ctr" upright="1"/>
        <a:lstStyle/>
        <a:p>
          <a:pPr algn="l" rtl="0">
            <a:defRPr sz="1000"/>
          </a:pPr>
          <a:r>
            <a:rPr lang="en-AU" sz="1000" b="1" i="0" u="none" strike="noStrike" baseline="0">
              <a:solidFill>
                <a:srgbClr val="000080"/>
              </a:solidFill>
              <a:latin typeface="Arial"/>
              <a:cs typeface="Arial"/>
            </a:rPr>
            <a:t>Cover sheet</a:t>
          </a:r>
        </a:p>
      </xdr:txBody>
    </xdr:sp>
    <xdr:clientData/>
  </xdr:twoCellAnchor>
  <xdr:twoCellAnchor>
    <xdr:from>
      <xdr:col>8</xdr:col>
      <xdr:colOff>647700</xdr:colOff>
      <xdr:row>2</xdr:row>
      <xdr:rowOff>0</xdr:rowOff>
    </xdr:from>
    <xdr:to>
      <xdr:col>10</xdr:col>
      <xdr:colOff>38100</xdr:colOff>
      <xdr:row>3</xdr:row>
      <xdr:rowOff>57150</xdr:rowOff>
    </xdr:to>
    <xdr:pic>
      <xdr:nvPicPr>
        <xdr:cNvPr id="32230" name="Picture 60"/>
        <xdr:cNvPicPr>
          <a:picLocks noChangeAspect="1" noChangeArrowheads="1"/>
        </xdr:cNvPicPr>
      </xdr:nvPicPr>
      <xdr:blipFill>
        <a:blip xmlns:r="http://schemas.openxmlformats.org/officeDocument/2006/relationships" r:embed="rId2" cstate="print"/>
        <a:srcRect/>
        <a:stretch>
          <a:fillRect/>
        </a:stretch>
      </xdr:blipFill>
      <xdr:spPr bwMode="auto">
        <a:xfrm>
          <a:off x="8258175" y="381000"/>
          <a:ext cx="1638300" cy="704850"/>
        </a:xfrm>
        <a:prstGeom prst="rect">
          <a:avLst/>
        </a:prstGeom>
        <a:solidFill>
          <a:srgbClr val="FFFFCC"/>
        </a:solidFill>
        <a:ln w="19050">
          <a:solidFill>
            <a:srgbClr val="333399"/>
          </a:solidFill>
          <a:miter lim="800000"/>
          <a:headEnd/>
          <a:tailEnd/>
        </a:ln>
      </xdr:spPr>
    </xdr:pic>
    <xdr:clientData/>
  </xdr:twoCellAnchor>
  <xdr:twoCellAnchor>
    <xdr:from>
      <xdr:col>2</xdr:col>
      <xdr:colOff>0</xdr:colOff>
      <xdr:row>12</xdr:row>
      <xdr:rowOff>28575</xdr:rowOff>
    </xdr:from>
    <xdr:to>
      <xdr:col>4</xdr:col>
      <xdr:colOff>266700</xdr:colOff>
      <xdr:row>14</xdr:row>
      <xdr:rowOff>133350</xdr:rowOff>
    </xdr:to>
    <xdr:sp macro="" textlink="">
      <xdr:nvSpPr>
        <xdr:cNvPr id="31773" name="AutoShape 2">
          <a:hlinkClick xmlns:r="http://schemas.openxmlformats.org/officeDocument/2006/relationships" r:id="rId3"/>
        </xdr:cNvPr>
        <xdr:cNvSpPr>
          <a:spLocks noChangeArrowheads="1"/>
        </xdr:cNvSpPr>
      </xdr:nvSpPr>
      <xdr:spPr bwMode="auto">
        <a:xfrm>
          <a:off x="923925" y="292417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1a. STPIS - Reliability</a:t>
          </a:r>
        </a:p>
      </xdr:txBody>
    </xdr:sp>
    <xdr:clientData/>
  </xdr:twoCellAnchor>
  <xdr:twoCellAnchor>
    <xdr:from>
      <xdr:col>2</xdr:col>
      <xdr:colOff>9525</xdr:colOff>
      <xdr:row>14</xdr:row>
      <xdr:rowOff>133350</xdr:rowOff>
    </xdr:from>
    <xdr:to>
      <xdr:col>4</xdr:col>
      <xdr:colOff>276225</xdr:colOff>
      <xdr:row>17</xdr:row>
      <xdr:rowOff>47625</xdr:rowOff>
    </xdr:to>
    <xdr:sp macro="" textlink="">
      <xdr:nvSpPr>
        <xdr:cNvPr id="31779" name="AutoShape 2">
          <a:hlinkClick xmlns:r="http://schemas.openxmlformats.org/officeDocument/2006/relationships" r:id="rId4"/>
        </xdr:cNvPr>
        <xdr:cNvSpPr>
          <a:spLocks noChangeArrowheads="1"/>
        </xdr:cNvSpPr>
      </xdr:nvSpPr>
      <xdr:spPr bwMode="auto">
        <a:xfrm>
          <a:off x="933450" y="340995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1b. STPIS - Customer Service</a:t>
          </a:r>
        </a:p>
      </xdr:txBody>
    </xdr:sp>
    <xdr:clientData/>
  </xdr:twoCellAnchor>
  <xdr:twoCellAnchor>
    <xdr:from>
      <xdr:col>2</xdr:col>
      <xdr:colOff>0</xdr:colOff>
      <xdr:row>19</xdr:row>
      <xdr:rowOff>152400</xdr:rowOff>
    </xdr:from>
    <xdr:to>
      <xdr:col>4</xdr:col>
      <xdr:colOff>266700</xdr:colOff>
      <xdr:row>22</xdr:row>
      <xdr:rowOff>66675</xdr:rowOff>
    </xdr:to>
    <xdr:sp macro="" textlink="">
      <xdr:nvSpPr>
        <xdr:cNvPr id="31781" name="AutoShape 2">
          <a:hlinkClick xmlns:r="http://schemas.openxmlformats.org/officeDocument/2006/relationships" r:id="rId5"/>
        </xdr:cNvPr>
        <xdr:cNvSpPr>
          <a:spLocks noChangeArrowheads="1"/>
        </xdr:cNvSpPr>
      </xdr:nvSpPr>
      <xdr:spPr bwMode="auto">
        <a:xfrm>
          <a:off x="923925" y="43815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1d. STPIS - MED Threshold</a:t>
          </a:r>
        </a:p>
      </xdr:txBody>
    </xdr:sp>
    <xdr:clientData/>
  </xdr:twoCellAnchor>
  <xdr:twoCellAnchor>
    <xdr:from>
      <xdr:col>1</xdr:col>
      <xdr:colOff>371475</xdr:colOff>
      <xdr:row>17</xdr:row>
      <xdr:rowOff>57150</xdr:rowOff>
    </xdr:from>
    <xdr:to>
      <xdr:col>4</xdr:col>
      <xdr:colOff>257175</xdr:colOff>
      <xdr:row>19</xdr:row>
      <xdr:rowOff>161925</xdr:rowOff>
    </xdr:to>
    <xdr:sp macro="" textlink="">
      <xdr:nvSpPr>
        <xdr:cNvPr id="31787" name="AutoShape 15">
          <a:hlinkClick xmlns:r="http://schemas.openxmlformats.org/officeDocument/2006/relationships" r:id="rId6"/>
        </xdr:cNvPr>
        <xdr:cNvSpPr>
          <a:spLocks noChangeArrowheads="1"/>
        </xdr:cNvSpPr>
      </xdr:nvSpPr>
      <xdr:spPr bwMode="auto">
        <a:xfrm>
          <a:off x="914400" y="390525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5720" rIns="180000" bIns="45720" anchor="ctr" upright="1"/>
        <a:lstStyle/>
        <a:p>
          <a:pPr algn="l" rtl="0">
            <a:defRPr sz="1000"/>
          </a:pPr>
          <a:r>
            <a:rPr lang="en-AU" sz="1000" b="1" i="0" u="none" strike="noStrike" baseline="0">
              <a:solidFill>
                <a:srgbClr val="000080"/>
              </a:solidFill>
              <a:latin typeface="Arial"/>
              <a:cs typeface="Arial"/>
            </a:rPr>
            <a:t>1c. STPIS - Daily Performance </a:t>
          </a:r>
        </a:p>
        <a:p>
          <a:pPr algn="l" rtl="0">
            <a:defRPr sz="1000"/>
          </a:pPr>
          <a:endParaRPr lang="en-AU" sz="1000" b="1" i="0" u="none" strike="noStrike" baseline="0">
            <a:solidFill>
              <a:srgbClr val="000080"/>
            </a:solidFill>
            <a:latin typeface="Arial"/>
            <a:cs typeface="Arial"/>
          </a:endParaRPr>
        </a:p>
      </xdr:txBody>
    </xdr:sp>
    <xdr:clientData/>
  </xdr:twoCellAnchor>
  <xdr:twoCellAnchor>
    <xdr:from>
      <xdr:col>8</xdr:col>
      <xdr:colOff>9525</xdr:colOff>
      <xdr:row>12</xdr:row>
      <xdr:rowOff>38100</xdr:rowOff>
    </xdr:from>
    <xdr:to>
      <xdr:col>10</xdr:col>
      <xdr:colOff>257175</xdr:colOff>
      <xdr:row>14</xdr:row>
      <xdr:rowOff>142875</xdr:rowOff>
    </xdr:to>
    <xdr:sp macro="" textlink="">
      <xdr:nvSpPr>
        <xdr:cNvPr id="31789" name="AutoShape 2">
          <a:hlinkClick xmlns:r="http://schemas.openxmlformats.org/officeDocument/2006/relationships" r:id="rId7"/>
        </xdr:cNvPr>
        <xdr:cNvSpPr>
          <a:spLocks noChangeArrowheads="1"/>
        </xdr:cNvSpPr>
      </xdr:nvSpPr>
      <xdr:spPr bwMode="auto">
        <a:xfrm>
          <a:off x="7620000" y="29337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6a. Planned Outages</a:t>
          </a:r>
        </a:p>
      </xdr:txBody>
    </xdr:sp>
    <xdr:clientData/>
  </xdr:twoCellAnchor>
  <xdr:twoCellAnchor>
    <xdr:from>
      <xdr:col>1</xdr:col>
      <xdr:colOff>371475</xdr:colOff>
      <xdr:row>22</xdr:row>
      <xdr:rowOff>66675</xdr:rowOff>
    </xdr:from>
    <xdr:to>
      <xdr:col>4</xdr:col>
      <xdr:colOff>257175</xdr:colOff>
      <xdr:row>24</xdr:row>
      <xdr:rowOff>171450</xdr:rowOff>
    </xdr:to>
    <xdr:sp macro="" textlink="">
      <xdr:nvSpPr>
        <xdr:cNvPr id="31791" name="AutoShape 2">
          <a:hlinkClick xmlns:r="http://schemas.openxmlformats.org/officeDocument/2006/relationships" r:id="rId8"/>
        </xdr:cNvPr>
        <xdr:cNvSpPr>
          <a:spLocks noChangeArrowheads="1"/>
        </xdr:cNvSpPr>
      </xdr:nvSpPr>
      <xdr:spPr bwMode="auto">
        <a:xfrm>
          <a:off x="914400" y="486727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1e. STPIS - Exclusions</a:t>
          </a:r>
        </a:p>
      </xdr:txBody>
    </xdr:sp>
    <xdr:clientData/>
  </xdr:twoCellAnchor>
  <xdr:twoCellAnchor>
    <xdr:from>
      <xdr:col>5</xdr:col>
      <xdr:colOff>9525</xdr:colOff>
      <xdr:row>12</xdr:row>
      <xdr:rowOff>38100</xdr:rowOff>
    </xdr:from>
    <xdr:to>
      <xdr:col>7</xdr:col>
      <xdr:colOff>276225</xdr:colOff>
      <xdr:row>14</xdr:row>
      <xdr:rowOff>142875</xdr:rowOff>
    </xdr:to>
    <xdr:sp macro="" textlink="">
      <xdr:nvSpPr>
        <xdr:cNvPr id="31796" name="AutoShape 2">
          <a:hlinkClick xmlns:r="http://schemas.openxmlformats.org/officeDocument/2006/relationships" r:id="rId9"/>
        </xdr:cNvPr>
        <xdr:cNvSpPr>
          <a:spLocks noChangeArrowheads="1"/>
        </xdr:cNvSpPr>
      </xdr:nvSpPr>
      <xdr:spPr bwMode="auto">
        <a:xfrm>
          <a:off x="4276725" y="29337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2. Demand</a:t>
          </a:r>
        </a:p>
      </xdr:txBody>
    </xdr:sp>
    <xdr:clientData/>
  </xdr:twoCellAnchor>
  <xdr:twoCellAnchor>
    <xdr:from>
      <xdr:col>8</xdr:col>
      <xdr:colOff>38100</xdr:colOff>
      <xdr:row>14</xdr:row>
      <xdr:rowOff>152400</xdr:rowOff>
    </xdr:from>
    <xdr:to>
      <xdr:col>10</xdr:col>
      <xdr:colOff>285750</xdr:colOff>
      <xdr:row>17</xdr:row>
      <xdr:rowOff>66675</xdr:rowOff>
    </xdr:to>
    <xdr:sp macro="" textlink="">
      <xdr:nvSpPr>
        <xdr:cNvPr id="31798" name="AutoShape 2">
          <a:hlinkClick xmlns:r="http://schemas.openxmlformats.org/officeDocument/2006/relationships" r:id="rId10"/>
        </xdr:cNvPr>
        <xdr:cNvSpPr>
          <a:spLocks noChangeArrowheads="1"/>
        </xdr:cNvSpPr>
      </xdr:nvSpPr>
      <xdr:spPr bwMode="auto">
        <a:xfrm>
          <a:off x="7648575" y="34290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6b. Annual Feeder Reliability</a:t>
          </a:r>
        </a:p>
      </xdr:txBody>
    </xdr:sp>
    <xdr:clientData/>
  </xdr:twoCellAnchor>
  <xdr:twoCellAnchor>
    <xdr:from>
      <xdr:col>8</xdr:col>
      <xdr:colOff>47625</xdr:colOff>
      <xdr:row>17</xdr:row>
      <xdr:rowOff>76200</xdr:rowOff>
    </xdr:from>
    <xdr:to>
      <xdr:col>10</xdr:col>
      <xdr:colOff>295275</xdr:colOff>
      <xdr:row>19</xdr:row>
      <xdr:rowOff>180975</xdr:rowOff>
    </xdr:to>
    <xdr:sp macro="" textlink="">
      <xdr:nvSpPr>
        <xdr:cNvPr id="31802" name="AutoShape 2">
          <a:hlinkClick xmlns:r="http://schemas.openxmlformats.org/officeDocument/2006/relationships" r:id="rId11"/>
        </xdr:cNvPr>
        <xdr:cNvSpPr>
          <a:spLocks noChangeArrowheads="1"/>
        </xdr:cNvSpPr>
      </xdr:nvSpPr>
      <xdr:spPr bwMode="auto">
        <a:xfrm>
          <a:off x="7658100" y="39243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6c. Cause of Outages</a:t>
          </a:r>
        </a:p>
      </xdr:txBody>
    </xdr:sp>
    <xdr:clientData/>
  </xdr:twoCellAnchor>
  <xdr:twoCellAnchor>
    <xdr:from>
      <xdr:col>5</xdr:col>
      <xdr:colOff>9525</xdr:colOff>
      <xdr:row>16</xdr:row>
      <xdr:rowOff>47625</xdr:rowOff>
    </xdr:from>
    <xdr:to>
      <xdr:col>7</xdr:col>
      <xdr:colOff>276225</xdr:colOff>
      <xdr:row>18</xdr:row>
      <xdr:rowOff>152400</xdr:rowOff>
    </xdr:to>
    <xdr:sp macro="" textlink="">
      <xdr:nvSpPr>
        <xdr:cNvPr id="31807" name="AutoShape 2">
          <a:hlinkClick xmlns:r="http://schemas.openxmlformats.org/officeDocument/2006/relationships" r:id="rId12"/>
        </xdr:cNvPr>
        <xdr:cNvSpPr>
          <a:spLocks noChangeArrowheads="1"/>
        </xdr:cNvSpPr>
      </xdr:nvSpPr>
      <xdr:spPr bwMode="auto">
        <a:xfrm>
          <a:off x="4276725" y="370522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3. Asset Installation</a:t>
          </a:r>
        </a:p>
      </xdr:txBody>
    </xdr:sp>
    <xdr:clientData/>
  </xdr:twoCellAnchor>
  <xdr:twoCellAnchor>
    <xdr:from>
      <xdr:col>5</xdr:col>
      <xdr:colOff>9525</xdr:colOff>
      <xdr:row>20</xdr:row>
      <xdr:rowOff>47625</xdr:rowOff>
    </xdr:from>
    <xdr:to>
      <xdr:col>7</xdr:col>
      <xdr:colOff>276225</xdr:colOff>
      <xdr:row>22</xdr:row>
      <xdr:rowOff>152400</xdr:rowOff>
    </xdr:to>
    <xdr:sp macro="" textlink="">
      <xdr:nvSpPr>
        <xdr:cNvPr id="31808" name="AutoShape 2">
          <a:hlinkClick xmlns:r="http://schemas.openxmlformats.org/officeDocument/2006/relationships" r:id="rId13"/>
        </xdr:cNvPr>
        <xdr:cNvSpPr>
          <a:spLocks noChangeArrowheads="1"/>
        </xdr:cNvSpPr>
      </xdr:nvSpPr>
      <xdr:spPr bwMode="auto">
        <a:xfrm>
          <a:off x="4276725" y="446722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4. Customer Services</a:t>
          </a:r>
        </a:p>
      </xdr:txBody>
    </xdr:sp>
    <xdr:clientData/>
  </xdr:twoCellAnchor>
  <xdr:twoCellAnchor>
    <xdr:from>
      <xdr:col>5</xdr:col>
      <xdr:colOff>0</xdr:colOff>
      <xdr:row>24</xdr:row>
      <xdr:rowOff>0</xdr:rowOff>
    </xdr:from>
    <xdr:to>
      <xdr:col>7</xdr:col>
      <xdr:colOff>266700</xdr:colOff>
      <xdr:row>26</xdr:row>
      <xdr:rowOff>104775</xdr:rowOff>
    </xdr:to>
    <xdr:sp macro="" textlink="">
      <xdr:nvSpPr>
        <xdr:cNvPr id="16" name="AutoShape 2">
          <a:hlinkClick xmlns:r="http://schemas.openxmlformats.org/officeDocument/2006/relationships" r:id="rId14"/>
        </xdr:cNvPr>
        <xdr:cNvSpPr>
          <a:spLocks noChangeArrowheads="1"/>
        </xdr:cNvSpPr>
      </xdr:nvSpPr>
      <xdr:spPr bwMode="auto">
        <a:xfrm>
          <a:off x="4267200" y="51816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5. General Information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47200" name="Group 1"/>
        <xdr:cNvGrpSpPr>
          <a:grpSpLocks/>
        </xdr:cNvGrpSpPr>
      </xdr:nvGrpSpPr>
      <xdr:grpSpPr bwMode="auto">
        <a:xfrm>
          <a:off x="0" y="19050"/>
          <a:ext cx="704850" cy="544046"/>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839899507073"/>
            <a:ext cx="0" cy="2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202"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1</xdr:col>
      <xdr:colOff>0</xdr:colOff>
      <xdr:row>2</xdr:row>
      <xdr:rowOff>180975</xdr:rowOff>
    </xdr:to>
    <xdr:grpSp>
      <xdr:nvGrpSpPr>
        <xdr:cNvPr id="5" name="Group 1"/>
        <xdr:cNvGrpSpPr>
          <a:grpSpLocks/>
        </xdr:cNvGrpSpPr>
      </xdr:nvGrpSpPr>
      <xdr:grpSpPr bwMode="auto">
        <a:xfrm>
          <a:off x="0" y="19050"/>
          <a:ext cx="705971" cy="677396"/>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67662" name="Group 1"/>
        <xdr:cNvGrpSpPr>
          <a:grpSpLocks/>
        </xdr:cNvGrpSpPr>
      </xdr:nvGrpSpPr>
      <xdr:grpSpPr bwMode="auto">
        <a:xfrm>
          <a:off x="0" y="19050"/>
          <a:ext cx="838200" cy="67739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766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561975</xdr:colOff>
      <xdr:row>2</xdr:row>
      <xdr:rowOff>209550</xdr:rowOff>
    </xdr:to>
    <xdr:grpSp>
      <xdr:nvGrpSpPr>
        <xdr:cNvPr id="60524" name="Group 1"/>
        <xdr:cNvGrpSpPr>
          <a:grpSpLocks/>
        </xdr:cNvGrpSpPr>
      </xdr:nvGrpSpPr>
      <xdr:grpSpPr bwMode="auto">
        <a:xfrm>
          <a:off x="0" y="19050"/>
          <a:ext cx="561975"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052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561975</xdr:colOff>
      <xdr:row>2</xdr:row>
      <xdr:rowOff>209550</xdr:rowOff>
    </xdr:to>
    <xdr:grpSp>
      <xdr:nvGrpSpPr>
        <xdr:cNvPr id="5" name="Group 1"/>
        <xdr:cNvGrpSpPr>
          <a:grpSpLocks/>
        </xdr:cNvGrpSpPr>
      </xdr:nvGrpSpPr>
      <xdr:grpSpPr bwMode="auto">
        <a:xfrm>
          <a:off x="0" y="19050"/>
          <a:ext cx="561975" cy="70485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590550</xdr:colOff>
      <xdr:row>2</xdr:row>
      <xdr:rowOff>228600</xdr:rowOff>
    </xdr:to>
    <xdr:grpSp>
      <xdr:nvGrpSpPr>
        <xdr:cNvPr id="65633" name="Group 1"/>
        <xdr:cNvGrpSpPr>
          <a:grpSpLocks/>
        </xdr:cNvGrpSpPr>
      </xdr:nvGrpSpPr>
      <xdr:grpSpPr bwMode="auto">
        <a:xfrm>
          <a:off x="0" y="19050"/>
          <a:ext cx="590550" cy="72390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563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50278" name="Group 1"/>
        <xdr:cNvGrpSpPr>
          <a:grpSpLocks/>
        </xdr:cNvGrpSpPr>
      </xdr:nvGrpSpPr>
      <xdr:grpSpPr bwMode="auto">
        <a:xfrm>
          <a:off x="0" y="19050"/>
          <a:ext cx="733425" cy="544046"/>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028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485775</xdr:colOff>
      <xdr:row>15</xdr:row>
      <xdr:rowOff>0</xdr:rowOff>
    </xdr:from>
    <xdr:to>
      <xdr:col>3</xdr:col>
      <xdr:colOff>561975</xdr:colOff>
      <xdr:row>16</xdr:row>
      <xdr:rowOff>0</xdr:rowOff>
    </xdr:to>
    <xdr:sp macro="" textlink="">
      <xdr:nvSpPr>
        <xdr:cNvPr id="66712" name="Text Box 2"/>
        <xdr:cNvSpPr txBox="1">
          <a:spLocks noChangeArrowheads="1"/>
        </xdr:cNvSpPr>
      </xdr:nvSpPr>
      <xdr:spPr bwMode="auto">
        <a:xfrm>
          <a:off x="6638925" y="2752725"/>
          <a:ext cx="76200" cy="200025"/>
        </a:xfrm>
        <a:prstGeom prst="rect">
          <a:avLst/>
        </a:prstGeom>
        <a:noFill/>
        <a:ln w="38100" algn="ctr">
          <a:noFill/>
          <a:miter lim="800000"/>
          <a:headEnd/>
          <a:tailEnd/>
        </a:ln>
      </xdr:spPr>
    </xdr:sp>
    <xdr:clientData/>
  </xdr:twoCellAnchor>
  <xdr:twoCellAnchor>
    <xdr:from>
      <xdr:col>0</xdr:col>
      <xdr:colOff>0</xdr:colOff>
      <xdr:row>0</xdr:row>
      <xdr:rowOff>19050</xdr:rowOff>
    </xdr:from>
    <xdr:to>
      <xdr:col>1</xdr:col>
      <xdr:colOff>0</xdr:colOff>
      <xdr:row>2</xdr:row>
      <xdr:rowOff>85725</xdr:rowOff>
    </xdr:to>
    <xdr:grpSp>
      <xdr:nvGrpSpPr>
        <xdr:cNvPr id="66713" name="Group 2"/>
        <xdr:cNvGrpSpPr>
          <a:grpSpLocks/>
        </xdr:cNvGrpSpPr>
      </xdr:nvGrpSpPr>
      <xdr:grpSpPr bwMode="auto">
        <a:xfrm>
          <a:off x="0" y="19050"/>
          <a:ext cx="733425" cy="581025"/>
          <a:chOff x="0" y="2"/>
          <a:chExt cx="77" cy="61"/>
        </a:xfrm>
      </xdr:grpSpPr>
      <xdr:sp macro="" textlink="">
        <xdr:nvSpPr>
          <xdr:cNvPr id="4"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6716"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editAs="oneCell">
    <xdr:from>
      <xdr:col>3</xdr:col>
      <xdr:colOff>485775</xdr:colOff>
      <xdr:row>24</xdr:row>
      <xdr:rowOff>0</xdr:rowOff>
    </xdr:from>
    <xdr:to>
      <xdr:col>3</xdr:col>
      <xdr:colOff>561975</xdr:colOff>
      <xdr:row>25</xdr:row>
      <xdr:rowOff>0</xdr:rowOff>
    </xdr:to>
    <xdr:sp macro="" textlink="">
      <xdr:nvSpPr>
        <xdr:cNvPr id="66714" name="Text Box 2"/>
        <xdr:cNvSpPr txBox="1">
          <a:spLocks noChangeArrowheads="1"/>
        </xdr:cNvSpPr>
      </xdr:nvSpPr>
      <xdr:spPr bwMode="auto">
        <a:xfrm>
          <a:off x="6638925" y="4610100"/>
          <a:ext cx="76200" cy="200025"/>
        </a:xfrm>
        <a:prstGeom prst="rect">
          <a:avLst/>
        </a:prstGeom>
        <a:noFill/>
        <a:ln w="38100" algn="ctr">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857250</xdr:colOff>
      <xdr:row>3</xdr:row>
      <xdr:rowOff>114300</xdr:rowOff>
    </xdr:to>
    <xdr:grpSp>
      <xdr:nvGrpSpPr>
        <xdr:cNvPr id="2" name="Group 4"/>
        <xdr:cNvGrpSpPr>
          <a:grpSpLocks/>
        </xdr:cNvGrpSpPr>
      </xdr:nvGrpSpPr>
      <xdr:grpSpPr bwMode="auto">
        <a:xfrm>
          <a:off x="0" y="19050"/>
          <a:ext cx="857250" cy="87630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58469" name="Group 1"/>
        <xdr:cNvGrpSpPr>
          <a:grpSpLocks/>
        </xdr:cNvGrpSpPr>
      </xdr:nvGrpSpPr>
      <xdr:grpSpPr bwMode="auto">
        <a:xfrm>
          <a:off x="0" y="19050"/>
          <a:ext cx="6191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847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161925</xdr:rowOff>
    </xdr:to>
    <xdr:grpSp>
      <xdr:nvGrpSpPr>
        <xdr:cNvPr id="53439" name="Group 1"/>
        <xdr:cNvGrpSpPr>
          <a:grpSpLocks/>
        </xdr:cNvGrpSpPr>
      </xdr:nvGrpSpPr>
      <xdr:grpSpPr bwMode="auto">
        <a:xfrm>
          <a:off x="0" y="19050"/>
          <a:ext cx="733425" cy="657225"/>
          <a:chOff x="0" y="2"/>
          <a:chExt cx="77" cy="61"/>
        </a:xfrm>
      </xdr:grpSpPr>
      <xdr:sp macro="" textlink="">
        <xdr:nvSpPr>
          <xdr:cNvPr id="5325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344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28575</xdr:rowOff>
    </xdr:from>
    <xdr:to>
      <xdr:col>1</xdr:col>
      <xdr:colOff>0</xdr:colOff>
      <xdr:row>2</xdr:row>
      <xdr:rowOff>171450</xdr:rowOff>
    </xdr:to>
    <xdr:grpSp>
      <xdr:nvGrpSpPr>
        <xdr:cNvPr id="53440" name="Group 4"/>
        <xdr:cNvGrpSpPr>
          <a:grpSpLocks/>
        </xdr:cNvGrpSpPr>
      </xdr:nvGrpSpPr>
      <xdr:grpSpPr bwMode="auto">
        <a:xfrm>
          <a:off x="0" y="28575"/>
          <a:ext cx="733425" cy="657225"/>
          <a:chOff x="0" y="2"/>
          <a:chExt cx="77" cy="61"/>
        </a:xfrm>
      </xdr:grpSpPr>
      <xdr:sp macro="" textlink="">
        <xdr:nvSpPr>
          <xdr:cNvPr id="5325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3442"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0</xdr:col>
      <xdr:colOff>838200</xdr:colOff>
      <xdr:row>2</xdr:row>
      <xdr:rowOff>28575</xdr:rowOff>
    </xdr:to>
    <xdr:grpSp>
      <xdr:nvGrpSpPr>
        <xdr:cNvPr id="62563" name="Group 1"/>
        <xdr:cNvGrpSpPr>
          <a:grpSpLocks/>
        </xdr:cNvGrpSpPr>
      </xdr:nvGrpSpPr>
      <xdr:grpSpPr bwMode="auto">
        <a:xfrm>
          <a:off x="104775" y="66675"/>
          <a:ext cx="657225" cy="4762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256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923925</xdr:colOff>
      <xdr:row>2</xdr:row>
      <xdr:rowOff>209550</xdr:rowOff>
    </xdr:to>
    <xdr:grpSp>
      <xdr:nvGrpSpPr>
        <xdr:cNvPr id="63585" name="Group 1"/>
        <xdr:cNvGrpSpPr>
          <a:grpSpLocks/>
        </xdr:cNvGrpSpPr>
      </xdr:nvGrpSpPr>
      <xdr:grpSpPr bwMode="auto">
        <a:xfrm>
          <a:off x="9525" y="19050"/>
          <a:ext cx="742950"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358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19050</xdr:rowOff>
    </xdr:from>
    <xdr:to>
      <xdr:col>1</xdr:col>
      <xdr:colOff>0</xdr:colOff>
      <xdr:row>2</xdr:row>
      <xdr:rowOff>209550</xdr:rowOff>
    </xdr:to>
    <xdr:grpSp>
      <xdr:nvGrpSpPr>
        <xdr:cNvPr id="5" name="Group 1"/>
        <xdr:cNvGrpSpPr>
          <a:grpSpLocks/>
        </xdr:cNvGrpSpPr>
      </xdr:nvGrpSpPr>
      <xdr:grpSpPr bwMode="auto">
        <a:xfrm>
          <a:off x="9525" y="19050"/>
          <a:ext cx="742950" cy="70485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47625</xdr:rowOff>
    </xdr:from>
    <xdr:to>
      <xdr:col>0</xdr:col>
      <xdr:colOff>1009650</xdr:colOff>
      <xdr:row>3</xdr:row>
      <xdr:rowOff>95250</xdr:rowOff>
    </xdr:to>
    <xdr:grpSp>
      <xdr:nvGrpSpPr>
        <xdr:cNvPr id="64607" name="Group 1"/>
        <xdr:cNvGrpSpPr>
          <a:grpSpLocks/>
        </xdr:cNvGrpSpPr>
      </xdr:nvGrpSpPr>
      <xdr:grpSpPr bwMode="auto">
        <a:xfrm>
          <a:off x="0" y="47625"/>
          <a:ext cx="723900" cy="8191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460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TRIMDATA\TRIM\TEMP\CONTEXT.3388\2010%2006%2028%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Demand"/>
      <sheetName val="6. Capex"/>
      <sheetName val="7. Opex"/>
      <sheetName val="8a. STPIS Reliability"/>
      <sheetName val="8b. STPIS Customer service"/>
      <sheetName val="8c. STPIS Unplanned outages"/>
      <sheetName val="8d. STPIS Definitions"/>
      <sheetName val="8e. STPIS Exclusions"/>
      <sheetName val="9. WACC"/>
      <sheetName val="10. EBSS"/>
      <sheetName val="11. DMIS - annual report"/>
      <sheetName val="12. Pass through events"/>
      <sheetName val="13. Self insurance"/>
      <sheetName val="14a. ACS - opex and capex"/>
      <sheetName val="14b. ACS - control mechanism "/>
      <sheetName val="15a. Financial performance"/>
      <sheetName val="15b. Financial position"/>
      <sheetName val="15c. Cashflows"/>
      <sheetName val="16. Shared cost allocation"/>
      <sheetName val="17. General information"/>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eikwan.seetoh@sp-ausnet.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J43"/>
  <sheetViews>
    <sheetView topLeftCell="A25" zoomScaleNormal="100" zoomScaleSheetLayoutView="100" workbookViewId="0">
      <selection activeCell="B41" sqref="B41:F41"/>
    </sheetView>
  </sheetViews>
  <sheetFormatPr defaultColWidth="9.140625"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3.42578125" style="2" hidden="1" customWidth="1"/>
    <col min="8" max="8" width="4.42578125" style="2" customWidth="1"/>
    <col min="9" max="9" width="4.85546875" style="2" customWidth="1"/>
    <col min="10" max="16384" width="9.140625" style="2"/>
  </cols>
  <sheetData>
    <row r="8" spans="1:9" ht="20.25" x14ac:dyDescent="0.3">
      <c r="A8" s="1" t="s">
        <v>118</v>
      </c>
    </row>
    <row r="9" spans="1:9" ht="20.25" x14ac:dyDescent="0.3">
      <c r="A9" s="1" t="s">
        <v>119</v>
      </c>
    </row>
    <row r="11" spans="1:9" x14ac:dyDescent="0.2">
      <c r="A11" s="3" t="s">
        <v>120</v>
      </c>
    </row>
    <row r="12" spans="1:9" ht="13.5" thickBot="1" x14ac:dyDescent="0.25"/>
    <row r="13" spans="1:9" ht="15.75" x14ac:dyDescent="0.25">
      <c r="A13" s="417" t="s">
        <v>121</v>
      </c>
      <c r="B13" s="418"/>
      <c r="C13" s="418"/>
      <c r="D13" s="418"/>
      <c r="E13" s="418"/>
      <c r="F13" s="418"/>
      <c r="G13" s="418"/>
      <c r="H13" s="418"/>
      <c r="I13" s="419"/>
    </row>
    <row r="14" spans="1:9" x14ac:dyDescent="0.2">
      <c r="A14" s="4" t="s">
        <v>263</v>
      </c>
      <c r="B14" s="5"/>
      <c r="C14" s="5"/>
      <c r="D14" s="5"/>
      <c r="E14" s="5"/>
      <c r="F14" s="5"/>
      <c r="G14" s="5"/>
      <c r="H14" s="5"/>
      <c r="I14" s="6"/>
    </row>
    <row r="15" spans="1:9" x14ac:dyDescent="0.2">
      <c r="A15" s="423" t="s">
        <v>122</v>
      </c>
      <c r="B15" s="424"/>
      <c r="C15" s="424"/>
      <c r="D15" s="424"/>
      <c r="E15" s="424"/>
      <c r="F15" s="424"/>
      <c r="G15" s="424"/>
      <c r="H15" s="424"/>
      <c r="I15" s="425"/>
    </row>
    <row r="16" spans="1:9" ht="13.5" thickBot="1" x14ac:dyDescent="0.25">
      <c r="A16" s="420" t="s">
        <v>123</v>
      </c>
      <c r="B16" s="421"/>
      <c r="C16" s="421"/>
      <c r="D16" s="421"/>
      <c r="E16" s="421"/>
      <c r="F16" s="421"/>
      <c r="G16" s="421"/>
      <c r="H16" s="421"/>
      <c r="I16" s="422"/>
    </row>
    <row r="17" spans="1:10" x14ac:dyDescent="0.2">
      <c r="A17" s="415"/>
      <c r="B17" s="416"/>
      <c r="C17" s="416"/>
      <c r="D17" s="416"/>
      <c r="E17" s="416"/>
      <c r="F17" s="416"/>
      <c r="G17" s="416"/>
      <c r="H17" s="416"/>
      <c r="I17" s="416"/>
    </row>
    <row r="18" spans="1:10" x14ac:dyDescent="0.2">
      <c r="A18" s="7" t="s">
        <v>124</v>
      </c>
      <c r="B18" s="8"/>
      <c r="C18" s="8"/>
      <c r="D18" s="9"/>
      <c r="E18" s="9"/>
      <c r="F18" s="9"/>
      <c r="G18" s="9"/>
    </row>
    <row r="19" spans="1:10" x14ac:dyDescent="0.2">
      <c r="A19" s="10" t="s">
        <v>125</v>
      </c>
    </row>
    <row r="21" spans="1:10" x14ac:dyDescent="0.2">
      <c r="J21" s="11"/>
    </row>
    <row r="22" spans="1:10" ht="18" x14ac:dyDescent="0.25">
      <c r="A22" s="12" t="s">
        <v>126</v>
      </c>
      <c r="B22" s="13"/>
      <c r="C22" s="431" t="s">
        <v>537</v>
      </c>
      <c r="D22" s="432"/>
      <c r="E22" s="432"/>
    </row>
    <row r="23" spans="1:10" ht="18" x14ac:dyDescent="0.25">
      <c r="A23" s="14"/>
      <c r="B23" s="14"/>
    </row>
    <row r="24" spans="1:10" ht="34.15" customHeight="1" x14ac:dyDescent="0.25">
      <c r="A24" s="12" t="s">
        <v>127</v>
      </c>
      <c r="B24" s="13"/>
      <c r="C24" s="438" t="s">
        <v>913</v>
      </c>
      <c r="D24" s="432"/>
      <c r="E24" s="432"/>
    </row>
    <row r="25" spans="1:10" ht="18" x14ac:dyDescent="0.25">
      <c r="A25" s="14"/>
      <c r="B25" s="14"/>
      <c r="C25" s="433"/>
      <c r="D25" s="434"/>
      <c r="E25" s="434"/>
    </row>
    <row r="26" spans="1:10" ht="18" x14ac:dyDescent="0.25">
      <c r="A26" s="15" t="s">
        <v>128</v>
      </c>
      <c r="B26" s="16"/>
      <c r="C26" s="435">
        <v>2013</v>
      </c>
      <c r="D26" s="436"/>
      <c r="E26" s="437"/>
    </row>
    <row r="29" spans="1:10" ht="13.5" thickBot="1" x14ac:dyDescent="0.25"/>
    <row r="30" spans="1:10" x14ac:dyDescent="0.2">
      <c r="A30" s="17"/>
      <c r="B30" s="18"/>
      <c r="C30" s="18"/>
      <c r="D30" s="18"/>
      <c r="E30" s="19"/>
      <c r="F30" s="19"/>
      <c r="G30" s="19"/>
      <c r="H30" s="20"/>
    </row>
    <row r="31" spans="1:10" x14ac:dyDescent="0.2">
      <c r="A31" s="21" t="s">
        <v>129</v>
      </c>
      <c r="B31" s="426" t="s">
        <v>130</v>
      </c>
      <c r="C31" s="427"/>
      <c r="D31" s="428" t="s">
        <v>908</v>
      </c>
      <c r="E31" s="429"/>
      <c r="F31" s="429"/>
      <c r="G31" s="430"/>
      <c r="H31" s="23"/>
    </row>
    <row r="32" spans="1:10" x14ac:dyDescent="0.2">
      <c r="A32" s="21"/>
      <c r="B32" s="426" t="s">
        <v>131</v>
      </c>
      <c r="C32" s="427"/>
      <c r="D32" s="428" t="s">
        <v>909</v>
      </c>
      <c r="E32" s="429"/>
      <c r="F32" s="429"/>
      <c r="G32" s="430"/>
      <c r="H32" s="23"/>
    </row>
    <row r="33" spans="1:8" x14ac:dyDescent="0.2">
      <c r="A33" s="21"/>
      <c r="B33" s="24"/>
      <c r="C33" s="22" t="s">
        <v>132</v>
      </c>
      <c r="D33" s="413" t="s">
        <v>910</v>
      </c>
      <c r="E33" s="405" t="s">
        <v>133</v>
      </c>
      <c r="F33" s="413">
        <v>3006</v>
      </c>
      <c r="G33" s="414"/>
      <c r="H33" s="26"/>
    </row>
    <row r="34" spans="1:8" x14ac:dyDescent="0.2">
      <c r="A34" s="21"/>
      <c r="B34" s="24"/>
      <c r="C34" s="24"/>
      <c r="D34" s="24"/>
      <c r="E34" s="414"/>
      <c r="F34" s="24"/>
      <c r="G34" s="414"/>
      <c r="H34" s="27"/>
    </row>
    <row r="35" spans="1:8" x14ac:dyDescent="0.2">
      <c r="A35" s="21" t="s">
        <v>134</v>
      </c>
      <c r="B35" s="426" t="s">
        <v>130</v>
      </c>
      <c r="C35" s="427"/>
      <c r="D35" s="439" t="s">
        <v>911</v>
      </c>
      <c r="E35" s="439"/>
      <c r="F35" s="439"/>
      <c r="G35" s="439"/>
      <c r="H35" s="28"/>
    </row>
    <row r="36" spans="1:8" x14ac:dyDescent="0.2">
      <c r="A36" s="21"/>
      <c r="B36" s="426" t="s">
        <v>131</v>
      </c>
      <c r="C36" s="427"/>
      <c r="D36" s="439" t="s">
        <v>912</v>
      </c>
      <c r="E36" s="439"/>
      <c r="F36" s="439"/>
      <c r="G36" s="439"/>
      <c r="H36" s="28"/>
    </row>
    <row r="37" spans="1:8" x14ac:dyDescent="0.2">
      <c r="A37" s="29"/>
      <c r="B37" s="24"/>
      <c r="C37" s="22" t="s">
        <v>132</v>
      </c>
      <c r="D37" s="413" t="s">
        <v>910</v>
      </c>
      <c r="E37" s="405" t="s">
        <v>133</v>
      </c>
      <c r="F37" s="413">
        <v>8001</v>
      </c>
      <c r="G37" s="414"/>
      <c r="H37" s="26"/>
    </row>
    <row r="38" spans="1:8" ht="13.5" thickBot="1" x14ac:dyDescent="0.25">
      <c r="A38" s="30"/>
      <c r="B38" s="31"/>
      <c r="C38" s="31"/>
      <c r="D38" s="31"/>
      <c r="E38" s="32"/>
      <c r="F38" s="32"/>
      <c r="G38" s="32"/>
      <c r="H38" s="33"/>
    </row>
    <row r="39" spans="1:8" x14ac:dyDescent="0.2">
      <c r="A39" s="17"/>
      <c r="B39" s="18"/>
      <c r="C39" s="18"/>
      <c r="D39" s="18"/>
      <c r="E39" s="19"/>
      <c r="F39" s="19"/>
      <c r="G39" s="19"/>
      <c r="H39" s="20"/>
    </row>
    <row r="40" spans="1:8" x14ac:dyDescent="0.2">
      <c r="A40" s="21" t="s">
        <v>135</v>
      </c>
      <c r="B40" s="428" t="s">
        <v>916</v>
      </c>
      <c r="C40" s="429"/>
      <c r="D40" s="441"/>
      <c r="E40" s="441"/>
      <c r="F40" s="442"/>
      <c r="G40" s="25"/>
      <c r="H40" s="27"/>
    </row>
    <row r="41" spans="1:8" x14ac:dyDescent="0.2">
      <c r="A41" s="21" t="s">
        <v>136</v>
      </c>
      <c r="B41" s="443" t="s">
        <v>914</v>
      </c>
      <c r="C41" s="429"/>
      <c r="D41" s="429"/>
      <c r="E41" s="429"/>
      <c r="F41" s="430"/>
      <c r="G41" s="25"/>
      <c r="H41" s="27"/>
    </row>
    <row r="42" spans="1:8" x14ac:dyDescent="0.2">
      <c r="A42" s="21" t="s">
        <v>137</v>
      </c>
      <c r="B42" s="440" t="s">
        <v>915</v>
      </c>
      <c r="C42" s="429"/>
      <c r="D42" s="429"/>
      <c r="E42" s="429"/>
      <c r="F42" s="430"/>
      <c r="G42" s="25"/>
      <c r="H42" s="27"/>
    </row>
    <row r="43" spans="1:8" ht="13.5" thickBot="1" x14ac:dyDescent="0.25">
      <c r="A43" s="30"/>
      <c r="B43" s="31"/>
      <c r="C43" s="31"/>
      <c r="D43" s="31"/>
      <c r="E43" s="32"/>
      <c r="F43" s="32"/>
      <c r="G43" s="32"/>
      <c r="H43" s="33"/>
    </row>
  </sheetData>
  <mergeCells count="19">
    <mergeCell ref="B32:C32"/>
    <mergeCell ref="D32:G32"/>
    <mergeCell ref="B35:C35"/>
    <mergeCell ref="D35:G35"/>
    <mergeCell ref="B42:F42"/>
    <mergeCell ref="B36:C36"/>
    <mergeCell ref="D36:G36"/>
    <mergeCell ref="B40:F40"/>
    <mergeCell ref="B41:F41"/>
    <mergeCell ref="A17:I17"/>
    <mergeCell ref="A13:I13"/>
    <mergeCell ref="A16:I16"/>
    <mergeCell ref="A15:I15"/>
    <mergeCell ref="B31:C31"/>
    <mergeCell ref="D31:G31"/>
    <mergeCell ref="C22:E22"/>
    <mergeCell ref="C25:E25"/>
    <mergeCell ref="C26:E26"/>
    <mergeCell ref="C24:E24"/>
  </mergeCells>
  <phoneticPr fontId="21" type="noConversion"/>
  <hyperlinks>
    <hyperlink ref="B42" r:id="rId1"/>
  </hyperlinks>
  <pageMargins left="0.75" right="0.75" top="1" bottom="1" header="0.5" footer="0.5"/>
  <pageSetup paperSize="9" scale="88" orientation="portrait" verticalDpi="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T36"/>
  <sheetViews>
    <sheetView tabSelected="1" zoomScale="85" zoomScaleNormal="85" zoomScaleSheetLayoutView="100" workbookViewId="0"/>
  </sheetViews>
  <sheetFormatPr defaultColWidth="9.140625" defaultRowHeight="23.25" x14ac:dyDescent="0.35"/>
  <cols>
    <col min="1" max="1" width="8.140625" style="34" customWidth="1"/>
    <col min="2" max="2" width="5.7109375" style="34" customWidth="1"/>
    <col min="3" max="8" width="16.7109375" style="34" customWidth="1"/>
    <col min="9" max="9" width="20.7109375" style="34" customWidth="1"/>
    <col min="10" max="10" width="13" style="34" customWidth="1"/>
    <col min="11" max="11" width="8" style="34" customWidth="1"/>
    <col min="12" max="12" width="3.7109375" style="34" customWidth="1"/>
    <col min="13" max="18" width="10.7109375" style="34" customWidth="1"/>
    <col min="19" max="19" width="4" style="34" customWidth="1"/>
    <col min="20" max="16384" width="9.140625" style="34"/>
  </cols>
  <sheetData>
    <row r="1" spans="1:20" ht="15" customHeight="1" thickBot="1" x14ac:dyDescent="0.4">
      <c r="A1" s="34" t="s">
        <v>138</v>
      </c>
    </row>
    <row r="2" spans="1:20" ht="15" customHeight="1" x14ac:dyDescent="0.35">
      <c r="B2" s="35"/>
      <c r="C2" s="36"/>
      <c r="D2" s="36"/>
      <c r="E2" s="36"/>
      <c r="F2" s="36"/>
      <c r="G2" s="36"/>
      <c r="H2" s="36"/>
      <c r="I2" s="36"/>
      <c r="J2" s="36"/>
      <c r="K2" s="37"/>
      <c r="L2" s="38"/>
      <c r="M2" s="38"/>
      <c r="N2" s="38"/>
      <c r="O2" s="38"/>
      <c r="P2" s="38"/>
      <c r="Q2" s="38"/>
      <c r="R2" s="38"/>
      <c r="S2" s="38"/>
      <c r="T2" s="39"/>
    </row>
    <row r="3" spans="1:20" ht="51.6" customHeight="1" x14ac:dyDescent="0.35">
      <c r="B3" s="40"/>
      <c r="C3" s="41"/>
      <c r="D3" s="41"/>
      <c r="E3" s="445" t="s">
        <v>139</v>
      </c>
      <c r="F3" s="446"/>
      <c r="G3" s="446"/>
      <c r="H3" s="446"/>
      <c r="I3" s="41"/>
      <c r="J3" s="42"/>
      <c r="K3" s="43"/>
      <c r="L3" s="44"/>
      <c r="M3" s="44"/>
      <c r="N3" s="44"/>
      <c r="O3" s="44"/>
      <c r="P3" s="44"/>
      <c r="Q3" s="44"/>
      <c r="R3" s="44"/>
      <c r="S3" s="45"/>
      <c r="T3" s="39"/>
    </row>
    <row r="4" spans="1:20" ht="21" customHeight="1" x14ac:dyDescent="0.35">
      <c r="B4" s="40"/>
      <c r="C4" s="41"/>
      <c r="D4" s="41"/>
      <c r="E4" s="41"/>
      <c r="F4" s="41"/>
      <c r="G4" s="41"/>
      <c r="H4" s="41"/>
      <c r="I4" s="41"/>
      <c r="J4" s="42"/>
      <c r="K4" s="43"/>
      <c r="L4" s="44"/>
      <c r="M4" s="44"/>
      <c r="N4" s="44"/>
      <c r="O4" s="44"/>
      <c r="P4" s="44"/>
      <c r="Q4" s="44"/>
      <c r="R4" s="44"/>
      <c r="S4" s="45"/>
      <c r="T4" s="39"/>
    </row>
    <row r="5" spans="1:20" ht="21" customHeight="1" x14ac:dyDescent="0.35">
      <c r="B5" s="40"/>
      <c r="C5" s="46"/>
      <c r="D5" s="46"/>
      <c r="E5" s="46"/>
      <c r="F5" s="46"/>
      <c r="G5" s="41" t="s">
        <v>140</v>
      </c>
      <c r="H5" s="46"/>
      <c r="I5" s="46"/>
      <c r="J5" s="47"/>
      <c r="K5" s="48"/>
      <c r="L5" s="49"/>
      <c r="M5" s="49"/>
      <c r="N5" s="49"/>
      <c r="O5" s="49"/>
      <c r="P5" s="49"/>
      <c r="Q5" s="49"/>
      <c r="R5" s="49"/>
      <c r="S5" s="50"/>
      <c r="T5" s="39"/>
    </row>
    <row r="6" spans="1:20" ht="15" customHeight="1" thickBot="1" x14ac:dyDescent="0.4">
      <c r="B6" s="40"/>
      <c r="C6" s="51"/>
      <c r="D6" s="52"/>
      <c r="E6" s="51"/>
      <c r="F6" s="51"/>
      <c r="G6" s="53"/>
      <c r="H6" s="51"/>
      <c r="I6" s="51"/>
      <c r="J6" s="54"/>
      <c r="K6" s="55"/>
      <c r="L6" s="56"/>
      <c r="M6" s="56"/>
      <c r="N6" s="56"/>
      <c r="O6" s="56"/>
      <c r="P6" s="56"/>
      <c r="Q6" s="56"/>
      <c r="R6" s="56"/>
      <c r="S6" s="38"/>
      <c r="T6" s="39"/>
    </row>
    <row r="7" spans="1:20" s="57" customFormat="1" ht="15" customHeight="1" x14ac:dyDescent="0.2">
      <c r="B7" s="58"/>
      <c r="C7" s="59"/>
      <c r="D7" s="59"/>
      <c r="E7" s="59"/>
      <c r="F7" s="59"/>
      <c r="G7" s="59"/>
      <c r="H7" s="59"/>
      <c r="I7" s="59"/>
      <c r="J7" s="59"/>
      <c r="K7" s="60"/>
      <c r="L7" s="61"/>
      <c r="M7" s="56"/>
      <c r="N7" s="56"/>
      <c r="O7" s="56"/>
      <c r="P7" s="56"/>
      <c r="Q7" s="56"/>
      <c r="R7" s="56"/>
      <c r="S7" s="49"/>
      <c r="T7" s="62"/>
    </row>
    <row r="8" spans="1:20" s="57" customFormat="1" ht="15" customHeight="1" x14ac:dyDescent="0.2">
      <c r="B8" s="63"/>
      <c r="C8" s="64" t="s">
        <v>257</v>
      </c>
      <c r="D8" s="64"/>
      <c r="E8" s="64"/>
      <c r="F8" s="64"/>
      <c r="G8" s="64"/>
      <c r="H8" s="64"/>
      <c r="I8" s="65"/>
      <c r="J8" s="65"/>
      <c r="K8" s="66"/>
      <c r="L8" s="61"/>
      <c r="M8" s="56"/>
      <c r="N8" s="56"/>
      <c r="O8" s="56"/>
      <c r="P8" s="56"/>
      <c r="Q8" s="56"/>
      <c r="R8" s="56"/>
      <c r="S8" s="49"/>
      <c r="T8" s="62"/>
    </row>
    <row r="9" spans="1:20" s="57" customFormat="1" ht="15" customHeight="1" x14ac:dyDescent="0.2">
      <c r="B9" s="63"/>
      <c r="C9" s="64"/>
      <c r="D9" s="64"/>
      <c r="E9" s="64"/>
      <c r="F9" s="64"/>
      <c r="G9" s="64"/>
      <c r="H9" s="64"/>
      <c r="I9" s="65"/>
      <c r="J9" s="65"/>
      <c r="K9" s="66"/>
      <c r="L9" s="61"/>
      <c r="M9" s="56"/>
      <c r="N9" s="56"/>
      <c r="O9" s="56"/>
      <c r="P9" s="56"/>
      <c r="Q9" s="56"/>
      <c r="R9" s="56"/>
      <c r="S9" s="49"/>
      <c r="T9" s="62"/>
    </row>
    <row r="10" spans="1:20" s="57" customFormat="1" ht="15" customHeight="1" x14ac:dyDescent="0.2">
      <c r="B10" s="63"/>
      <c r="C10" s="64"/>
      <c r="D10" s="64"/>
      <c r="E10" s="64"/>
      <c r="F10" s="64"/>
      <c r="G10" s="64"/>
      <c r="H10" s="64"/>
      <c r="I10" s="65"/>
      <c r="J10" s="65"/>
      <c r="K10" s="66"/>
      <c r="L10" s="61"/>
      <c r="M10" s="56"/>
      <c r="N10" s="56"/>
      <c r="O10" s="56"/>
      <c r="P10" s="56"/>
      <c r="Q10" s="56"/>
      <c r="R10" s="56"/>
      <c r="S10" s="49"/>
      <c r="T10" s="62"/>
    </row>
    <row r="11" spans="1:20" s="57" customFormat="1" ht="15" customHeight="1" x14ac:dyDescent="0.2">
      <c r="B11" s="63"/>
      <c r="C11" s="64"/>
      <c r="D11" s="64"/>
      <c r="E11" s="64"/>
      <c r="F11" s="64"/>
      <c r="G11" s="64"/>
      <c r="H11" s="64"/>
      <c r="I11" s="65"/>
      <c r="J11" s="65"/>
      <c r="K11" s="66"/>
      <c r="L11" s="61"/>
      <c r="M11" s="56"/>
      <c r="N11" s="56"/>
      <c r="O11" s="56"/>
      <c r="P11" s="56"/>
      <c r="Q11" s="56"/>
      <c r="R11" s="56"/>
      <c r="S11" s="49"/>
      <c r="T11" s="62"/>
    </row>
    <row r="12" spans="1:20" s="57" customFormat="1" ht="15" customHeight="1" x14ac:dyDescent="0.2">
      <c r="B12" s="63"/>
      <c r="C12" s="64" t="s">
        <v>264</v>
      </c>
      <c r="D12" s="64"/>
      <c r="E12" s="64"/>
      <c r="F12" s="64" t="s">
        <v>258</v>
      </c>
      <c r="G12" s="64"/>
      <c r="H12" s="64"/>
      <c r="I12" s="64" t="s">
        <v>438</v>
      </c>
      <c r="J12" s="64"/>
      <c r="K12" s="66"/>
      <c r="L12" s="61"/>
      <c r="M12" s="56"/>
      <c r="N12" s="56"/>
      <c r="O12" s="56"/>
      <c r="P12" s="56"/>
      <c r="Q12" s="56"/>
      <c r="R12" s="56"/>
      <c r="S12" s="49"/>
      <c r="T12" s="62"/>
    </row>
    <row r="13" spans="1:20" s="57" customFormat="1" ht="15" customHeight="1" x14ac:dyDescent="0.2">
      <c r="B13" s="63"/>
      <c r="C13" s="64"/>
      <c r="D13" s="64"/>
      <c r="E13" s="64"/>
      <c r="F13" s="64"/>
      <c r="G13" s="64"/>
      <c r="H13" s="64"/>
      <c r="I13" s="64"/>
      <c r="J13" s="64"/>
      <c r="K13" s="66"/>
      <c r="L13" s="61"/>
      <c r="M13" s="56"/>
      <c r="N13" s="56"/>
      <c r="O13" s="56"/>
      <c r="P13" s="56"/>
      <c r="Q13" s="56"/>
      <c r="R13" s="56"/>
      <c r="S13" s="49"/>
      <c r="T13" s="62"/>
    </row>
    <row r="14" spans="1:20" s="57" customFormat="1" ht="15" customHeight="1" x14ac:dyDescent="0.2">
      <c r="B14" s="63"/>
      <c r="C14" s="64"/>
      <c r="D14" s="64"/>
      <c r="E14" s="64"/>
      <c r="F14" s="64"/>
      <c r="G14" s="64"/>
      <c r="H14" s="64"/>
      <c r="I14" s="64"/>
      <c r="J14" s="64"/>
      <c r="K14" s="66"/>
      <c r="L14" s="61"/>
      <c r="M14" s="56"/>
      <c r="N14" s="56"/>
      <c r="O14" s="56"/>
      <c r="P14" s="56"/>
      <c r="Q14" s="56"/>
      <c r="R14" s="56"/>
      <c r="S14" s="49"/>
      <c r="T14" s="62"/>
    </row>
    <row r="15" spans="1:20" s="57" customFormat="1" ht="15" customHeight="1" x14ac:dyDescent="0.2">
      <c r="B15" s="63"/>
      <c r="C15" s="64"/>
      <c r="D15" s="64"/>
      <c r="E15" s="64"/>
      <c r="F15" s="64"/>
      <c r="G15" s="64"/>
      <c r="H15" s="64"/>
      <c r="I15" s="64"/>
      <c r="J15" s="64"/>
      <c r="K15" s="66"/>
      <c r="L15" s="61"/>
      <c r="M15" s="56"/>
      <c r="N15" s="56"/>
      <c r="O15" s="56"/>
      <c r="P15" s="56"/>
      <c r="Q15" s="56"/>
      <c r="R15" s="56"/>
      <c r="S15" s="49"/>
      <c r="T15" s="62"/>
    </row>
    <row r="16" spans="1:20" s="57" customFormat="1" ht="15" customHeight="1" x14ac:dyDescent="0.2">
      <c r="B16" s="63"/>
      <c r="C16" s="64"/>
      <c r="D16" s="64"/>
      <c r="E16" s="64"/>
      <c r="F16" s="64" t="s">
        <v>436</v>
      </c>
      <c r="G16" s="64"/>
      <c r="H16" s="64"/>
      <c r="I16" s="64"/>
      <c r="J16" s="64"/>
      <c r="K16" s="66"/>
      <c r="L16" s="61"/>
      <c r="M16" s="56"/>
      <c r="N16" s="56"/>
      <c r="O16" s="56"/>
      <c r="P16" s="56"/>
      <c r="Q16" s="56"/>
      <c r="R16" s="56"/>
      <c r="S16" s="49"/>
      <c r="T16" s="62"/>
    </row>
    <row r="17" spans="1:20" s="57" customFormat="1" ht="15" customHeight="1" x14ac:dyDescent="0.2">
      <c r="B17" s="63"/>
      <c r="C17" s="444"/>
      <c r="D17" s="444"/>
      <c r="E17" s="444"/>
      <c r="F17" s="64"/>
      <c r="G17" s="64"/>
      <c r="H17" s="64"/>
      <c r="I17" s="64"/>
      <c r="J17" s="64"/>
      <c r="K17" s="66"/>
      <c r="L17" s="61"/>
      <c r="M17" s="56"/>
      <c r="N17" s="56"/>
      <c r="O17" s="56"/>
      <c r="P17" s="56"/>
      <c r="Q17" s="56"/>
      <c r="R17" s="56"/>
      <c r="S17" s="49"/>
      <c r="T17" s="62"/>
    </row>
    <row r="18" spans="1:20" s="57" customFormat="1" ht="15" customHeight="1" x14ac:dyDescent="0.2">
      <c r="B18" s="63"/>
      <c r="C18" s="64"/>
      <c r="D18" s="64"/>
      <c r="E18" s="64"/>
      <c r="F18" s="64"/>
      <c r="G18" s="64"/>
      <c r="H18" s="64"/>
      <c r="I18" s="64"/>
      <c r="J18" s="64"/>
      <c r="K18" s="66"/>
      <c r="L18" s="61"/>
      <c r="M18" s="67"/>
      <c r="N18" s="56"/>
      <c r="O18" s="56"/>
      <c r="P18" s="56"/>
      <c r="Q18" s="56"/>
      <c r="R18" s="56"/>
      <c r="S18" s="49"/>
      <c r="T18" s="62"/>
    </row>
    <row r="19" spans="1:20" s="57" customFormat="1" ht="15" customHeight="1" x14ac:dyDescent="0.2">
      <c r="B19" s="63"/>
      <c r="C19" s="64"/>
      <c r="D19" s="64"/>
      <c r="E19" s="64"/>
      <c r="F19" s="64"/>
      <c r="G19" s="64"/>
      <c r="H19" s="64"/>
      <c r="I19" s="64"/>
      <c r="J19" s="64"/>
      <c r="K19" s="66"/>
      <c r="L19" s="61"/>
      <c r="M19" s="56"/>
      <c r="N19" s="56"/>
      <c r="O19" s="56"/>
      <c r="P19" s="56"/>
      <c r="Q19" s="56"/>
      <c r="R19" s="56"/>
      <c r="S19" s="49"/>
      <c r="T19" s="62"/>
    </row>
    <row r="20" spans="1:20" s="57" customFormat="1" ht="15" customHeight="1" x14ac:dyDescent="0.2">
      <c r="B20" s="63"/>
      <c r="C20" s="64"/>
      <c r="D20" s="64"/>
      <c r="E20" s="64"/>
      <c r="F20" s="64" t="s">
        <v>435</v>
      </c>
      <c r="G20" s="64"/>
      <c r="H20" s="64"/>
      <c r="I20" s="64"/>
      <c r="J20" s="64"/>
      <c r="K20" s="66"/>
      <c r="L20" s="61"/>
      <c r="M20" s="56"/>
      <c r="N20" s="56"/>
      <c r="O20" s="56"/>
      <c r="P20" s="56"/>
      <c r="Q20" s="56"/>
      <c r="R20" s="56"/>
      <c r="S20" s="49"/>
      <c r="T20" s="62"/>
    </row>
    <row r="21" spans="1:20" s="57" customFormat="1" ht="15" customHeight="1" x14ac:dyDescent="0.2">
      <c r="B21" s="63"/>
      <c r="C21" s="64"/>
      <c r="D21" s="64"/>
      <c r="E21" s="64"/>
      <c r="F21" s="64"/>
      <c r="G21" s="64"/>
      <c r="H21" s="64"/>
      <c r="I21" s="64"/>
      <c r="J21" s="64"/>
      <c r="K21" s="66"/>
      <c r="L21" s="61"/>
      <c r="M21" s="56"/>
      <c r="N21" s="56"/>
      <c r="O21" s="56"/>
      <c r="P21" s="56"/>
      <c r="Q21" s="56"/>
      <c r="R21" s="56"/>
      <c r="S21" s="49"/>
      <c r="T21" s="62"/>
    </row>
    <row r="22" spans="1:20" s="57" customFormat="1" ht="15" customHeight="1" x14ac:dyDescent="0.2">
      <c r="B22" s="202"/>
      <c r="C22" s="64"/>
      <c r="D22" s="64"/>
      <c r="E22" s="64"/>
      <c r="F22" s="64"/>
      <c r="G22" s="64"/>
      <c r="H22" s="64"/>
      <c r="I22" s="64"/>
      <c r="J22" s="64"/>
      <c r="K22" s="203"/>
      <c r="L22" s="61"/>
      <c r="M22" s="56"/>
      <c r="N22" s="56"/>
      <c r="O22" s="56"/>
      <c r="P22" s="56"/>
      <c r="Q22" s="56"/>
      <c r="R22" s="56"/>
      <c r="S22" s="49"/>
      <c r="T22" s="62"/>
    </row>
    <row r="23" spans="1:20" s="57" customFormat="1" ht="15" customHeight="1" x14ac:dyDescent="0.2">
      <c r="B23" s="202"/>
      <c r="C23" s="64"/>
      <c r="D23" s="64"/>
      <c r="E23" s="64"/>
      <c r="F23" s="64"/>
      <c r="G23" s="64"/>
      <c r="H23" s="64"/>
      <c r="I23" s="64"/>
      <c r="J23" s="64"/>
      <c r="K23" s="203"/>
      <c r="L23" s="61"/>
      <c r="M23" s="56"/>
      <c r="N23" s="56"/>
      <c r="O23" s="56"/>
      <c r="P23" s="56"/>
      <c r="Q23" s="56"/>
      <c r="R23" s="56"/>
      <c r="S23" s="49"/>
      <c r="T23" s="62"/>
    </row>
    <row r="24" spans="1:20" s="57" customFormat="1" ht="15" customHeight="1" x14ac:dyDescent="0.2">
      <c r="B24" s="202"/>
      <c r="C24" s="64"/>
      <c r="D24" s="64"/>
      <c r="E24" s="64"/>
      <c r="F24" s="64" t="s">
        <v>437</v>
      </c>
      <c r="G24" s="64"/>
      <c r="H24" s="64"/>
      <c r="I24" s="64"/>
      <c r="J24" s="64"/>
      <c r="K24" s="203"/>
      <c r="L24" s="61"/>
      <c r="M24" s="56"/>
      <c r="N24" s="56"/>
      <c r="O24" s="56"/>
      <c r="P24" s="56"/>
      <c r="Q24" s="56"/>
      <c r="R24" s="56"/>
      <c r="S24" s="49"/>
      <c r="T24" s="62"/>
    </row>
    <row r="25" spans="1:20" s="57" customFormat="1" ht="15" customHeight="1" x14ac:dyDescent="0.2">
      <c r="B25" s="202"/>
      <c r="C25" s="64"/>
      <c r="D25" s="64"/>
      <c r="E25" s="64"/>
      <c r="F25" s="64"/>
      <c r="G25" s="64"/>
      <c r="H25" s="64"/>
      <c r="I25" s="64"/>
      <c r="J25" s="64"/>
      <c r="K25" s="203"/>
      <c r="L25" s="61"/>
      <c r="M25" s="56"/>
      <c r="N25" s="56"/>
      <c r="O25" s="56"/>
      <c r="P25" s="56"/>
      <c r="Q25" s="56"/>
      <c r="R25" s="56"/>
      <c r="S25" s="49"/>
      <c r="T25" s="62"/>
    </row>
    <row r="26" spans="1:20" s="57" customFormat="1" ht="15" customHeight="1" x14ac:dyDescent="0.2">
      <c r="B26" s="202"/>
      <c r="C26" s="64"/>
      <c r="D26" s="64"/>
      <c r="E26" s="64"/>
      <c r="F26" s="64"/>
      <c r="G26" s="64"/>
      <c r="H26" s="64"/>
      <c r="I26" s="64"/>
      <c r="J26" s="64"/>
      <c r="K26" s="203"/>
      <c r="L26" s="61"/>
      <c r="M26" s="56"/>
      <c r="N26" s="56"/>
      <c r="O26" s="56"/>
      <c r="P26" s="56"/>
      <c r="Q26" s="56"/>
      <c r="R26" s="56"/>
      <c r="S26" s="49"/>
      <c r="T26" s="62"/>
    </row>
    <row r="27" spans="1:20" s="57" customFormat="1" ht="15" customHeight="1" x14ac:dyDescent="0.2">
      <c r="B27" s="202"/>
      <c r="C27" s="64"/>
      <c r="D27" s="64"/>
      <c r="E27" s="64"/>
      <c r="F27" s="64"/>
      <c r="G27" s="64"/>
      <c r="H27" s="64"/>
      <c r="I27" s="64"/>
      <c r="J27" s="64"/>
      <c r="K27" s="203"/>
      <c r="L27" s="61"/>
      <c r="M27" s="56"/>
      <c r="N27" s="56"/>
      <c r="O27" s="56"/>
      <c r="P27" s="56"/>
      <c r="Q27" s="56"/>
      <c r="R27" s="56"/>
      <c r="S27" s="49"/>
      <c r="T27" s="62"/>
    </row>
    <row r="28" spans="1:20" x14ac:dyDescent="0.35">
      <c r="A28" s="39"/>
      <c r="B28" s="209"/>
      <c r="C28" s="64"/>
      <c r="D28" s="64"/>
      <c r="E28" s="210"/>
      <c r="F28" s="64"/>
      <c r="G28" s="64"/>
      <c r="H28" s="64"/>
      <c r="I28" s="64"/>
      <c r="J28" s="64"/>
      <c r="K28" s="211"/>
    </row>
    <row r="29" spans="1:20" ht="24" thickBot="1" x14ac:dyDescent="0.4">
      <c r="A29" s="39"/>
      <c r="B29" s="68"/>
      <c r="C29" s="69"/>
      <c r="D29" s="69"/>
      <c r="E29" s="70"/>
      <c r="F29" s="69"/>
      <c r="G29" s="69"/>
      <c r="H29" s="69"/>
      <c r="I29" s="69"/>
      <c r="J29" s="69"/>
      <c r="K29" s="71"/>
    </row>
    <row r="30" spans="1:20" x14ac:dyDescent="0.35">
      <c r="A30" s="39"/>
      <c r="B30" s="38"/>
      <c r="C30" s="38"/>
      <c r="D30" s="38"/>
      <c r="E30" s="38"/>
      <c r="F30" s="38"/>
      <c r="G30" s="38"/>
      <c r="H30" s="38"/>
      <c r="I30" s="38"/>
      <c r="J30" s="39"/>
    </row>
    <row r="31" spans="1:20" x14ac:dyDescent="0.35">
      <c r="A31" s="39"/>
      <c r="B31" s="38"/>
      <c r="C31" s="38"/>
      <c r="D31" s="38"/>
      <c r="E31" s="38"/>
      <c r="F31" s="38"/>
      <c r="G31" s="38"/>
      <c r="H31" s="38"/>
      <c r="I31" s="38"/>
      <c r="J31" s="39"/>
    </row>
    <row r="32" spans="1:20" x14ac:dyDescent="0.35">
      <c r="A32" s="39"/>
      <c r="B32" s="38"/>
      <c r="C32" s="38"/>
      <c r="D32" s="38"/>
      <c r="E32" s="38"/>
      <c r="F32" s="38"/>
      <c r="G32" s="38"/>
      <c r="H32" s="38"/>
      <c r="I32" s="39"/>
      <c r="J32" s="39"/>
    </row>
    <row r="33" spans="1:10" x14ac:dyDescent="0.35">
      <c r="A33" s="39"/>
      <c r="B33" s="38"/>
      <c r="C33" s="38"/>
      <c r="D33" s="38"/>
      <c r="E33" s="38"/>
      <c r="F33" s="38"/>
      <c r="G33" s="38"/>
      <c r="H33" s="38"/>
      <c r="I33" s="39"/>
      <c r="J33" s="39"/>
    </row>
    <row r="34" spans="1:10" x14ac:dyDescent="0.35">
      <c r="A34" s="39"/>
      <c r="B34" s="39"/>
      <c r="C34" s="39"/>
      <c r="D34" s="39"/>
      <c r="E34" s="39"/>
      <c r="F34" s="38"/>
      <c r="G34" s="38"/>
      <c r="H34" s="38"/>
    </row>
    <row r="35" spans="1:10" x14ac:dyDescent="0.35">
      <c r="A35" s="39"/>
      <c r="B35" s="39"/>
      <c r="C35" s="39"/>
      <c r="D35" s="39"/>
      <c r="E35" s="39"/>
      <c r="F35" s="38"/>
      <c r="G35" s="39"/>
      <c r="H35" s="39"/>
    </row>
    <row r="36" spans="1:10" x14ac:dyDescent="0.35">
      <c r="F36" s="72"/>
    </row>
  </sheetData>
  <mergeCells count="2">
    <mergeCell ref="C17:E17"/>
    <mergeCell ref="E3:H3"/>
  </mergeCells>
  <phoneticPr fontId="31" type="noConversion"/>
  <pageMargins left="0.35433070866141736" right="0.35433070866141736" top="0.94488188976377963" bottom="0.98425196850393704" header="0.51181102362204722" footer="0.51181102362204722"/>
  <pageSetup paperSize="9" scale="79" orientation="landscape" r:id="rId1"/>
  <headerFooter alignWithMargins="0">
    <oddFooter>&amp;L&amp;D&amp;C&amp; Template: &amp;A
&amp;F&amp;R&amp;P o&amp;Of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9"/>
  <sheetViews>
    <sheetView zoomScale="85" zoomScaleNormal="85" zoomScaleSheetLayoutView="75" workbookViewId="0">
      <selection activeCell="B42" sqref="B42:G42"/>
    </sheetView>
  </sheetViews>
  <sheetFormatPr defaultColWidth="8.85546875" defaultRowHeight="12.75" x14ac:dyDescent="0.2"/>
  <cols>
    <col min="1" max="1" width="10.5703125" style="84" customWidth="1"/>
    <col min="2" max="2" width="49.5703125" style="84" customWidth="1"/>
    <col min="3" max="3" width="15.28515625" style="84" customWidth="1"/>
    <col min="4" max="4" width="16.42578125" style="84" customWidth="1"/>
    <col min="5" max="5" width="16.140625" style="84" customWidth="1"/>
    <col min="6" max="6" width="18.5703125" style="84" customWidth="1"/>
    <col min="7" max="7" width="15.7109375" style="84" customWidth="1"/>
    <col min="8" max="9" width="8.85546875" style="84"/>
    <col min="10" max="10" width="10.7109375" style="84" customWidth="1"/>
    <col min="11" max="16384" width="8.85546875" style="84"/>
  </cols>
  <sheetData>
    <row r="1" spans="2:10" ht="20.25" x14ac:dyDescent="0.3">
      <c r="B1" s="80" t="str">
        <f>Cover!C22</f>
        <v>SP AusNet</v>
      </c>
    </row>
    <row r="2" spans="2:10" ht="20.25" x14ac:dyDescent="0.3">
      <c r="B2" s="80" t="s">
        <v>243</v>
      </c>
    </row>
    <row r="3" spans="2:10" ht="20.25" x14ac:dyDescent="0.3">
      <c r="B3" s="82">
        <f>Cover!C26</f>
        <v>2013</v>
      </c>
    </row>
    <row r="4" spans="2:10" ht="18" x14ac:dyDescent="0.25">
      <c r="B4" s="141" t="s">
        <v>8</v>
      </c>
      <c r="H4" s="458"/>
      <c r="I4" s="458"/>
      <c r="J4" s="458"/>
    </row>
    <row r="5" spans="2:10" ht="23.25" x14ac:dyDescent="0.35">
      <c r="B5" s="288"/>
      <c r="H5" s="458"/>
      <c r="I5" s="458"/>
      <c r="J5" s="458"/>
    </row>
    <row r="7" spans="2:10" ht="15.75" x14ac:dyDescent="0.25">
      <c r="B7" s="83" t="s">
        <v>465</v>
      </c>
    </row>
    <row r="9" spans="2:10" ht="20.25" x14ac:dyDescent="0.2">
      <c r="B9" s="85"/>
      <c r="C9" s="447" t="s">
        <v>9</v>
      </c>
      <c r="D9" s="448"/>
      <c r="E9" s="448"/>
      <c r="F9" s="448"/>
      <c r="G9" s="449"/>
    </row>
    <row r="10" spans="2:10" ht="30" x14ac:dyDescent="0.2">
      <c r="B10" s="86" t="s">
        <v>466</v>
      </c>
      <c r="C10" s="87" t="s">
        <v>1</v>
      </c>
      <c r="D10" s="87" t="s">
        <v>2</v>
      </c>
      <c r="E10" s="87" t="s">
        <v>10</v>
      </c>
      <c r="F10" s="87" t="s">
        <v>11</v>
      </c>
      <c r="G10" s="88" t="s">
        <v>12</v>
      </c>
    </row>
    <row r="11" spans="2:10" ht="17.25" customHeight="1" x14ac:dyDescent="0.2">
      <c r="B11" s="89" t="s">
        <v>447</v>
      </c>
      <c r="C11" s="310" t="s">
        <v>540</v>
      </c>
      <c r="D11" s="412">
        <v>108.876667282082</v>
      </c>
      <c r="E11" s="412">
        <v>241.28798982355798</v>
      </c>
      <c r="F11" s="412">
        <v>317.52837930149269</v>
      </c>
      <c r="G11" s="412">
        <v>196.98532024494529</v>
      </c>
    </row>
    <row r="12" spans="2:10" ht="39" customHeight="1" x14ac:dyDescent="0.2">
      <c r="B12" s="89" t="s">
        <v>534</v>
      </c>
      <c r="C12" s="310" t="s">
        <v>540</v>
      </c>
      <c r="D12" s="412">
        <v>86.162330310831194</v>
      </c>
      <c r="E12" s="412">
        <v>165.10480225058905</v>
      </c>
      <c r="F12" s="412">
        <v>178.56458385001272</v>
      </c>
      <c r="G12" s="412">
        <v>133.12319361918364</v>
      </c>
    </row>
    <row r="13" spans="2:10" x14ac:dyDescent="0.2">
      <c r="B13" s="91"/>
      <c r="C13" s="92"/>
      <c r="D13" s="92"/>
      <c r="E13" s="92"/>
      <c r="F13" s="92"/>
      <c r="G13" s="379"/>
    </row>
    <row r="14" spans="2:10" ht="15.75" x14ac:dyDescent="0.25">
      <c r="B14" s="83" t="s">
        <v>467</v>
      </c>
      <c r="C14" s="93"/>
      <c r="D14" s="93"/>
      <c r="E14" s="93"/>
      <c r="F14" s="93"/>
      <c r="G14" s="93"/>
    </row>
    <row r="15" spans="2:10" x14ac:dyDescent="0.2">
      <c r="B15" s="94"/>
      <c r="C15" s="95"/>
      <c r="D15" s="95"/>
      <c r="E15" s="95"/>
      <c r="F15" s="95"/>
      <c r="G15" s="95"/>
      <c r="H15" s="458"/>
      <c r="I15" s="458"/>
      <c r="J15" s="458"/>
    </row>
    <row r="16" spans="2:10" ht="15.75" x14ac:dyDescent="0.2">
      <c r="B16" s="90"/>
      <c r="C16" s="447" t="s">
        <v>9</v>
      </c>
      <c r="D16" s="448"/>
      <c r="E16" s="448"/>
      <c r="F16" s="448"/>
      <c r="G16" s="449"/>
    </row>
    <row r="17" spans="2:7" ht="30" x14ac:dyDescent="0.2">
      <c r="B17" s="86" t="s">
        <v>468</v>
      </c>
      <c r="C17" s="87" t="s">
        <v>1</v>
      </c>
      <c r="D17" s="87" t="s">
        <v>2</v>
      </c>
      <c r="E17" s="87" t="s">
        <v>10</v>
      </c>
      <c r="F17" s="87" t="s">
        <v>11</v>
      </c>
      <c r="G17" s="88" t="s">
        <v>12</v>
      </c>
    </row>
    <row r="18" spans="2:7" s="308" customFormat="1" ht="17.25" customHeight="1" x14ac:dyDescent="0.2">
      <c r="B18" s="89" t="s">
        <v>447</v>
      </c>
      <c r="C18" s="310" t="s">
        <v>540</v>
      </c>
      <c r="D18" s="412">
        <v>1.7881032086362498</v>
      </c>
      <c r="E18" s="412">
        <v>2.7048696288580381</v>
      </c>
      <c r="F18" s="412">
        <v>3.2865167317138981</v>
      </c>
      <c r="G18" s="412">
        <v>2.4074964898542786</v>
      </c>
    </row>
    <row r="19" spans="2:7" s="308" customFormat="1" ht="35.25" customHeight="1" x14ac:dyDescent="0.2">
      <c r="B19" s="89" t="s">
        <v>534</v>
      </c>
      <c r="C19" s="310" t="s">
        <v>540</v>
      </c>
      <c r="D19" s="412">
        <v>1.3772646994276625</v>
      </c>
      <c r="E19" s="412">
        <v>2.2328345147118931</v>
      </c>
      <c r="F19" s="412">
        <v>2.4539208903856311</v>
      </c>
      <c r="G19" s="412">
        <v>1.8993122083398331</v>
      </c>
    </row>
    <row r="20" spans="2:7" x14ac:dyDescent="0.2">
      <c r="B20" s="96"/>
      <c r="C20" s="93"/>
      <c r="D20" s="93"/>
      <c r="E20" s="93"/>
      <c r="F20" s="93"/>
      <c r="G20" s="93"/>
    </row>
    <row r="21" spans="2:7" ht="15.75" x14ac:dyDescent="0.25">
      <c r="B21" s="83" t="s">
        <v>469</v>
      </c>
      <c r="C21" s="93"/>
      <c r="D21" s="93"/>
      <c r="E21" s="93"/>
      <c r="F21" s="93"/>
      <c r="G21" s="93"/>
    </row>
    <row r="22" spans="2:7" x14ac:dyDescent="0.2">
      <c r="B22" s="94"/>
      <c r="C22" s="95"/>
      <c r="D22" s="95"/>
      <c r="E22" s="95"/>
      <c r="F22" s="95"/>
      <c r="G22" s="95"/>
    </row>
    <row r="23" spans="2:7" ht="15.75" x14ac:dyDescent="0.2">
      <c r="B23" s="90"/>
      <c r="C23" s="447" t="s">
        <v>9</v>
      </c>
      <c r="D23" s="448"/>
      <c r="E23" s="448"/>
      <c r="F23" s="448"/>
      <c r="G23" s="449"/>
    </row>
    <row r="24" spans="2:7" ht="30" x14ac:dyDescent="0.2">
      <c r="B24" s="86" t="s">
        <v>91</v>
      </c>
      <c r="C24" s="87" t="s">
        <v>1</v>
      </c>
      <c r="D24" s="87" t="s">
        <v>2</v>
      </c>
      <c r="E24" s="87" t="s">
        <v>10</v>
      </c>
      <c r="F24" s="87" t="s">
        <v>11</v>
      </c>
      <c r="G24" s="88" t="s">
        <v>12</v>
      </c>
    </row>
    <row r="25" spans="2:7" s="308" customFormat="1" ht="17.25" customHeight="1" x14ac:dyDescent="0.2">
      <c r="B25" s="89" t="s">
        <v>447</v>
      </c>
      <c r="C25" s="310" t="s">
        <v>540</v>
      </c>
      <c r="D25" s="412">
        <v>2.9893440253040282</v>
      </c>
      <c r="E25" s="412">
        <v>6.2023168056504812</v>
      </c>
      <c r="F25" s="412">
        <v>10.634478077560662</v>
      </c>
      <c r="G25" s="412">
        <v>5.5767513998930625</v>
      </c>
    </row>
    <row r="26" spans="2:7" s="308" customFormat="1" ht="35.25" customHeight="1" x14ac:dyDescent="0.2">
      <c r="B26" s="89" t="s">
        <v>534</v>
      </c>
      <c r="C26" s="310" t="s">
        <v>540</v>
      </c>
      <c r="D26" s="412">
        <v>2.7848896239303333</v>
      </c>
      <c r="E26" s="412">
        <v>5.659365082084709</v>
      </c>
      <c r="F26" s="412">
        <v>9.9246986301965876</v>
      </c>
      <c r="G26" s="412">
        <v>5.1519417598505672</v>
      </c>
    </row>
    <row r="27" spans="2:7" x14ac:dyDescent="0.2">
      <c r="B27" s="96"/>
      <c r="C27" s="93"/>
      <c r="D27" s="93"/>
      <c r="E27" s="93"/>
      <c r="F27" s="93"/>
      <c r="G27" s="93"/>
    </row>
    <row r="28" spans="2:7" x14ac:dyDescent="0.2">
      <c r="B28" s="450" t="s">
        <v>92</v>
      </c>
      <c r="C28" s="451"/>
    </row>
    <row r="30" spans="2:7" ht="15.75" x14ac:dyDescent="0.2">
      <c r="B30" s="90"/>
      <c r="C30" s="447" t="s">
        <v>9</v>
      </c>
      <c r="D30" s="448"/>
      <c r="E30" s="448"/>
      <c r="F30" s="448"/>
      <c r="G30" s="449"/>
    </row>
    <row r="31" spans="2:7" ht="30" x14ac:dyDescent="0.2">
      <c r="B31" s="86" t="s">
        <v>100</v>
      </c>
      <c r="C31" s="87" t="s">
        <v>1</v>
      </c>
      <c r="D31" s="87" t="s">
        <v>2</v>
      </c>
      <c r="E31" s="87" t="s">
        <v>10</v>
      </c>
      <c r="F31" s="87" t="s">
        <v>11</v>
      </c>
      <c r="G31" s="88" t="s">
        <v>12</v>
      </c>
    </row>
    <row r="32" spans="2:7" ht="15" x14ac:dyDescent="0.2">
      <c r="B32" s="90" t="s">
        <v>13</v>
      </c>
      <c r="C32" s="310" t="s">
        <v>540</v>
      </c>
      <c r="D32" s="412">
        <v>194.27114735481712</v>
      </c>
      <c r="E32" s="412">
        <v>668.24201050328224</v>
      </c>
      <c r="F32" s="412">
        <v>207.96702337135338</v>
      </c>
      <c r="G32" s="412">
        <v>282.12542769251218</v>
      </c>
    </row>
    <row r="33" spans="2:7" ht="15" x14ac:dyDescent="0.2">
      <c r="B33" s="90" t="s">
        <v>14</v>
      </c>
      <c r="C33" s="310" t="s">
        <v>540</v>
      </c>
      <c r="D33" s="412">
        <v>0.7255886215509173</v>
      </c>
      <c r="E33" s="412">
        <v>2.4454712769706664</v>
      </c>
      <c r="F33" s="412">
        <v>0.71341195422148873</v>
      </c>
      <c r="G33" s="412">
        <v>1.0201808766352567</v>
      </c>
    </row>
    <row r="35" spans="2:7" ht="15.75" x14ac:dyDescent="0.25">
      <c r="B35" s="83" t="s">
        <v>93</v>
      </c>
    </row>
    <row r="37" spans="2:7" ht="30" x14ac:dyDescent="0.2">
      <c r="B37" s="90"/>
      <c r="C37" s="88" t="s">
        <v>1</v>
      </c>
      <c r="D37" s="88" t="s">
        <v>2</v>
      </c>
      <c r="E37" s="88" t="s">
        <v>10</v>
      </c>
      <c r="F37" s="88" t="s">
        <v>11</v>
      </c>
      <c r="G37" s="88" t="s">
        <v>12</v>
      </c>
    </row>
    <row r="38" spans="2:7" ht="15" x14ac:dyDescent="0.2">
      <c r="B38" s="282" t="s">
        <v>94</v>
      </c>
      <c r="C38" s="311" t="s">
        <v>540</v>
      </c>
      <c r="D38" s="311">
        <v>289421</v>
      </c>
      <c r="E38" s="311">
        <v>253138</v>
      </c>
      <c r="F38" s="311">
        <v>113148</v>
      </c>
      <c r="G38" s="311">
        <v>655707</v>
      </c>
    </row>
    <row r="39" spans="2:7" ht="15" x14ac:dyDescent="0.2">
      <c r="B39" s="282" t="s">
        <v>95</v>
      </c>
      <c r="C39" s="311" t="s">
        <v>540</v>
      </c>
      <c r="D39" s="311">
        <v>284717</v>
      </c>
      <c r="E39" s="311">
        <v>263349</v>
      </c>
      <c r="F39" s="311">
        <v>116685</v>
      </c>
      <c r="G39" s="311">
        <v>664751</v>
      </c>
    </row>
    <row r="40" spans="2:7" ht="15" x14ac:dyDescent="0.2">
      <c r="B40" s="282" t="s">
        <v>96</v>
      </c>
      <c r="C40" s="390" t="s">
        <v>540</v>
      </c>
      <c r="D40" s="312">
        <v>287069</v>
      </c>
      <c r="E40" s="312">
        <v>258243.5</v>
      </c>
      <c r="F40" s="312">
        <v>114916.5</v>
      </c>
      <c r="G40" s="312">
        <v>660229</v>
      </c>
    </row>
    <row r="42" spans="2:7" x14ac:dyDescent="0.2">
      <c r="B42" s="452" t="s">
        <v>470</v>
      </c>
      <c r="C42" s="453"/>
      <c r="D42" s="453"/>
      <c r="E42" s="453"/>
      <c r="F42" s="453"/>
      <c r="G42" s="454"/>
    </row>
    <row r="43" spans="2:7" x14ac:dyDescent="0.2">
      <c r="B43" s="455" t="s">
        <v>15</v>
      </c>
      <c r="C43" s="456"/>
      <c r="D43" s="456"/>
      <c r="E43" s="456"/>
      <c r="F43" s="456"/>
      <c r="G43" s="457"/>
    </row>
    <row r="44" spans="2:7" x14ac:dyDescent="0.2">
      <c r="B44" s="407"/>
      <c r="C44" s="408"/>
      <c r="D44" s="408"/>
      <c r="E44" s="408"/>
      <c r="F44" s="408"/>
      <c r="G44" s="409"/>
    </row>
    <row r="45" spans="2:7" x14ac:dyDescent="0.2">
      <c r="B45" s="455" t="s">
        <v>16</v>
      </c>
      <c r="C45" s="456"/>
      <c r="D45" s="456"/>
      <c r="E45" s="456"/>
      <c r="F45" s="456"/>
      <c r="G45" s="457"/>
    </row>
    <row r="46" spans="2:7" x14ac:dyDescent="0.2">
      <c r="B46" s="455" t="s">
        <v>265</v>
      </c>
      <c r="C46" s="459"/>
      <c r="D46" s="459"/>
      <c r="E46" s="459"/>
      <c r="F46" s="459"/>
      <c r="G46" s="460"/>
    </row>
    <row r="47" spans="2:7" x14ac:dyDescent="0.2">
      <c r="B47" s="455" t="s">
        <v>97</v>
      </c>
      <c r="C47" s="459"/>
      <c r="D47" s="459"/>
      <c r="E47" s="459"/>
      <c r="F47" s="459"/>
      <c r="G47" s="460"/>
    </row>
    <row r="48" spans="2:7" x14ac:dyDescent="0.2">
      <c r="B48" s="455" t="s">
        <v>471</v>
      </c>
      <c r="C48" s="459"/>
      <c r="D48" s="459"/>
      <c r="E48" s="459"/>
      <c r="F48" s="459"/>
      <c r="G48" s="460"/>
    </row>
    <row r="49" spans="2:7" x14ac:dyDescent="0.2">
      <c r="B49" s="461"/>
      <c r="C49" s="462"/>
      <c r="D49" s="462"/>
      <c r="E49" s="462"/>
      <c r="F49" s="462"/>
      <c r="G49" s="463"/>
    </row>
  </sheetData>
  <mergeCells count="15">
    <mergeCell ref="B48:G48"/>
    <mergeCell ref="B46:G46"/>
    <mergeCell ref="B45:G45"/>
    <mergeCell ref="B47:G47"/>
    <mergeCell ref="B49:G49"/>
    <mergeCell ref="H4:J4"/>
    <mergeCell ref="H5:J5"/>
    <mergeCell ref="C9:G9"/>
    <mergeCell ref="H15:J15"/>
    <mergeCell ref="C16:G16"/>
    <mergeCell ref="C23:G23"/>
    <mergeCell ref="B28:C28"/>
    <mergeCell ref="C30:G30"/>
    <mergeCell ref="B42:G42"/>
    <mergeCell ref="B43:G43"/>
  </mergeCells>
  <phoneticPr fontId="21" type="noConversion"/>
  <pageMargins left="0" right="0" top="0" bottom="0" header="0" footer="0"/>
  <pageSetup paperSize="9" scale="78" orientation="portrait" verticalDpi="2" r:id="rId1"/>
  <headerFooter alignWithMargins="0">
    <oddFooter>&amp;L&amp;D&amp;C&amp; Template: &amp;A
&amp;F&amp;R&amp;P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1"/>
  <sheetViews>
    <sheetView zoomScale="85" zoomScaleNormal="85" zoomScaleSheetLayoutView="100" workbookViewId="0">
      <selection activeCell="B42" sqref="B42:G42"/>
    </sheetView>
  </sheetViews>
  <sheetFormatPr defaultColWidth="8.85546875" defaultRowHeight="12.75" x14ac:dyDescent="0.2"/>
  <cols>
    <col min="1" max="1" width="12.85546875" style="81" customWidth="1"/>
    <col min="2" max="2" width="24.140625" style="81" customWidth="1"/>
    <col min="3" max="3" width="21.28515625" style="81" customWidth="1"/>
    <col min="4" max="4" width="15.28515625" style="81" customWidth="1"/>
    <col min="5" max="5" width="16.5703125" style="81" customWidth="1"/>
    <col min="6" max="6" width="14.28515625" style="81" customWidth="1"/>
    <col min="7" max="7" width="14.7109375" style="81" customWidth="1"/>
    <col min="8" max="8" width="16.140625" style="81" customWidth="1"/>
    <col min="9" max="11" width="8.85546875" style="81"/>
    <col min="12" max="12" width="14" style="81" bestFit="1" customWidth="1"/>
    <col min="13" max="16384" width="8.85546875" style="81"/>
  </cols>
  <sheetData>
    <row r="1" spans="2:10" ht="20.25" x14ac:dyDescent="0.3">
      <c r="B1" s="80" t="str">
        <f>Cover!C22</f>
        <v>SP AusNet</v>
      </c>
      <c r="E1" s="97"/>
    </row>
    <row r="2" spans="2:10" ht="20.25" x14ac:dyDescent="0.3">
      <c r="B2" s="80" t="s">
        <v>244</v>
      </c>
      <c r="E2" s="97"/>
    </row>
    <row r="3" spans="2:10" ht="20.25" x14ac:dyDescent="0.3">
      <c r="B3" s="82">
        <f>Cover!C26</f>
        <v>2013</v>
      </c>
      <c r="E3" s="97"/>
    </row>
    <row r="4" spans="2:10" ht="18" x14ac:dyDescent="0.25">
      <c r="B4" s="141" t="s">
        <v>0</v>
      </c>
      <c r="E4" s="97"/>
      <c r="H4" s="464"/>
      <c r="I4" s="464"/>
      <c r="J4" s="464"/>
    </row>
    <row r="6" spans="2:10" ht="15.75" x14ac:dyDescent="0.25">
      <c r="B6" s="83" t="s">
        <v>3</v>
      </c>
      <c r="C6" s="83"/>
      <c r="D6" s="84"/>
    </row>
    <row r="7" spans="2:10" ht="15.75" x14ac:dyDescent="0.25">
      <c r="B7" s="83"/>
      <c r="C7" s="83"/>
      <c r="D7" s="84"/>
    </row>
    <row r="8" spans="2:10" ht="25.5" x14ac:dyDescent="0.2">
      <c r="B8" s="98" t="s">
        <v>17</v>
      </c>
      <c r="C8" s="98" t="s">
        <v>447</v>
      </c>
      <c r="D8" s="98" t="s">
        <v>454</v>
      </c>
    </row>
    <row r="9" spans="2:10" ht="30" x14ac:dyDescent="0.2">
      <c r="B9" s="90" t="s">
        <v>217</v>
      </c>
      <c r="C9" s="311">
        <f>SUM('1c. STPIS Daily Performance'!AH12:AH376)-SUM('1c. STPIS Daily Performance'!AI12:AI376)</f>
        <v>137172</v>
      </c>
      <c r="D9" s="311">
        <f>SUMIF('1c. STPIS Daily Performance'!AK12:AK376,"NO",'1c. STPIS Daily Performance'!AH12:AH376)-SUMIF('1c. STPIS Daily Performance'!AK12:AK376,"NO",'1c. STPIS Daily Performance'!AI12:AI376)</f>
        <v>124099</v>
      </c>
    </row>
    <row r="10" spans="2:10" ht="45" x14ac:dyDescent="0.2">
      <c r="B10" s="90" t="s">
        <v>18</v>
      </c>
      <c r="C10" s="311">
        <f>C9-SUM('1c. STPIS Daily Performance'!AJ12:AJ376)</f>
        <v>100920</v>
      </c>
      <c r="D10" s="311">
        <f>D9-SUMIF('1c. STPIS Daily Performance'!AK12:AK376,"NO",'1c. STPIS Daily Performance'!AJ12:AJ376)</f>
        <v>97103</v>
      </c>
    </row>
    <row r="11" spans="2:10" ht="45" x14ac:dyDescent="0.2">
      <c r="B11" s="90" t="s">
        <v>19</v>
      </c>
      <c r="C11" s="313">
        <f>C10/C9</f>
        <v>0.73571865978479578</v>
      </c>
      <c r="D11" s="313">
        <f>D10/D9</f>
        <v>0.7824640005157173</v>
      </c>
    </row>
    <row r="12" spans="2:10" ht="15" x14ac:dyDescent="0.2">
      <c r="B12" s="99"/>
      <c r="C12" s="100"/>
      <c r="D12" s="101"/>
    </row>
    <row r="13" spans="2:10" x14ac:dyDescent="0.2">
      <c r="B13" s="215" t="s">
        <v>286</v>
      </c>
      <c r="C13" s="216"/>
      <c r="D13" s="217"/>
      <c r="E13" s="218"/>
      <c r="F13" s="218"/>
      <c r="G13" s="219"/>
    </row>
    <row r="14" spans="2:10" x14ac:dyDescent="0.2">
      <c r="B14" s="229" t="s">
        <v>459</v>
      </c>
      <c r="C14" s="220"/>
      <c r="D14" s="221"/>
      <c r="E14" s="222"/>
      <c r="F14" s="222"/>
      <c r="G14" s="223"/>
    </row>
    <row r="15" spans="2:10" x14ac:dyDescent="0.2">
      <c r="B15" s="224"/>
      <c r="C15" s="225"/>
      <c r="D15" s="226"/>
      <c r="E15" s="227"/>
      <c r="F15" s="227"/>
      <c r="G15" s="228"/>
    </row>
    <row r="16" spans="2:10" ht="15" x14ac:dyDescent="0.2">
      <c r="B16" s="99"/>
      <c r="C16" s="100"/>
      <c r="D16" s="101"/>
    </row>
    <row r="17" spans="2:7" ht="15.75" x14ac:dyDescent="0.25">
      <c r="B17" s="83" t="s">
        <v>4</v>
      </c>
      <c r="C17" s="102"/>
      <c r="D17" s="103"/>
      <c r="E17" s="104"/>
      <c r="F17" s="104"/>
    </row>
    <row r="18" spans="2:7" ht="15.75" x14ac:dyDescent="0.25">
      <c r="B18" s="83"/>
      <c r="C18" s="102"/>
      <c r="D18" s="103"/>
      <c r="E18" s="104"/>
      <c r="F18" s="104"/>
    </row>
    <row r="19" spans="2:7" x14ac:dyDescent="0.2">
      <c r="B19" s="465" t="s">
        <v>238</v>
      </c>
      <c r="C19" s="466"/>
      <c r="D19" s="105"/>
      <c r="E19" s="105"/>
      <c r="F19" s="105"/>
      <c r="G19" s="106"/>
    </row>
    <row r="20" spans="2:7" ht="15.75" x14ac:dyDescent="0.25">
      <c r="B20" s="83"/>
      <c r="C20" s="102"/>
      <c r="D20" s="103"/>
      <c r="E20" s="104"/>
      <c r="F20" s="104"/>
    </row>
    <row r="21" spans="2:7" ht="24.6" customHeight="1" x14ac:dyDescent="0.2">
      <c r="B21" s="98" t="s">
        <v>20</v>
      </c>
      <c r="C21" s="98" t="s">
        <v>447</v>
      </c>
      <c r="D21" s="107"/>
      <c r="E21" s="104"/>
      <c r="F21" s="104"/>
    </row>
    <row r="22" spans="2:7" ht="39" customHeight="1" x14ac:dyDescent="0.2">
      <c r="B22" s="90" t="s">
        <v>21</v>
      </c>
      <c r="C22" s="311">
        <v>12906</v>
      </c>
      <c r="D22" s="107"/>
      <c r="E22" s="104"/>
      <c r="F22" s="104"/>
    </row>
    <row r="23" spans="2:7" ht="74.25" customHeight="1" x14ac:dyDescent="0.2">
      <c r="B23" s="90" t="s">
        <v>22</v>
      </c>
      <c r="C23" s="311">
        <v>230</v>
      </c>
      <c r="D23" s="84"/>
    </row>
    <row r="24" spans="2:7" ht="69" customHeight="1" x14ac:dyDescent="0.2">
      <c r="B24" s="90" t="s">
        <v>23</v>
      </c>
      <c r="C24" s="313">
        <f>C23/C22</f>
        <v>1.7821168448783512E-2</v>
      </c>
      <c r="D24" s="84"/>
    </row>
    <row r="25" spans="2:7" ht="16.149999999999999" customHeight="1" x14ac:dyDescent="0.2">
      <c r="B25" s="99"/>
      <c r="C25" s="100"/>
      <c r="D25" s="84"/>
    </row>
    <row r="26" spans="2:7" ht="15.75" x14ac:dyDescent="0.25">
      <c r="B26" s="467" t="s">
        <v>5</v>
      </c>
      <c r="C26" s="467"/>
      <c r="D26" s="102"/>
    </row>
    <row r="27" spans="2:7" ht="15.75" x14ac:dyDescent="0.25">
      <c r="B27" s="214"/>
      <c r="C27" s="214"/>
      <c r="D27" s="102"/>
    </row>
    <row r="28" spans="2:7" s="84" customFormat="1" x14ac:dyDescent="0.2">
      <c r="B28" s="215" t="s">
        <v>286</v>
      </c>
      <c r="C28" s="216"/>
      <c r="D28" s="217"/>
      <c r="E28" s="218"/>
      <c r="F28" s="218"/>
      <c r="G28" s="219"/>
    </row>
    <row r="29" spans="2:7" s="84" customFormat="1" x14ac:dyDescent="0.2">
      <c r="B29" s="224" t="s">
        <v>525</v>
      </c>
      <c r="C29" s="225"/>
      <c r="D29" s="226"/>
      <c r="E29" s="227"/>
      <c r="F29" s="227"/>
      <c r="G29" s="228"/>
    </row>
    <row r="30" spans="2:7" ht="15.75" x14ac:dyDescent="0.25">
      <c r="B30" s="108"/>
      <c r="C30" s="109"/>
      <c r="D30" s="102"/>
    </row>
    <row r="31" spans="2:7" x14ac:dyDescent="0.2">
      <c r="B31" s="98" t="s">
        <v>24</v>
      </c>
      <c r="C31" s="98" t="s">
        <v>447</v>
      </c>
      <c r="D31" s="84"/>
    </row>
    <row r="32" spans="2:7" ht="35.25" customHeight="1" x14ac:dyDescent="0.2">
      <c r="B32" s="90" t="s">
        <v>25</v>
      </c>
      <c r="C32" s="311">
        <v>136437</v>
      </c>
      <c r="D32" s="84"/>
    </row>
    <row r="33" spans="2:9" ht="47.25" customHeight="1" x14ac:dyDescent="0.2">
      <c r="B33" s="90" t="s">
        <v>26</v>
      </c>
      <c r="C33" s="311">
        <v>9346</v>
      </c>
      <c r="D33" s="84"/>
    </row>
    <row r="34" spans="2:9" ht="159" customHeight="1" x14ac:dyDescent="0.2">
      <c r="B34" s="90" t="s">
        <v>266</v>
      </c>
      <c r="C34" s="311">
        <v>6283</v>
      </c>
      <c r="D34" s="84"/>
    </row>
    <row r="35" spans="2:9" ht="60" x14ac:dyDescent="0.2">
      <c r="B35" s="284" t="s">
        <v>455</v>
      </c>
      <c r="C35" s="311">
        <v>178</v>
      </c>
      <c r="D35" s="84"/>
    </row>
    <row r="36" spans="2:9" ht="75" x14ac:dyDescent="0.2">
      <c r="B36" s="284" t="s">
        <v>456</v>
      </c>
      <c r="C36" s="313">
        <f>C35/C33</f>
        <v>1.9045580997218061E-2</v>
      </c>
      <c r="D36" s="84"/>
    </row>
    <row r="37" spans="2:9" x14ac:dyDescent="0.2">
      <c r="B37" s="110"/>
      <c r="C37" s="111"/>
      <c r="D37" s="84"/>
    </row>
    <row r="38" spans="2:9" ht="8.25" customHeight="1" x14ac:dyDescent="0.2"/>
    <row r="39" spans="2:9" ht="15.75" x14ac:dyDescent="0.25">
      <c r="B39" s="74" t="s">
        <v>460</v>
      </c>
      <c r="C39"/>
      <c r="D39"/>
      <c r="E39"/>
      <c r="F39"/>
      <c r="G39"/>
      <c r="H39"/>
      <c r="I39"/>
    </row>
    <row r="40" spans="2:9" x14ac:dyDescent="0.2">
      <c r="B40"/>
      <c r="C40"/>
      <c r="D40"/>
      <c r="E40"/>
      <c r="F40"/>
      <c r="G40"/>
      <c r="H40"/>
      <c r="I40"/>
    </row>
    <row r="41" spans="2:9" x14ac:dyDescent="0.2">
      <c r="B41" s="468" t="s">
        <v>58</v>
      </c>
      <c r="C41" s="469"/>
      <c r="D41" s="469"/>
      <c r="E41" s="469"/>
      <c r="F41" s="469"/>
      <c r="G41" s="470"/>
      <c r="H41" s="79"/>
      <c r="I41"/>
    </row>
    <row r="42" spans="2:9" x14ac:dyDescent="0.2">
      <c r="B42" s="471" t="s">
        <v>75</v>
      </c>
      <c r="C42" s="472"/>
      <c r="D42" s="472"/>
      <c r="E42" s="472"/>
      <c r="F42" s="472"/>
      <c r="G42" s="473"/>
      <c r="H42" s="314">
        <v>4911</v>
      </c>
      <c r="I42"/>
    </row>
    <row r="43" spans="2:9" x14ac:dyDescent="0.2">
      <c r="B43" s="471" t="s">
        <v>76</v>
      </c>
      <c r="C43" s="472"/>
      <c r="D43" s="472"/>
      <c r="E43" s="472"/>
      <c r="F43" s="472"/>
      <c r="G43" s="473"/>
      <c r="H43" s="314">
        <v>0</v>
      </c>
      <c r="I43"/>
    </row>
    <row r="44" spans="2:9" x14ac:dyDescent="0.2">
      <c r="B44" s="471" t="s">
        <v>74</v>
      </c>
      <c r="C44" s="472"/>
      <c r="D44" s="472"/>
      <c r="E44" s="472"/>
      <c r="F44" s="472"/>
      <c r="G44" s="473"/>
      <c r="H44" s="314">
        <v>0</v>
      </c>
      <c r="I44"/>
    </row>
    <row r="45" spans="2:9" x14ac:dyDescent="0.2">
      <c r="B45" s="471" t="s">
        <v>87</v>
      </c>
      <c r="C45" s="472"/>
      <c r="D45" s="472"/>
      <c r="E45" s="472"/>
      <c r="F45" s="472"/>
      <c r="G45" s="473"/>
      <c r="H45" s="315">
        <v>0</v>
      </c>
      <c r="I45"/>
    </row>
    <row r="46" spans="2:9" x14ac:dyDescent="0.2">
      <c r="B46" s="468" t="s">
        <v>59</v>
      </c>
      <c r="C46" s="469"/>
      <c r="D46" s="469"/>
      <c r="E46" s="469"/>
      <c r="F46" s="469"/>
      <c r="G46" s="470"/>
      <c r="H46" s="79"/>
      <c r="I46"/>
    </row>
    <row r="47" spans="2:9" x14ac:dyDescent="0.2">
      <c r="B47" s="471" t="s">
        <v>45</v>
      </c>
      <c r="C47" s="472"/>
      <c r="D47" s="472"/>
      <c r="E47" s="472"/>
      <c r="F47" s="472"/>
      <c r="G47" s="473"/>
      <c r="H47" s="314">
        <v>12906</v>
      </c>
      <c r="I47"/>
    </row>
    <row r="48" spans="2:9" x14ac:dyDescent="0.2">
      <c r="B48" s="471" t="s">
        <v>46</v>
      </c>
      <c r="C48" s="472"/>
      <c r="D48" s="472"/>
      <c r="E48" s="472"/>
      <c r="F48" s="472"/>
      <c r="G48" s="473"/>
      <c r="H48" s="314">
        <v>230</v>
      </c>
      <c r="I48"/>
    </row>
    <row r="49" spans="2:12" x14ac:dyDescent="0.2">
      <c r="B49" s="471" t="s">
        <v>72</v>
      </c>
      <c r="C49" s="472"/>
      <c r="D49" s="472"/>
      <c r="E49" s="472"/>
      <c r="F49" s="472"/>
      <c r="G49" s="473"/>
      <c r="H49" s="314">
        <v>116</v>
      </c>
      <c r="I49"/>
    </row>
    <row r="50" spans="2:12" x14ac:dyDescent="0.2">
      <c r="B50" s="471" t="s">
        <v>85</v>
      </c>
      <c r="C50" s="472"/>
      <c r="D50" s="472"/>
      <c r="E50" s="472"/>
      <c r="F50" s="472"/>
      <c r="G50" s="473"/>
      <c r="H50" s="315">
        <v>10900</v>
      </c>
      <c r="I50"/>
    </row>
    <row r="51" spans="2:12" x14ac:dyDescent="0.2">
      <c r="B51" s="471" t="s">
        <v>73</v>
      </c>
      <c r="C51" s="472"/>
      <c r="D51" s="472"/>
      <c r="E51" s="472"/>
      <c r="F51" s="472"/>
      <c r="G51" s="473"/>
      <c r="H51" s="314">
        <v>114</v>
      </c>
      <c r="I51"/>
    </row>
    <row r="52" spans="2:12" x14ac:dyDescent="0.2">
      <c r="B52" s="471" t="s">
        <v>86</v>
      </c>
      <c r="C52" s="472"/>
      <c r="D52" s="472"/>
      <c r="E52" s="472"/>
      <c r="F52" s="472"/>
      <c r="G52" s="473"/>
      <c r="H52" s="315">
        <v>27900</v>
      </c>
      <c r="I52"/>
    </row>
    <row r="53" spans="2:12" x14ac:dyDescent="0.2">
      <c r="B53" s="468" t="s">
        <v>60</v>
      </c>
      <c r="C53" s="469"/>
      <c r="D53" s="469"/>
      <c r="E53" s="469"/>
      <c r="F53" s="469"/>
      <c r="G53" s="470"/>
      <c r="H53" s="79"/>
      <c r="I53"/>
      <c r="J53" s="274"/>
      <c r="K53" s="274"/>
      <c r="L53" s="274"/>
    </row>
    <row r="54" spans="2:12" x14ac:dyDescent="0.2">
      <c r="B54" s="474" t="s">
        <v>64</v>
      </c>
      <c r="C54" s="475"/>
      <c r="D54" s="475"/>
      <c r="E54" s="475"/>
      <c r="F54" s="475"/>
      <c r="G54" s="476"/>
      <c r="H54" s="314">
        <f>+H55/100</f>
        <v>13732</v>
      </c>
      <c r="I54"/>
      <c r="J54" s="274"/>
      <c r="K54" s="274"/>
      <c r="L54" s="274"/>
    </row>
    <row r="55" spans="2:12" x14ac:dyDescent="0.2">
      <c r="B55" s="474" t="s">
        <v>77</v>
      </c>
      <c r="C55" s="475"/>
      <c r="D55" s="475"/>
      <c r="E55" s="475"/>
      <c r="F55" s="475"/>
      <c r="G55" s="476"/>
      <c r="H55" s="315">
        <v>1373200</v>
      </c>
      <c r="I55"/>
      <c r="J55" s="274"/>
      <c r="K55" s="274"/>
      <c r="L55" s="274"/>
    </row>
    <row r="56" spans="2:12" x14ac:dyDescent="0.2">
      <c r="B56" s="474" t="s">
        <v>65</v>
      </c>
      <c r="C56" s="475"/>
      <c r="D56" s="475"/>
      <c r="E56" s="475"/>
      <c r="F56" s="475"/>
      <c r="G56" s="476"/>
      <c r="H56" s="314">
        <f>+H57/150</f>
        <v>10522</v>
      </c>
      <c r="I56"/>
      <c r="J56" s="274"/>
      <c r="K56" s="274"/>
      <c r="L56" s="274"/>
    </row>
    <row r="57" spans="2:12" x14ac:dyDescent="0.2">
      <c r="B57" s="474" t="s">
        <v>78</v>
      </c>
      <c r="C57" s="475"/>
      <c r="D57" s="475"/>
      <c r="E57" s="475"/>
      <c r="F57" s="475"/>
      <c r="G57" s="476"/>
      <c r="H57" s="315">
        <v>1578300</v>
      </c>
      <c r="I57"/>
      <c r="J57" s="274"/>
      <c r="K57" s="274"/>
      <c r="L57" s="274"/>
    </row>
    <row r="58" spans="2:12" x14ac:dyDescent="0.2">
      <c r="B58" s="474" t="s">
        <v>66</v>
      </c>
      <c r="C58" s="475"/>
      <c r="D58" s="475"/>
      <c r="E58" s="475"/>
      <c r="F58" s="475"/>
      <c r="G58" s="476"/>
      <c r="H58" s="314">
        <f>+H59/300</f>
        <v>1036</v>
      </c>
      <c r="I58"/>
      <c r="J58" s="274"/>
      <c r="K58" s="274"/>
      <c r="L58" s="274"/>
    </row>
    <row r="59" spans="2:12" x14ac:dyDescent="0.2">
      <c r="B59" s="474" t="s">
        <v>79</v>
      </c>
      <c r="C59" s="475"/>
      <c r="D59" s="475"/>
      <c r="E59" s="475"/>
      <c r="F59" s="475"/>
      <c r="G59" s="476"/>
      <c r="H59" s="315">
        <v>310800</v>
      </c>
      <c r="I59"/>
      <c r="J59" s="274"/>
      <c r="K59" s="274"/>
      <c r="L59" s="274"/>
    </row>
    <row r="60" spans="2:12" x14ac:dyDescent="0.2">
      <c r="B60" s="474" t="s">
        <v>67</v>
      </c>
      <c r="C60" s="475"/>
      <c r="D60" s="475"/>
      <c r="E60" s="475"/>
      <c r="F60" s="475"/>
      <c r="G60" s="476"/>
      <c r="H60" s="314">
        <f>+H61/100</f>
        <v>7077</v>
      </c>
      <c r="I60"/>
      <c r="J60" s="274"/>
      <c r="K60" s="274"/>
      <c r="L60" s="274"/>
    </row>
    <row r="61" spans="2:12" x14ac:dyDescent="0.2">
      <c r="B61" s="474" t="s">
        <v>80</v>
      </c>
      <c r="C61" s="475"/>
      <c r="D61" s="475"/>
      <c r="E61" s="475"/>
      <c r="F61" s="475"/>
      <c r="G61" s="476"/>
      <c r="H61" s="396">
        <v>707700</v>
      </c>
      <c r="I61"/>
      <c r="J61" s="274"/>
      <c r="K61" s="274"/>
      <c r="L61" s="274"/>
    </row>
    <row r="62" spans="2:12" x14ac:dyDescent="0.2">
      <c r="B62" s="474" t="s">
        <v>68</v>
      </c>
      <c r="C62" s="475"/>
      <c r="D62" s="475"/>
      <c r="E62" s="475"/>
      <c r="F62" s="475"/>
      <c r="G62" s="476"/>
      <c r="H62" s="314">
        <f>+H63/150</f>
        <v>2002</v>
      </c>
      <c r="I62"/>
      <c r="J62" s="274"/>
      <c r="K62" s="274"/>
      <c r="L62" s="274"/>
    </row>
    <row r="63" spans="2:12" x14ac:dyDescent="0.2">
      <c r="B63" s="474" t="s">
        <v>81</v>
      </c>
      <c r="C63" s="475"/>
      <c r="D63" s="475"/>
      <c r="E63" s="475"/>
      <c r="F63" s="475"/>
      <c r="G63" s="476"/>
      <c r="H63" s="315">
        <v>300300</v>
      </c>
      <c r="I63"/>
      <c r="J63" s="274"/>
      <c r="K63" s="274"/>
      <c r="L63" s="274"/>
    </row>
    <row r="64" spans="2:12" x14ac:dyDescent="0.2">
      <c r="B64" s="474" t="s">
        <v>69</v>
      </c>
      <c r="C64" s="475"/>
      <c r="D64" s="475"/>
      <c r="E64" s="475"/>
      <c r="F64" s="475"/>
      <c r="G64" s="476"/>
      <c r="H64" s="314">
        <v>0</v>
      </c>
      <c r="I64"/>
      <c r="J64" s="274"/>
      <c r="K64" s="274"/>
      <c r="L64" s="274"/>
    </row>
    <row r="65" spans="2:12" x14ac:dyDescent="0.2">
      <c r="B65" s="474" t="s">
        <v>82</v>
      </c>
      <c r="C65" s="475"/>
      <c r="D65" s="475"/>
      <c r="E65" s="475"/>
      <c r="F65" s="475"/>
      <c r="G65" s="476"/>
      <c r="H65" s="315">
        <v>0</v>
      </c>
      <c r="I65"/>
      <c r="J65" s="274"/>
      <c r="K65" s="274"/>
      <c r="L65" s="274"/>
    </row>
    <row r="66" spans="2:12" x14ac:dyDescent="0.2">
      <c r="B66" s="474" t="s">
        <v>70</v>
      </c>
      <c r="C66" s="475"/>
      <c r="D66" s="475"/>
      <c r="E66" s="475"/>
      <c r="F66" s="475"/>
      <c r="G66" s="476"/>
      <c r="H66" s="314">
        <f>+H67/25</f>
        <v>17021</v>
      </c>
      <c r="I66"/>
      <c r="J66" s="274"/>
      <c r="K66" s="274"/>
      <c r="L66" s="274"/>
    </row>
    <row r="67" spans="2:12" x14ac:dyDescent="0.2">
      <c r="B67" s="474" t="s">
        <v>83</v>
      </c>
      <c r="C67" s="475"/>
      <c r="D67" s="475"/>
      <c r="E67" s="475"/>
      <c r="F67" s="475"/>
      <c r="G67" s="476"/>
      <c r="H67" s="315">
        <v>425525</v>
      </c>
      <c r="I67"/>
      <c r="J67" s="274"/>
      <c r="K67" s="274"/>
      <c r="L67" s="274"/>
    </row>
    <row r="68" spans="2:12" x14ac:dyDescent="0.2">
      <c r="B68" s="474" t="s">
        <v>71</v>
      </c>
      <c r="C68" s="475"/>
      <c r="D68" s="475"/>
      <c r="E68" s="475"/>
      <c r="F68" s="475"/>
      <c r="G68" s="476"/>
      <c r="H68" s="314">
        <f>+H69/35</f>
        <v>4773</v>
      </c>
      <c r="I68"/>
      <c r="J68" s="274"/>
      <c r="K68" s="274"/>
      <c r="L68" s="274"/>
    </row>
    <row r="69" spans="2:12" x14ac:dyDescent="0.2">
      <c r="B69" s="474" t="s">
        <v>84</v>
      </c>
      <c r="C69" s="475"/>
      <c r="D69" s="475"/>
      <c r="E69" s="475"/>
      <c r="F69" s="475"/>
      <c r="G69" s="476"/>
      <c r="H69" s="315">
        <v>167055</v>
      </c>
      <c r="I69"/>
      <c r="J69" s="274"/>
      <c r="K69" s="274"/>
      <c r="L69" s="274"/>
    </row>
    <row r="70" spans="2:12" x14ac:dyDescent="0.2">
      <c r="B70" s="468" t="s">
        <v>61</v>
      </c>
      <c r="C70" s="469"/>
      <c r="D70" s="469"/>
      <c r="E70" s="469"/>
      <c r="F70" s="469"/>
      <c r="G70" s="470"/>
      <c r="H70" s="79"/>
      <c r="I70"/>
    </row>
    <row r="71" spans="2:12" x14ac:dyDescent="0.2">
      <c r="B71" s="471" t="s">
        <v>61</v>
      </c>
      <c r="C71" s="472"/>
      <c r="D71" s="472"/>
      <c r="E71" s="472"/>
      <c r="F71" s="472"/>
      <c r="G71" s="473"/>
      <c r="H71" s="314">
        <v>136437</v>
      </c>
      <c r="I71"/>
    </row>
    <row r="72" spans="2:12" x14ac:dyDescent="0.2">
      <c r="B72" s="471" t="s">
        <v>62</v>
      </c>
      <c r="C72" s="472"/>
      <c r="D72" s="472"/>
      <c r="E72" s="472"/>
      <c r="F72" s="472"/>
      <c r="G72" s="473"/>
      <c r="H72" s="314">
        <v>6283</v>
      </c>
      <c r="I72"/>
    </row>
    <row r="73" spans="2:12" x14ac:dyDescent="0.2">
      <c r="B73" s="471" t="s">
        <v>63</v>
      </c>
      <c r="C73" s="472"/>
      <c r="D73" s="472"/>
      <c r="E73" s="472"/>
      <c r="F73" s="472"/>
      <c r="G73" s="473"/>
      <c r="H73" s="314">
        <v>98</v>
      </c>
      <c r="I73"/>
    </row>
    <row r="74" spans="2:12" x14ac:dyDescent="0.2">
      <c r="B74" s="471" t="s">
        <v>461</v>
      </c>
      <c r="C74" s="472"/>
      <c r="D74" s="472"/>
      <c r="E74" s="472"/>
      <c r="F74" s="472"/>
      <c r="G74" s="473"/>
      <c r="H74" s="314">
        <v>549</v>
      </c>
      <c r="I74"/>
    </row>
    <row r="75" spans="2:12" x14ac:dyDescent="0.2">
      <c r="B75" s="480" t="s">
        <v>457</v>
      </c>
      <c r="C75" s="481"/>
      <c r="D75" s="481"/>
      <c r="E75" s="481"/>
      <c r="F75" s="481"/>
      <c r="G75" s="482"/>
      <c r="H75" s="314">
        <v>2</v>
      </c>
      <c r="I75"/>
    </row>
    <row r="76" spans="2:12" x14ac:dyDescent="0.2">
      <c r="B76" s="471" t="s">
        <v>89</v>
      </c>
      <c r="C76" s="472"/>
      <c r="D76" s="472"/>
      <c r="E76" s="472"/>
      <c r="F76" s="472"/>
      <c r="G76" s="473"/>
      <c r="H76" s="314">
        <v>49</v>
      </c>
      <c r="I76"/>
    </row>
    <row r="77" spans="2:12" ht="17.25" customHeight="1" x14ac:dyDescent="0.2">
      <c r="B77" s="471" t="s">
        <v>88</v>
      </c>
      <c r="C77" s="472"/>
      <c r="D77" s="472"/>
      <c r="E77" s="472"/>
      <c r="F77" s="472"/>
      <c r="G77" s="473"/>
      <c r="H77" s="315">
        <f>+H76*10</f>
        <v>490</v>
      </c>
      <c r="I77"/>
    </row>
    <row r="78" spans="2:12" x14ac:dyDescent="0.2">
      <c r="B78" s="468" t="s">
        <v>101</v>
      </c>
      <c r="C78" s="469"/>
      <c r="D78" s="469"/>
      <c r="E78" s="469"/>
      <c r="F78" s="469"/>
      <c r="G78" s="470"/>
      <c r="H78" s="79"/>
      <c r="I78"/>
    </row>
    <row r="79" spans="2:12" x14ac:dyDescent="0.2">
      <c r="B79" s="471" t="s">
        <v>458</v>
      </c>
      <c r="C79" s="472"/>
      <c r="D79" s="472"/>
      <c r="E79" s="472"/>
      <c r="F79" s="472"/>
      <c r="G79" s="473"/>
      <c r="H79" s="314">
        <v>0</v>
      </c>
      <c r="I79"/>
    </row>
    <row r="80" spans="2:12" x14ac:dyDescent="0.2">
      <c r="B80" s="477" t="s">
        <v>90</v>
      </c>
      <c r="C80" s="478"/>
      <c r="D80" s="478"/>
      <c r="E80" s="478"/>
      <c r="F80" s="478"/>
      <c r="G80" s="479"/>
      <c r="H80" s="316">
        <f>SUM(H45,H50,H52,H55,H57,H59,H61,H63,H65,H67,H69,H77)</f>
        <v>4902170</v>
      </c>
      <c r="I80"/>
    </row>
    <row r="81" spans="2:9" x14ac:dyDescent="0.2">
      <c r="B81"/>
      <c r="C81"/>
      <c r="D81"/>
      <c r="E81"/>
      <c r="F81"/>
      <c r="G81"/>
      <c r="H81"/>
      <c r="I81"/>
    </row>
  </sheetData>
  <mergeCells count="43">
    <mergeCell ref="B71:G71"/>
    <mergeCell ref="B72:G72"/>
    <mergeCell ref="B73:G73"/>
    <mergeCell ref="B80:G80"/>
    <mergeCell ref="B74:G74"/>
    <mergeCell ref="B75:G75"/>
    <mergeCell ref="B76:G76"/>
    <mergeCell ref="B77:G77"/>
    <mergeCell ref="B78:G78"/>
    <mergeCell ref="B79:G79"/>
    <mergeCell ref="B70:G70"/>
    <mergeCell ref="B59:G59"/>
    <mergeCell ref="B60:G60"/>
    <mergeCell ref="B61:G61"/>
    <mergeCell ref="B62:G62"/>
    <mergeCell ref="B63:G63"/>
    <mergeCell ref="B64:G64"/>
    <mergeCell ref="B65:G65"/>
    <mergeCell ref="B66:G66"/>
    <mergeCell ref="B67:G67"/>
    <mergeCell ref="B68:G68"/>
    <mergeCell ref="B69:G69"/>
    <mergeCell ref="B58:G58"/>
    <mergeCell ref="B47:G47"/>
    <mergeCell ref="B48:G48"/>
    <mergeCell ref="B49:G49"/>
    <mergeCell ref="B50:G50"/>
    <mergeCell ref="B51:G51"/>
    <mergeCell ref="B52:G52"/>
    <mergeCell ref="B53:G53"/>
    <mergeCell ref="B54:G54"/>
    <mergeCell ref="B55:G55"/>
    <mergeCell ref="B56:G56"/>
    <mergeCell ref="B57:G57"/>
    <mergeCell ref="H4:J4"/>
    <mergeCell ref="B19:C19"/>
    <mergeCell ref="B26:C26"/>
    <mergeCell ref="B46:G46"/>
    <mergeCell ref="B41:G41"/>
    <mergeCell ref="B42:G42"/>
    <mergeCell ref="B43:G43"/>
    <mergeCell ref="B44:G44"/>
    <mergeCell ref="B45:G45"/>
  </mergeCells>
  <pageMargins left="0" right="0" top="0" bottom="0" header="0" footer="0"/>
  <pageSetup paperSize="8" scale="93" fitToHeight="2" orientation="portrait" verticalDpi="2" r:id="rId1"/>
  <headerFooter alignWithMargins="0">
    <oddFooter>&amp;L&amp;D&amp;C&amp; Template: &amp;A
&amp;F&amp;R&amp;P of &amp;N</oddFooter>
  </headerFooter>
  <rowBreaks count="1" manualBreakCount="1">
    <brk id="37" min="1"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76"/>
  <sheetViews>
    <sheetView topLeftCell="A4" zoomScaleNormal="100" zoomScaleSheetLayoutView="100" workbookViewId="0">
      <selection activeCell="B42" sqref="B42:G42"/>
    </sheetView>
  </sheetViews>
  <sheetFormatPr defaultColWidth="9.140625" defaultRowHeight="12.75" x14ac:dyDescent="0.2"/>
  <cols>
    <col min="1" max="1" width="9.140625" style="273"/>
    <col min="2" max="2" width="13" style="273" customWidth="1"/>
    <col min="3" max="32" width="17.28515625" style="290" customWidth="1"/>
    <col min="33" max="35" width="13" style="317" customWidth="1"/>
    <col min="36" max="36" width="15.42578125" style="317" bestFit="1" customWidth="1"/>
    <col min="37" max="37" width="17.42578125" style="273" customWidth="1"/>
    <col min="38" max="38" width="36.5703125" style="273" customWidth="1"/>
    <col min="39" max="16384" width="9.140625" style="273"/>
  </cols>
  <sheetData>
    <row r="1" spans="2:39" ht="20.25" x14ac:dyDescent="0.3">
      <c r="B1" s="75" t="str">
        <f>Cover!C22</f>
        <v>SP AusNet</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row>
    <row r="2" spans="2:39" ht="20.25" x14ac:dyDescent="0.3">
      <c r="B2" s="80" t="s">
        <v>245</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row>
    <row r="3" spans="2:39" ht="20.25" x14ac:dyDescent="0.3">
      <c r="B3" s="76">
        <f>Cover!C26</f>
        <v>2013</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2:39" ht="20.25" x14ac:dyDescent="0.3">
      <c r="B4" s="207" t="s">
        <v>246</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row>
    <row r="5" spans="2:39" ht="20.25" x14ac:dyDescent="0.3">
      <c r="B5" s="75"/>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row>
    <row r="6" spans="2:39" ht="147" customHeight="1" x14ac:dyDescent="0.2">
      <c r="B6" s="486" t="s">
        <v>236</v>
      </c>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row>
    <row r="8" spans="2:39" x14ac:dyDescent="0.2">
      <c r="D8" s="369"/>
    </row>
    <row r="9" spans="2:39" ht="15.75" x14ac:dyDescent="0.25">
      <c r="B9" s="367" t="s">
        <v>472</v>
      </c>
      <c r="C9" s="291"/>
      <c r="D9" s="369"/>
      <c r="F9" s="368"/>
      <c r="G9" s="292"/>
      <c r="H9" s="368"/>
      <c r="I9" s="292"/>
      <c r="J9" s="368"/>
      <c r="K9" s="292"/>
      <c r="L9" s="368"/>
      <c r="M9" s="292"/>
      <c r="N9" s="292"/>
      <c r="O9" s="292"/>
      <c r="P9" s="368"/>
      <c r="Q9" s="292"/>
      <c r="R9" s="368"/>
      <c r="S9" s="292"/>
      <c r="T9" s="368"/>
      <c r="U9" s="292"/>
      <c r="V9" s="368"/>
      <c r="W9" s="292"/>
      <c r="X9" s="292"/>
      <c r="Y9" s="292"/>
      <c r="Z9" s="368"/>
      <c r="AA9" s="292"/>
      <c r="AB9" s="368"/>
      <c r="AC9" s="292"/>
      <c r="AD9" s="368"/>
      <c r="AE9" s="292"/>
      <c r="AF9" s="368"/>
      <c r="AG9" s="318"/>
      <c r="AH9" s="318"/>
      <c r="AI9" s="318"/>
    </row>
    <row r="10" spans="2:39" s="385" customFormat="1" ht="12.75" customHeight="1" x14ac:dyDescent="0.2">
      <c r="B10" s="381"/>
      <c r="C10" s="382"/>
      <c r="D10" s="383"/>
      <c r="E10" s="384"/>
      <c r="F10" s="384"/>
      <c r="G10" s="384"/>
      <c r="H10" s="384"/>
      <c r="I10" s="384"/>
      <c r="J10" s="384"/>
      <c r="K10" s="384"/>
      <c r="L10" s="384"/>
      <c r="M10" s="382"/>
      <c r="N10" s="382"/>
      <c r="O10" s="384"/>
      <c r="P10" s="384"/>
      <c r="Q10" s="384"/>
      <c r="R10" s="384"/>
      <c r="S10" s="384"/>
      <c r="T10" s="384"/>
      <c r="U10" s="384"/>
      <c r="V10" s="384"/>
      <c r="W10" s="382"/>
      <c r="X10" s="382"/>
      <c r="Y10" s="384"/>
      <c r="Z10" s="384"/>
      <c r="AA10" s="384"/>
      <c r="AB10" s="384"/>
      <c r="AC10" s="384"/>
      <c r="AD10" s="384"/>
      <c r="AE10" s="384"/>
      <c r="AF10" s="384"/>
      <c r="AG10" s="483"/>
      <c r="AH10" s="484"/>
      <c r="AI10" s="484"/>
      <c r="AJ10" s="485"/>
    </row>
    <row r="11" spans="2:39" ht="51" x14ac:dyDescent="0.2">
      <c r="B11" s="278" t="s">
        <v>27</v>
      </c>
      <c r="C11" s="293" t="s">
        <v>473</v>
      </c>
      <c r="D11" s="293" t="s">
        <v>474</v>
      </c>
      <c r="E11" s="293" t="s">
        <v>475</v>
      </c>
      <c r="F11" s="293" t="s">
        <v>476</v>
      </c>
      <c r="G11" s="293" t="s">
        <v>477</v>
      </c>
      <c r="H11" s="293" t="s">
        <v>478</v>
      </c>
      <c r="I11" s="293" t="s">
        <v>479</v>
      </c>
      <c r="J11" s="293" t="s">
        <v>480</v>
      </c>
      <c r="K11" s="293" t="s">
        <v>481</v>
      </c>
      <c r="L11" s="293" t="s">
        <v>482</v>
      </c>
      <c r="M11" s="293" t="s">
        <v>483</v>
      </c>
      <c r="N11" s="293" t="s">
        <v>484</v>
      </c>
      <c r="O11" s="293" t="s">
        <v>485</v>
      </c>
      <c r="P11" s="293" t="s">
        <v>486</v>
      </c>
      <c r="Q11" s="293" t="s">
        <v>487</v>
      </c>
      <c r="R11" s="293" t="s">
        <v>488</v>
      </c>
      <c r="S11" s="293" t="s">
        <v>489</v>
      </c>
      <c r="T11" s="293" t="s">
        <v>490</v>
      </c>
      <c r="U11" s="293" t="s">
        <v>491</v>
      </c>
      <c r="V11" s="293" t="s">
        <v>492</v>
      </c>
      <c r="W11" s="293" t="s">
        <v>493</v>
      </c>
      <c r="X11" s="293" t="s">
        <v>494</v>
      </c>
      <c r="Y11" s="293" t="s">
        <v>495</v>
      </c>
      <c r="Z11" s="293" t="s">
        <v>496</v>
      </c>
      <c r="AA11" s="293" t="s">
        <v>497</v>
      </c>
      <c r="AB11" s="293" t="s">
        <v>498</v>
      </c>
      <c r="AC11" s="293" t="s">
        <v>499</v>
      </c>
      <c r="AD11" s="293" t="s">
        <v>500</v>
      </c>
      <c r="AE11" s="293" t="s">
        <v>501</v>
      </c>
      <c r="AF11" s="293" t="s">
        <v>502</v>
      </c>
      <c r="AG11" s="395" t="s">
        <v>217</v>
      </c>
      <c r="AH11" s="395" t="s">
        <v>904</v>
      </c>
      <c r="AI11" s="395" t="s">
        <v>905</v>
      </c>
      <c r="AJ11" s="395" t="s">
        <v>7</v>
      </c>
      <c r="AK11" s="115" t="s">
        <v>235</v>
      </c>
      <c r="AL11" s="128" t="s">
        <v>439</v>
      </c>
    </row>
    <row r="12" spans="2:39" x14ac:dyDescent="0.2">
      <c r="B12" s="294">
        <v>41275</v>
      </c>
      <c r="C12" s="359" t="s">
        <v>540</v>
      </c>
      <c r="D12" s="359" t="s">
        <v>540</v>
      </c>
      <c r="E12" s="295">
        <v>0</v>
      </c>
      <c r="F12" s="295">
        <v>0</v>
      </c>
      <c r="G12" s="295">
        <v>0.23969577910917927</v>
      </c>
      <c r="H12" s="295">
        <v>0.23969577910917927</v>
      </c>
      <c r="I12" s="295">
        <v>2.5944505863651941E-3</v>
      </c>
      <c r="J12" s="295">
        <v>2.5944505863651941E-3</v>
      </c>
      <c r="K12" s="295">
        <v>4.2735172190255195E-2</v>
      </c>
      <c r="L12" s="295">
        <v>4.2735172190255195E-2</v>
      </c>
      <c r="M12" s="359" t="s">
        <v>540</v>
      </c>
      <c r="N12" s="359" t="s">
        <v>540</v>
      </c>
      <c r="O12" s="295">
        <v>0</v>
      </c>
      <c r="P12" s="295">
        <v>0</v>
      </c>
      <c r="Q12" s="295">
        <v>3.4894901950546699E-3</v>
      </c>
      <c r="R12" s="295">
        <v>3.4894901950546699E-3</v>
      </c>
      <c r="S12" s="295">
        <v>3.0978514464062016E-5</v>
      </c>
      <c r="T12" s="295">
        <v>3.0978514464062016E-5</v>
      </c>
      <c r="U12" s="295">
        <v>6.1948202820536499E-4</v>
      </c>
      <c r="V12" s="295">
        <v>6.1948202820536499E-4</v>
      </c>
      <c r="W12" s="359" t="s">
        <v>540</v>
      </c>
      <c r="X12" s="359" t="s">
        <v>540</v>
      </c>
      <c r="Y12" s="295">
        <v>3.6266399033366853E-7</v>
      </c>
      <c r="Z12" s="295">
        <v>3.6266399033366853E-7</v>
      </c>
      <c r="AA12" s="295">
        <v>9.9427618945954144E-2</v>
      </c>
      <c r="AB12" s="295">
        <v>9.9427618945954144E-2</v>
      </c>
      <c r="AC12" s="295">
        <v>1.5651703469522011E-2</v>
      </c>
      <c r="AD12" s="295">
        <v>1.5651703469522011E-2</v>
      </c>
      <c r="AE12" s="296">
        <v>2.342812685768618E-2</v>
      </c>
      <c r="AF12" s="296">
        <v>2.342812685768618E-2</v>
      </c>
      <c r="AG12" s="319">
        <v>132</v>
      </c>
      <c r="AH12" s="319">
        <v>66</v>
      </c>
      <c r="AI12" s="319">
        <v>8</v>
      </c>
      <c r="AJ12" s="319">
        <v>2</v>
      </c>
      <c r="AK12" s="204" t="s">
        <v>903</v>
      </c>
      <c r="AL12" s="117"/>
    </row>
    <row r="13" spans="2:39" x14ac:dyDescent="0.2">
      <c r="B13" s="294">
        <v>41276</v>
      </c>
      <c r="C13" s="359" t="s">
        <v>540</v>
      </c>
      <c r="D13" s="359" t="s">
        <v>540</v>
      </c>
      <c r="E13" s="295">
        <v>5.9076389300133418E-2</v>
      </c>
      <c r="F13" s="295">
        <v>5.9076389300133418E-2</v>
      </c>
      <c r="G13" s="295">
        <v>1.611604947940461E-2</v>
      </c>
      <c r="H13" s="295">
        <v>1.611604947940461E-2</v>
      </c>
      <c r="I13" s="295">
        <v>4.9023499139378146E-2</v>
      </c>
      <c r="J13" s="295">
        <v>4.9023499139378146E-2</v>
      </c>
      <c r="K13" s="295">
        <v>4.76667944001248E-2</v>
      </c>
      <c r="L13" s="295">
        <v>4.76667944001248E-2</v>
      </c>
      <c r="M13" s="359" t="s">
        <v>540</v>
      </c>
      <c r="N13" s="359" t="s">
        <v>540</v>
      </c>
      <c r="O13" s="295">
        <v>1.0067266057986058E-3</v>
      </c>
      <c r="P13" s="295">
        <v>1.0067266057986058E-3</v>
      </c>
      <c r="Q13" s="295">
        <v>1.6533744066343824E-4</v>
      </c>
      <c r="R13" s="295">
        <v>1.6533744066343824E-4</v>
      </c>
      <c r="S13" s="295">
        <v>6.3505954651327137E-4</v>
      </c>
      <c r="T13" s="295">
        <v>6.3505954651327137E-4</v>
      </c>
      <c r="U13" s="295">
        <v>7.1490346531279277E-4</v>
      </c>
      <c r="V13" s="295">
        <v>7.1490346531279277E-4</v>
      </c>
      <c r="W13" s="359" t="s">
        <v>540</v>
      </c>
      <c r="X13" s="359" t="s">
        <v>540</v>
      </c>
      <c r="Y13" s="295">
        <v>1.841753762889424E-2</v>
      </c>
      <c r="Z13" s="295">
        <v>1.841753762889424E-2</v>
      </c>
      <c r="AA13" s="295">
        <v>7.1137512651383739E-2</v>
      </c>
      <c r="AB13" s="295">
        <v>7.1137512651383739E-2</v>
      </c>
      <c r="AC13" s="295">
        <v>1.3107592969160916E-2</v>
      </c>
      <c r="AD13" s="295">
        <v>1.3107592969160916E-2</v>
      </c>
      <c r="AE13" s="296">
        <v>2.5516796092148769E-2</v>
      </c>
      <c r="AF13" s="296">
        <v>2.5516796092148769E-2</v>
      </c>
      <c r="AG13" s="321">
        <v>365</v>
      </c>
      <c r="AH13" s="321">
        <v>201</v>
      </c>
      <c r="AI13" s="321">
        <v>7</v>
      </c>
      <c r="AJ13" s="320">
        <v>12</v>
      </c>
      <c r="AK13" s="204" t="s">
        <v>903</v>
      </c>
      <c r="AL13" s="129"/>
    </row>
    <row r="14" spans="2:39" x14ac:dyDescent="0.2">
      <c r="B14" s="294">
        <v>41277</v>
      </c>
      <c r="C14" s="359" t="s">
        <v>540</v>
      </c>
      <c r="D14" s="359" t="s">
        <v>540</v>
      </c>
      <c r="E14" s="295">
        <v>1.9193991688409406E-2</v>
      </c>
      <c r="F14" s="295">
        <v>1.9193991688409406E-2</v>
      </c>
      <c r="G14" s="295">
        <v>1.5923648910295736</v>
      </c>
      <c r="H14" s="295">
        <v>1.5923648910295736</v>
      </c>
      <c r="I14" s="295">
        <v>0.26770857736980797</v>
      </c>
      <c r="J14" s="295">
        <v>0.26770857736980797</v>
      </c>
      <c r="K14" s="295">
        <v>0.39021763660790426</v>
      </c>
      <c r="L14" s="295">
        <v>0.39021763660790426</v>
      </c>
      <c r="M14" s="359" t="s">
        <v>540</v>
      </c>
      <c r="N14" s="359" t="s">
        <v>540</v>
      </c>
      <c r="O14" s="295">
        <v>2.8912909439890758E-4</v>
      </c>
      <c r="P14" s="295">
        <v>2.8912909439890758E-4</v>
      </c>
      <c r="Q14" s="295">
        <v>5.8825320993939074E-3</v>
      </c>
      <c r="R14" s="295">
        <v>5.8825320993939074E-3</v>
      </c>
      <c r="S14" s="295">
        <v>3.2604886473425274E-3</v>
      </c>
      <c r="T14" s="295">
        <v>3.2604886473425274E-3</v>
      </c>
      <c r="U14" s="295">
        <v>2.4249162033173335E-3</v>
      </c>
      <c r="V14" s="295">
        <v>2.4249162033173335E-3</v>
      </c>
      <c r="W14" s="359" t="s">
        <v>540</v>
      </c>
      <c r="X14" s="359" t="s">
        <v>540</v>
      </c>
      <c r="Y14" s="295">
        <v>3.6266399033366853E-7</v>
      </c>
      <c r="Z14" s="295">
        <v>3.6266399033366853E-7</v>
      </c>
      <c r="AA14" s="295">
        <v>0.11848493447505572</v>
      </c>
      <c r="AB14" s="295">
        <v>0.11848493447505572</v>
      </c>
      <c r="AC14" s="295">
        <v>3.5783865556854318E-2</v>
      </c>
      <c r="AD14" s="295">
        <v>3.5783865556854318E-2</v>
      </c>
      <c r="AE14" s="296">
        <v>3.4619698267000218E-2</v>
      </c>
      <c r="AF14" s="296">
        <v>3.4619698267000218E-2</v>
      </c>
      <c r="AG14" s="321">
        <v>947</v>
      </c>
      <c r="AH14" s="321">
        <v>352</v>
      </c>
      <c r="AI14" s="321">
        <v>14</v>
      </c>
      <c r="AJ14" s="320">
        <v>47</v>
      </c>
      <c r="AK14" s="204" t="s">
        <v>903</v>
      </c>
      <c r="AL14" s="129"/>
    </row>
    <row r="15" spans="2:39" x14ac:dyDescent="0.2">
      <c r="B15" s="294">
        <v>41278</v>
      </c>
      <c r="C15" s="359" t="s">
        <v>540</v>
      </c>
      <c r="D15" s="359" t="s">
        <v>540</v>
      </c>
      <c r="E15" s="295">
        <v>1.5912097788336601</v>
      </c>
      <c r="F15" s="295">
        <v>1.5912097788336601</v>
      </c>
      <c r="G15" s="295">
        <v>8.598930527818025</v>
      </c>
      <c r="H15" s="295">
        <v>7.4374959209513003</v>
      </c>
      <c r="I15" s="295">
        <v>5.5536731805447186</v>
      </c>
      <c r="J15" s="295">
        <v>5.5536731805447186</v>
      </c>
      <c r="K15" s="295">
        <v>4.3608293486048018</v>
      </c>
      <c r="L15" s="295">
        <v>4.1586752475277509</v>
      </c>
      <c r="M15" s="359" t="s">
        <v>540</v>
      </c>
      <c r="N15" s="359" t="s">
        <v>540</v>
      </c>
      <c r="O15" s="295">
        <v>1.1495494114655362E-2</v>
      </c>
      <c r="P15" s="295">
        <v>1.1495494114655362E-2</v>
      </c>
      <c r="Q15" s="295">
        <v>0.11255128723899527</v>
      </c>
      <c r="R15" s="295">
        <v>0.10757376007796965</v>
      </c>
      <c r="S15" s="295">
        <v>6.9817826973379779E-2</v>
      </c>
      <c r="T15" s="295">
        <v>6.9817826973379779E-2</v>
      </c>
      <c r="U15" s="295">
        <v>5.1897144778554165E-2</v>
      </c>
      <c r="V15" s="295">
        <v>5.1030778714658151E-2</v>
      </c>
      <c r="W15" s="359" t="s">
        <v>540</v>
      </c>
      <c r="X15" s="359" t="s">
        <v>540</v>
      </c>
      <c r="Y15" s="295">
        <v>7.1425699429715633E-2</v>
      </c>
      <c r="Z15" s="295">
        <v>7.1425699429715633E-2</v>
      </c>
      <c r="AA15" s="295">
        <v>0.13783811700323922</v>
      </c>
      <c r="AB15" s="295">
        <v>0.13783811700323922</v>
      </c>
      <c r="AC15" s="295">
        <v>2.1711875361554136E-2</v>
      </c>
      <c r="AD15" s="295">
        <v>2.1711875361554136E-2</v>
      </c>
      <c r="AE15" s="296">
        <v>6.3539966840480022E-2</v>
      </c>
      <c r="AF15" s="296">
        <v>6.3539966840480022E-2</v>
      </c>
      <c r="AG15" s="321">
        <v>7815</v>
      </c>
      <c r="AH15" s="321">
        <v>1973</v>
      </c>
      <c r="AI15" s="321">
        <v>164</v>
      </c>
      <c r="AJ15" s="320">
        <v>1227</v>
      </c>
      <c r="AK15" s="204" t="s">
        <v>903</v>
      </c>
      <c r="AL15" s="363" t="s">
        <v>902</v>
      </c>
    </row>
    <row r="16" spans="2:39" x14ac:dyDescent="0.2">
      <c r="B16" s="294">
        <v>41279</v>
      </c>
      <c r="C16" s="359" t="s">
        <v>540</v>
      </c>
      <c r="D16" s="359" t="s">
        <v>540</v>
      </c>
      <c r="E16" s="295">
        <v>0.21198736192344</v>
      </c>
      <c r="F16" s="295">
        <v>0.21198736192344</v>
      </c>
      <c r="G16" s="295">
        <v>3.0289732109836272</v>
      </c>
      <c r="H16" s="295">
        <v>3.0289732109836272</v>
      </c>
      <c r="I16" s="295">
        <v>0.19886657360204613</v>
      </c>
      <c r="J16" s="295">
        <v>0.19886657360204613</v>
      </c>
      <c r="K16" s="295">
        <v>0.69716719501869806</v>
      </c>
      <c r="L16" s="295">
        <v>0.69716719501869806</v>
      </c>
      <c r="M16" s="359" t="s">
        <v>540</v>
      </c>
      <c r="N16" s="359" t="s">
        <v>540</v>
      </c>
      <c r="O16" s="295">
        <v>3.5705701416732564E-3</v>
      </c>
      <c r="P16" s="295">
        <v>3.5705701416732564E-3</v>
      </c>
      <c r="Q16" s="295">
        <v>2.5783938772935132E-2</v>
      </c>
      <c r="R16" s="295">
        <v>2.5783938772935132E-2</v>
      </c>
      <c r="S16" s="295">
        <v>9.2161080530584502E-4</v>
      </c>
      <c r="T16" s="295">
        <v>9.2161080530584502E-4</v>
      </c>
      <c r="U16" s="295">
        <v>6.4008094161268278E-3</v>
      </c>
      <c r="V16" s="295">
        <v>6.4008094161268278E-3</v>
      </c>
      <c r="W16" s="359" t="s">
        <v>540</v>
      </c>
      <c r="X16" s="359" t="s">
        <v>540</v>
      </c>
      <c r="Y16" s="295">
        <v>1.7832312473966331E-2</v>
      </c>
      <c r="Z16" s="295">
        <v>1.7832312473966331E-2</v>
      </c>
      <c r="AA16" s="295">
        <v>1.9343383870921407E-2</v>
      </c>
      <c r="AB16" s="295">
        <v>1.9343383870921407E-2</v>
      </c>
      <c r="AC16" s="295">
        <v>2.0275246753283266E-2</v>
      </c>
      <c r="AD16" s="295">
        <v>2.0275246753283266E-2</v>
      </c>
      <c r="AE16" s="296">
        <v>1.9050857758631152E-2</v>
      </c>
      <c r="AF16" s="296">
        <v>1.9050857758631152E-2</v>
      </c>
      <c r="AG16" s="321">
        <v>1512</v>
      </c>
      <c r="AH16" s="321">
        <v>408</v>
      </c>
      <c r="AI16" s="321">
        <v>9</v>
      </c>
      <c r="AJ16" s="320">
        <v>41</v>
      </c>
      <c r="AK16" s="204" t="s">
        <v>903</v>
      </c>
      <c r="AL16" s="129"/>
    </row>
    <row r="17" spans="2:38" x14ac:dyDescent="0.2">
      <c r="B17" s="294">
        <v>41280</v>
      </c>
      <c r="C17" s="359" t="s">
        <v>540</v>
      </c>
      <c r="D17" s="359" t="s">
        <v>540</v>
      </c>
      <c r="E17" s="295">
        <v>0.30981750032222216</v>
      </c>
      <c r="F17" s="295">
        <v>0.30981750032222216</v>
      </c>
      <c r="G17" s="295">
        <v>6.9145858079562111E-2</v>
      </c>
      <c r="H17" s="295">
        <v>6.9145858079562111E-2</v>
      </c>
      <c r="I17" s="295">
        <v>0.63887377610665907</v>
      </c>
      <c r="J17" s="295">
        <v>0.63887377610665907</v>
      </c>
      <c r="K17" s="295">
        <v>0.39663510690987513</v>
      </c>
      <c r="L17" s="295">
        <v>0.39663510690987513</v>
      </c>
      <c r="M17" s="359" t="s">
        <v>540</v>
      </c>
      <c r="N17" s="359" t="s">
        <v>540</v>
      </c>
      <c r="O17" s="295">
        <v>9.0744733844476417E-3</v>
      </c>
      <c r="P17" s="295">
        <v>9.0744733844476417E-3</v>
      </c>
      <c r="Q17" s="295">
        <v>4.6120443974538035E-4</v>
      </c>
      <c r="R17" s="295">
        <v>4.6120443974538035E-4</v>
      </c>
      <c r="S17" s="295">
        <v>1.9330593025574699E-2</v>
      </c>
      <c r="T17" s="295">
        <v>1.9330593025574699E-2</v>
      </c>
      <c r="U17" s="295">
        <v>1.1586888791616245E-2</v>
      </c>
      <c r="V17" s="295">
        <v>1.1586888791616245E-2</v>
      </c>
      <c r="W17" s="359" t="s">
        <v>540</v>
      </c>
      <c r="X17" s="359" t="s">
        <v>540</v>
      </c>
      <c r="Y17" s="295">
        <v>2.1535254972111378E-2</v>
      </c>
      <c r="Z17" s="295">
        <v>2.1535254972111378E-2</v>
      </c>
      <c r="AA17" s="295">
        <v>4.5901798023806326E-2</v>
      </c>
      <c r="AB17" s="295">
        <v>4.5901798023806326E-2</v>
      </c>
      <c r="AC17" s="295">
        <v>2.9979266409150693E-2</v>
      </c>
      <c r="AD17" s="295">
        <v>2.9979266409150693E-2</v>
      </c>
      <c r="AE17" s="296">
        <v>2.9079196410826073E-2</v>
      </c>
      <c r="AF17" s="296">
        <v>2.9079196410826073E-2</v>
      </c>
      <c r="AG17" s="321">
        <v>701</v>
      </c>
      <c r="AH17" s="321">
        <v>218</v>
      </c>
      <c r="AI17" s="321">
        <v>12</v>
      </c>
      <c r="AJ17" s="320">
        <v>27</v>
      </c>
      <c r="AK17" s="204" t="s">
        <v>903</v>
      </c>
      <c r="AL17" s="129"/>
    </row>
    <row r="18" spans="2:38" x14ac:dyDescent="0.2">
      <c r="B18" s="294">
        <v>41281</v>
      </c>
      <c r="C18" s="359" t="s">
        <v>540</v>
      </c>
      <c r="D18" s="359" t="s">
        <v>540</v>
      </c>
      <c r="E18" s="295">
        <v>3.4315478160302924</v>
      </c>
      <c r="F18" s="295">
        <v>3.4315478160302924</v>
      </c>
      <c r="G18" s="295">
        <v>0.12699655837064303</v>
      </c>
      <c r="H18" s="295">
        <v>0.12699655837064303</v>
      </c>
      <c r="I18" s="295">
        <v>0.12945921194531518</v>
      </c>
      <c r="J18" s="295">
        <v>0.12945921194531518</v>
      </c>
      <c r="K18" s="295">
        <v>1.5647858546049931</v>
      </c>
      <c r="L18" s="295">
        <v>1.5647858546049931</v>
      </c>
      <c r="M18" s="359" t="s">
        <v>540</v>
      </c>
      <c r="N18" s="359" t="s">
        <v>540</v>
      </c>
      <c r="O18" s="295">
        <v>2.7014411169440099E-2</v>
      </c>
      <c r="P18" s="295">
        <v>2.7014411169440099E-2</v>
      </c>
      <c r="Q18" s="295">
        <v>2.9586699908194211E-4</v>
      </c>
      <c r="R18" s="295">
        <v>2.9586699908194211E-4</v>
      </c>
      <c r="S18" s="295">
        <v>1.455990179810915E-3</v>
      </c>
      <c r="T18" s="295">
        <v>1.455990179810915E-3</v>
      </c>
      <c r="U18" s="295">
        <v>1.2366921174319818E-2</v>
      </c>
      <c r="V18" s="295">
        <v>1.2366921174319818E-2</v>
      </c>
      <c r="W18" s="359" t="s">
        <v>540</v>
      </c>
      <c r="X18" s="359" t="s">
        <v>540</v>
      </c>
      <c r="Y18" s="295">
        <v>3.6266399033366853E-7</v>
      </c>
      <c r="Z18" s="295">
        <v>3.6266399033366853E-7</v>
      </c>
      <c r="AA18" s="295">
        <v>5.3629147882181753E-2</v>
      </c>
      <c r="AB18" s="295">
        <v>5.3629147882181753E-2</v>
      </c>
      <c r="AC18" s="295">
        <v>4.0724938613872205E-2</v>
      </c>
      <c r="AD18" s="295">
        <v>4.0724938613872205E-2</v>
      </c>
      <c r="AE18" s="296">
        <v>2.526385355251479E-2</v>
      </c>
      <c r="AF18" s="296">
        <v>2.526385355251479E-2</v>
      </c>
      <c r="AG18" s="321">
        <v>2416</v>
      </c>
      <c r="AH18" s="321">
        <v>696</v>
      </c>
      <c r="AI18" s="321">
        <v>32</v>
      </c>
      <c r="AJ18" s="320">
        <v>249</v>
      </c>
      <c r="AK18" s="204" t="s">
        <v>903</v>
      </c>
      <c r="AL18" s="129"/>
    </row>
    <row r="19" spans="2:38" x14ac:dyDescent="0.2">
      <c r="B19" s="294">
        <v>41282</v>
      </c>
      <c r="C19" s="359" t="s">
        <v>540</v>
      </c>
      <c r="D19" s="359" t="s">
        <v>540</v>
      </c>
      <c r="E19" s="295">
        <v>0.12518244742553183</v>
      </c>
      <c r="F19" s="295">
        <v>0.12518244742553183</v>
      </c>
      <c r="G19" s="295">
        <v>0.19415836716224388</v>
      </c>
      <c r="H19" s="295">
        <v>0.19415836716224388</v>
      </c>
      <c r="I19" s="295">
        <v>0.16794614385260423</v>
      </c>
      <c r="J19" s="295">
        <v>0.16794614385260423</v>
      </c>
      <c r="K19" s="295">
        <v>0.15391477805428116</v>
      </c>
      <c r="L19" s="295">
        <v>0.15391477805428116</v>
      </c>
      <c r="M19" s="359" t="s">
        <v>540</v>
      </c>
      <c r="N19" s="359" t="s">
        <v>540</v>
      </c>
      <c r="O19" s="295">
        <v>5.6432425653762681E-4</v>
      </c>
      <c r="P19" s="295">
        <v>5.6432425653762681E-4</v>
      </c>
      <c r="Q19" s="295">
        <v>1.1573620846440677E-3</v>
      </c>
      <c r="R19" s="295">
        <v>1.1573620846440677E-3</v>
      </c>
      <c r="S19" s="295">
        <v>4.0039729944800163E-3</v>
      </c>
      <c r="T19" s="295">
        <v>4.0039729944800163E-3</v>
      </c>
      <c r="U19" s="295">
        <v>2.0129379351709791E-3</v>
      </c>
      <c r="V19" s="295">
        <v>2.0129379351709791E-3</v>
      </c>
      <c r="W19" s="359" t="s">
        <v>540</v>
      </c>
      <c r="X19" s="359" t="s">
        <v>540</v>
      </c>
      <c r="Y19" s="295">
        <v>3.6266399033366853E-7</v>
      </c>
      <c r="Z19" s="295">
        <v>3.6266399033366853E-7</v>
      </c>
      <c r="AA19" s="295">
        <v>2.1240413453270324E-2</v>
      </c>
      <c r="AB19" s="295">
        <v>2.1240413453270324E-2</v>
      </c>
      <c r="AC19" s="295">
        <v>1.4474519919887654E-2</v>
      </c>
      <c r="AD19" s="295">
        <v>1.4474519919887654E-2</v>
      </c>
      <c r="AE19" s="296">
        <v>9.3587660752909793E-3</v>
      </c>
      <c r="AF19" s="296">
        <v>9.3587660752909793E-3</v>
      </c>
      <c r="AG19" s="321">
        <v>823</v>
      </c>
      <c r="AH19" s="321">
        <v>408</v>
      </c>
      <c r="AI19" s="321">
        <v>7</v>
      </c>
      <c r="AJ19" s="320">
        <v>45</v>
      </c>
      <c r="AK19" s="204" t="s">
        <v>903</v>
      </c>
      <c r="AL19" s="129"/>
    </row>
    <row r="20" spans="2:38" x14ac:dyDescent="0.2">
      <c r="B20" s="294">
        <v>41283</v>
      </c>
      <c r="C20" s="359" t="s">
        <v>540</v>
      </c>
      <c r="D20" s="359" t="s">
        <v>540</v>
      </c>
      <c r="E20" s="295">
        <v>0.21437703130606231</v>
      </c>
      <c r="F20" s="295">
        <v>0.21437703130606231</v>
      </c>
      <c r="G20" s="295">
        <v>0.7278328177415776</v>
      </c>
      <c r="H20" s="295">
        <v>0.7278328177415776</v>
      </c>
      <c r="I20" s="295">
        <v>1.73124589776703</v>
      </c>
      <c r="J20" s="295">
        <v>1.73124589776703</v>
      </c>
      <c r="K20" s="295">
        <v>0.89705844487291553</v>
      </c>
      <c r="L20" s="295">
        <v>0.89705844487291553</v>
      </c>
      <c r="M20" s="359" t="s">
        <v>540</v>
      </c>
      <c r="N20" s="359" t="s">
        <v>540</v>
      </c>
      <c r="O20" s="295">
        <v>1.5222820994255737E-3</v>
      </c>
      <c r="P20" s="295">
        <v>1.5222820994255737E-3</v>
      </c>
      <c r="Q20" s="295">
        <v>2.9334342761918437E-2</v>
      </c>
      <c r="R20" s="295">
        <v>2.9334342761918437E-2</v>
      </c>
      <c r="S20" s="295">
        <v>1.7913325988843862E-2</v>
      </c>
      <c r="T20" s="295">
        <v>1.7913325988843862E-2</v>
      </c>
      <c r="U20" s="295">
        <v>1.2774355564508672E-2</v>
      </c>
      <c r="V20" s="295">
        <v>1.2774355564508672E-2</v>
      </c>
      <c r="W20" s="359" t="s">
        <v>540</v>
      </c>
      <c r="X20" s="359" t="s">
        <v>540</v>
      </c>
      <c r="Y20" s="295">
        <v>3.6266399033366853E-7</v>
      </c>
      <c r="Z20" s="295">
        <v>3.6266399033366853E-7</v>
      </c>
      <c r="AA20" s="295">
        <v>5.3803187293406426E-2</v>
      </c>
      <c r="AB20" s="295">
        <v>5.3803187293406426E-2</v>
      </c>
      <c r="AC20" s="295">
        <v>2.1495025760305705E-2</v>
      </c>
      <c r="AD20" s="295">
        <v>2.1495025760305705E-2</v>
      </c>
      <c r="AE20" s="296">
        <v>1.7772513426588785E-2</v>
      </c>
      <c r="AF20" s="296">
        <v>1.7772513426588785E-2</v>
      </c>
      <c r="AG20" s="321">
        <v>1165</v>
      </c>
      <c r="AH20" s="321">
        <v>412</v>
      </c>
      <c r="AI20" s="321">
        <v>5</v>
      </c>
      <c r="AJ20" s="320">
        <v>45</v>
      </c>
      <c r="AK20" s="204" t="s">
        <v>903</v>
      </c>
      <c r="AL20" s="129"/>
    </row>
    <row r="21" spans="2:38" x14ac:dyDescent="0.2">
      <c r="B21" s="294">
        <v>41284</v>
      </c>
      <c r="C21" s="359" t="s">
        <v>540</v>
      </c>
      <c r="D21" s="359" t="s">
        <v>540</v>
      </c>
      <c r="E21" s="295">
        <v>6.8276268074922756E-4</v>
      </c>
      <c r="F21" s="295">
        <v>6.8276268074922756E-4</v>
      </c>
      <c r="G21" s="295">
        <v>3.4174900906310235</v>
      </c>
      <c r="H21" s="295">
        <v>3.4174900906310235</v>
      </c>
      <c r="I21" s="295">
        <v>2.6231057122444515E-2</v>
      </c>
      <c r="J21" s="295">
        <v>2.6231057122444515E-2</v>
      </c>
      <c r="K21" s="295">
        <v>0.60538994803318247</v>
      </c>
      <c r="L21" s="295">
        <v>0.60538994803318247</v>
      </c>
      <c r="M21" s="359" t="s">
        <v>540</v>
      </c>
      <c r="N21" s="359" t="s">
        <v>540</v>
      </c>
      <c r="O21" s="295">
        <v>1.0450449195141237E-5</v>
      </c>
      <c r="P21" s="295">
        <v>1.0450449195141237E-5</v>
      </c>
      <c r="Q21" s="295">
        <v>5.2481584454799793E-2</v>
      </c>
      <c r="R21" s="295">
        <v>5.2481584454799793E-2</v>
      </c>
      <c r="S21" s="295">
        <v>2.284665441724574E-4</v>
      </c>
      <c r="T21" s="295">
        <v>2.284665441724574E-4</v>
      </c>
      <c r="U21" s="295">
        <v>9.2286161316755197E-3</v>
      </c>
      <c r="V21" s="295">
        <v>9.2286161316755197E-3</v>
      </c>
      <c r="W21" s="359" t="s">
        <v>540</v>
      </c>
      <c r="X21" s="359" t="s">
        <v>540</v>
      </c>
      <c r="Y21" s="295">
        <v>3.3619238217607651E-3</v>
      </c>
      <c r="Z21" s="295">
        <v>3.3619238217607651E-3</v>
      </c>
      <c r="AA21" s="295">
        <v>5.3237559206926244E-2</v>
      </c>
      <c r="AB21" s="295">
        <v>5.3237559206926244E-2</v>
      </c>
      <c r="AC21" s="295">
        <v>1.4393201319419489E-2</v>
      </c>
      <c r="AD21" s="295">
        <v>1.4393201319419489E-2</v>
      </c>
      <c r="AE21" s="296">
        <v>1.6357852755821523E-2</v>
      </c>
      <c r="AF21" s="296">
        <v>1.6357852755821523E-2</v>
      </c>
      <c r="AG21" s="321">
        <v>673</v>
      </c>
      <c r="AH21" s="321">
        <v>360</v>
      </c>
      <c r="AI21" s="321">
        <v>3</v>
      </c>
      <c r="AJ21" s="320">
        <v>70</v>
      </c>
      <c r="AK21" s="204" t="s">
        <v>903</v>
      </c>
      <c r="AL21" s="129"/>
    </row>
    <row r="22" spans="2:38" x14ac:dyDescent="0.2">
      <c r="B22" s="294">
        <v>41285</v>
      </c>
      <c r="C22" s="359" t="s">
        <v>540</v>
      </c>
      <c r="D22" s="359" t="s">
        <v>540</v>
      </c>
      <c r="E22" s="295">
        <v>1.2010457416161271</v>
      </c>
      <c r="F22" s="295">
        <v>1.2010457416161271</v>
      </c>
      <c r="G22" s="295">
        <v>3.6494585198818275</v>
      </c>
      <c r="H22" s="295">
        <v>3.6494585198818275</v>
      </c>
      <c r="I22" s="295">
        <v>0.11909689885708644</v>
      </c>
      <c r="J22" s="295">
        <v>0.11909689885708644</v>
      </c>
      <c r="K22" s="295">
        <v>1.2040095179096948</v>
      </c>
      <c r="L22" s="295">
        <v>1.2040095179096948</v>
      </c>
      <c r="M22" s="359" t="s">
        <v>540</v>
      </c>
      <c r="N22" s="359" t="s">
        <v>540</v>
      </c>
      <c r="O22" s="295">
        <v>9.405404275627114E-3</v>
      </c>
      <c r="P22" s="295">
        <v>9.405404275627114E-3</v>
      </c>
      <c r="Q22" s="295">
        <v>3.1196564462022423E-2</v>
      </c>
      <c r="R22" s="295">
        <v>3.1196564462022423E-2</v>
      </c>
      <c r="S22" s="295">
        <v>8.2867526191365902E-4</v>
      </c>
      <c r="T22" s="295">
        <v>8.2867526191365902E-4</v>
      </c>
      <c r="U22" s="295">
        <v>9.84355428192339E-3</v>
      </c>
      <c r="V22" s="295">
        <v>9.84355428192339E-3</v>
      </c>
      <c r="W22" s="359" t="s">
        <v>540</v>
      </c>
      <c r="X22" s="359" t="s">
        <v>540</v>
      </c>
      <c r="Y22" s="295">
        <v>1.1833754635955263E-2</v>
      </c>
      <c r="Z22" s="295">
        <v>1.1833754635955263E-2</v>
      </c>
      <c r="AA22" s="295">
        <v>6.6777825400205701E-2</v>
      </c>
      <c r="AB22" s="295">
        <v>6.6777825400205701E-2</v>
      </c>
      <c r="AC22" s="295">
        <v>4.1896531178190616E-3</v>
      </c>
      <c r="AD22" s="295">
        <v>4.1896531178190616E-3</v>
      </c>
      <c r="AE22" s="296">
        <v>1.8407141714652474E-2</v>
      </c>
      <c r="AF22" s="296">
        <v>1.8407141714652474E-2</v>
      </c>
      <c r="AG22" s="321">
        <v>2026</v>
      </c>
      <c r="AH22" s="321">
        <v>527</v>
      </c>
      <c r="AI22" s="321">
        <v>21</v>
      </c>
      <c r="AJ22" s="320">
        <v>86</v>
      </c>
      <c r="AK22" s="204" t="s">
        <v>903</v>
      </c>
      <c r="AL22" s="129"/>
    </row>
    <row r="23" spans="2:38" x14ac:dyDescent="0.2">
      <c r="B23" s="294">
        <v>41286</v>
      </c>
      <c r="C23" s="359" t="s">
        <v>540</v>
      </c>
      <c r="D23" s="359" t="s">
        <v>540</v>
      </c>
      <c r="E23" s="295">
        <v>4.3811766509097114E-2</v>
      </c>
      <c r="F23" s="295">
        <v>4.3811766509097114E-2</v>
      </c>
      <c r="G23" s="295">
        <v>1.2824529114618006</v>
      </c>
      <c r="H23" s="295">
        <v>1.2824529114618006</v>
      </c>
      <c r="I23" s="295">
        <v>2.2982224141169092</v>
      </c>
      <c r="J23" s="295">
        <v>2.2982224141169092</v>
      </c>
      <c r="K23" s="295">
        <v>1.1411994929032203</v>
      </c>
      <c r="L23" s="295">
        <v>1.1411994929032203</v>
      </c>
      <c r="M23" s="359" t="s">
        <v>540</v>
      </c>
      <c r="N23" s="359" t="s">
        <v>540</v>
      </c>
      <c r="O23" s="295">
        <v>5.1555549362696776E-4</v>
      </c>
      <c r="P23" s="295">
        <v>5.1555549362696776E-4</v>
      </c>
      <c r="Q23" s="295">
        <v>4.2804993190708039E-2</v>
      </c>
      <c r="R23" s="295">
        <v>4.2804993190708039E-2</v>
      </c>
      <c r="S23" s="295">
        <v>3.8924503424093926E-2</v>
      </c>
      <c r="T23" s="295">
        <v>3.8924503424093926E-2</v>
      </c>
      <c r="U23" s="295">
        <v>2.2899630279796877E-2</v>
      </c>
      <c r="V23" s="295">
        <v>2.2899630279796877E-2</v>
      </c>
      <c r="W23" s="359" t="s">
        <v>540</v>
      </c>
      <c r="X23" s="359" t="s">
        <v>540</v>
      </c>
      <c r="Y23" s="295">
        <v>3.6266399033366853E-7</v>
      </c>
      <c r="Z23" s="295">
        <v>3.6266399033366853E-7</v>
      </c>
      <c r="AA23" s="295">
        <v>1.4052585769691381E-2</v>
      </c>
      <c r="AB23" s="295">
        <v>1.4052585769691381E-2</v>
      </c>
      <c r="AC23" s="295">
        <v>3.9361883977453473E-2</v>
      </c>
      <c r="AD23" s="295">
        <v>3.9361883977453473E-2</v>
      </c>
      <c r="AE23" s="296">
        <v>1.7842186221937065E-2</v>
      </c>
      <c r="AF23" s="296">
        <v>1.7842186221937065E-2</v>
      </c>
      <c r="AG23" s="321">
        <v>894</v>
      </c>
      <c r="AH23" s="321">
        <v>264</v>
      </c>
      <c r="AI23" s="321">
        <v>13</v>
      </c>
      <c r="AJ23" s="320">
        <v>30</v>
      </c>
      <c r="AK23" s="204" t="s">
        <v>903</v>
      </c>
      <c r="AL23" s="129"/>
    </row>
    <row r="24" spans="2:38" x14ac:dyDescent="0.2">
      <c r="B24" s="294">
        <v>41287</v>
      </c>
      <c r="C24" s="359" t="s">
        <v>540</v>
      </c>
      <c r="D24" s="359" t="s">
        <v>540</v>
      </c>
      <c r="E24" s="295">
        <v>0.33728824777318345</v>
      </c>
      <c r="F24" s="295">
        <v>0.33728824777318345</v>
      </c>
      <c r="G24" s="295">
        <v>0.26015411189863946</v>
      </c>
      <c r="H24" s="295">
        <v>0.26015411189863946</v>
      </c>
      <c r="I24" s="295">
        <v>6.8276645878792688E-2</v>
      </c>
      <c r="J24" s="295">
        <v>6.8276645878792688E-2</v>
      </c>
      <c r="K24" s="295">
        <v>0.21864080493283389</v>
      </c>
      <c r="L24" s="295">
        <v>0.21864080493283389</v>
      </c>
      <c r="M24" s="359" t="s">
        <v>540</v>
      </c>
      <c r="N24" s="359" t="s">
        <v>540</v>
      </c>
      <c r="O24" s="295">
        <v>3.8422818207469282E-3</v>
      </c>
      <c r="P24" s="295">
        <v>3.8422818207469282E-3</v>
      </c>
      <c r="Q24" s="295">
        <v>5.4996453946996298E-3</v>
      </c>
      <c r="R24" s="295">
        <v>5.4996453946996298E-3</v>
      </c>
      <c r="S24" s="295">
        <v>1.3591823221107211E-3</v>
      </c>
      <c r="T24" s="295">
        <v>1.3591823221107211E-3</v>
      </c>
      <c r="U24" s="295">
        <v>3.1595098064459456E-3</v>
      </c>
      <c r="V24" s="295">
        <v>3.1595098064459456E-3</v>
      </c>
      <c r="W24" s="359" t="s">
        <v>540</v>
      </c>
      <c r="X24" s="359" t="s">
        <v>540</v>
      </c>
      <c r="Y24" s="295">
        <v>8.2666679773470524E-3</v>
      </c>
      <c r="Z24" s="295">
        <v>8.2666679773470524E-3</v>
      </c>
      <c r="AA24" s="295">
        <v>3.4215051560069619E-2</v>
      </c>
      <c r="AB24" s="295">
        <v>3.4215051560069619E-2</v>
      </c>
      <c r="AC24" s="295">
        <v>3.1686957018982116E-2</v>
      </c>
      <c r="AD24" s="295">
        <v>3.1686957018982116E-2</v>
      </c>
      <c r="AE24" s="296">
        <v>2.1943793391570633E-2</v>
      </c>
      <c r="AF24" s="296">
        <v>2.1943793391570633E-2</v>
      </c>
      <c r="AG24" s="321">
        <v>491</v>
      </c>
      <c r="AH24" s="321">
        <v>159</v>
      </c>
      <c r="AI24" s="321">
        <v>4</v>
      </c>
      <c r="AJ24" s="320">
        <v>12</v>
      </c>
      <c r="AK24" s="204" t="s">
        <v>903</v>
      </c>
      <c r="AL24" s="129"/>
    </row>
    <row r="25" spans="2:38" x14ac:dyDescent="0.2">
      <c r="B25" s="294">
        <v>41288</v>
      </c>
      <c r="C25" s="359" t="s">
        <v>540</v>
      </c>
      <c r="D25" s="359" t="s">
        <v>540</v>
      </c>
      <c r="E25" s="295">
        <v>1.3097896324577019E-3</v>
      </c>
      <c r="F25" s="295">
        <v>1.3097896324577019E-3</v>
      </c>
      <c r="G25" s="295">
        <v>0.59299578389526308</v>
      </c>
      <c r="H25" s="295">
        <v>0.59299578389526308</v>
      </c>
      <c r="I25" s="295">
        <v>0.12374367602669574</v>
      </c>
      <c r="J25" s="295">
        <v>0.12374367602669574</v>
      </c>
      <c r="K25" s="295">
        <v>0.15218507517846083</v>
      </c>
      <c r="L25" s="295">
        <v>0.15218507517846083</v>
      </c>
      <c r="M25" s="359" t="s">
        <v>540</v>
      </c>
      <c r="N25" s="359" t="s">
        <v>540</v>
      </c>
      <c r="O25" s="295">
        <v>1.3933932260188318E-5</v>
      </c>
      <c r="P25" s="295">
        <v>1.3933932260188318E-5</v>
      </c>
      <c r="Q25" s="295">
        <v>1.1321263700164902E-2</v>
      </c>
      <c r="R25" s="295">
        <v>1.1321263700164902E-2</v>
      </c>
      <c r="S25" s="295">
        <v>2.7067477012974188E-3</v>
      </c>
      <c r="T25" s="295">
        <v>2.7067477012974188E-3</v>
      </c>
      <c r="U25" s="295">
        <v>3.0353104756077097E-3</v>
      </c>
      <c r="V25" s="295">
        <v>3.0353104756077097E-3</v>
      </c>
      <c r="W25" s="359" t="s">
        <v>540</v>
      </c>
      <c r="X25" s="359" t="s">
        <v>540</v>
      </c>
      <c r="Y25" s="295">
        <v>9.4092504226824959E-3</v>
      </c>
      <c r="Z25" s="295">
        <v>9.4092504226824959E-3</v>
      </c>
      <c r="AA25" s="295">
        <v>2.4512354384294159E-2</v>
      </c>
      <c r="AB25" s="295">
        <v>2.4512354384294159E-2</v>
      </c>
      <c r="AC25" s="295">
        <v>1.0218846495387133E-2</v>
      </c>
      <c r="AD25" s="295">
        <v>1.0218846495387133E-2</v>
      </c>
      <c r="AE25" s="296">
        <v>1.2354696275267047E-2</v>
      </c>
      <c r="AF25" s="296">
        <v>1.2354696275267047E-2</v>
      </c>
      <c r="AG25" s="321">
        <v>474</v>
      </c>
      <c r="AH25" s="321">
        <v>293</v>
      </c>
      <c r="AI25" s="321">
        <v>6</v>
      </c>
      <c r="AJ25" s="320">
        <v>63</v>
      </c>
      <c r="AK25" s="204" t="s">
        <v>903</v>
      </c>
      <c r="AL25" s="129"/>
    </row>
    <row r="26" spans="2:38" x14ac:dyDescent="0.2">
      <c r="B26" s="294">
        <v>41289</v>
      </c>
      <c r="C26" s="359" t="s">
        <v>540</v>
      </c>
      <c r="D26" s="359" t="s">
        <v>540</v>
      </c>
      <c r="E26" s="295">
        <v>4.9778972999522759E-3</v>
      </c>
      <c r="F26" s="295">
        <v>4.9778972999522759E-3</v>
      </c>
      <c r="G26" s="295">
        <v>2.3034116075585316E-2</v>
      </c>
      <c r="H26" s="295">
        <v>2.3034116075585316E-2</v>
      </c>
      <c r="I26" s="295">
        <v>1.0636356771806454</v>
      </c>
      <c r="J26" s="295">
        <v>1.0636356771806454</v>
      </c>
      <c r="K26" s="295">
        <v>0.4222065374286802</v>
      </c>
      <c r="L26" s="295">
        <v>0.4222065374286802</v>
      </c>
      <c r="M26" s="359" t="s">
        <v>540</v>
      </c>
      <c r="N26" s="359" t="s">
        <v>540</v>
      </c>
      <c r="O26" s="295">
        <v>1.6372370405721274E-4</v>
      </c>
      <c r="P26" s="295">
        <v>1.6372370405721274E-4</v>
      </c>
      <c r="Q26" s="295">
        <v>2.0884729346960619E-4</v>
      </c>
      <c r="R26" s="295">
        <v>2.0884729346960619E-4</v>
      </c>
      <c r="S26" s="295">
        <v>1.6050742806692133E-2</v>
      </c>
      <c r="T26" s="295">
        <v>1.6050742806692133E-2</v>
      </c>
      <c r="U26" s="295">
        <v>6.3856631562685014E-3</v>
      </c>
      <c r="V26" s="295">
        <v>6.3856631562685014E-3</v>
      </c>
      <c r="W26" s="359" t="s">
        <v>540</v>
      </c>
      <c r="X26" s="359" t="s">
        <v>540</v>
      </c>
      <c r="Y26" s="295">
        <v>4.0444669953579489E-4</v>
      </c>
      <c r="Z26" s="295">
        <v>4.0444669953579489E-4</v>
      </c>
      <c r="AA26" s="295">
        <v>1.1581226130301041E-2</v>
      </c>
      <c r="AB26" s="295">
        <v>1.1581226130301041E-2</v>
      </c>
      <c r="AC26" s="295">
        <v>4.4159681405075077E-2</v>
      </c>
      <c r="AD26" s="295">
        <v>4.4159681405075077E-2</v>
      </c>
      <c r="AE26" s="296">
        <v>1.9464350652763338E-2</v>
      </c>
      <c r="AF26" s="296">
        <v>1.9464350652763338E-2</v>
      </c>
      <c r="AG26" s="321">
        <v>726</v>
      </c>
      <c r="AH26" s="321">
        <v>328</v>
      </c>
      <c r="AI26" s="321">
        <v>9</v>
      </c>
      <c r="AJ26" s="320">
        <v>52</v>
      </c>
      <c r="AK26" s="204" t="s">
        <v>903</v>
      </c>
      <c r="AL26" s="129"/>
    </row>
    <row r="27" spans="2:38" x14ac:dyDescent="0.2">
      <c r="B27" s="294">
        <v>41290</v>
      </c>
      <c r="C27" s="359" t="s">
        <v>540</v>
      </c>
      <c r="D27" s="359" t="s">
        <v>540</v>
      </c>
      <c r="E27" s="295">
        <v>5.458617962928773E-3</v>
      </c>
      <c r="F27" s="295">
        <v>5.458617962928773E-3</v>
      </c>
      <c r="G27" s="295">
        <v>2.3260367310177391E-2</v>
      </c>
      <c r="H27" s="295">
        <v>2.3260367310177391E-2</v>
      </c>
      <c r="I27" s="295">
        <v>3.988096505817184E-2</v>
      </c>
      <c r="J27" s="295">
        <v>3.988096505817184E-2</v>
      </c>
      <c r="K27" s="295">
        <v>2.2021147208014187E-2</v>
      </c>
      <c r="L27" s="295">
        <v>2.2021147208014187E-2</v>
      </c>
      <c r="M27" s="359" t="s">
        <v>540</v>
      </c>
      <c r="N27" s="359" t="s">
        <v>540</v>
      </c>
      <c r="O27" s="295">
        <v>4.180179678056495E-5</v>
      </c>
      <c r="P27" s="295">
        <v>4.180179678056495E-5</v>
      </c>
      <c r="Q27" s="295">
        <v>2.2625123459207337E-4</v>
      </c>
      <c r="R27" s="295">
        <v>2.2625123459207337E-4</v>
      </c>
      <c r="S27" s="295">
        <v>2.7880663017655817E-4</v>
      </c>
      <c r="T27" s="295">
        <v>2.7880663017655817E-4</v>
      </c>
      <c r="U27" s="295">
        <v>1.6660885844154078E-4</v>
      </c>
      <c r="V27" s="295">
        <v>1.6660885844154078E-4</v>
      </c>
      <c r="W27" s="359" t="s">
        <v>540</v>
      </c>
      <c r="X27" s="359" t="s">
        <v>540</v>
      </c>
      <c r="Y27" s="295">
        <v>1.91839039032046E-2</v>
      </c>
      <c r="Z27" s="295">
        <v>1.91839039032046E-2</v>
      </c>
      <c r="AA27" s="295">
        <v>1.264286653877154E-2</v>
      </c>
      <c r="AB27" s="295">
        <v>1.264286653877154E-2</v>
      </c>
      <c r="AC27" s="295">
        <v>5.2988558027332752E-2</v>
      </c>
      <c r="AD27" s="295">
        <v>5.2988558027332752E-2</v>
      </c>
      <c r="AE27" s="296">
        <v>3.1267830960353585E-2</v>
      </c>
      <c r="AF27" s="296">
        <v>3.1267830960353585E-2</v>
      </c>
      <c r="AG27" s="321">
        <v>646</v>
      </c>
      <c r="AH27" s="321">
        <v>384</v>
      </c>
      <c r="AI27" s="321">
        <v>9</v>
      </c>
      <c r="AJ27" s="320">
        <v>119</v>
      </c>
      <c r="AK27" s="204" t="s">
        <v>903</v>
      </c>
      <c r="AL27" s="129"/>
    </row>
    <row r="28" spans="2:38" x14ac:dyDescent="0.2">
      <c r="B28" s="294">
        <v>41291</v>
      </c>
      <c r="C28" s="359" t="s">
        <v>540</v>
      </c>
      <c r="D28" s="359" t="s">
        <v>540</v>
      </c>
      <c r="E28" s="295">
        <v>1.1913512082461011</v>
      </c>
      <c r="F28" s="295">
        <v>1.1913512082461011</v>
      </c>
      <c r="G28" s="295">
        <v>2.4078352542933348E-2</v>
      </c>
      <c r="H28" s="295">
        <v>2.4078352542933348E-2</v>
      </c>
      <c r="I28" s="295">
        <v>0.20489963929392221</v>
      </c>
      <c r="J28" s="295">
        <v>0.15401742928670034</v>
      </c>
      <c r="K28" s="295">
        <v>0.60233797667173061</v>
      </c>
      <c r="L28" s="295">
        <v>0.58243579121789568</v>
      </c>
      <c r="M28" s="359" t="s">
        <v>540</v>
      </c>
      <c r="N28" s="359" t="s">
        <v>540</v>
      </c>
      <c r="O28" s="295">
        <v>1.3414893283496302E-2</v>
      </c>
      <c r="P28" s="295">
        <v>1.3414893283496302E-2</v>
      </c>
      <c r="Q28" s="295">
        <v>1.8274138178590543E-4</v>
      </c>
      <c r="R28" s="295">
        <v>1.8274138178590543E-4</v>
      </c>
      <c r="S28" s="295">
        <v>5.2586028302745273E-3</v>
      </c>
      <c r="T28" s="295">
        <v>4.9836685144059771E-3</v>
      </c>
      <c r="U28" s="295">
        <v>7.9214939059023461E-3</v>
      </c>
      <c r="V28" s="295">
        <v>7.8139554609082604E-3</v>
      </c>
      <c r="W28" s="359" t="s">
        <v>540</v>
      </c>
      <c r="X28" s="359" t="s">
        <v>540</v>
      </c>
      <c r="Y28" s="295">
        <v>5.6227043309763193E-3</v>
      </c>
      <c r="Z28" s="295">
        <v>5.6227043309763193E-3</v>
      </c>
      <c r="AA28" s="295">
        <v>1.1537716277494874E-2</v>
      </c>
      <c r="AB28" s="295">
        <v>1.1537716277494874E-2</v>
      </c>
      <c r="AC28" s="295">
        <v>2.0344948410827401E-2</v>
      </c>
      <c r="AD28" s="295">
        <v>2.0344948410827401E-2</v>
      </c>
      <c r="AE28" s="296">
        <v>1.2410737436742838E-2</v>
      </c>
      <c r="AF28" s="296">
        <v>1.2410737436742838E-2</v>
      </c>
      <c r="AG28" s="321">
        <v>1294</v>
      </c>
      <c r="AH28" s="321">
        <v>496</v>
      </c>
      <c r="AI28" s="321">
        <v>15</v>
      </c>
      <c r="AJ28" s="320">
        <v>55</v>
      </c>
      <c r="AK28" s="204" t="s">
        <v>903</v>
      </c>
      <c r="AL28" s="363" t="s">
        <v>902</v>
      </c>
    </row>
    <row r="29" spans="2:38" x14ac:dyDescent="0.2">
      <c r="B29" s="294">
        <v>41292</v>
      </c>
      <c r="C29" s="359" t="s">
        <v>540</v>
      </c>
      <c r="D29" s="359" t="s">
        <v>540</v>
      </c>
      <c r="E29" s="295">
        <v>0.12863806262605854</v>
      </c>
      <c r="F29" s="295">
        <v>0.12863806262605854</v>
      </c>
      <c r="G29" s="295">
        <v>5.2095478020997854</v>
      </c>
      <c r="H29" s="295">
        <v>5.2095478020997854</v>
      </c>
      <c r="I29" s="295">
        <v>0.53156807431745623</v>
      </c>
      <c r="J29" s="295">
        <v>0.1200765943770124</v>
      </c>
      <c r="K29" s="295">
        <v>1.1706014125401945</v>
      </c>
      <c r="L29" s="295">
        <v>1.009649682155737</v>
      </c>
      <c r="M29" s="359" t="s">
        <v>540</v>
      </c>
      <c r="N29" s="359" t="s">
        <v>540</v>
      </c>
      <c r="O29" s="295">
        <v>4.0756751861050828E-4</v>
      </c>
      <c r="P29" s="295">
        <v>4.0756751861050828E-4</v>
      </c>
      <c r="Q29" s="295">
        <v>4.1508399577084229E-3</v>
      </c>
      <c r="R29" s="295">
        <v>4.1508399577084229E-3</v>
      </c>
      <c r="S29" s="295">
        <v>2.6641522439093336E-3</v>
      </c>
      <c r="T29" s="295">
        <v>9.0612154807381395E-4</v>
      </c>
      <c r="U29" s="295">
        <v>1.9417505138368649E-3</v>
      </c>
      <c r="V29" s="295">
        <v>1.2541103162690514E-3</v>
      </c>
      <c r="W29" s="359" t="s">
        <v>540</v>
      </c>
      <c r="X29" s="359" t="s">
        <v>540</v>
      </c>
      <c r="Y29" s="295">
        <v>3.8217435863469799E-3</v>
      </c>
      <c r="Z29" s="295">
        <v>3.8217435863469799E-3</v>
      </c>
      <c r="AA29" s="295">
        <v>1.8795159725563684E-2</v>
      </c>
      <c r="AB29" s="295">
        <v>1.8795159725563684E-2</v>
      </c>
      <c r="AC29" s="295">
        <v>2.4062370146514845E-2</v>
      </c>
      <c r="AD29" s="295">
        <v>2.4062370146514845E-2</v>
      </c>
      <c r="AE29" s="296">
        <v>1.4344914820650543E-2</v>
      </c>
      <c r="AF29" s="296">
        <v>1.4344914820650543E-2</v>
      </c>
      <c r="AG29" s="321">
        <v>1022</v>
      </c>
      <c r="AH29" s="321">
        <v>377</v>
      </c>
      <c r="AI29" s="321">
        <v>8</v>
      </c>
      <c r="AJ29" s="320">
        <v>32</v>
      </c>
      <c r="AK29" s="204" t="s">
        <v>903</v>
      </c>
      <c r="AL29" s="363" t="s">
        <v>902</v>
      </c>
    </row>
    <row r="30" spans="2:38" x14ac:dyDescent="0.2">
      <c r="B30" s="294">
        <v>41293</v>
      </c>
      <c r="C30" s="359" t="s">
        <v>540</v>
      </c>
      <c r="D30" s="359" t="s">
        <v>540</v>
      </c>
      <c r="E30" s="295">
        <v>3.344143742445196E-4</v>
      </c>
      <c r="F30" s="295">
        <v>3.344143742445196E-4</v>
      </c>
      <c r="G30" s="295">
        <v>0.77706856717703721</v>
      </c>
      <c r="H30" s="295">
        <v>0.77706856717703721</v>
      </c>
      <c r="I30" s="295">
        <v>5.2632496074441371E-2</v>
      </c>
      <c r="J30" s="295">
        <v>5.2632496074441371E-2</v>
      </c>
      <c r="K30" s="295">
        <v>0.15598527177691376</v>
      </c>
      <c r="L30" s="295">
        <v>0.15598527177691376</v>
      </c>
      <c r="M30" s="359" t="s">
        <v>540</v>
      </c>
      <c r="N30" s="359" t="s">
        <v>540</v>
      </c>
      <c r="O30" s="295">
        <v>3.4834830650470794E-6</v>
      </c>
      <c r="P30" s="295">
        <v>3.4834830650470794E-6</v>
      </c>
      <c r="Q30" s="295">
        <v>3.3476480749065625E-2</v>
      </c>
      <c r="R30" s="295">
        <v>3.3476480749065625E-2</v>
      </c>
      <c r="S30" s="295">
        <v>4.3369920249686824E-4</v>
      </c>
      <c r="T30" s="295">
        <v>4.3369920249686824E-4</v>
      </c>
      <c r="U30" s="295">
        <v>5.9979189038954651E-3</v>
      </c>
      <c r="V30" s="295">
        <v>5.9979189038954651E-3</v>
      </c>
      <c r="W30" s="359" t="s">
        <v>540</v>
      </c>
      <c r="X30" s="359" t="s">
        <v>540</v>
      </c>
      <c r="Y30" s="295">
        <v>1.6452853180207689E-2</v>
      </c>
      <c r="Z30" s="295">
        <v>1.6452853180207689E-2</v>
      </c>
      <c r="AA30" s="295">
        <v>2.8618516279449832E-3</v>
      </c>
      <c r="AB30" s="295">
        <v>2.8618516279449832E-3</v>
      </c>
      <c r="AC30" s="295">
        <v>4.0217665439523188E-2</v>
      </c>
      <c r="AD30" s="295">
        <v>4.0217665439523188E-2</v>
      </c>
      <c r="AE30" s="296">
        <v>2.3382688078111211E-2</v>
      </c>
      <c r="AF30" s="296">
        <v>2.3382688078111211E-2</v>
      </c>
      <c r="AG30" s="321">
        <v>275</v>
      </c>
      <c r="AH30" s="321">
        <v>121</v>
      </c>
      <c r="AI30" s="321">
        <v>1</v>
      </c>
      <c r="AJ30" s="320">
        <v>8</v>
      </c>
      <c r="AK30" s="204" t="s">
        <v>903</v>
      </c>
      <c r="AL30" s="129"/>
    </row>
    <row r="31" spans="2:38" x14ac:dyDescent="0.2">
      <c r="B31" s="294">
        <v>41294</v>
      </c>
      <c r="C31" s="359" t="s">
        <v>540</v>
      </c>
      <c r="D31" s="359" t="s">
        <v>540</v>
      </c>
      <c r="E31" s="295">
        <v>9.7718666940700666E-2</v>
      </c>
      <c r="F31" s="295">
        <v>9.7718666940700666E-2</v>
      </c>
      <c r="G31" s="295">
        <v>4.1177724695757353E-2</v>
      </c>
      <c r="H31" s="295">
        <v>4.1177724695757353E-2</v>
      </c>
      <c r="I31" s="295">
        <v>3.5319378803338707E-2</v>
      </c>
      <c r="J31" s="295">
        <v>3.5319378803338707E-2</v>
      </c>
      <c r="K31" s="295">
        <v>6.3470401936297841E-2</v>
      </c>
      <c r="L31" s="295">
        <v>6.3470401936297841E-2</v>
      </c>
      <c r="M31" s="359" t="s">
        <v>540</v>
      </c>
      <c r="N31" s="359" t="s">
        <v>540</v>
      </c>
      <c r="O31" s="295">
        <v>2.6927324092813924E-3</v>
      </c>
      <c r="P31" s="295">
        <v>2.6927324092813924E-3</v>
      </c>
      <c r="Q31" s="295">
        <v>3.2197291076564288E-4</v>
      </c>
      <c r="R31" s="295">
        <v>3.2197291076564288E-4</v>
      </c>
      <c r="S31" s="295">
        <v>4.4531614542089155E-4</v>
      </c>
      <c r="T31" s="295">
        <v>4.4531614542089155E-4</v>
      </c>
      <c r="U31" s="295">
        <v>1.4010290368947739E-3</v>
      </c>
      <c r="V31" s="295">
        <v>1.4010290368947739E-3</v>
      </c>
      <c r="W31" s="359" t="s">
        <v>540</v>
      </c>
      <c r="X31" s="359" t="s">
        <v>540</v>
      </c>
      <c r="Y31" s="295">
        <v>1.8995795817692056E-2</v>
      </c>
      <c r="Z31" s="295">
        <v>1.8995795817692056E-2</v>
      </c>
      <c r="AA31" s="295">
        <v>7.9030199950422611E-2</v>
      </c>
      <c r="AB31" s="295">
        <v>7.9030199950422611E-2</v>
      </c>
      <c r="AC31" s="295">
        <v>1.1152074243617E-2</v>
      </c>
      <c r="AD31" s="295">
        <v>1.1152074243617E-2</v>
      </c>
      <c r="AE31" s="296">
        <v>2.6377103652101448E-2</v>
      </c>
      <c r="AF31" s="296">
        <v>2.6377103652101448E-2</v>
      </c>
      <c r="AG31" s="321">
        <v>269</v>
      </c>
      <c r="AH31" s="321">
        <v>113</v>
      </c>
      <c r="AI31" s="321">
        <v>2</v>
      </c>
      <c r="AJ31" s="320">
        <v>5</v>
      </c>
      <c r="AK31" s="204" t="s">
        <v>903</v>
      </c>
      <c r="AL31" s="129"/>
    </row>
    <row r="32" spans="2:38" x14ac:dyDescent="0.2">
      <c r="B32" s="294">
        <v>41295</v>
      </c>
      <c r="C32" s="359" t="s">
        <v>540</v>
      </c>
      <c r="D32" s="359" t="s">
        <v>540</v>
      </c>
      <c r="E32" s="295">
        <v>5.5450083429419407E-2</v>
      </c>
      <c r="F32" s="295">
        <v>5.5450083429419407E-2</v>
      </c>
      <c r="G32" s="295">
        <v>0.96258587757197622</v>
      </c>
      <c r="H32" s="295">
        <v>0.96258587757197622</v>
      </c>
      <c r="I32" s="295">
        <v>0.31070675544592602</v>
      </c>
      <c r="J32" s="295">
        <v>0.31070675544592602</v>
      </c>
      <c r="K32" s="295">
        <v>0.31318375896847922</v>
      </c>
      <c r="L32" s="295">
        <v>0.31318375896847922</v>
      </c>
      <c r="M32" s="359" t="s">
        <v>540</v>
      </c>
      <c r="N32" s="359" t="s">
        <v>540</v>
      </c>
      <c r="O32" s="295">
        <v>2.7171167907367219E-4</v>
      </c>
      <c r="P32" s="295">
        <v>2.7171167907367219E-4</v>
      </c>
      <c r="Q32" s="295">
        <v>7.8404754756714653E-3</v>
      </c>
      <c r="R32" s="295">
        <v>7.8404754756714653E-3</v>
      </c>
      <c r="S32" s="295">
        <v>1.2062259069444149E-2</v>
      </c>
      <c r="T32" s="295">
        <v>1.2062259069444149E-2</v>
      </c>
      <c r="U32" s="295">
        <v>6.2008787859969793E-3</v>
      </c>
      <c r="V32" s="295">
        <v>6.2008787859969793E-3</v>
      </c>
      <c r="W32" s="359" t="s">
        <v>540</v>
      </c>
      <c r="X32" s="359" t="s">
        <v>540</v>
      </c>
      <c r="Y32" s="295">
        <v>8.1308121378102158E-3</v>
      </c>
      <c r="Z32" s="295">
        <v>8.1308121378102158E-3</v>
      </c>
      <c r="AA32" s="295">
        <v>2.8228095813940902E-2</v>
      </c>
      <c r="AB32" s="295">
        <v>2.8228095813940902E-2</v>
      </c>
      <c r="AC32" s="295">
        <v>3.0037351123770806E-2</v>
      </c>
      <c r="AD32" s="295">
        <v>3.0037351123770806E-2</v>
      </c>
      <c r="AE32" s="296">
        <v>2.019742962990612E-2</v>
      </c>
      <c r="AF32" s="296">
        <v>2.019742962990612E-2</v>
      </c>
      <c r="AG32" s="321">
        <v>961</v>
      </c>
      <c r="AH32" s="321">
        <v>382</v>
      </c>
      <c r="AI32" s="321">
        <v>11</v>
      </c>
      <c r="AJ32" s="320">
        <v>57</v>
      </c>
      <c r="AK32" s="204" t="s">
        <v>903</v>
      </c>
      <c r="AL32" s="129"/>
    </row>
    <row r="33" spans="2:38" x14ac:dyDescent="0.2">
      <c r="B33" s="294">
        <v>41296</v>
      </c>
      <c r="C33" s="359" t="s">
        <v>540</v>
      </c>
      <c r="D33" s="359" t="s">
        <v>540</v>
      </c>
      <c r="E33" s="295">
        <v>0.19452814480142405</v>
      </c>
      <c r="F33" s="295">
        <v>0.19452814480142405</v>
      </c>
      <c r="G33" s="295">
        <v>0.14975221138826889</v>
      </c>
      <c r="H33" s="295">
        <v>0.14975221138826889</v>
      </c>
      <c r="I33" s="295">
        <v>8.6279035096720733E-2</v>
      </c>
      <c r="J33" s="295">
        <v>8.6279035096720733E-2</v>
      </c>
      <c r="K33" s="295">
        <v>0.14439383910734002</v>
      </c>
      <c r="L33" s="295">
        <v>0.14439383910734002</v>
      </c>
      <c r="M33" s="359" t="s">
        <v>540</v>
      </c>
      <c r="N33" s="359" t="s">
        <v>540</v>
      </c>
      <c r="O33" s="295">
        <v>4.5285279845612029E-4</v>
      </c>
      <c r="P33" s="295">
        <v>4.5285279845612029E-4</v>
      </c>
      <c r="Q33" s="295">
        <v>5.3604138657198921E-3</v>
      </c>
      <c r="R33" s="295">
        <v>5.3604138657198921E-3</v>
      </c>
      <c r="S33" s="295">
        <v>2.1297728694042638E-4</v>
      </c>
      <c r="T33" s="295">
        <v>2.1297728694042638E-4</v>
      </c>
      <c r="U33" s="295">
        <v>1.2132154146515829E-3</v>
      </c>
      <c r="V33" s="295">
        <v>1.2132154146515829E-3</v>
      </c>
      <c r="W33" s="359" t="s">
        <v>540</v>
      </c>
      <c r="X33" s="359" t="s">
        <v>540</v>
      </c>
      <c r="Y33" s="295">
        <v>3.3619238217607651E-3</v>
      </c>
      <c r="Z33" s="295">
        <v>3.3619238217607651E-3</v>
      </c>
      <c r="AA33" s="295">
        <v>1.1763967512086946E-2</v>
      </c>
      <c r="AB33" s="295">
        <v>1.1763967512086946E-2</v>
      </c>
      <c r="AC33" s="295">
        <v>7.2216752209891318E-3</v>
      </c>
      <c r="AD33" s="295">
        <v>7.2216752209891318E-3</v>
      </c>
      <c r="AE33" s="296">
        <v>6.3340579815840984E-3</v>
      </c>
      <c r="AF33" s="296">
        <v>6.3340579815840984E-3</v>
      </c>
      <c r="AG33" s="321">
        <v>656</v>
      </c>
      <c r="AH33" s="321">
        <v>277</v>
      </c>
      <c r="AI33" s="321">
        <v>3</v>
      </c>
      <c r="AJ33" s="320">
        <v>35</v>
      </c>
      <c r="AK33" s="204" t="s">
        <v>903</v>
      </c>
      <c r="AL33" s="129"/>
    </row>
    <row r="34" spans="2:38" x14ac:dyDescent="0.2">
      <c r="B34" s="294">
        <v>41297</v>
      </c>
      <c r="C34" s="359" t="s">
        <v>540</v>
      </c>
      <c r="D34" s="359" t="s">
        <v>540</v>
      </c>
      <c r="E34" s="295">
        <v>3.2396392504937838E-4</v>
      </c>
      <c r="F34" s="295">
        <v>3.2396392504937838E-4</v>
      </c>
      <c r="G34" s="295">
        <v>0.1753534087794181</v>
      </c>
      <c r="H34" s="295">
        <v>0.1753534087794181</v>
      </c>
      <c r="I34" s="295">
        <v>1.3677014135883382E-2</v>
      </c>
      <c r="J34" s="295">
        <v>1.3677014135883382E-2</v>
      </c>
      <c r="K34" s="295">
        <v>3.6011747439146112E-2</v>
      </c>
      <c r="L34" s="295">
        <v>3.6011747439146112E-2</v>
      </c>
      <c r="M34" s="359" t="s">
        <v>540</v>
      </c>
      <c r="N34" s="359" t="s">
        <v>540</v>
      </c>
      <c r="O34" s="295">
        <v>3.4834830650470794E-6</v>
      </c>
      <c r="P34" s="295">
        <v>3.4834830650470794E-6</v>
      </c>
      <c r="Q34" s="295">
        <v>1.4967389365321776E-3</v>
      </c>
      <c r="R34" s="295">
        <v>1.4967389365321776E-3</v>
      </c>
      <c r="S34" s="295">
        <v>5.421240031210853E-5</v>
      </c>
      <c r="T34" s="295">
        <v>5.421240031210853E-5</v>
      </c>
      <c r="U34" s="295">
        <v>2.8323505935061921E-4</v>
      </c>
      <c r="V34" s="295">
        <v>2.8323505935061921E-4</v>
      </c>
      <c r="W34" s="359" t="s">
        <v>540</v>
      </c>
      <c r="X34" s="359" t="s">
        <v>540</v>
      </c>
      <c r="Y34" s="295">
        <v>4.8667885058611034E-3</v>
      </c>
      <c r="Z34" s="295">
        <v>4.8667885058611034E-3</v>
      </c>
      <c r="AA34" s="295">
        <v>6.8239756454492956E-2</v>
      </c>
      <c r="AB34" s="295">
        <v>6.8239756454492956E-2</v>
      </c>
      <c r="AC34" s="295">
        <v>8.2826893413832543E-3</v>
      </c>
      <c r="AD34" s="295">
        <v>8.2826893413832543E-3</v>
      </c>
      <c r="AE34" s="296">
        <v>1.7233306575632525E-2</v>
      </c>
      <c r="AF34" s="296">
        <v>1.7233306575632525E-2</v>
      </c>
      <c r="AG34" s="321">
        <v>474</v>
      </c>
      <c r="AH34" s="321">
        <v>289</v>
      </c>
      <c r="AI34" s="321">
        <v>2</v>
      </c>
      <c r="AJ34" s="320">
        <v>60</v>
      </c>
      <c r="AK34" s="204" t="s">
        <v>903</v>
      </c>
      <c r="AL34" s="129"/>
    </row>
    <row r="35" spans="2:38" x14ac:dyDescent="0.2">
      <c r="B35" s="294">
        <v>41298</v>
      </c>
      <c r="C35" s="359" t="s">
        <v>540</v>
      </c>
      <c r="D35" s="359" t="s">
        <v>540</v>
      </c>
      <c r="E35" s="295">
        <v>0.24172237336668187</v>
      </c>
      <c r="F35" s="295">
        <v>0.24172237336668187</v>
      </c>
      <c r="G35" s="295">
        <v>0.46874904822196989</v>
      </c>
      <c r="H35" s="295">
        <v>0.46874904822196989</v>
      </c>
      <c r="I35" s="295">
        <v>0.19461864480616162</v>
      </c>
      <c r="J35" s="295">
        <v>0.19461864480616162</v>
      </c>
      <c r="K35" s="295">
        <v>0.2628133571836439</v>
      </c>
      <c r="L35" s="295">
        <v>0.2628133571836439</v>
      </c>
      <c r="M35" s="359" t="s">
        <v>540</v>
      </c>
      <c r="N35" s="359" t="s">
        <v>540</v>
      </c>
      <c r="O35" s="295">
        <v>1.0206605380587942E-3</v>
      </c>
      <c r="P35" s="295">
        <v>1.0206605380587942E-3</v>
      </c>
      <c r="Q35" s="295">
        <v>2.0014532290837262E-3</v>
      </c>
      <c r="R35" s="295">
        <v>2.0014532290837262E-3</v>
      </c>
      <c r="S35" s="295">
        <v>1.3436930648786901E-3</v>
      </c>
      <c r="T35" s="295">
        <v>1.3436930648786901E-3</v>
      </c>
      <c r="U35" s="295">
        <v>1.3177246076740037E-3</v>
      </c>
      <c r="V35" s="295">
        <v>1.3177246076740037E-3</v>
      </c>
      <c r="W35" s="359" t="s">
        <v>540</v>
      </c>
      <c r="X35" s="359" t="s">
        <v>540</v>
      </c>
      <c r="Y35" s="295">
        <v>1.6940540809314279E-2</v>
      </c>
      <c r="Z35" s="295">
        <v>1.6940540809314279E-2</v>
      </c>
      <c r="AA35" s="295">
        <v>1.1041703955504559E-2</v>
      </c>
      <c r="AB35" s="295">
        <v>1.1041703955504559E-2</v>
      </c>
      <c r="AC35" s="295">
        <v>2.9119612632772969E-2</v>
      </c>
      <c r="AD35" s="295">
        <v>2.9119612632772969E-2</v>
      </c>
      <c r="AE35" s="296">
        <v>2.0677566067414922E-2</v>
      </c>
      <c r="AF35" s="296">
        <v>2.0677566067414922E-2</v>
      </c>
      <c r="AG35" s="321">
        <v>1127</v>
      </c>
      <c r="AH35" s="321">
        <v>551</v>
      </c>
      <c r="AI35" s="321">
        <v>10</v>
      </c>
      <c r="AJ35" s="320">
        <v>103</v>
      </c>
      <c r="AK35" s="204" t="s">
        <v>903</v>
      </c>
      <c r="AL35" s="129"/>
    </row>
    <row r="36" spans="2:38" x14ac:dyDescent="0.2">
      <c r="B36" s="294">
        <v>41299</v>
      </c>
      <c r="C36" s="359" t="s">
        <v>540</v>
      </c>
      <c r="D36" s="359" t="s">
        <v>540</v>
      </c>
      <c r="E36" s="295">
        <v>4.4247236727058654</v>
      </c>
      <c r="F36" s="295">
        <v>4.4247236727058654</v>
      </c>
      <c r="G36" s="295">
        <v>0.41612823223819034</v>
      </c>
      <c r="H36" s="295">
        <v>0.41612823223819034</v>
      </c>
      <c r="I36" s="295">
        <v>1.5484649178004479</v>
      </c>
      <c r="J36" s="295">
        <v>1.5484649178004479</v>
      </c>
      <c r="K36" s="295">
        <v>2.6019790103130886</v>
      </c>
      <c r="L36" s="295">
        <v>2.6019790103130886</v>
      </c>
      <c r="M36" s="359" t="s">
        <v>540</v>
      </c>
      <c r="N36" s="359" t="s">
        <v>540</v>
      </c>
      <c r="O36" s="295">
        <v>3.273777384531245E-2</v>
      </c>
      <c r="P36" s="295">
        <v>3.273777384531245E-2</v>
      </c>
      <c r="Q36" s="295">
        <v>5.4822414535771625E-4</v>
      </c>
      <c r="R36" s="295">
        <v>5.4822414535771625E-4</v>
      </c>
      <c r="S36" s="295">
        <v>2.0124417458716289E-2</v>
      </c>
      <c r="T36" s="295">
        <v>2.0124417458716289E-2</v>
      </c>
      <c r="U36" s="295">
        <v>2.2201387700328219E-2</v>
      </c>
      <c r="V36" s="295">
        <v>2.2201387700328219E-2</v>
      </c>
      <c r="W36" s="359" t="s">
        <v>540</v>
      </c>
      <c r="X36" s="359" t="s">
        <v>540</v>
      </c>
      <c r="Y36" s="295">
        <v>1.9709909846026708E-2</v>
      </c>
      <c r="Z36" s="295">
        <v>1.9709909846026708E-2</v>
      </c>
      <c r="AA36" s="295">
        <v>5.7323337034054928E-4</v>
      </c>
      <c r="AB36" s="295">
        <v>5.7323337034054928E-4</v>
      </c>
      <c r="AC36" s="295">
        <v>2.6265716987771255E-2</v>
      </c>
      <c r="AD36" s="295">
        <v>2.6265716987771255E-2</v>
      </c>
      <c r="AE36" s="296">
        <v>1.8943319313637068E-2</v>
      </c>
      <c r="AF36" s="296">
        <v>1.8943319313637068E-2</v>
      </c>
      <c r="AG36" s="321">
        <v>3793</v>
      </c>
      <c r="AH36" s="321">
        <v>693</v>
      </c>
      <c r="AI36" s="321">
        <v>53</v>
      </c>
      <c r="AJ36" s="320">
        <v>215</v>
      </c>
      <c r="AK36" s="204" t="s">
        <v>903</v>
      </c>
      <c r="AL36" s="129"/>
    </row>
    <row r="37" spans="2:38" x14ac:dyDescent="0.2">
      <c r="B37" s="294">
        <v>41300</v>
      </c>
      <c r="C37" s="359" t="s">
        <v>540</v>
      </c>
      <c r="D37" s="359" t="s">
        <v>540</v>
      </c>
      <c r="E37" s="295">
        <v>2.3778255402011363E-2</v>
      </c>
      <c r="F37" s="295">
        <v>2.3778255402011363E-2</v>
      </c>
      <c r="G37" s="295">
        <v>0.41300422480670745</v>
      </c>
      <c r="H37" s="295">
        <v>0.41300422480670745</v>
      </c>
      <c r="I37" s="295">
        <v>0.12950180740270326</v>
      </c>
      <c r="J37" s="295">
        <v>0.12950180740270326</v>
      </c>
      <c r="K37" s="295">
        <v>0.13287813773705789</v>
      </c>
      <c r="L37" s="295">
        <v>0.13287813773705789</v>
      </c>
      <c r="M37" s="359" t="s">
        <v>540</v>
      </c>
      <c r="N37" s="359" t="s">
        <v>540</v>
      </c>
      <c r="O37" s="295">
        <v>5.7825818879781517E-4</v>
      </c>
      <c r="P37" s="295">
        <v>5.7825818879781517E-4</v>
      </c>
      <c r="Q37" s="295">
        <v>1.5141428776546449E-3</v>
      </c>
      <c r="R37" s="295">
        <v>1.5141428776546449E-3</v>
      </c>
      <c r="S37" s="295">
        <v>2.1181559264802407E-3</v>
      </c>
      <c r="T37" s="295">
        <v>2.1181559264802407E-3</v>
      </c>
      <c r="U37" s="295">
        <v>1.3434732494331508E-3</v>
      </c>
      <c r="V37" s="295">
        <v>1.3434732494331508E-3</v>
      </c>
      <c r="W37" s="359" t="s">
        <v>540</v>
      </c>
      <c r="X37" s="359" t="s">
        <v>540</v>
      </c>
      <c r="Y37" s="295">
        <v>3.6266399033366853E-7</v>
      </c>
      <c r="Z37" s="295">
        <v>3.6266399033366853E-7</v>
      </c>
      <c r="AA37" s="295">
        <v>0.18680410535130065</v>
      </c>
      <c r="AB37" s="295">
        <v>0.18680410535130065</v>
      </c>
      <c r="AC37" s="295">
        <v>4.4926399638060617E-2</v>
      </c>
      <c r="AD37" s="295">
        <v>4.4926399638060617E-2</v>
      </c>
      <c r="AE37" s="296">
        <v>5.0087058834318528E-2</v>
      </c>
      <c r="AF37" s="296">
        <v>5.0087058834318528E-2</v>
      </c>
      <c r="AG37" s="321">
        <v>420</v>
      </c>
      <c r="AH37" s="321">
        <v>261</v>
      </c>
      <c r="AI37" s="321">
        <v>8</v>
      </c>
      <c r="AJ37" s="320">
        <v>54</v>
      </c>
      <c r="AK37" s="204" t="s">
        <v>903</v>
      </c>
      <c r="AL37" s="129"/>
    </row>
    <row r="38" spans="2:38" x14ac:dyDescent="0.2">
      <c r="B38" s="294">
        <v>41301</v>
      </c>
      <c r="C38" s="359" t="s">
        <v>540</v>
      </c>
      <c r="D38" s="359" t="s">
        <v>540</v>
      </c>
      <c r="E38" s="295">
        <v>1.5156251632882687</v>
      </c>
      <c r="F38" s="295">
        <v>1.5156251632882687</v>
      </c>
      <c r="G38" s="295">
        <v>0.11313431926659792</v>
      </c>
      <c r="H38" s="295">
        <v>0.11313431926659792</v>
      </c>
      <c r="I38" s="295">
        <v>5.1455312524807013E-2</v>
      </c>
      <c r="J38" s="295">
        <v>5.1455312524807013E-2</v>
      </c>
      <c r="K38" s="295">
        <v>0.69881510809128344</v>
      </c>
      <c r="L38" s="295">
        <v>0.69881510809128344</v>
      </c>
      <c r="M38" s="359" t="s">
        <v>540</v>
      </c>
      <c r="N38" s="359" t="s">
        <v>540</v>
      </c>
      <c r="O38" s="295">
        <v>1.7525403300251857E-2</v>
      </c>
      <c r="P38" s="295">
        <v>1.7525403300251857E-2</v>
      </c>
      <c r="Q38" s="295">
        <v>7.2226355658238804E-4</v>
      </c>
      <c r="R38" s="295">
        <v>7.2226355658238804E-4</v>
      </c>
      <c r="S38" s="295">
        <v>5.6148557466112405E-4</v>
      </c>
      <c r="T38" s="295">
        <v>5.6148557466112405E-4</v>
      </c>
      <c r="U38" s="295">
        <v>7.9654180594914779E-3</v>
      </c>
      <c r="V38" s="295">
        <v>7.9654180594914779E-3</v>
      </c>
      <c r="W38" s="359" t="s">
        <v>540</v>
      </c>
      <c r="X38" s="359" t="s">
        <v>540</v>
      </c>
      <c r="Y38" s="295">
        <v>3.4991950052388247E-2</v>
      </c>
      <c r="Z38" s="295">
        <v>3.4991950052388247E-2</v>
      </c>
      <c r="AA38" s="295">
        <v>1.7281016847909045E-2</v>
      </c>
      <c r="AB38" s="295">
        <v>1.7281016847909045E-2</v>
      </c>
      <c r="AC38" s="295">
        <v>3.8819759974332395E-2</v>
      </c>
      <c r="AD38" s="295">
        <v>3.8819759974332395E-2</v>
      </c>
      <c r="AE38" s="296">
        <v>3.3406482852348637E-2</v>
      </c>
      <c r="AF38" s="296">
        <v>3.3406482852348637E-2</v>
      </c>
      <c r="AG38" s="321">
        <v>953</v>
      </c>
      <c r="AH38" s="321">
        <v>311</v>
      </c>
      <c r="AI38" s="321">
        <v>16</v>
      </c>
      <c r="AJ38" s="320">
        <v>71</v>
      </c>
      <c r="AK38" s="204" t="s">
        <v>903</v>
      </c>
      <c r="AL38" s="129"/>
    </row>
    <row r="39" spans="2:38" x14ac:dyDescent="0.2">
      <c r="B39" s="294">
        <v>41302</v>
      </c>
      <c r="C39" s="359" t="s">
        <v>540</v>
      </c>
      <c r="D39" s="359" t="s">
        <v>540</v>
      </c>
      <c r="E39" s="295">
        <v>0.65883811905848422</v>
      </c>
      <c r="F39" s="295">
        <v>0.65883811905848422</v>
      </c>
      <c r="G39" s="295">
        <v>0.11697188828410193</v>
      </c>
      <c r="H39" s="295">
        <v>0.11697188828410193</v>
      </c>
      <c r="I39" s="295">
        <v>2.5754762462559561E-2</v>
      </c>
      <c r="J39" s="295">
        <v>2.5754762462559561E-2</v>
      </c>
      <c r="K39" s="295">
        <v>0.31689762188573967</v>
      </c>
      <c r="L39" s="295">
        <v>0.31689762188573967</v>
      </c>
      <c r="M39" s="359" t="s">
        <v>540</v>
      </c>
      <c r="N39" s="359" t="s">
        <v>540</v>
      </c>
      <c r="O39" s="295">
        <v>1.2112070617168695E-2</v>
      </c>
      <c r="P39" s="295">
        <v>1.2112070617168695E-2</v>
      </c>
      <c r="Q39" s="295">
        <v>8.0928326219472399E-4</v>
      </c>
      <c r="R39" s="295">
        <v>8.0928326219472399E-4</v>
      </c>
      <c r="S39" s="295">
        <v>1.8199877247636437E-4</v>
      </c>
      <c r="T39" s="295">
        <v>1.8199877247636437E-4</v>
      </c>
      <c r="U39" s="295">
        <v>5.4784021907550266E-3</v>
      </c>
      <c r="V39" s="295">
        <v>5.4784021907550266E-3</v>
      </c>
      <c r="W39" s="359" t="s">
        <v>540</v>
      </c>
      <c r="X39" s="359" t="s">
        <v>540</v>
      </c>
      <c r="Y39" s="295">
        <v>1.8847074950287593E-4</v>
      </c>
      <c r="Z39" s="295">
        <v>1.8847074950287593E-4</v>
      </c>
      <c r="AA39" s="295">
        <v>3.3484086032925992E-2</v>
      </c>
      <c r="AB39" s="295">
        <v>3.3484086032925992E-2</v>
      </c>
      <c r="AC39" s="295">
        <v>1.7394244908125502E-2</v>
      </c>
      <c r="AD39" s="295">
        <v>1.7394244908125502E-2</v>
      </c>
      <c r="AE39" s="296">
        <v>1.2713662633909276E-2</v>
      </c>
      <c r="AF39" s="296">
        <v>1.2713662633909276E-2</v>
      </c>
      <c r="AG39" s="321">
        <v>284</v>
      </c>
      <c r="AH39" s="321">
        <v>140</v>
      </c>
      <c r="AI39" s="321">
        <v>3</v>
      </c>
      <c r="AJ39" s="320">
        <v>8</v>
      </c>
      <c r="AK39" s="204" t="s">
        <v>903</v>
      </c>
      <c r="AL39" s="129"/>
    </row>
    <row r="40" spans="2:38" x14ac:dyDescent="0.2">
      <c r="B40" s="294">
        <v>41303</v>
      </c>
      <c r="C40" s="359" t="s">
        <v>540</v>
      </c>
      <c r="D40" s="359" t="s">
        <v>540</v>
      </c>
      <c r="E40" s="295">
        <v>7.5960831716416613E-2</v>
      </c>
      <c r="F40" s="295">
        <v>7.5960831716416613E-2</v>
      </c>
      <c r="G40" s="295">
        <v>0.10388412456000662</v>
      </c>
      <c r="H40" s="295">
        <v>0.10388412456000662</v>
      </c>
      <c r="I40" s="295">
        <v>1.3033086989604772</v>
      </c>
      <c r="J40" s="295">
        <v>1.3033086989604772</v>
      </c>
      <c r="K40" s="295">
        <v>0.56088872194344674</v>
      </c>
      <c r="L40" s="295">
        <v>0.56088872194344674</v>
      </c>
      <c r="M40" s="359" t="s">
        <v>540</v>
      </c>
      <c r="N40" s="359" t="s">
        <v>540</v>
      </c>
      <c r="O40" s="295">
        <v>8.6738728319672275E-4</v>
      </c>
      <c r="P40" s="295">
        <v>8.6738728319672275E-4</v>
      </c>
      <c r="Q40" s="295">
        <v>6.352438509700522E-4</v>
      </c>
      <c r="R40" s="295">
        <v>6.352438509700522E-4</v>
      </c>
      <c r="S40" s="295">
        <v>4.5964370836052018E-3</v>
      </c>
      <c r="T40" s="295">
        <v>4.5964370836052018E-3</v>
      </c>
      <c r="U40" s="295">
        <v>2.2855706126207751E-3</v>
      </c>
      <c r="V40" s="295">
        <v>2.2855706126207751E-3</v>
      </c>
      <c r="W40" s="359" t="s">
        <v>540</v>
      </c>
      <c r="X40" s="359" t="s">
        <v>540</v>
      </c>
      <c r="Y40" s="295">
        <v>3.6266399033366853E-7</v>
      </c>
      <c r="Z40" s="295">
        <v>3.6266399033366853E-7</v>
      </c>
      <c r="AA40" s="295">
        <v>5.0374610892280396E-2</v>
      </c>
      <c r="AB40" s="295">
        <v>5.0374610892280396E-2</v>
      </c>
      <c r="AC40" s="295">
        <v>1.7599477566449907E-2</v>
      </c>
      <c r="AD40" s="295">
        <v>1.7599477566449907E-2</v>
      </c>
      <c r="AE40" s="296">
        <v>1.5652037046423723E-2</v>
      </c>
      <c r="AF40" s="296">
        <v>1.5652037046423723E-2</v>
      </c>
      <c r="AG40" s="321">
        <v>882</v>
      </c>
      <c r="AH40" s="321">
        <v>417</v>
      </c>
      <c r="AI40" s="321">
        <v>18</v>
      </c>
      <c r="AJ40" s="320">
        <v>101</v>
      </c>
      <c r="AK40" s="204" t="s">
        <v>903</v>
      </c>
      <c r="AL40" s="129"/>
    </row>
    <row r="41" spans="2:38" x14ac:dyDescent="0.2">
      <c r="B41" s="294">
        <v>41304</v>
      </c>
      <c r="C41" s="359" t="s">
        <v>540</v>
      </c>
      <c r="D41" s="359" t="s">
        <v>540</v>
      </c>
      <c r="E41" s="295">
        <v>0.11288226872285061</v>
      </c>
      <c r="F41" s="295">
        <v>0.11288226872285061</v>
      </c>
      <c r="G41" s="295">
        <v>6.8832587139357705E-3</v>
      </c>
      <c r="H41" s="295">
        <v>6.8832587139357705E-3</v>
      </c>
      <c r="I41" s="295">
        <v>6.1980262813972085E-2</v>
      </c>
      <c r="J41" s="295">
        <v>6.1980262813972085E-2</v>
      </c>
      <c r="K41" s="295">
        <v>7.4522627754915333E-2</v>
      </c>
      <c r="L41" s="295">
        <v>7.4522627754915333E-2</v>
      </c>
      <c r="M41" s="359" t="s">
        <v>540</v>
      </c>
      <c r="N41" s="359" t="s">
        <v>540</v>
      </c>
      <c r="O41" s="295">
        <v>1.1321319961403009E-3</v>
      </c>
      <c r="P41" s="295">
        <v>1.1321319961403009E-3</v>
      </c>
      <c r="Q41" s="295">
        <v>7.8317735051102317E-5</v>
      </c>
      <c r="R41" s="295">
        <v>7.8317735051102317E-5</v>
      </c>
      <c r="S41" s="295">
        <v>1.3707992650347444E-3</v>
      </c>
      <c r="T41" s="295">
        <v>1.3707992650347444E-3</v>
      </c>
      <c r="U41" s="295">
        <v>1.0420626782525456E-3</v>
      </c>
      <c r="V41" s="295">
        <v>1.0420626782525456E-3</v>
      </c>
      <c r="W41" s="359" t="s">
        <v>540</v>
      </c>
      <c r="X41" s="359" t="s">
        <v>540</v>
      </c>
      <c r="Y41" s="295">
        <v>9.9909920945453583E-3</v>
      </c>
      <c r="Z41" s="295">
        <v>9.9909920945453583E-3</v>
      </c>
      <c r="AA41" s="295">
        <v>2.1779935628066811E-2</v>
      </c>
      <c r="AB41" s="295">
        <v>2.1779935628066811E-2</v>
      </c>
      <c r="AC41" s="295">
        <v>2.8441957628871615E-2</v>
      </c>
      <c r="AD41" s="295">
        <v>2.8441957628871615E-2</v>
      </c>
      <c r="AE41" s="296">
        <v>1.9259876144675996E-2</v>
      </c>
      <c r="AF41" s="296">
        <v>1.9259876144675996E-2</v>
      </c>
      <c r="AG41" s="321">
        <v>527</v>
      </c>
      <c r="AH41" s="321">
        <v>329</v>
      </c>
      <c r="AI41" s="321">
        <v>8</v>
      </c>
      <c r="AJ41" s="320">
        <v>63</v>
      </c>
      <c r="AK41" s="204" t="s">
        <v>903</v>
      </c>
      <c r="AL41" s="129"/>
    </row>
    <row r="42" spans="2:38" x14ac:dyDescent="0.2">
      <c r="B42" s="294">
        <v>41305</v>
      </c>
      <c r="C42" s="359" t="s">
        <v>540</v>
      </c>
      <c r="D42" s="359" t="s">
        <v>540</v>
      </c>
      <c r="E42" s="295">
        <v>1.2926474122946052</v>
      </c>
      <c r="F42" s="295">
        <v>1.2926474122946052</v>
      </c>
      <c r="G42" s="295">
        <v>0.50091153141628919</v>
      </c>
      <c r="H42" s="295">
        <v>0.50091153141628919</v>
      </c>
      <c r="I42" s="295">
        <v>1.0292224199253805</v>
      </c>
      <c r="J42" s="295">
        <v>1.0292224199253805</v>
      </c>
      <c r="K42" s="295">
        <v>1.0518047525934187</v>
      </c>
      <c r="L42" s="295">
        <v>1.0518047525934187</v>
      </c>
      <c r="M42" s="359" t="s">
        <v>540</v>
      </c>
      <c r="N42" s="359" t="s">
        <v>540</v>
      </c>
      <c r="O42" s="295">
        <v>1.9089487196457994E-2</v>
      </c>
      <c r="P42" s="295">
        <v>1.9089487196457994E-2</v>
      </c>
      <c r="Q42" s="295">
        <v>2.6715049622987124E-3</v>
      </c>
      <c r="R42" s="295">
        <v>2.6715049622987124E-3</v>
      </c>
      <c r="S42" s="295">
        <v>1.7913325988843862E-2</v>
      </c>
      <c r="T42" s="295">
        <v>1.7913325988843862E-2</v>
      </c>
      <c r="U42" s="295">
        <v>1.5771800390470585E-2</v>
      </c>
      <c r="V42" s="295">
        <v>1.5771800390470585E-2</v>
      </c>
      <c r="W42" s="359" t="s">
        <v>540</v>
      </c>
      <c r="X42" s="359" t="s">
        <v>540</v>
      </c>
      <c r="Y42" s="295">
        <v>6.5772006415144232E-2</v>
      </c>
      <c r="Z42" s="295">
        <v>6.5772006415144232E-2</v>
      </c>
      <c r="AA42" s="295">
        <v>6.4184638172958094E-2</v>
      </c>
      <c r="AB42" s="295">
        <v>6.4184638172958094E-2</v>
      </c>
      <c r="AC42" s="295">
        <v>3.8544825658463844E-2</v>
      </c>
      <c r="AD42" s="295">
        <v>3.8544825658463844E-2</v>
      </c>
      <c r="AE42" s="296">
        <v>5.4846013681803266E-2</v>
      </c>
      <c r="AF42" s="296">
        <v>5.4846013681803266E-2</v>
      </c>
      <c r="AG42" s="321">
        <v>2131</v>
      </c>
      <c r="AH42" s="321">
        <v>695</v>
      </c>
      <c r="AI42" s="321">
        <v>36</v>
      </c>
      <c r="AJ42" s="320">
        <v>305</v>
      </c>
      <c r="AK42" s="204" t="s">
        <v>903</v>
      </c>
      <c r="AL42" s="129"/>
    </row>
    <row r="43" spans="2:38" x14ac:dyDescent="0.2">
      <c r="B43" s="294">
        <v>41306</v>
      </c>
      <c r="C43" s="359" t="s">
        <v>540</v>
      </c>
      <c r="D43" s="359" t="s">
        <v>540</v>
      </c>
      <c r="E43" s="295">
        <v>1.0391682835833893</v>
      </c>
      <c r="F43" s="295">
        <v>1.0391682835833893</v>
      </c>
      <c r="G43" s="295">
        <v>0.2879046960184134</v>
      </c>
      <c r="H43" s="295">
        <v>0.2879046960184134</v>
      </c>
      <c r="I43" s="295">
        <v>0.3755718924193639</v>
      </c>
      <c r="J43" s="295">
        <v>0.3755718924193639</v>
      </c>
      <c r="K43" s="295">
        <v>0.64884608219269369</v>
      </c>
      <c r="L43" s="295">
        <v>0.64884608219269369</v>
      </c>
      <c r="M43" s="359" t="s">
        <v>540</v>
      </c>
      <c r="N43" s="359" t="s">
        <v>540</v>
      </c>
      <c r="O43" s="295">
        <v>4.4867261877806382E-3</v>
      </c>
      <c r="P43" s="295">
        <v>4.4867261877806382E-3</v>
      </c>
      <c r="Q43" s="295">
        <v>1.5576527304608128E-3</v>
      </c>
      <c r="R43" s="295">
        <v>1.5576527304608128E-3</v>
      </c>
      <c r="S43" s="295">
        <v>7.0863351836541869E-4</v>
      </c>
      <c r="T43" s="295">
        <v>7.0863351836541869E-4</v>
      </c>
      <c r="U43" s="295">
        <v>2.4991328766231116E-3</v>
      </c>
      <c r="V43" s="295">
        <v>2.4991328766231116E-3</v>
      </c>
      <c r="W43" s="359" t="s">
        <v>540</v>
      </c>
      <c r="X43" s="359" t="s">
        <v>540</v>
      </c>
      <c r="Y43" s="295">
        <v>1.243291372314336E-2</v>
      </c>
      <c r="Z43" s="295">
        <v>1.243291372314336E-2</v>
      </c>
      <c r="AA43" s="295">
        <v>5.2080197122282179E-2</v>
      </c>
      <c r="AB43" s="295">
        <v>5.2080197122282179E-2</v>
      </c>
      <c r="AC43" s="295">
        <v>1.6577186589135866E-2</v>
      </c>
      <c r="AD43" s="295">
        <v>1.6577186589135866E-2</v>
      </c>
      <c r="AE43" s="296">
        <v>2.0954742622822216E-2</v>
      </c>
      <c r="AF43" s="296">
        <v>2.0954742622822216E-2</v>
      </c>
      <c r="AG43" s="321">
        <v>1292</v>
      </c>
      <c r="AH43" s="321">
        <v>556</v>
      </c>
      <c r="AI43" s="321">
        <v>11</v>
      </c>
      <c r="AJ43" s="320">
        <v>97</v>
      </c>
      <c r="AK43" s="204" t="s">
        <v>903</v>
      </c>
      <c r="AL43" s="129"/>
    </row>
    <row r="44" spans="2:38" x14ac:dyDescent="0.2">
      <c r="B44" s="294">
        <v>41307</v>
      </c>
      <c r="C44" s="359" t="s">
        <v>540</v>
      </c>
      <c r="D44" s="359" t="s">
        <v>540</v>
      </c>
      <c r="E44" s="295">
        <v>0.10813079782212638</v>
      </c>
      <c r="F44" s="295">
        <v>0.10813079782212638</v>
      </c>
      <c r="G44" s="295">
        <v>7.6072626646304056E-2</v>
      </c>
      <c r="H44" s="295">
        <v>7.6072626646304056E-2</v>
      </c>
      <c r="I44" s="295">
        <v>0.1146321204599535</v>
      </c>
      <c r="J44" s="295">
        <v>0.1146321204599535</v>
      </c>
      <c r="K44" s="295">
        <v>0.10509383865295223</v>
      </c>
      <c r="L44" s="295">
        <v>0.10509383865295223</v>
      </c>
      <c r="M44" s="359" t="s">
        <v>540</v>
      </c>
      <c r="N44" s="359" t="s">
        <v>540</v>
      </c>
      <c r="O44" s="295">
        <v>4.3891886619593199E-4</v>
      </c>
      <c r="P44" s="295">
        <v>4.3891886619593199E-4</v>
      </c>
      <c r="Q44" s="295">
        <v>6.2654188040881854E-4</v>
      </c>
      <c r="R44" s="295">
        <v>6.2654188040881854E-4</v>
      </c>
      <c r="S44" s="295">
        <v>4.1433763095682951E-4</v>
      </c>
      <c r="T44" s="295">
        <v>4.1433763095682951E-4</v>
      </c>
      <c r="U44" s="295">
        <v>4.6196092567881754E-4</v>
      </c>
      <c r="V44" s="295">
        <v>4.6196092567881754E-4</v>
      </c>
      <c r="W44" s="359" t="s">
        <v>540</v>
      </c>
      <c r="X44" s="359" t="s">
        <v>540</v>
      </c>
      <c r="Y44" s="295">
        <v>1.921873873385507E-2</v>
      </c>
      <c r="Z44" s="295">
        <v>1.921873873385507E-2</v>
      </c>
      <c r="AA44" s="295">
        <v>1.6424075396257045E-4</v>
      </c>
      <c r="AB44" s="295">
        <v>1.6424075396257045E-4</v>
      </c>
      <c r="AC44" s="295">
        <v>6.9583578480446042E-3</v>
      </c>
      <c r="AD44" s="295">
        <v>6.9583578480446042E-3</v>
      </c>
      <c r="AE44" s="296">
        <v>1.1106644462941323E-2</v>
      </c>
      <c r="AF44" s="296">
        <v>1.1106644462941323E-2</v>
      </c>
      <c r="AG44" s="321">
        <v>273</v>
      </c>
      <c r="AH44" s="321">
        <v>181</v>
      </c>
      <c r="AI44" s="321">
        <v>2</v>
      </c>
      <c r="AJ44" s="320">
        <v>41</v>
      </c>
      <c r="AK44" s="204" t="s">
        <v>903</v>
      </c>
      <c r="AL44" s="129"/>
    </row>
    <row r="45" spans="2:38" x14ac:dyDescent="0.2">
      <c r="B45" s="294">
        <v>41308</v>
      </c>
      <c r="C45" s="359" t="s">
        <v>540</v>
      </c>
      <c r="D45" s="359" t="s">
        <v>540</v>
      </c>
      <c r="E45" s="295">
        <v>3.1104020287805369E-2</v>
      </c>
      <c r="F45" s="295">
        <v>3.1104020287805369E-2</v>
      </c>
      <c r="G45" s="295">
        <v>1.918784508752007E-2</v>
      </c>
      <c r="H45" s="295">
        <v>1.918784508752007E-2</v>
      </c>
      <c r="I45" s="295">
        <v>1.3785438936507598E-2</v>
      </c>
      <c r="J45" s="295">
        <v>1.3785438936507598E-2</v>
      </c>
      <c r="K45" s="295">
        <v>2.2255914235818183E-2</v>
      </c>
      <c r="L45" s="295">
        <v>2.2255914235818183E-2</v>
      </c>
      <c r="M45" s="359" t="s">
        <v>540</v>
      </c>
      <c r="N45" s="359" t="s">
        <v>540</v>
      </c>
      <c r="O45" s="295">
        <v>4.1453448474060241E-4</v>
      </c>
      <c r="P45" s="295">
        <v>4.1453448474060241E-4</v>
      </c>
      <c r="Q45" s="295">
        <v>8.701970561233591E-5</v>
      </c>
      <c r="R45" s="295">
        <v>8.701970561233591E-5</v>
      </c>
      <c r="S45" s="295">
        <v>1.5876488662831784E-4</v>
      </c>
      <c r="T45" s="295">
        <v>1.5876488662831784E-4</v>
      </c>
      <c r="U45" s="295">
        <v>2.5748641759147195E-4</v>
      </c>
      <c r="V45" s="295">
        <v>2.5748641759147195E-4</v>
      </c>
      <c r="W45" s="359" t="s">
        <v>540</v>
      </c>
      <c r="X45" s="359" t="s">
        <v>540</v>
      </c>
      <c r="Y45" s="295">
        <v>3.6266399033366853E-7</v>
      </c>
      <c r="Z45" s="295">
        <v>3.6266399033366853E-7</v>
      </c>
      <c r="AA45" s="295">
        <v>1.6602263144132826E-2</v>
      </c>
      <c r="AB45" s="295">
        <v>1.6602263144132826E-2</v>
      </c>
      <c r="AC45" s="295">
        <v>1.4691369521136087E-2</v>
      </c>
      <c r="AD45" s="295">
        <v>1.4691369521136087E-2</v>
      </c>
      <c r="AE45" s="296">
        <v>8.636289480049025E-3</v>
      </c>
      <c r="AF45" s="296">
        <v>8.636289480049025E-3</v>
      </c>
      <c r="AG45" s="321">
        <v>175</v>
      </c>
      <c r="AH45" s="321">
        <v>133</v>
      </c>
      <c r="AI45" s="321">
        <v>9</v>
      </c>
      <c r="AJ45" s="320">
        <v>5</v>
      </c>
      <c r="AK45" s="204" t="s">
        <v>903</v>
      </c>
      <c r="AL45" s="129"/>
    </row>
    <row r="46" spans="2:38" x14ac:dyDescent="0.2">
      <c r="B46" s="294">
        <v>41309</v>
      </c>
      <c r="C46" s="359" t="s">
        <v>540</v>
      </c>
      <c r="D46" s="359" t="s">
        <v>540</v>
      </c>
      <c r="E46" s="295">
        <v>7.3633865028965156E-2</v>
      </c>
      <c r="F46" s="295">
        <v>7.3633865028965156E-2</v>
      </c>
      <c r="G46" s="295">
        <v>9.3772434767853186E-2</v>
      </c>
      <c r="H46" s="295">
        <v>9.3772434767853186E-2</v>
      </c>
      <c r="I46" s="295">
        <v>1.8815575222609668E-2</v>
      </c>
      <c r="J46" s="295">
        <v>1.8815575222609668E-2</v>
      </c>
      <c r="K46" s="295">
        <v>5.5697341377007062E-2</v>
      </c>
      <c r="L46" s="295">
        <v>5.5697341377007062E-2</v>
      </c>
      <c r="M46" s="359" t="s">
        <v>540</v>
      </c>
      <c r="N46" s="359" t="s">
        <v>540</v>
      </c>
      <c r="O46" s="295">
        <v>4.7027021378135569E-4</v>
      </c>
      <c r="P46" s="295">
        <v>4.7027021378135569E-4</v>
      </c>
      <c r="Q46" s="295">
        <v>2.8716502852070853E-3</v>
      </c>
      <c r="R46" s="295">
        <v>2.8716502852070853E-3</v>
      </c>
      <c r="S46" s="295">
        <v>1.0842480062421706E-4</v>
      </c>
      <c r="T46" s="295">
        <v>1.0842480062421706E-4</v>
      </c>
      <c r="U46" s="295">
        <v>7.467106110152688E-4</v>
      </c>
      <c r="V46" s="295">
        <v>7.467106110152688E-4</v>
      </c>
      <c r="W46" s="359" t="s">
        <v>540</v>
      </c>
      <c r="X46" s="359" t="s">
        <v>540</v>
      </c>
      <c r="Y46" s="295">
        <v>3.2766004373823161E-2</v>
      </c>
      <c r="Z46" s="295">
        <v>3.2766004373823161E-2</v>
      </c>
      <c r="AA46" s="295">
        <v>1.541009317724382E-2</v>
      </c>
      <c r="AB46" s="295">
        <v>1.541009317724382E-2</v>
      </c>
      <c r="AC46" s="295">
        <v>3.1241640873561214E-2</v>
      </c>
      <c r="AD46" s="295">
        <v>3.1241640873561214E-2</v>
      </c>
      <c r="AE46" s="296">
        <v>2.9148869206174349E-2</v>
      </c>
      <c r="AF46" s="296">
        <v>2.9148869206174349E-2</v>
      </c>
      <c r="AG46" s="321">
        <v>539</v>
      </c>
      <c r="AH46" s="321">
        <v>299</v>
      </c>
      <c r="AI46" s="321">
        <v>9</v>
      </c>
      <c r="AJ46" s="320">
        <v>58</v>
      </c>
      <c r="AK46" s="204" t="s">
        <v>903</v>
      </c>
      <c r="AL46" s="129"/>
    </row>
    <row r="47" spans="2:38" x14ac:dyDescent="0.2">
      <c r="B47" s="294">
        <v>41310</v>
      </c>
      <c r="C47" s="359" t="s">
        <v>540</v>
      </c>
      <c r="D47" s="359" t="s">
        <v>540</v>
      </c>
      <c r="E47" s="295">
        <v>7.4511702761357032E-2</v>
      </c>
      <c r="F47" s="295">
        <v>7.4511702761357032E-2</v>
      </c>
      <c r="G47" s="295">
        <v>2.035390914272537E-2</v>
      </c>
      <c r="H47" s="295">
        <v>2.035390914272537E-2</v>
      </c>
      <c r="I47" s="295">
        <v>6.0028616402736178E-2</v>
      </c>
      <c r="J47" s="295">
        <v>6.0028616402736178E-2</v>
      </c>
      <c r="K47" s="295">
        <v>5.942029205018258E-2</v>
      </c>
      <c r="L47" s="295">
        <v>5.942029205018258E-2</v>
      </c>
      <c r="M47" s="359" t="s">
        <v>540</v>
      </c>
      <c r="N47" s="359" t="s">
        <v>540</v>
      </c>
      <c r="O47" s="295">
        <v>2.1945943309796599E-4</v>
      </c>
      <c r="P47" s="295">
        <v>2.1945943309796599E-4</v>
      </c>
      <c r="Q47" s="295">
        <v>2.4365517571454056E-4</v>
      </c>
      <c r="R47" s="295">
        <v>2.4365517571454056E-4</v>
      </c>
      <c r="S47" s="295">
        <v>5.3437937450506983E-4</v>
      </c>
      <c r="T47" s="295">
        <v>5.3437937450506983E-4</v>
      </c>
      <c r="U47" s="295">
        <v>3.4684935075557111E-4</v>
      </c>
      <c r="V47" s="295">
        <v>3.4684935075557111E-4</v>
      </c>
      <c r="W47" s="359" t="s">
        <v>540</v>
      </c>
      <c r="X47" s="359" t="s">
        <v>540</v>
      </c>
      <c r="Y47" s="295">
        <v>1.0098980069561815E-2</v>
      </c>
      <c r="Z47" s="295">
        <v>1.0098980069561815E-2</v>
      </c>
      <c r="AA47" s="295">
        <v>1.7281016847909041E-2</v>
      </c>
      <c r="AB47" s="295">
        <v>1.7281016847909041E-2</v>
      </c>
      <c r="AC47" s="295">
        <v>1.9090318575032891E-2</v>
      </c>
      <c r="AD47" s="295">
        <v>1.9090318575032891E-2</v>
      </c>
      <c r="AE47" s="296">
        <v>1.4865946159776815E-2</v>
      </c>
      <c r="AF47" s="296">
        <v>1.4865946159776815E-2</v>
      </c>
      <c r="AG47" s="321">
        <v>531</v>
      </c>
      <c r="AH47" s="321">
        <v>367</v>
      </c>
      <c r="AI47" s="321">
        <v>12</v>
      </c>
      <c r="AJ47" s="320">
        <v>63</v>
      </c>
      <c r="AK47" s="204" t="s">
        <v>903</v>
      </c>
      <c r="AL47" s="129"/>
    </row>
    <row r="48" spans="2:38" x14ac:dyDescent="0.2">
      <c r="B48" s="294">
        <v>41311</v>
      </c>
      <c r="C48" s="359" t="s">
        <v>540</v>
      </c>
      <c r="D48" s="359" t="s">
        <v>540</v>
      </c>
      <c r="E48" s="295">
        <v>0.98885285419184932</v>
      </c>
      <c r="F48" s="295">
        <v>0.98885285419184932</v>
      </c>
      <c r="G48" s="295">
        <v>1.6890524859354401E-2</v>
      </c>
      <c r="H48" s="295">
        <v>1.6890524859354401E-2</v>
      </c>
      <c r="I48" s="295">
        <v>0.31264291259992993</v>
      </c>
      <c r="J48" s="295">
        <v>0.31264291259992993</v>
      </c>
      <c r="K48" s="295">
        <v>0.55518312585481699</v>
      </c>
      <c r="L48" s="295">
        <v>0.55518312585481699</v>
      </c>
      <c r="M48" s="359" t="s">
        <v>540</v>
      </c>
      <c r="N48" s="359" t="s">
        <v>540</v>
      </c>
      <c r="O48" s="295">
        <v>1.9012850569026959E-2</v>
      </c>
      <c r="P48" s="295">
        <v>1.9012850569026959E-2</v>
      </c>
      <c r="Q48" s="295">
        <v>1.4793349954097106E-4</v>
      </c>
      <c r="R48" s="295">
        <v>1.4793349954097106E-4</v>
      </c>
      <c r="S48" s="295">
        <v>5.0146470288700397E-3</v>
      </c>
      <c r="T48" s="295">
        <v>5.0146470288700397E-3</v>
      </c>
      <c r="U48" s="295">
        <v>1.0254017924083914E-2</v>
      </c>
      <c r="V48" s="295">
        <v>1.0254017924083914E-2</v>
      </c>
      <c r="W48" s="359" t="s">
        <v>540</v>
      </c>
      <c r="X48" s="359" t="s">
        <v>540</v>
      </c>
      <c r="Y48" s="295">
        <v>2.2242402034315937E-2</v>
      </c>
      <c r="Z48" s="295">
        <v>2.2242402034315937E-2</v>
      </c>
      <c r="AA48" s="295">
        <v>3.1142087742207581E-3</v>
      </c>
      <c r="AB48" s="295">
        <v>3.1142087742207581E-3</v>
      </c>
      <c r="AC48" s="295">
        <v>1.790539039678252E-2</v>
      </c>
      <c r="AD48" s="295">
        <v>1.790539039678252E-2</v>
      </c>
      <c r="AE48" s="296">
        <v>1.7216645689788375E-2</v>
      </c>
      <c r="AF48" s="296">
        <v>1.7216645689788375E-2</v>
      </c>
      <c r="AG48" s="321">
        <v>1649</v>
      </c>
      <c r="AH48" s="321">
        <v>503</v>
      </c>
      <c r="AI48" s="321">
        <v>10</v>
      </c>
      <c r="AJ48" s="320">
        <v>94</v>
      </c>
      <c r="AK48" s="204" t="s">
        <v>903</v>
      </c>
      <c r="AL48" s="129"/>
    </row>
    <row r="49" spans="1:38" x14ac:dyDescent="0.2">
      <c r="B49" s="294">
        <v>41312</v>
      </c>
      <c r="C49" s="359" t="s">
        <v>540</v>
      </c>
      <c r="D49" s="359" t="s">
        <v>540</v>
      </c>
      <c r="E49" s="295">
        <v>8.5474223967060184E-2</v>
      </c>
      <c r="F49" s="295">
        <v>5.2328882603137228E-2</v>
      </c>
      <c r="G49" s="295">
        <v>4.1325658195298327E-2</v>
      </c>
      <c r="H49" s="295">
        <v>4.1325658195298327E-2</v>
      </c>
      <c r="I49" s="295">
        <v>1.4203842497487835</v>
      </c>
      <c r="J49" s="295">
        <v>1.178380094755531</v>
      </c>
      <c r="K49" s="295">
        <v>0.59992972135425759</v>
      </c>
      <c r="L49" s="295">
        <v>0.49085998948849585</v>
      </c>
      <c r="M49" s="359" t="s">
        <v>540</v>
      </c>
      <c r="N49" s="359" t="s">
        <v>540</v>
      </c>
      <c r="O49" s="295">
        <v>6.9321312994436877E-4</v>
      </c>
      <c r="P49" s="295">
        <v>5.0510504443182654E-4</v>
      </c>
      <c r="Q49" s="295">
        <v>5.2211823367401549E-4</v>
      </c>
      <c r="R49" s="295">
        <v>5.2211823367401549E-4</v>
      </c>
      <c r="S49" s="295">
        <v>2.441494171198888E-2</v>
      </c>
      <c r="T49" s="295">
        <v>1.4253988967776538E-2</v>
      </c>
      <c r="U49" s="295">
        <v>9.9420049710024841E-3</v>
      </c>
      <c r="V49" s="295">
        <v>5.8858365809438835E-3</v>
      </c>
      <c r="W49" s="359" t="s">
        <v>540</v>
      </c>
      <c r="X49" s="359" t="s">
        <v>540</v>
      </c>
      <c r="Y49" s="295">
        <v>2.5799038243729006E-2</v>
      </c>
      <c r="Z49" s="295">
        <v>2.5799038243729006E-2</v>
      </c>
      <c r="AA49" s="295">
        <v>3.2422445624455495E-2</v>
      </c>
      <c r="AB49" s="295">
        <v>3.2422445624455495E-2</v>
      </c>
      <c r="AC49" s="295">
        <v>1.4195713289711092E-2</v>
      </c>
      <c r="AD49" s="295">
        <v>1.4195713289711092E-2</v>
      </c>
      <c r="AE49" s="296">
        <v>2.241332744717861E-2</v>
      </c>
      <c r="AF49" s="296">
        <v>2.241332744717861E-2</v>
      </c>
      <c r="AG49" s="321">
        <v>1453</v>
      </c>
      <c r="AH49" s="321">
        <v>463</v>
      </c>
      <c r="AI49" s="321">
        <v>16</v>
      </c>
      <c r="AJ49" s="320">
        <v>161</v>
      </c>
      <c r="AK49" s="204" t="s">
        <v>903</v>
      </c>
      <c r="AL49" s="363" t="s">
        <v>902</v>
      </c>
    </row>
    <row r="50" spans="1:38" x14ac:dyDescent="0.2">
      <c r="B50" s="294">
        <v>41313</v>
      </c>
      <c r="C50" s="359" t="s">
        <v>540</v>
      </c>
      <c r="D50" s="359" t="s">
        <v>540</v>
      </c>
      <c r="E50" s="295">
        <v>1.4930208416791782E-2</v>
      </c>
      <c r="F50" s="295">
        <v>1.4930208416791782E-2</v>
      </c>
      <c r="G50" s="295">
        <v>1.9003798410149979</v>
      </c>
      <c r="H50" s="295">
        <v>1.9003798410149979</v>
      </c>
      <c r="I50" s="295">
        <v>4.9011882196454123E-2</v>
      </c>
      <c r="J50" s="295">
        <v>4.9011882196454123E-2</v>
      </c>
      <c r="K50" s="295">
        <v>0.35643390399391728</v>
      </c>
      <c r="L50" s="295">
        <v>0.35643390399391728</v>
      </c>
      <c r="M50" s="359" t="s">
        <v>540</v>
      </c>
      <c r="N50" s="359" t="s">
        <v>540</v>
      </c>
      <c r="O50" s="295">
        <v>6.4096088396866258E-4</v>
      </c>
      <c r="P50" s="295">
        <v>6.4096088396866258E-4</v>
      </c>
      <c r="Q50" s="295">
        <v>2.5740428920128962E-2</v>
      </c>
      <c r="R50" s="295">
        <v>2.5740428920128962E-2</v>
      </c>
      <c r="S50" s="295">
        <v>2.4782811571249613E-4</v>
      </c>
      <c r="T50" s="295">
        <v>2.4782811571249613E-4</v>
      </c>
      <c r="U50" s="295">
        <v>4.8558909105779939E-3</v>
      </c>
      <c r="V50" s="295">
        <v>4.8558909105779939E-3</v>
      </c>
      <c r="W50" s="359" t="s">
        <v>540</v>
      </c>
      <c r="X50" s="359" t="s">
        <v>540</v>
      </c>
      <c r="Y50" s="295">
        <v>1.7825345507836238E-2</v>
      </c>
      <c r="Z50" s="295">
        <v>1.7825345507836238E-2</v>
      </c>
      <c r="AA50" s="295">
        <v>5.1122980360546487E-2</v>
      </c>
      <c r="AB50" s="295">
        <v>5.1122980360546487E-2</v>
      </c>
      <c r="AC50" s="295">
        <v>5.2855180669852545E-3</v>
      </c>
      <c r="AD50" s="295">
        <v>5.2855180669852545E-3</v>
      </c>
      <c r="AE50" s="296">
        <v>1.8716125415762241E-2</v>
      </c>
      <c r="AF50" s="296">
        <v>1.8716125415762241E-2</v>
      </c>
      <c r="AG50" s="321">
        <v>620</v>
      </c>
      <c r="AH50" s="321">
        <v>285</v>
      </c>
      <c r="AI50" s="321">
        <v>6</v>
      </c>
      <c r="AJ50" s="320">
        <v>35</v>
      </c>
      <c r="AK50" s="204" t="s">
        <v>903</v>
      </c>
      <c r="AL50" s="129"/>
    </row>
    <row r="51" spans="1:38" x14ac:dyDescent="0.2">
      <c r="B51" s="294">
        <v>41314</v>
      </c>
      <c r="C51" s="359" t="s">
        <v>540</v>
      </c>
      <c r="D51" s="359" t="s">
        <v>540</v>
      </c>
      <c r="E51" s="295">
        <v>7.6636627431035742E-3</v>
      </c>
      <c r="F51" s="295">
        <v>7.6636627431035742E-3</v>
      </c>
      <c r="G51" s="295">
        <v>3.396379110049471E-2</v>
      </c>
      <c r="H51" s="295">
        <v>3.396379110049471E-2</v>
      </c>
      <c r="I51" s="295">
        <v>0.17847109414176929</v>
      </c>
      <c r="J51" s="295">
        <v>0.17847109414176929</v>
      </c>
      <c r="K51" s="295">
        <v>7.905135945255358E-2</v>
      </c>
      <c r="L51" s="295">
        <v>7.905135945255358E-2</v>
      </c>
      <c r="M51" s="359" t="s">
        <v>540</v>
      </c>
      <c r="N51" s="359" t="s">
        <v>540</v>
      </c>
      <c r="O51" s="295">
        <v>1.184384242116007E-4</v>
      </c>
      <c r="P51" s="295">
        <v>1.184384242116007E-4</v>
      </c>
      <c r="Q51" s="295">
        <v>2.4365517571454056E-4</v>
      </c>
      <c r="R51" s="295">
        <v>2.4365517571454056E-4</v>
      </c>
      <c r="S51" s="295">
        <v>5.498686317371008E-4</v>
      </c>
      <c r="T51" s="295">
        <v>5.498686317371008E-4</v>
      </c>
      <c r="U51" s="295">
        <v>3.0898370110976647E-4</v>
      </c>
      <c r="V51" s="295">
        <v>3.0898370110976647E-4</v>
      </c>
      <c r="W51" s="359" t="s">
        <v>540</v>
      </c>
      <c r="X51" s="359" t="s">
        <v>540</v>
      </c>
      <c r="Y51" s="295">
        <v>3.7653331114084206E-2</v>
      </c>
      <c r="Z51" s="295">
        <v>3.7653331114084206E-2</v>
      </c>
      <c r="AA51" s="295">
        <v>1.6610965114694055E-2</v>
      </c>
      <c r="AB51" s="295">
        <v>1.6610965114694055E-2</v>
      </c>
      <c r="AC51" s="295">
        <v>3.4432427863359601E-2</v>
      </c>
      <c r="AD51" s="295">
        <v>3.4432427863359601E-2</v>
      </c>
      <c r="AE51" s="296">
        <v>3.2730959662667473E-2</v>
      </c>
      <c r="AF51" s="296">
        <v>3.2730959662667473E-2</v>
      </c>
      <c r="AG51" s="321">
        <v>371</v>
      </c>
      <c r="AH51" s="321">
        <v>200</v>
      </c>
      <c r="AI51" s="321">
        <v>5</v>
      </c>
      <c r="AJ51" s="320">
        <v>24</v>
      </c>
      <c r="AK51" s="204" t="s">
        <v>903</v>
      </c>
      <c r="AL51" s="129"/>
    </row>
    <row r="52" spans="1:38" x14ac:dyDescent="0.2">
      <c r="B52" s="294">
        <v>41315</v>
      </c>
      <c r="C52" s="359" t="s">
        <v>540</v>
      </c>
      <c r="D52" s="359" t="s">
        <v>540</v>
      </c>
      <c r="E52" s="295">
        <v>3.2260536665401005E-2</v>
      </c>
      <c r="F52" s="295">
        <v>3.2260536665401005E-2</v>
      </c>
      <c r="G52" s="295">
        <v>3.3667924101412762E-2</v>
      </c>
      <c r="H52" s="295">
        <v>3.3667924101412762E-2</v>
      </c>
      <c r="I52" s="295">
        <v>0.923082284742888</v>
      </c>
      <c r="J52" s="295">
        <v>0.923082284742888</v>
      </c>
      <c r="K52" s="295">
        <v>0.38094358169665377</v>
      </c>
      <c r="L52" s="295">
        <v>0.38094358169665377</v>
      </c>
      <c r="M52" s="359" t="s">
        <v>540</v>
      </c>
      <c r="N52" s="359" t="s">
        <v>540</v>
      </c>
      <c r="O52" s="295">
        <v>1.9855853470768353E-4</v>
      </c>
      <c r="P52" s="295">
        <v>1.9855853470768353E-4</v>
      </c>
      <c r="Q52" s="295">
        <v>3.5678079301057724E-4</v>
      </c>
      <c r="R52" s="295">
        <v>3.5678079301057724E-4</v>
      </c>
      <c r="S52" s="295">
        <v>9.947975457271916E-3</v>
      </c>
      <c r="T52" s="295">
        <v>9.947975457271916E-3</v>
      </c>
      <c r="U52" s="295">
        <v>4.0395075042144474E-3</v>
      </c>
      <c r="V52" s="295">
        <v>4.0395075042144474E-3</v>
      </c>
      <c r="W52" s="359" t="s">
        <v>540</v>
      </c>
      <c r="X52" s="359" t="s">
        <v>540</v>
      </c>
      <c r="Y52" s="295">
        <v>1.3784505152381625E-2</v>
      </c>
      <c r="Z52" s="295">
        <v>1.3784505152381625E-2</v>
      </c>
      <c r="AA52" s="295">
        <v>6.8326776160105296E-2</v>
      </c>
      <c r="AB52" s="295">
        <v>6.8326776160105296E-2</v>
      </c>
      <c r="AC52" s="295">
        <v>7.1924174993490658E-2</v>
      </c>
      <c r="AD52" s="295">
        <v>7.1924174993490658E-2</v>
      </c>
      <c r="AE52" s="296">
        <v>4.601877343637327E-2</v>
      </c>
      <c r="AF52" s="296">
        <v>4.601877343637327E-2</v>
      </c>
      <c r="AG52" s="321">
        <v>482</v>
      </c>
      <c r="AH52" s="321">
        <v>188</v>
      </c>
      <c r="AI52" s="321">
        <v>6</v>
      </c>
      <c r="AJ52" s="320">
        <v>15</v>
      </c>
      <c r="AK52" s="204" t="s">
        <v>903</v>
      </c>
      <c r="AL52" s="129"/>
    </row>
    <row r="53" spans="1:38" x14ac:dyDescent="0.2">
      <c r="B53" s="294">
        <v>41316</v>
      </c>
      <c r="C53" s="359" t="s">
        <v>540</v>
      </c>
      <c r="D53" s="359" t="s">
        <v>540</v>
      </c>
      <c r="E53" s="295">
        <v>8.0667017337295213E-2</v>
      </c>
      <c r="F53" s="295">
        <v>8.0667017337295213E-2</v>
      </c>
      <c r="G53" s="295">
        <v>3.7427175383865675E-2</v>
      </c>
      <c r="H53" s="295">
        <v>3.7427175383865675E-2</v>
      </c>
      <c r="I53" s="295">
        <v>0.16763248639365561</v>
      </c>
      <c r="J53" s="295">
        <v>0.16763248639365561</v>
      </c>
      <c r="K53" s="295">
        <v>0.10715675924565569</v>
      </c>
      <c r="L53" s="295">
        <v>0.10715675924565569</v>
      </c>
      <c r="M53" s="359" t="s">
        <v>540</v>
      </c>
      <c r="N53" s="359" t="s">
        <v>540</v>
      </c>
      <c r="O53" s="295">
        <v>7.837836896355928E-4</v>
      </c>
      <c r="P53" s="295">
        <v>7.837836896355928E-4</v>
      </c>
      <c r="Q53" s="295">
        <v>4.1769458693921238E-4</v>
      </c>
      <c r="R53" s="295">
        <v>4.1769458693921238E-4</v>
      </c>
      <c r="S53" s="295">
        <v>2.3195162704966435E-3</v>
      </c>
      <c r="T53" s="295">
        <v>2.3195162704966435E-3</v>
      </c>
      <c r="U53" s="295">
        <v>1.3207538596456678E-3</v>
      </c>
      <c r="V53" s="295">
        <v>1.3207538596456678E-3</v>
      </c>
      <c r="W53" s="359" t="s">
        <v>540</v>
      </c>
      <c r="X53" s="359" t="s">
        <v>540</v>
      </c>
      <c r="Y53" s="295">
        <v>3.6266399033366853E-7</v>
      </c>
      <c r="Z53" s="295">
        <v>3.6266399033366853E-7</v>
      </c>
      <c r="AA53" s="295">
        <v>2.0457236102759305E-2</v>
      </c>
      <c r="AB53" s="295">
        <v>2.0457236102759305E-2</v>
      </c>
      <c r="AC53" s="295">
        <v>1.1421417574169605E-3</v>
      </c>
      <c r="AD53" s="295">
        <v>1.1421417574169605E-3</v>
      </c>
      <c r="AE53" s="296">
        <v>4.0075924673458564E-3</v>
      </c>
      <c r="AF53" s="296">
        <v>4.0075924673458564E-3</v>
      </c>
      <c r="AG53" s="321">
        <v>1020</v>
      </c>
      <c r="AH53" s="321">
        <v>310</v>
      </c>
      <c r="AI53" s="321">
        <v>10</v>
      </c>
      <c r="AJ53" s="320">
        <v>23</v>
      </c>
      <c r="AK53" s="204" t="s">
        <v>903</v>
      </c>
      <c r="AL53" s="129"/>
    </row>
    <row r="54" spans="1:38" x14ac:dyDescent="0.2">
      <c r="A54" s="362"/>
      <c r="B54" s="294">
        <v>41317</v>
      </c>
      <c r="C54" s="359" t="s">
        <v>540</v>
      </c>
      <c r="D54" s="359" t="s">
        <v>540</v>
      </c>
      <c r="E54" s="295">
        <v>0.9809941163971031</v>
      </c>
      <c r="F54" s="295">
        <v>3.6653208810425331E-2</v>
      </c>
      <c r="G54" s="295">
        <v>0.16316194802312983</v>
      </c>
      <c r="H54" s="295">
        <v>0.16316194802312983</v>
      </c>
      <c r="I54" s="295">
        <v>4.8597544565497294E-2</v>
      </c>
      <c r="J54" s="295">
        <v>4.8597544565497294E-2</v>
      </c>
      <c r="K54" s="295">
        <v>0.47394616110470761</v>
      </c>
      <c r="L54" s="295">
        <v>6.334468797947379E-2</v>
      </c>
      <c r="M54" s="359" t="s">
        <v>540</v>
      </c>
      <c r="N54" s="359" t="s">
        <v>540</v>
      </c>
      <c r="O54" s="295">
        <v>5.0214408382653647E-2</v>
      </c>
      <c r="P54" s="295">
        <v>3.8666662022022319E-4</v>
      </c>
      <c r="Q54" s="295">
        <v>1.2617857313788707E-3</v>
      </c>
      <c r="R54" s="295">
        <v>1.2617857313788707E-3</v>
      </c>
      <c r="S54" s="295">
        <v>5.498686317371008E-4</v>
      </c>
      <c r="T54" s="295">
        <v>5.498686317371008E-4</v>
      </c>
      <c r="U54" s="295">
        <v>2.2268031243704835E-2</v>
      </c>
      <c r="V54" s="295">
        <v>6.0282114236120954E-4</v>
      </c>
      <c r="W54" s="359" t="s">
        <v>540</v>
      </c>
      <c r="X54" s="359" t="s">
        <v>540</v>
      </c>
      <c r="Y54" s="295">
        <v>1.201489575533771E-2</v>
      </c>
      <c r="Z54" s="295">
        <v>1.201489575533771E-2</v>
      </c>
      <c r="AA54" s="295">
        <v>3.4615342205886357E-2</v>
      </c>
      <c r="AB54" s="295">
        <v>3.4615342205886357E-2</v>
      </c>
      <c r="AC54" s="295">
        <v>1.3783529302054333E-3</v>
      </c>
      <c r="AD54" s="295">
        <v>1.3783529302054333E-3</v>
      </c>
      <c r="AE54" s="296">
        <v>1.1788226156565808E-2</v>
      </c>
      <c r="AF54" s="296">
        <v>1.1788226156565808E-2</v>
      </c>
      <c r="AG54" s="321">
        <v>1359</v>
      </c>
      <c r="AH54" s="321">
        <v>425</v>
      </c>
      <c r="AI54" s="321">
        <v>16</v>
      </c>
      <c r="AJ54" s="320">
        <v>86</v>
      </c>
      <c r="AK54" s="204" t="s">
        <v>903</v>
      </c>
      <c r="AL54" s="363" t="s">
        <v>585</v>
      </c>
    </row>
    <row r="55" spans="1:38" x14ac:dyDescent="0.2">
      <c r="B55" s="294">
        <v>41318</v>
      </c>
      <c r="C55" s="359" t="s">
        <v>540</v>
      </c>
      <c r="D55" s="359" t="s">
        <v>540</v>
      </c>
      <c r="E55" s="295">
        <v>0.19825547168102442</v>
      </c>
      <c r="F55" s="295">
        <v>0.19825547168102442</v>
      </c>
      <c r="G55" s="295">
        <v>0.19522870954127564</v>
      </c>
      <c r="H55" s="295">
        <v>0.19522870954127564</v>
      </c>
      <c r="I55" s="295">
        <v>0.11830307442394485</v>
      </c>
      <c r="J55" s="295">
        <v>0.11830307442394485</v>
      </c>
      <c r="K55" s="295">
        <v>0.16645588121697169</v>
      </c>
      <c r="L55" s="295">
        <v>0.16645588121697169</v>
      </c>
      <c r="M55" s="359" t="s">
        <v>540</v>
      </c>
      <c r="N55" s="359" t="s">
        <v>540</v>
      </c>
      <c r="O55" s="295">
        <v>1.4421619889294909E-2</v>
      </c>
      <c r="P55" s="295">
        <v>1.4421619889294909E-2</v>
      </c>
      <c r="Q55" s="295">
        <v>2.4539556982678726E-3</v>
      </c>
      <c r="R55" s="295">
        <v>2.4539556982678726E-3</v>
      </c>
      <c r="S55" s="295">
        <v>1.0222909773140467E-3</v>
      </c>
      <c r="T55" s="295">
        <v>1.0222909773140467E-3</v>
      </c>
      <c r="U55" s="295">
        <v>7.0975373696096355E-3</v>
      </c>
      <c r="V55" s="295">
        <v>7.0975373696096355E-3</v>
      </c>
      <c r="W55" s="359" t="s">
        <v>540</v>
      </c>
      <c r="X55" s="359" t="s">
        <v>540</v>
      </c>
      <c r="Y55" s="295">
        <v>6.3612027407663006E-3</v>
      </c>
      <c r="Z55" s="295">
        <v>6.3612027407663006E-3</v>
      </c>
      <c r="AA55" s="295">
        <v>1.4035181828568914E-2</v>
      </c>
      <c r="AB55" s="295">
        <v>1.4035181828568914E-2</v>
      </c>
      <c r="AC55" s="295">
        <v>1.9868653750942451E-2</v>
      </c>
      <c r="AD55" s="295">
        <v>1.9868653750942451E-2</v>
      </c>
      <c r="AE55" s="296">
        <v>1.2980236807415741E-2</v>
      </c>
      <c r="AF55" s="296">
        <v>1.2980236807415741E-2</v>
      </c>
      <c r="AG55" s="321">
        <v>881</v>
      </c>
      <c r="AH55" s="321">
        <v>404</v>
      </c>
      <c r="AI55" s="321">
        <v>12</v>
      </c>
      <c r="AJ55" s="320">
        <v>120</v>
      </c>
      <c r="AK55" s="204" t="s">
        <v>903</v>
      </c>
      <c r="AL55" s="129"/>
    </row>
    <row r="56" spans="1:38" x14ac:dyDescent="0.2">
      <c r="B56" s="294">
        <v>41319</v>
      </c>
      <c r="C56" s="359" t="s">
        <v>540</v>
      </c>
      <c r="D56" s="359" t="s">
        <v>540</v>
      </c>
      <c r="E56" s="295">
        <v>0.16616562568581073</v>
      </c>
      <c r="F56" s="295">
        <v>0.16616562568581073</v>
      </c>
      <c r="G56" s="295">
        <v>1.253449243581209</v>
      </c>
      <c r="H56" s="295">
        <v>1.253449243581209</v>
      </c>
      <c r="I56" s="295">
        <v>1.3802438396319752</v>
      </c>
      <c r="J56" s="295">
        <v>1.3802438396319752</v>
      </c>
      <c r="K56" s="295">
        <v>0.83029070216546119</v>
      </c>
      <c r="L56" s="295">
        <v>0.83029070216546119</v>
      </c>
      <c r="M56" s="359" t="s">
        <v>540</v>
      </c>
      <c r="N56" s="359" t="s">
        <v>540</v>
      </c>
      <c r="O56" s="295">
        <v>1.4769968195799616E-3</v>
      </c>
      <c r="P56" s="295">
        <v>1.4769968195799616E-3</v>
      </c>
      <c r="Q56" s="295">
        <v>8.3799976504679487E-3</v>
      </c>
      <c r="R56" s="295">
        <v>8.3799976504679487E-3</v>
      </c>
      <c r="S56" s="295">
        <v>9.1773849099783724E-3</v>
      </c>
      <c r="T56" s="295">
        <v>9.1773849099783724E-3</v>
      </c>
      <c r="U56" s="295">
        <v>5.6904498287715334E-3</v>
      </c>
      <c r="V56" s="295">
        <v>5.6904498287715334E-3</v>
      </c>
      <c r="W56" s="359" t="s">
        <v>540</v>
      </c>
      <c r="X56" s="359" t="s">
        <v>540</v>
      </c>
      <c r="Y56" s="295">
        <v>3.5876754750910206E-2</v>
      </c>
      <c r="Z56" s="295">
        <v>3.5876754750910206E-2</v>
      </c>
      <c r="AA56" s="295">
        <v>0.14327684860401019</v>
      </c>
      <c r="AB56" s="295">
        <v>0.14327684860401019</v>
      </c>
      <c r="AC56" s="295">
        <v>5.0448319841279669E-2</v>
      </c>
      <c r="AD56" s="295">
        <v>5.0448319841279669E-2</v>
      </c>
      <c r="AE56" s="296">
        <v>6.0269889337068325E-2</v>
      </c>
      <c r="AF56" s="296">
        <v>6.0269889337068325E-2</v>
      </c>
      <c r="AG56" s="321">
        <v>2006</v>
      </c>
      <c r="AH56" s="321">
        <v>721</v>
      </c>
      <c r="AI56" s="321">
        <v>29</v>
      </c>
      <c r="AJ56" s="320">
        <v>188</v>
      </c>
      <c r="AK56" s="204" t="s">
        <v>903</v>
      </c>
      <c r="AL56" s="129"/>
    </row>
    <row r="57" spans="1:38" x14ac:dyDescent="0.2">
      <c r="B57" s="294">
        <v>41320</v>
      </c>
      <c r="C57" s="359" t="s">
        <v>540</v>
      </c>
      <c r="D57" s="359" t="s">
        <v>540</v>
      </c>
      <c r="E57" s="295">
        <v>0.11660611211938593</v>
      </c>
      <c r="F57" s="295">
        <v>0.11660611211938593</v>
      </c>
      <c r="G57" s="295">
        <v>0.58036052264035187</v>
      </c>
      <c r="H57" s="295">
        <v>0.58036052264035187</v>
      </c>
      <c r="I57" s="295">
        <v>0.93720461502419228</v>
      </c>
      <c r="J57" s="295">
        <v>0.93720461502419228</v>
      </c>
      <c r="K57" s="295">
        <v>0.51829592459585982</v>
      </c>
      <c r="L57" s="295">
        <v>0.51829592459585982</v>
      </c>
      <c r="M57" s="359" t="s">
        <v>540</v>
      </c>
      <c r="N57" s="359" t="s">
        <v>540</v>
      </c>
      <c r="O57" s="295">
        <v>4.8072066297649696E-4</v>
      </c>
      <c r="P57" s="295">
        <v>4.8072066297649696E-4</v>
      </c>
      <c r="Q57" s="295">
        <v>4.1160320754634891E-3</v>
      </c>
      <c r="R57" s="295">
        <v>4.1160320754634891E-3</v>
      </c>
      <c r="S57" s="295">
        <v>5.1075825722622252E-2</v>
      </c>
      <c r="T57" s="295">
        <v>5.1075825722622252E-2</v>
      </c>
      <c r="U57" s="295">
        <v>2.0903353230470063E-2</v>
      </c>
      <c r="V57" s="295">
        <v>2.0903353230470063E-2</v>
      </c>
      <c r="W57" s="359" t="s">
        <v>540</v>
      </c>
      <c r="X57" s="359" t="s">
        <v>540</v>
      </c>
      <c r="Y57" s="295">
        <v>2.6088167338127913E-2</v>
      </c>
      <c r="Z57" s="295">
        <v>2.6088167338127913E-2</v>
      </c>
      <c r="AA57" s="295">
        <v>5.836301986749283E-2</v>
      </c>
      <c r="AB57" s="295">
        <v>5.836301986749283E-2</v>
      </c>
      <c r="AC57" s="295">
        <v>2.3326630427993374E-2</v>
      </c>
      <c r="AD57" s="295">
        <v>2.3326630427993374E-2</v>
      </c>
      <c r="AE57" s="296">
        <v>3.0625629542360741E-2</v>
      </c>
      <c r="AF57" s="296">
        <v>3.0625629542360741E-2</v>
      </c>
      <c r="AG57" s="321">
        <v>1330</v>
      </c>
      <c r="AH57" s="321">
        <v>556</v>
      </c>
      <c r="AI57" s="321">
        <v>18</v>
      </c>
      <c r="AJ57" s="320">
        <v>60</v>
      </c>
      <c r="AK57" s="204" t="s">
        <v>903</v>
      </c>
      <c r="AL57" s="129"/>
    </row>
    <row r="58" spans="1:38" x14ac:dyDescent="0.2">
      <c r="B58" s="294">
        <v>41321</v>
      </c>
      <c r="C58" s="359" t="s">
        <v>540</v>
      </c>
      <c r="D58" s="359" t="s">
        <v>540</v>
      </c>
      <c r="E58" s="295">
        <v>6.1810923506195374E-2</v>
      </c>
      <c r="F58" s="295">
        <v>6.1810923506195374E-2</v>
      </c>
      <c r="G58" s="295">
        <v>4.3292303542137117E-2</v>
      </c>
      <c r="H58" s="295">
        <v>4.3292303542137117E-2</v>
      </c>
      <c r="I58" s="295">
        <v>0.60318652744405954</v>
      </c>
      <c r="J58" s="295">
        <v>0.60318652744405954</v>
      </c>
      <c r="K58" s="295">
        <v>0.27034256295921555</v>
      </c>
      <c r="L58" s="295">
        <v>0.27034256295921555</v>
      </c>
      <c r="M58" s="359" t="s">
        <v>540</v>
      </c>
      <c r="N58" s="359" t="s">
        <v>540</v>
      </c>
      <c r="O58" s="295">
        <v>7.7681672350549873E-4</v>
      </c>
      <c r="P58" s="295">
        <v>7.7681672350549873E-4</v>
      </c>
      <c r="Q58" s="295">
        <v>2.1754926403083979E-4</v>
      </c>
      <c r="R58" s="295">
        <v>2.1754926403083979E-4</v>
      </c>
      <c r="S58" s="295">
        <v>1.3495015363407017E-2</v>
      </c>
      <c r="T58" s="295">
        <v>1.3495015363407017E-2</v>
      </c>
      <c r="U58" s="295">
        <v>5.6540988051115588E-3</v>
      </c>
      <c r="V58" s="295">
        <v>5.6540988051115588E-3</v>
      </c>
      <c r="W58" s="359" t="s">
        <v>540</v>
      </c>
      <c r="X58" s="359" t="s">
        <v>540</v>
      </c>
      <c r="Y58" s="295">
        <v>3.6266399033366853E-7</v>
      </c>
      <c r="Z58" s="295">
        <v>3.6266399033366853E-7</v>
      </c>
      <c r="AA58" s="295">
        <v>4.3682795530691758E-2</v>
      </c>
      <c r="AB58" s="295">
        <v>4.3682795530691758E-2</v>
      </c>
      <c r="AC58" s="295">
        <v>5.0260730083487356E-3</v>
      </c>
      <c r="AD58" s="295">
        <v>5.0260730083487356E-3</v>
      </c>
      <c r="AE58" s="296">
        <v>9.5692990873216532E-3</v>
      </c>
      <c r="AF58" s="296">
        <v>9.5692990873216532E-3</v>
      </c>
      <c r="AG58" s="321">
        <v>626</v>
      </c>
      <c r="AH58" s="321">
        <v>242</v>
      </c>
      <c r="AI58" s="321">
        <v>4</v>
      </c>
      <c r="AJ58" s="320">
        <v>33</v>
      </c>
      <c r="AK58" s="204" t="s">
        <v>903</v>
      </c>
      <c r="AL58" s="129"/>
    </row>
    <row r="59" spans="1:38" x14ac:dyDescent="0.2">
      <c r="B59" s="294">
        <v>41322</v>
      </c>
      <c r="C59" s="359" t="s">
        <v>540</v>
      </c>
      <c r="D59" s="359" t="s">
        <v>540</v>
      </c>
      <c r="E59" s="295">
        <v>2.3788705851206505E-2</v>
      </c>
      <c r="F59" s="295">
        <v>2.3788705851206505E-2</v>
      </c>
      <c r="G59" s="295">
        <v>6.2923949128280102E-2</v>
      </c>
      <c r="H59" s="295">
        <v>6.2923949128280102E-2</v>
      </c>
      <c r="I59" s="295">
        <v>0.13435381723063697</v>
      </c>
      <c r="J59" s="295">
        <v>0.13435381723063697</v>
      </c>
      <c r="K59" s="295">
        <v>7.384710456523419E-2</v>
      </c>
      <c r="L59" s="295">
        <v>7.384710456523419E-2</v>
      </c>
      <c r="M59" s="359" t="s">
        <v>540</v>
      </c>
      <c r="N59" s="359" t="s">
        <v>540</v>
      </c>
      <c r="O59" s="295">
        <v>2.821621282688134E-4</v>
      </c>
      <c r="P59" s="295">
        <v>2.821621282688134E-4</v>
      </c>
      <c r="Q59" s="295">
        <v>7.1356158602115449E-4</v>
      </c>
      <c r="R59" s="295">
        <v>7.1356158602115449E-4</v>
      </c>
      <c r="S59" s="295">
        <v>4.801669741929613E-4</v>
      </c>
      <c r="T59" s="295">
        <v>4.801669741929613E-4</v>
      </c>
      <c r="U59" s="295">
        <v>4.3469765793383806E-4</v>
      </c>
      <c r="V59" s="295">
        <v>4.3469765793383806E-4</v>
      </c>
      <c r="W59" s="359" t="s">
        <v>540</v>
      </c>
      <c r="X59" s="359" t="s">
        <v>540</v>
      </c>
      <c r="Y59" s="295">
        <v>7.1519533965319869E-3</v>
      </c>
      <c r="Z59" s="295">
        <v>7.1519533965319869E-3</v>
      </c>
      <c r="AA59" s="295">
        <v>2.2232438097250957E-2</v>
      </c>
      <c r="AB59" s="295">
        <v>2.2232438097250957E-2</v>
      </c>
      <c r="AC59" s="295">
        <v>2.323197621359325E-3</v>
      </c>
      <c r="AD59" s="295">
        <v>2.323197621359325E-3</v>
      </c>
      <c r="AE59" s="296">
        <v>7.888064243047924E-3</v>
      </c>
      <c r="AF59" s="296">
        <v>7.888064243047924E-3</v>
      </c>
      <c r="AG59" s="321">
        <v>434</v>
      </c>
      <c r="AH59" s="321">
        <v>263</v>
      </c>
      <c r="AI59" s="321">
        <v>5</v>
      </c>
      <c r="AJ59" s="320">
        <v>25</v>
      </c>
      <c r="AK59" s="204" t="s">
        <v>903</v>
      </c>
      <c r="AL59" s="129"/>
    </row>
    <row r="60" spans="1:38" x14ac:dyDescent="0.2">
      <c r="B60" s="294">
        <v>41323</v>
      </c>
      <c r="C60" s="359" t="s">
        <v>540</v>
      </c>
      <c r="D60" s="359" t="s">
        <v>540</v>
      </c>
      <c r="E60" s="295">
        <v>0.30361341698337335</v>
      </c>
      <c r="F60" s="295">
        <v>0.30361341698337335</v>
      </c>
      <c r="G60" s="295">
        <v>0.33219772617509236</v>
      </c>
      <c r="H60" s="295">
        <v>0.33219772617509236</v>
      </c>
      <c r="I60" s="295">
        <v>6.0965716465274052E-2</v>
      </c>
      <c r="J60" s="295">
        <v>6.0965716465274052E-2</v>
      </c>
      <c r="K60" s="295">
        <v>0.21367889020324762</v>
      </c>
      <c r="L60" s="295">
        <v>0.21367889020324762</v>
      </c>
      <c r="M60" s="359" t="s">
        <v>540</v>
      </c>
      <c r="N60" s="359" t="s">
        <v>540</v>
      </c>
      <c r="O60" s="295">
        <v>3.2082879029083598E-3</v>
      </c>
      <c r="P60" s="295">
        <v>3.2082879029083598E-3</v>
      </c>
      <c r="Q60" s="295">
        <v>1.810009876736587E-3</v>
      </c>
      <c r="R60" s="295">
        <v>1.810009876736587E-3</v>
      </c>
      <c r="S60" s="295">
        <v>4.7126065128454348E-3</v>
      </c>
      <c r="T60" s="295">
        <v>4.7126065128454348E-3</v>
      </c>
      <c r="U60" s="295">
        <v>3.5533125627623136E-3</v>
      </c>
      <c r="V60" s="295">
        <v>3.5533125627623136E-3</v>
      </c>
      <c r="W60" s="359" t="s">
        <v>540</v>
      </c>
      <c r="X60" s="359" t="s">
        <v>540</v>
      </c>
      <c r="Y60" s="295">
        <v>3.0087205896801958E-2</v>
      </c>
      <c r="Z60" s="295">
        <v>3.0087205896801958E-2</v>
      </c>
      <c r="AA60" s="295">
        <v>2.0213580927044762E-2</v>
      </c>
      <c r="AB60" s="295">
        <v>2.0213580927044762E-2</v>
      </c>
      <c r="AC60" s="295">
        <v>3.7205004907893163E-2</v>
      </c>
      <c r="AD60" s="295">
        <v>3.7205004907893163E-2</v>
      </c>
      <c r="AE60" s="296">
        <v>3.1152719385430339E-2</v>
      </c>
      <c r="AF60" s="296">
        <v>3.1152719385430339E-2</v>
      </c>
      <c r="AG60" s="321">
        <v>1113</v>
      </c>
      <c r="AH60" s="321">
        <v>484</v>
      </c>
      <c r="AI60" s="321">
        <v>24</v>
      </c>
      <c r="AJ60" s="320">
        <v>60</v>
      </c>
      <c r="AK60" s="204" t="s">
        <v>903</v>
      </c>
      <c r="AL60" s="129"/>
    </row>
    <row r="61" spans="1:38" x14ac:dyDescent="0.2">
      <c r="B61" s="294">
        <v>41324</v>
      </c>
      <c r="C61" s="359" t="s">
        <v>540</v>
      </c>
      <c r="D61" s="359" t="s">
        <v>540</v>
      </c>
      <c r="E61" s="295">
        <v>0.48512726905378151</v>
      </c>
      <c r="F61" s="295">
        <v>0.48512726905378151</v>
      </c>
      <c r="G61" s="295">
        <v>0.10490225511567094</v>
      </c>
      <c r="H61" s="295">
        <v>0.10490225511567094</v>
      </c>
      <c r="I61" s="295">
        <v>6.5093603517610316E-2</v>
      </c>
      <c r="J61" s="295">
        <v>6.5093603517610316E-2</v>
      </c>
      <c r="K61" s="295">
        <v>0.25465406699796589</v>
      </c>
      <c r="L61" s="295">
        <v>0.25465406699796589</v>
      </c>
      <c r="M61" s="359" t="s">
        <v>540</v>
      </c>
      <c r="N61" s="359" t="s">
        <v>540</v>
      </c>
      <c r="O61" s="295">
        <v>5.8383176170189047E-3</v>
      </c>
      <c r="P61" s="295">
        <v>5.8383176170189047E-3</v>
      </c>
      <c r="Q61" s="295">
        <v>4.2639655750044598E-4</v>
      </c>
      <c r="R61" s="295">
        <v>4.2639655750044598E-4</v>
      </c>
      <c r="S61" s="295">
        <v>9.4484469115389163E-4</v>
      </c>
      <c r="T61" s="295">
        <v>9.4484469115389163E-4</v>
      </c>
      <c r="U61" s="295">
        <v>2.9822985661035807E-3</v>
      </c>
      <c r="V61" s="295">
        <v>2.9822985661035807E-3</v>
      </c>
      <c r="W61" s="359" t="s">
        <v>540</v>
      </c>
      <c r="X61" s="359" t="s">
        <v>540</v>
      </c>
      <c r="Y61" s="295">
        <v>1.3505826507177859E-2</v>
      </c>
      <c r="Z61" s="295">
        <v>1.3505826507177859E-2</v>
      </c>
      <c r="AA61" s="295">
        <v>1.9829526012603914E-3</v>
      </c>
      <c r="AB61" s="295">
        <v>1.9829526012603914E-3</v>
      </c>
      <c r="AC61" s="295">
        <v>1.9620825635229953E-2</v>
      </c>
      <c r="AD61" s="295">
        <v>1.9620825635229953E-2</v>
      </c>
      <c r="AE61" s="296">
        <v>1.3892041650886719E-2</v>
      </c>
      <c r="AF61" s="296">
        <v>1.3892041650886719E-2</v>
      </c>
      <c r="AG61" s="321">
        <v>1065</v>
      </c>
      <c r="AH61" s="321">
        <v>413</v>
      </c>
      <c r="AI61" s="321">
        <v>16</v>
      </c>
      <c r="AJ61" s="320">
        <v>77</v>
      </c>
      <c r="AK61" s="204" t="s">
        <v>903</v>
      </c>
      <c r="AL61" s="129"/>
    </row>
    <row r="62" spans="1:38" x14ac:dyDescent="0.2">
      <c r="B62" s="294">
        <v>41325</v>
      </c>
      <c r="C62" s="359" t="s">
        <v>540</v>
      </c>
      <c r="D62" s="359" t="s">
        <v>540</v>
      </c>
      <c r="E62" s="295">
        <v>0.65172136315659301</v>
      </c>
      <c r="F62" s="295">
        <v>0.65172136315659301</v>
      </c>
      <c r="G62" s="295">
        <v>2.5808739389034647</v>
      </c>
      <c r="H62" s="295">
        <v>2.5808739389034647</v>
      </c>
      <c r="I62" s="295">
        <v>1.8828276413539935</v>
      </c>
      <c r="J62" s="295">
        <v>1.8828276413539935</v>
      </c>
      <c r="K62" s="295">
        <v>1.4690387729106118</v>
      </c>
      <c r="L62" s="295">
        <v>1.4690387729106118</v>
      </c>
      <c r="M62" s="359" t="s">
        <v>540</v>
      </c>
      <c r="N62" s="359" t="s">
        <v>540</v>
      </c>
      <c r="O62" s="295">
        <v>2.326966687451449E-2</v>
      </c>
      <c r="P62" s="295">
        <v>2.326966687451449E-2</v>
      </c>
      <c r="Q62" s="295">
        <v>2.9334342761918437E-2</v>
      </c>
      <c r="R62" s="295">
        <v>2.9334342761918437E-2</v>
      </c>
      <c r="S62" s="295">
        <v>4.7296446958006687E-2</v>
      </c>
      <c r="T62" s="295">
        <v>4.7296446958006687E-2</v>
      </c>
      <c r="U62" s="295">
        <v>3.3723147574553677E-2</v>
      </c>
      <c r="V62" s="295">
        <v>3.3723147574553677E-2</v>
      </c>
      <c r="W62" s="359" t="s">
        <v>540</v>
      </c>
      <c r="X62" s="359" t="s">
        <v>540</v>
      </c>
      <c r="Y62" s="295">
        <v>3.6266399033366853E-7</v>
      </c>
      <c r="Z62" s="295">
        <v>3.6266399033366853E-7</v>
      </c>
      <c r="AA62" s="295">
        <v>1.070232710361645E-2</v>
      </c>
      <c r="AB62" s="295">
        <v>1.070232710361645E-2</v>
      </c>
      <c r="AC62" s="295">
        <v>1.7975092054326659E-2</v>
      </c>
      <c r="AD62" s="295">
        <v>1.7975092054326659E-2</v>
      </c>
      <c r="AE62" s="296">
        <v>8.8937758976404963E-3</v>
      </c>
      <c r="AF62" s="296">
        <v>8.8937758976404963E-3</v>
      </c>
      <c r="AG62" s="321">
        <v>2885</v>
      </c>
      <c r="AH62" s="321">
        <v>655</v>
      </c>
      <c r="AI62" s="321">
        <v>55</v>
      </c>
      <c r="AJ62" s="320">
        <v>283</v>
      </c>
      <c r="AK62" s="204" t="s">
        <v>903</v>
      </c>
      <c r="AL62" s="129"/>
    </row>
    <row r="63" spans="1:38" x14ac:dyDescent="0.2">
      <c r="B63" s="294">
        <v>41326</v>
      </c>
      <c r="C63" s="359" t="s">
        <v>540</v>
      </c>
      <c r="D63" s="359" t="s">
        <v>540</v>
      </c>
      <c r="E63" s="295">
        <v>0.92151015957835924</v>
      </c>
      <c r="F63" s="295">
        <v>0.92151015957835924</v>
      </c>
      <c r="G63" s="295">
        <v>1.7875239848063593</v>
      </c>
      <c r="H63" s="295">
        <v>1.7875239848063593</v>
      </c>
      <c r="I63" s="295">
        <v>2.8087173539701871</v>
      </c>
      <c r="J63" s="295">
        <v>2.8087173539701871</v>
      </c>
      <c r="K63" s="295">
        <v>1.8104112361014135</v>
      </c>
      <c r="L63" s="295">
        <v>1.8104112361014135</v>
      </c>
      <c r="M63" s="359" t="s">
        <v>540</v>
      </c>
      <c r="N63" s="359" t="s">
        <v>540</v>
      </c>
      <c r="O63" s="295">
        <v>7.7681672350549871E-3</v>
      </c>
      <c r="P63" s="295">
        <v>7.7681672350549871E-3</v>
      </c>
      <c r="Q63" s="295">
        <v>4.4623705038005855E-2</v>
      </c>
      <c r="R63" s="295">
        <v>4.4623705038005855E-2</v>
      </c>
      <c r="S63" s="295">
        <v>2.640918358061287E-2</v>
      </c>
      <c r="T63" s="295">
        <v>2.640918358061287E-2</v>
      </c>
      <c r="U63" s="295">
        <v>2.1474367227128765E-2</v>
      </c>
      <c r="V63" s="295">
        <v>2.1474367227128765E-2</v>
      </c>
      <c r="W63" s="359" t="s">
        <v>540</v>
      </c>
      <c r="X63" s="359" t="s">
        <v>540</v>
      </c>
      <c r="Y63" s="295">
        <v>7.7995548490394431E-2</v>
      </c>
      <c r="Z63" s="295">
        <v>7.7995548490394431E-2</v>
      </c>
      <c r="AA63" s="295">
        <v>0.28619801310171072</v>
      </c>
      <c r="AB63" s="295">
        <v>0.28619801310171072</v>
      </c>
      <c r="AC63" s="295">
        <v>0.10830456791722348</v>
      </c>
      <c r="AD63" s="295">
        <v>0.10830456791722348</v>
      </c>
      <c r="AE63" s="296">
        <v>0.12608947617739191</v>
      </c>
      <c r="AF63" s="296">
        <v>0.12608947617739191</v>
      </c>
      <c r="AG63" s="321">
        <v>2008</v>
      </c>
      <c r="AH63" s="321">
        <v>815</v>
      </c>
      <c r="AI63" s="321">
        <v>36</v>
      </c>
      <c r="AJ63" s="320">
        <v>342</v>
      </c>
      <c r="AK63" s="204" t="s">
        <v>903</v>
      </c>
      <c r="AL63" s="129"/>
    </row>
    <row r="64" spans="1:38" x14ac:dyDescent="0.2">
      <c r="B64" s="294">
        <v>41327</v>
      </c>
      <c r="C64" s="359" t="s">
        <v>540</v>
      </c>
      <c r="D64" s="359" t="s">
        <v>540</v>
      </c>
      <c r="E64" s="295">
        <v>7.6852603381068668E-2</v>
      </c>
      <c r="F64" s="295">
        <v>7.6852603381068668E-2</v>
      </c>
      <c r="G64" s="295">
        <v>0.4206532569300318</v>
      </c>
      <c r="H64" s="295">
        <v>0.4206532569300318</v>
      </c>
      <c r="I64" s="295">
        <v>0.52632496074441371</v>
      </c>
      <c r="J64" s="295">
        <v>0.52632496074441371</v>
      </c>
      <c r="K64" s="295">
        <v>0.31250066264886883</v>
      </c>
      <c r="L64" s="295">
        <v>0.31250066264886883</v>
      </c>
      <c r="M64" s="359" t="s">
        <v>540</v>
      </c>
      <c r="N64" s="359" t="s">
        <v>540</v>
      </c>
      <c r="O64" s="295">
        <v>1.9507505164263644E-4</v>
      </c>
      <c r="P64" s="295">
        <v>1.9507505164263644E-4</v>
      </c>
      <c r="Q64" s="295">
        <v>3.0039202377378359E-2</v>
      </c>
      <c r="R64" s="295">
        <v>3.0039202377378359E-2</v>
      </c>
      <c r="S64" s="295">
        <v>2.7919386160735896E-3</v>
      </c>
      <c r="T64" s="295">
        <v>2.7919386160735896E-3</v>
      </c>
      <c r="U64" s="295">
        <v>6.4053532940843236E-3</v>
      </c>
      <c r="V64" s="295">
        <v>6.4053532940843236E-3</v>
      </c>
      <c r="W64" s="359" t="s">
        <v>540</v>
      </c>
      <c r="X64" s="359" t="s">
        <v>540</v>
      </c>
      <c r="Y64" s="295">
        <v>8.0482774486416493E-5</v>
      </c>
      <c r="Z64" s="295">
        <v>8.0482774486416493E-5</v>
      </c>
      <c r="AA64" s="295">
        <v>1.2129450275658756E-2</v>
      </c>
      <c r="AB64" s="295">
        <v>1.2129450275658756E-2</v>
      </c>
      <c r="AC64" s="295">
        <v>3.7404646580901624E-3</v>
      </c>
      <c r="AD64" s="295">
        <v>3.7404646580901624E-3</v>
      </c>
      <c r="AE64" s="296">
        <v>3.6092458330719912E-3</v>
      </c>
      <c r="AF64" s="296">
        <v>3.6092458330719912E-3</v>
      </c>
      <c r="AG64" s="321">
        <v>1213</v>
      </c>
      <c r="AH64" s="321">
        <v>631</v>
      </c>
      <c r="AI64" s="321">
        <v>26</v>
      </c>
      <c r="AJ64" s="320">
        <v>229</v>
      </c>
      <c r="AK64" s="204" t="s">
        <v>903</v>
      </c>
      <c r="AL64" s="129"/>
    </row>
    <row r="65" spans="2:38" x14ac:dyDescent="0.2">
      <c r="B65" s="294">
        <v>41328</v>
      </c>
      <c r="C65" s="359" t="s">
        <v>540</v>
      </c>
      <c r="D65" s="359" t="s">
        <v>540</v>
      </c>
      <c r="E65" s="295">
        <v>0.23780345491850391</v>
      </c>
      <c r="F65" s="295">
        <v>0.23780345491850391</v>
      </c>
      <c r="G65" s="295">
        <v>1.9396692380989674E-2</v>
      </c>
      <c r="H65" s="295">
        <v>1.9396692380989674E-2</v>
      </c>
      <c r="I65" s="295">
        <v>2.7261092728374577E-2</v>
      </c>
      <c r="J65" s="295">
        <v>2.7261092728374577E-2</v>
      </c>
      <c r="K65" s="295">
        <v>0.11743652581149874</v>
      </c>
      <c r="L65" s="295">
        <v>0.11743652581149874</v>
      </c>
      <c r="M65" s="359" t="s">
        <v>540</v>
      </c>
      <c r="N65" s="359" t="s">
        <v>540</v>
      </c>
      <c r="O65" s="295">
        <v>5.2600594282210898E-4</v>
      </c>
      <c r="P65" s="295">
        <v>5.2600594282210898E-4</v>
      </c>
      <c r="Q65" s="295">
        <v>1.91443352347139E-4</v>
      </c>
      <c r="R65" s="295">
        <v>1.91443352347139E-4</v>
      </c>
      <c r="S65" s="295">
        <v>9.8395506566476987E-3</v>
      </c>
      <c r="T65" s="295">
        <v>9.8395506566476987E-3</v>
      </c>
      <c r="U65" s="295">
        <v>4.1106949255485595E-3</v>
      </c>
      <c r="V65" s="295">
        <v>4.1106949255485595E-3</v>
      </c>
      <c r="W65" s="359" t="s">
        <v>540</v>
      </c>
      <c r="X65" s="359" t="s">
        <v>540</v>
      </c>
      <c r="Y65" s="295">
        <v>3.6266399033366853E-7</v>
      </c>
      <c r="Z65" s="295">
        <v>3.6266399033366853E-7</v>
      </c>
      <c r="AA65" s="295">
        <v>1.2686376391577707E-2</v>
      </c>
      <c r="AB65" s="295">
        <v>1.2686376391577707E-2</v>
      </c>
      <c r="AC65" s="295">
        <v>1.4683624892520073E-2</v>
      </c>
      <c r="AD65" s="295">
        <v>1.4683624892520073E-2</v>
      </c>
      <c r="AE65" s="296">
        <v>7.9516785344528763E-3</v>
      </c>
      <c r="AF65" s="296">
        <v>7.9516785344528763E-3</v>
      </c>
      <c r="AG65" s="321">
        <v>510</v>
      </c>
      <c r="AH65" s="321">
        <v>232</v>
      </c>
      <c r="AI65" s="321">
        <v>6</v>
      </c>
      <c r="AJ65" s="320">
        <v>38</v>
      </c>
      <c r="AK65" s="204" t="s">
        <v>903</v>
      </c>
      <c r="AL65" s="129"/>
    </row>
    <row r="66" spans="2:38" x14ac:dyDescent="0.2">
      <c r="B66" s="294">
        <v>41329</v>
      </c>
      <c r="C66" s="359" t="s">
        <v>540</v>
      </c>
      <c r="D66" s="359" t="s">
        <v>540</v>
      </c>
      <c r="E66" s="295">
        <v>3.9318073355186382E-2</v>
      </c>
      <c r="F66" s="295">
        <v>3.9318073355186382E-2</v>
      </c>
      <c r="G66" s="295">
        <v>0.4062253897395065</v>
      </c>
      <c r="H66" s="295">
        <v>0.4062253897395065</v>
      </c>
      <c r="I66" s="295">
        <v>0.22610056013026467</v>
      </c>
      <c r="J66" s="295">
        <v>0.22610056013026467</v>
      </c>
      <c r="K66" s="295">
        <v>0.17623885045946178</v>
      </c>
      <c r="L66" s="295">
        <v>0.17623885045946178</v>
      </c>
      <c r="M66" s="359" t="s">
        <v>540</v>
      </c>
      <c r="N66" s="359" t="s">
        <v>540</v>
      </c>
      <c r="O66" s="295">
        <v>4.180179678056495E-5</v>
      </c>
      <c r="P66" s="295">
        <v>4.180179678056495E-5</v>
      </c>
      <c r="Q66" s="295">
        <v>2.9499680202581873E-3</v>
      </c>
      <c r="R66" s="295">
        <v>2.9499680202581873E-3</v>
      </c>
      <c r="S66" s="295">
        <v>2.0213480687800468E-3</v>
      </c>
      <c r="T66" s="295">
        <v>2.0213480687800468E-3</v>
      </c>
      <c r="U66" s="295">
        <v>1.3222684856315002E-3</v>
      </c>
      <c r="V66" s="295">
        <v>1.3222684856315002E-3</v>
      </c>
      <c r="W66" s="359" t="s">
        <v>540</v>
      </c>
      <c r="X66" s="359" t="s">
        <v>540</v>
      </c>
      <c r="Y66" s="295">
        <v>3.8391610016722147E-3</v>
      </c>
      <c r="Z66" s="295">
        <v>3.8391610016722147E-3</v>
      </c>
      <c r="AA66" s="295">
        <v>3.7339058991552473E-2</v>
      </c>
      <c r="AB66" s="295">
        <v>3.7339058991552473E-2</v>
      </c>
      <c r="AC66" s="295">
        <v>3.6062672187030867E-2</v>
      </c>
      <c r="AD66" s="295">
        <v>3.6062672187030867E-2</v>
      </c>
      <c r="AE66" s="296">
        <v>2.227398185648205E-2</v>
      </c>
      <c r="AF66" s="296">
        <v>2.227398185648205E-2</v>
      </c>
      <c r="AG66" s="321">
        <v>499</v>
      </c>
      <c r="AH66" s="321">
        <v>290</v>
      </c>
      <c r="AI66" s="321">
        <v>5</v>
      </c>
      <c r="AJ66" s="320">
        <v>34</v>
      </c>
      <c r="AK66" s="204" t="s">
        <v>903</v>
      </c>
      <c r="AL66" s="129"/>
    </row>
    <row r="67" spans="2:38" x14ac:dyDescent="0.2">
      <c r="B67" s="294">
        <v>41330</v>
      </c>
      <c r="C67" s="359" t="s">
        <v>540</v>
      </c>
      <c r="D67" s="359" t="s">
        <v>540</v>
      </c>
      <c r="E67" s="295">
        <v>0.16694592589238128</v>
      </c>
      <c r="F67" s="295">
        <v>0.16694592589238128</v>
      </c>
      <c r="G67" s="295">
        <v>0.39017895602459179</v>
      </c>
      <c r="H67" s="295">
        <v>0.39017895602459179</v>
      </c>
      <c r="I67" s="295">
        <v>0.62712904681047155</v>
      </c>
      <c r="J67" s="295">
        <v>0.62712904681047155</v>
      </c>
      <c r="K67" s="295">
        <v>0.38579795798124594</v>
      </c>
      <c r="L67" s="295">
        <v>0.38579795798124594</v>
      </c>
      <c r="M67" s="359" t="s">
        <v>540</v>
      </c>
      <c r="N67" s="359" t="s">
        <v>540</v>
      </c>
      <c r="O67" s="295">
        <v>8.2558548641615773E-3</v>
      </c>
      <c r="P67" s="295">
        <v>8.2558548641615773E-3</v>
      </c>
      <c r="Q67" s="295">
        <v>2.0536650524511277E-3</v>
      </c>
      <c r="R67" s="295">
        <v>2.0536650524511277E-3</v>
      </c>
      <c r="S67" s="295">
        <v>2.9956223486747972E-2</v>
      </c>
      <c r="T67" s="295">
        <v>2.9956223486747972E-2</v>
      </c>
      <c r="U67" s="295">
        <v>1.5664261945476491E-2</v>
      </c>
      <c r="V67" s="295">
        <v>1.5664261945476491E-2</v>
      </c>
      <c r="W67" s="359" t="s">
        <v>540</v>
      </c>
      <c r="X67" s="359" t="s">
        <v>540</v>
      </c>
      <c r="Y67" s="295">
        <v>3.7555574081110854E-3</v>
      </c>
      <c r="Z67" s="295">
        <v>3.7555574081110854E-3</v>
      </c>
      <c r="AA67" s="295">
        <v>1.1485504454127471E-2</v>
      </c>
      <c r="AB67" s="295">
        <v>1.1485504454127471E-2</v>
      </c>
      <c r="AC67" s="295">
        <v>1.5349662953497403E-2</v>
      </c>
      <c r="AD67" s="295">
        <v>1.5349662953497403E-2</v>
      </c>
      <c r="AE67" s="296">
        <v>9.6359426306982694E-3</v>
      </c>
      <c r="AF67" s="296">
        <v>9.6359426306982694E-3</v>
      </c>
      <c r="AG67" s="321">
        <v>1137</v>
      </c>
      <c r="AH67" s="321">
        <v>513</v>
      </c>
      <c r="AI67" s="321">
        <v>18</v>
      </c>
      <c r="AJ67" s="320">
        <v>85</v>
      </c>
      <c r="AK67" s="204" t="s">
        <v>903</v>
      </c>
      <c r="AL67" s="129"/>
    </row>
    <row r="68" spans="2:38" x14ac:dyDescent="0.2">
      <c r="B68" s="294">
        <v>41331</v>
      </c>
      <c r="C68" s="359" t="s">
        <v>540</v>
      </c>
      <c r="D68" s="359" t="s">
        <v>540</v>
      </c>
      <c r="E68" s="295">
        <v>0.76495546366901335</v>
      </c>
      <c r="F68" s="295">
        <v>0.76495546366901335</v>
      </c>
      <c r="G68" s="295">
        <v>0.92171272184586195</v>
      </c>
      <c r="H68" s="295">
        <v>0.92171272184586195</v>
      </c>
      <c r="I68" s="295">
        <v>0.50147244751561992</v>
      </c>
      <c r="J68" s="295">
        <v>0.50147244751561992</v>
      </c>
      <c r="K68" s="295">
        <v>0.68918057219540474</v>
      </c>
      <c r="L68" s="295">
        <v>0.68918057219540474</v>
      </c>
      <c r="M68" s="359" t="s">
        <v>540</v>
      </c>
      <c r="N68" s="359" t="s">
        <v>540</v>
      </c>
      <c r="O68" s="295">
        <v>1.2028467023607565E-2</v>
      </c>
      <c r="P68" s="295">
        <v>1.2028467023607565E-2</v>
      </c>
      <c r="Q68" s="295">
        <v>7.7534557700591296E-3</v>
      </c>
      <c r="R68" s="295">
        <v>7.7534557700591296E-3</v>
      </c>
      <c r="S68" s="295">
        <v>1.1953834268819932E-2</v>
      </c>
      <c r="T68" s="295">
        <v>1.1953834268819932E-2</v>
      </c>
      <c r="U68" s="295">
        <v>1.125518570071898E-2</v>
      </c>
      <c r="V68" s="295">
        <v>1.125518570071898E-2</v>
      </c>
      <c r="W68" s="359" t="s">
        <v>540</v>
      </c>
      <c r="X68" s="359" t="s">
        <v>540</v>
      </c>
      <c r="Y68" s="295">
        <v>9.1340552605437744E-3</v>
      </c>
      <c r="Z68" s="295">
        <v>9.1340552605437744E-3</v>
      </c>
      <c r="AA68" s="295">
        <v>0.15309267139708171</v>
      </c>
      <c r="AB68" s="295">
        <v>0.15309267139708171</v>
      </c>
      <c r="AC68" s="295">
        <v>7.6524484391403885E-2</v>
      </c>
      <c r="AD68" s="295">
        <v>7.6524484391403885E-2</v>
      </c>
      <c r="AE68" s="296">
        <v>6.0550095144447293E-2</v>
      </c>
      <c r="AF68" s="296">
        <v>6.0550095144447293E-2</v>
      </c>
      <c r="AG68" s="321">
        <v>1503</v>
      </c>
      <c r="AH68" s="321">
        <v>613</v>
      </c>
      <c r="AI68" s="321">
        <v>12</v>
      </c>
      <c r="AJ68" s="320">
        <v>137</v>
      </c>
      <c r="AK68" s="204" t="s">
        <v>903</v>
      </c>
      <c r="AL68" s="129"/>
    </row>
    <row r="69" spans="2:38" x14ac:dyDescent="0.2">
      <c r="B69" s="294">
        <v>41332</v>
      </c>
      <c r="C69" s="359" t="s">
        <v>540</v>
      </c>
      <c r="D69" s="359" t="s">
        <v>540</v>
      </c>
      <c r="E69" s="295">
        <v>1.6879879053467981</v>
      </c>
      <c r="F69" s="295">
        <v>1.6879879053467981</v>
      </c>
      <c r="G69" s="295">
        <v>0.18359417490090632</v>
      </c>
      <c r="H69" s="295">
        <v>0.18359417490090632</v>
      </c>
      <c r="I69" s="295">
        <v>1.3687856615945804</v>
      </c>
      <c r="J69" s="295">
        <v>1.3687856615945804</v>
      </c>
      <c r="K69" s="295">
        <v>1.3012863718497671</v>
      </c>
      <c r="L69" s="295">
        <v>1.3012863718497671</v>
      </c>
      <c r="M69" s="359" t="s">
        <v>540</v>
      </c>
      <c r="N69" s="359" t="s">
        <v>540</v>
      </c>
      <c r="O69" s="295">
        <v>2.7550867561457349E-2</v>
      </c>
      <c r="P69" s="295">
        <v>2.7550867561457349E-2</v>
      </c>
      <c r="Q69" s="295">
        <v>1.0616404084704981E-3</v>
      </c>
      <c r="R69" s="295">
        <v>1.0616404084704981E-3</v>
      </c>
      <c r="S69" s="295">
        <v>1.3223953361846475E-2</v>
      </c>
      <c r="T69" s="295">
        <v>1.3223953361846475E-2</v>
      </c>
      <c r="U69" s="295">
        <v>1.7336409033835227E-2</v>
      </c>
      <c r="V69" s="295">
        <v>1.7336409033835227E-2</v>
      </c>
      <c r="W69" s="359" t="s">
        <v>540</v>
      </c>
      <c r="X69" s="359" t="s">
        <v>540</v>
      </c>
      <c r="Y69" s="295">
        <v>3.6266399033366853E-7</v>
      </c>
      <c r="Z69" s="295">
        <v>3.6266399033366853E-7</v>
      </c>
      <c r="AA69" s="295">
        <v>2.4425334678681826E-2</v>
      </c>
      <c r="AB69" s="295">
        <v>2.4425334678681826E-2</v>
      </c>
      <c r="AC69" s="295">
        <v>4.1979568449666722E-2</v>
      </c>
      <c r="AD69" s="295">
        <v>4.1979568449666722E-2</v>
      </c>
      <c r="AE69" s="296">
        <v>2.0671507563471598E-2</v>
      </c>
      <c r="AF69" s="296">
        <v>2.0671507563471598E-2</v>
      </c>
      <c r="AG69" s="321">
        <v>2221</v>
      </c>
      <c r="AH69" s="321">
        <v>785</v>
      </c>
      <c r="AI69" s="321">
        <v>32</v>
      </c>
      <c r="AJ69" s="320">
        <v>204</v>
      </c>
      <c r="AK69" s="204" t="s">
        <v>903</v>
      </c>
      <c r="AL69" s="129"/>
    </row>
    <row r="70" spans="2:38" x14ac:dyDescent="0.2">
      <c r="B70" s="294">
        <v>41333</v>
      </c>
      <c r="C70" s="359" t="s">
        <v>540</v>
      </c>
      <c r="D70" s="359" t="s">
        <v>540</v>
      </c>
      <c r="E70" s="295">
        <v>3.6611407013644802E-3</v>
      </c>
      <c r="F70" s="295">
        <v>3.6611407013644802E-3</v>
      </c>
      <c r="G70" s="295">
        <v>0.22391040451110153</v>
      </c>
      <c r="H70" s="295">
        <v>0.22391040451110153</v>
      </c>
      <c r="I70" s="295">
        <v>2.3073300973693431</v>
      </c>
      <c r="J70" s="295">
        <v>2.3073300973693431</v>
      </c>
      <c r="K70" s="295">
        <v>0.94305915068862478</v>
      </c>
      <c r="L70" s="295">
        <v>0.94305915068862478</v>
      </c>
      <c r="M70" s="359" t="s">
        <v>540</v>
      </c>
      <c r="N70" s="359" t="s">
        <v>540</v>
      </c>
      <c r="O70" s="295">
        <v>1.3933932260188318E-5</v>
      </c>
      <c r="P70" s="295">
        <v>1.3933932260188318E-5</v>
      </c>
      <c r="Q70" s="295">
        <v>2.0275591407674268E-3</v>
      </c>
      <c r="R70" s="295">
        <v>2.0275591407674268E-3</v>
      </c>
      <c r="S70" s="295">
        <v>2.8813890765885686E-2</v>
      </c>
      <c r="T70" s="295">
        <v>2.8813890765885686E-2</v>
      </c>
      <c r="U70" s="295">
        <v>1.1629298319219539E-2</v>
      </c>
      <c r="V70" s="295">
        <v>1.1629298319219539E-2</v>
      </c>
      <c r="W70" s="359" t="s">
        <v>540</v>
      </c>
      <c r="X70" s="359" t="s">
        <v>540</v>
      </c>
      <c r="Y70" s="295">
        <v>7.1624038457271284E-3</v>
      </c>
      <c r="Z70" s="295">
        <v>7.1624038457271284E-3</v>
      </c>
      <c r="AA70" s="295">
        <v>3.0908302746800849E-2</v>
      </c>
      <c r="AB70" s="295">
        <v>3.0908302746800849E-2</v>
      </c>
      <c r="AC70" s="295">
        <v>1.8277132570351264E-2</v>
      </c>
      <c r="AD70" s="295">
        <v>1.8277132570351264E-2</v>
      </c>
      <c r="AE70" s="296">
        <v>1.5642949290508731E-2</v>
      </c>
      <c r="AF70" s="296">
        <v>1.5642949290508731E-2</v>
      </c>
      <c r="AG70" s="321">
        <v>1263</v>
      </c>
      <c r="AH70" s="321">
        <v>493</v>
      </c>
      <c r="AI70" s="321">
        <v>20</v>
      </c>
      <c r="AJ70" s="320">
        <v>174</v>
      </c>
      <c r="AK70" s="204" t="s">
        <v>903</v>
      </c>
      <c r="AL70" s="129"/>
    </row>
    <row r="71" spans="2:38" x14ac:dyDescent="0.2">
      <c r="B71" s="294">
        <v>41334</v>
      </c>
      <c r="C71" s="359" t="s">
        <v>540</v>
      </c>
      <c r="D71" s="359" t="s">
        <v>540</v>
      </c>
      <c r="E71" s="295">
        <v>0.14321643925328056</v>
      </c>
      <c r="F71" s="295">
        <v>0.14321643925328056</v>
      </c>
      <c r="G71" s="295">
        <v>1.3714305604504141E-2</v>
      </c>
      <c r="H71" s="295">
        <v>1.3714305604504141E-2</v>
      </c>
      <c r="I71" s="295">
        <v>1.2369836994929204</v>
      </c>
      <c r="J71" s="295">
        <v>1.2369836994929204</v>
      </c>
      <c r="K71" s="295">
        <v>0.548494537501382</v>
      </c>
      <c r="L71" s="295">
        <v>0.548494537501382</v>
      </c>
      <c r="M71" s="359" t="s">
        <v>540</v>
      </c>
      <c r="N71" s="359" t="s">
        <v>540</v>
      </c>
      <c r="O71" s="295">
        <v>1.0318076838669449E-2</v>
      </c>
      <c r="P71" s="295">
        <v>1.0318076838669449E-2</v>
      </c>
      <c r="Q71" s="295">
        <v>1.91443352347139E-4</v>
      </c>
      <c r="R71" s="295">
        <v>1.91443352347139E-4</v>
      </c>
      <c r="S71" s="295">
        <v>5.0161959545932423E-2</v>
      </c>
      <c r="T71" s="295">
        <v>5.0161959545932423E-2</v>
      </c>
      <c r="U71" s="295">
        <v>2.4140108962193423E-2</v>
      </c>
      <c r="V71" s="295">
        <v>2.4140108962193423E-2</v>
      </c>
      <c r="W71" s="359" t="s">
        <v>540</v>
      </c>
      <c r="X71" s="359" t="s">
        <v>540</v>
      </c>
      <c r="Y71" s="295">
        <v>8.2283496636315345E-3</v>
      </c>
      <c r="Z71" s="295">
        <v>8.2283496636315345E-3</v>
      </c>
      <c r="AA71" s="295">
        <v>1.6424075396257045E-4</v>
      </c>
      <c r="AB71" s="295">
        <v>1.6424075396257045E-4</v>
      </c>
      <c r="AC71" s="295">
        <v>2.3531863086317783E-2</v>
      </c>
      <c r="AD71" s="295">
        <v>2.3531863086317783E-2</v>
      </c>
      <c r="AE71" s="296">
        <v>1.2810598697002535E-2</v>
      </c>
      <c r="AF71" s="296">
        <v>1.2810598697002535E-2</v>
      </c>
      <c r="AG71" s="321">
        <v>1965</v>
      </c>
      <c r="AH71" s="321">
        <v>568</v>
      </c>
      <c r="AI71" s="321">
        <v>48</v>
      </c>
      <c r="AJ71" s="320">
        <v>209</v>
      </c>
      <c r="AK71" s="204" t="s">
        <v>903</v>
      </c>
      <c r="AL71" s="129"/>
    </row>
    <row r="72" spans="2:38" x14ac:dyDescent="0.2">
      <c r="B72" s="294">
        <v>41335</v>
      </c>
      <c r="C72" s="359" t="s">
        <v>540</v>
      </c>
      <c r="D72" s="359" t="s">
        <v>540</v>
      </c>
      <c r="E72" s="295">
        <v>3.4064980893095391E-2</v>
      </c>
      <c r="F72" s="295">
        <v>3.4064980893095391E-2</v>
      </c>
      <c r="G72" s="295">
        <v>6.6613584646243146E-2</v>
      </c>
      <c r="H72" s="295">
        <v>6.6613584646243146E-2</v>
      </c>
      <c r="I72" s="295">
        <v>5.2717686989217541E-2</v>
      </c>
      <c r="J72" s="295">
        <v>5.2717686989217541E-2</v>
      </c>
      <c r="K72" s="295">
        <v>4.702610760811779E-2</v>
      </c>
      <c r="L72" s="295">
        <v>4.702610760811779E-2</v>
      </c>
      <c r="M72" s="359" t="s">
        <v>540</v>
      </c>
      <c r="N72" s="359" t="s">
        <v>540</v>
      </c>
      <c r="O72" s="295">
        <v>2.7171167907367219E-4</v>
      </c>
      <c r="P72" s="295">
        <v>2.7171167907367219E-4</v>
      </c>
      <c r="Q72" s="295">
        <v>1.4793349954097105E-3</v>
      </c>
      <c r="R72" s="295">
        <v>1.4793349954097105E-3</v>
      </c>
      <c r="S72" s="295">
        <v>2.9081080453138221E-3</v>
      </c>
      <c r="T72" s="295">
        <v>2.9081080453138221E-3</v>
      </c>
      <c r="U72" s="295">
        <v>1.5131113598463562E-3</v>
      </c>
      <c r="V72" s="295">
        <v>1.5131113598463562E-3</v>
      </c>
      <c r="W72" s="359" t="s">
        <v>540</v>
      </c>
      <c r="X72" s="359" t="s">
        <v>540</v>
      </c>
      <c r="Y72" s="295">
        <v>1.5080360852579138E-2</v>
      </c>
      <c r="Z72" s="295">
        <v>1.5080360852579138E-2</v>
      </c>
      <c r="AA72" s="295">
        <v>4.0323834894055603E-2</v>
      </c>
      <c r="AB72" s="295">
        <v>4.0323834894055603E-2</v>
      </c>
      <c r="AC72" s="295">
        <v>8.8712811162004329E-3</v>
      </c>
      <c r="AD72" s="295">
        <v>8.8712811162004329E-3</v>
      </c>
      <c r="AE72" s="296">
        <v>1.7045492953389335E-2</v>
      </c>
      <c r="AF72" s="296">
        <v>1.7045492953389335E-2</v>
      </c>
      <c r="AG72" s="321">
        <v>248</v>
      </c>
      <c r="AH72" s="321">
        <v>180</v>
      </c>
      <c r="AI72" s="321">
        <v>3</v>
      </c>
      <c r="AJ72" s="320">
        <v>18</v>
      </c>
      <c r="AK72" s="204" t="s">
        <v>903</v>
      </c>
      <c r="AL72" s="129"/>
    </row>
    <row r="73" spans="2:38" x14ac:dyDescent="0.2">
      <c r="B73" s="294">
        <v>41336</v>
      </c>
      <c r="C73" s="359" t="s">
        <v>540</v>
      </c>
      <c r="D73" s="359" t="s">
        <v>540</v>
      </c>
      <c r="E73" s="295">
        <v>0.22153558900473405</v>
      </c>
      <c r="F73" s="295">
        <v>0.22153558900473405</v>
      </c>
      <c r="G73" s="295">
        <v>6.4324966388638702E-2</v>
      </c>
      <c r="H73" s="295">
        <v>6.4324966388638702E-2</v>
      </c>
      <c r="I73" s="295">
        <v>7.2799508990545748E-4</v>
      </c>
      <c r="J73" s="295">
        <v>7.2799508990545748E-4</v>
      </c>
      <c r="K73" s="295">
        <v>0.10780501916759186</v>
      </c>
      <c r="L73" s="295">
        <v>0.10780501916759186</v>
      </c>
      <c r="M73" s="359" t="s">
        <v>540</v>
      </c>
      <c r="N73" s="359" t="s">
        <v>540</v>
      </c>
      <c r="O73" s="295">
        <v>1.055495368709265E-3</v>
      </c>
      <c r="P73" s="295">
        <v>1.055495368709265E-3</v>
      </c>
      <c r="Q73" s="295">
        <v>4.9601232199031472E-4</v>
      </c>
      <c r="R73" s="295">
        <v>4.9601232199031472E-4</v>
      </c>
      <c r="S73" s="295">
        <v>3.872314308007752E-6</v>
      </c>
      <c r="T73" s="295">
        <v>3.872314308007752E-6</v>
      </c>
      <c r="U73" s="295">
        <v>5.4677998088542004E-4</v>
      </c>
      <c r="V73" s="295">
        <v>5.4677998088542004E-4</v>
      </c>
      <c r="W73" s="359" t="s">
        <v>540</v>
      </c>
      <c r="X73" s="359" t="s">
        <v>540</v>
      </c>
      <c r="Y73" s="295">
        <v>3.3654073048258117E-3</v>
      </c>
      <c r="Z73" s="295">
        <v>3.3654073048258117E-3</v>
      </c>
      <c r="AA73" s="295">
        <v>1.9726270575615684E-2</v>
      </c>
      <c r="AB73" s="295">
        <v>1.9726270575615684E-2</v>
      </c>
      <c r="AC73" s="295">
        <v>1.947583133482573E-3</v>
      </c>
      <c r="AD73" s="295">
        <v>1.947583133482573E-3</v>
      </c>
      <c r="AE73" s="296">
        <v>5.6585347919029423E-3</v>
      </c>
      <c r="AF73" s="296">
        <v>5.6585347919029423E-3</v>
      </c>
      <c r="AG73" s="321">
        <v>237</v>
      </c>
      <c r="AH73" s="321">
        <v>146</v>
      </c>
      <c r="AI73" s="321">
        <v>6</v>
      </c>
      <c r="AJ73" s="320">
        <v>17</v>
      </c>
      <c r="AK73" s="204" t="s">
        <v>903</v>
      </c>
      <c r="AL73" s="129"/>
    </row>
    <row r="74" spans="2:38" x14ac:dyDescent="0.2">
      <c r="B74" s="294">
        <v>41337</v>
      </c>
      <c r="C74" s="359" t="s">
        <v>540</v>
      </c>
      <c r="D74" s="359" t="s">
        <v>540</v>
      </c>
      <c r="E74" s="295">
        <v>7.7817528190086707E-2</v>
      </c>
      <c r="F74" s="295">
        <v>7.7817528190086707E-2</v>
      </c>
      <c r="G74" s="295">
        <v>0.39542624427301565</v>
      </c>
      <c r="H74" s="295">
        <v>0.39542624427301565</v>
      </c>
      <c r="I74" s="295">
        <v>0.92744638296801274</v>
      </c>
      <c r="J74" s="295">
        <v>0.92744638296801274</v>
      </c>
      <c r="K74" s="295">
        <v>0.4654248753084157</v>
      </c>
      <c r="L74" s="295">
        <v>0.4654248753084157</v>
      </c>
      <c r="M74" s="359" t="s">
        <v>540</v>
      </c>
      <c r="N74" s="359" t="s">
        <v>540</v>
      </c>
      <c r="O74" s="295">
        <v>2.333933653581543E-4</v>
      </c>
      <c r="P74" s="295">
        <v>2.333933653581543E-4</v>
      </c>
      <c r="Q74" s="295">
        <v>1.7926059356141198E-2</v>
      </c>
      <c r="R74" s="295">
        <v>1.7926059356141198E-2</v>
      </c>
      <c r="S74" s="295">
        <v>1.869553347906143E-2</v>
      </c>
      <c r="T74" s="295">
        <v>1.869553347906143E-2</v>
      </c>
      <c r="U74" s="295">
        <v>1.0534223731462875E-2</v>
      </c>
      <c r="V74" s="295">
        <v>1.0534223731462875E-2</v>
      </c>
      <c r="W74" s="359" t="s">
        <v>540</v>
      </c>
      <c r="X74" s="359" t="s">
        <v>540</v>
      </c>
      <c r="Y74" s="295">
        <v>3.0209127804078605E-2</v>
      </c>
      <c r="Z74" s="295">
        <v>3.0209127804078605E-2</v>
      </c>
      <c r="AA74" s="295">
        <v>1.1111319719994428E-2</v>
      </c>
      <c r="AB74" s="295">
        <v>1.1111319719994428E-2</v>
      </c>
      <c r="AC74" s="295">
        <v>1.2174365220931046E-2</v>
      </c>
      <c r="AD74" s="295">
        <v>1.2174365220931046E-2</v>
      </c>
      <c r="AE74" s="296">
        <v>1.9830890141334729E-2</v>
      </c>
      <c r="AF74" s="296">
        <v>1.9830890141334729E-2</v>
      </c>
      <c r="AG74" s="321">
        <v>995</v>
      </c>
      <c r="AH74" s="321">
        <v>406</v>
      </c>
      <c r="AI74" s="321">
        <v>16</v>
      </c>
      <c r="AJ74" s="320">
        <v>73</v>
      </c>
      <c r="AK74" s="204" t="s">
        <v>903</v>
      </c>
      <c r="AL74" s="129"/>
    </row>
    <row r="75" spans="2:38" x14ac:dyDescent="0.2">
      <c r="B75" s="294">
        <v>41338</v>
      </c>
      <c r="C75" s="359" t="s">
        <v>540</v>
      </c>
      <c r="D75" s="359" t="s">
        <v>540</v>
      </c>
      <c r="E75" s="295">
        <v>0.57316185307365131</v>
      </c>
      <c r="F75" s="295">
        <v>0.57316185307365131</v>
      </c>
      <c r="G75" s="295">
        <v>0.22104745619645569</v>
      </c>
      <c r="H75" s="295">
        <v>0.22104745619645569</v>
      </c>
      <c r="I75" s="295">
        <v>0.19886270128773811</v>
      </c>
      <c r="J75" s="295">
        <v>0.19886270128773811</v>
      </c>
      <c r="K75" s="295">
        <v>0.36547016262539206</v>
      </c>
      <c r="L75" s="295">
        <v>0.36547016262539206</v>
      </c>
      <c r="M75" s="359" t="s">
        <v>540</v>
      </c>
      <c r="N75" s="359" t="s">
        <v>540</v>
      </c>
      <c r="O75" s="295">
        <v>3.4834830650470792E-3</v>
      </c>
      <c r="P75" s="295">
        <v>3.4834830650470792E-3</v>
      </c>
      <c r="Q75" s="295">
        <v>1.5750566715832801E-3</v>
      </c>
      <c r="R75" s="295">
        <v>1.5750566715832801E-3</v>
      </c>
      <c r="S75" s="295">
        <v>1.3514376934947055E-3</v>
      </c>
      <c r="T75" s="295">
        <v>1.3514376934947055E-3</v>
      </c>
      <c r="U75" s="295">
        <v>2.3173777583232482E-3</v>
      </c>
      <c r="V75" s="295">
        <v>2.3173777583232482E-3</v>
      </c>
      <c r="W75" s="359" t="s">
        <v>540</v>
      </c>
      <c r="X75" s="359" t="s">
        <v>540</v>
      </c>
      <c r="Y75" s="295">
        <v>3.3619238217607651E-3</v>
      </c>
      <c r="Z75" s="295">
        <v>3.3619238217607651E-3</v>
      </c>
      <c r="AA75" s="295">
        <v>4.4021004172833294E-3</v>
      </c>
      <c r="AB75" s="295">
        <v>4.4021004172833294E-3</v>
      </c>
      <c r="AC75" s="295">
        <v>3.5468489426897743E-3</v>
      </c>
      <c r="AD75" s="295">
        <v>3.5468489426897743E-3</v>
      </c>
      <c r="AE75" s="296">
        <v>3.6153043370153199E-3</v>
      </c>
      <c r="AF75" s="296">
        <v>3.6153043370153199E-3</v>
      </c>
      <c r="AG75" s="321">
        <v>1341</v>
      </c>
      <c r="AH75" s="321">
        <v>499</v>
      </c>
      <c r="AI75" s="321">
        <v>17</v>
      </c>
      <c r="AJ75" s="320">
        <v>158</v>
      </c>
      <c r="AK75" s="204" t="s">
        <v>903</v>
      </c>
      <c r="AL75" s="129"/>
    </row>
    <row r="76" spans="2:38" x14ac:dyDescent="0.2">
      <c r="B76" s="294">
        <v>41339</v>
      </c>
      <c r="C76" s="359" t="s">
        <v>540</v>
      </c>
      <c r="D76" s="359" t="s">
        <v>540</v>
      </c>
      <c r="E76" s="295">
        <v>0.20948622108273621</v>
      </c>
      <c r="F76" s="295">
        <v>0.20948622108273621</v>
      </c>
      <c r="G76" s="295">
        <v>1.8451397318922871</v>
      </c>
      <c r="H76" s="295">
        <v>1.8451397318922871</v>
      </c>
      <c r="I76" s="295">
        <v>0.64074023160311877</v>
      </c>
      <c r="J76" s="295">
        <v>0.64074023160311877</v>
      </c>
      <c r="K76" s="295">
        <v>0.66286243106558485</v>
      </c>
      <c r="L76" s="295">
        <v>0.66286243106558485</v>
      </c>
      <c r="M76" s="359" t="s">
        <v>540</v>
      </c>
      <c r="N76" s="359" t="s">
        <v>540</v>
      </c>
      <c r="O76" s="295">
        <v>1.2052851405062895E-3</v>
      </c>
      <c r="P76" s="295">
        <v>1.2052851405062895E-3</v>
      </c>
      <c r="Q76" s="295">
        <v>1.611604947940461E-2</v>
      </c>
      <c r="R76" s="295">
        <v>1.611604947940461E-2</v>
      </c>
      <c r="S76" s="295">
        <v>1.9090509538478219E-3</v>
      </c>
      <c r="T76" s="295">
        <v>1.9090509538478219E-3</v>
      </c>
      <c r="U76" s="295">
        <v>4.0758585278744194E-3</v>
      </c>
      <c r="V76" s="295">
        <v>4.0758585278744194E-3</v>
      </c>
      <c r="W76" s="359" t="s">
        <v>540</v>
      </c>
      <c r="X76" s="359" t="s">
        <v>540</v>
      </c>
      <c r="Y76" s="295">
        <v>3.6266399033366853E-7</v>
      </c>
      <c r="Z76" s="295">
        <v>3.6266399033366853E-7</v>
      </c>
      <c r="AA76" s="295">
        <v>4.6806802962174619E-2</v>
      </c>
      <c r="AB76" s="295">
        <v>4.6806802962174619E-2</v>
      </c>
      <c r="AC76" s="295">
        <v>7.9225641107385347E-3</v>
      </c>
      <c r="AD76" s="295">
        <v>7.9225641107385347E-3</v>
      </c>
      <c r="AE76" s="296">
        <v>1.1245990053637887E-2</v>
      </c>
      <c r="AF76" s="296">
        <v>1.1245990053637887E-2</v>
      </c>
      <c r="AG76" s="321">
        <v>1334</v>
      </c>
      <c r="AH76" s="321">
        <v>484</v>
      </c>
      <c r="AI76" s="321">
        <v>12</v>
      </c>
      <c r="AJ76" s="320">
        <v>101</v>
      </c>
      <c r="AK76" s="204" t="s">
        <v>903</v>
      </c>
      <c r="AL76" s="129"/>
    </row>
    <row r="77" spans="2:38" x14ac:dyDescent="0.2">
      <c r="B77" s="294">
        <v>41340</v>
      </c>
      <c r="C77" s="359" t="s">
        <v>540</v>
      </c>
      <c r="D77" s="359" t="s">
        <v>540</v>
      </c>
      <c r="E77" s="295">
        <v>0.3525563540472848</v>
      </c>
      <c r="F77" s="295">
        <v>0.3525563540472848</v>
      </c>
      <c r="G77" s="295">
        <v>0.34914916482837538</v>
      </c>
      <c r="H77" s="295">
        <v>0.34914916482837538</v>
      </c>
      <c r="I77" s="295">
        <v>0.11904268645677432</v>
      </c>
      <c r="J77" s="295">
        <v>0.11904268645677432</v>
      </c>
      <c r="K77" s="295">
        <v>0.26062623726010214</v>
      </c>
      <c r="L77" s="295">
        <v>0.26062623726010214</v>
      </c>
      <c r="M77" s="359" t="s">
        <v>540</v>
      </c>
      <c r="N77" s="359" t="s">
        <v>540</v>
      </c>
      <c r="O77" s="295">
        <v>7.4163354454852316E-3</v>
      </c>
      <c r="P77" s="295">
        <v>7.4163354454852316E-3</v>
      </c>
      <c r="Q77" s="295">
        <v>4.8522187849438507E-2</v>
      </c>
      <c r="R77" s="295">
        <v>4.8522187849438507E-2</v>
      </c>
      <c r="S77" s="295">
        <v>9.6807857700193813E-4</v>
      </c>
      <c r="T77" s="295">
        <v>9.6807857700193813E-4</v>
      </c>
      <c r="U77" s="295">
        <v>1.2048849717295054E-2</v>
      </c>
      <c r="V77" s="295">
        <v>1.2048849717295054E-2</v>
      </c>
      <c r="W77" s="359" t="s">
        <v>540</v>
      </c>
      <c r="X77" s="359" t="s">
        <v>540</v>
      </c>
      <c r="Y77" s="295">
        <v>1.0004926026805545E-2</v>
      </c>
      <c r="Z77" s="295">
        <v>1.0004926026805545E-2</v>
      </c>
      <c r="AA77" s="295">
        <v>5.7109936106675183E-2</v>
      </c>
      <c r="AB77" s="295">
        <v>5.7109936106675183E-2</v>
      </c>
      <c r="AC77" s="295">
        <v>1.9067084689184846E-2</v>
      </c>
      <c r="AD77" s="295">
        <v>1.9067084689184846E-2</v>
      </c>
      <c r="AE77" s="296">
        <v>2.1748406639398282E-2</v>
      </c>
      <c r="AF77" s="296">
        <v>2.1748406639398282E-2</v>
      </c>
      <c r="AG77" s="321">
        <v>1271</v>
      </c>
      <c r="AH77" s="321">
        <v>629</v>
      </c>
      <c r="AI77" s="321">
        <v>18</v>
      </c>
      <c r="AJ77" s="320">
        <v>232</v>
      </c>
      <c r="AK77" s="204" t="s">
        <v>903</v>
      </c>
      <c r="AL77" s="129"/>
    </row>
    <row r="78" spans="2:38" x14ac:dyDescent="0.2">
      <c r="B78" s="294">
        <v>41341</v>
      </c>
      <c r="C78" s="359" t="s">
        <v>540</v>
      </c>
      <c r="D78" s="359" t="s">
        <v>540</v>
      </c>
      <c r="E78" s="295">
        <v>0.11300419063012725</v>
      </c>
      <c r="F78" s="295">
        <v>0.11300419063012725</v>
      </c>
      <c r="G78" s="295">
        <v>4.4971783860455201E-2</v>
      </c>
      <c r="H78" s="295">
        <v>4.4971783860455201E-2</v>
      </c>
      <c r="I78" s="295">
        <v>0.87213037307812202</v>
      </c>
      <c r="J78" s="295">
        <v>0.87213037307812202</v>
      </c>
      <c r="K78" s="295">
        <v>0.39808914785627408</v>
      </c>
      <c r="L78" s="295">
        <v>0.39808914785627408</v>
      </c>
      <c r="M78" s="359" t="s">
        <v>540</v>
      </c>
      <c r="N78" s="359" t="s">
        <v>540</v>
      </c>
      <c r="O78" s="295">
        <v>5.3366960556521254E-3</v>
      </c>
      <c r="P78" s="295">
        <v>5.3366960556521254E-3</v>
      </c>
      <c r="Q78" s="295">
        <v>6.352438509700522E-4</v>
      </c>
      <c r="R78" s="295">
        <v>6.352438509700522E-4</v>
      </c>
      <c r="S78" s="295">
        <v>7.3999926426028149E-3</v>
      </c>
      <c r="T78" s="295">
        <v>7.3999926426028149E-3</v>
      </c>
      <c r="U78" s="295">
        <v>5.3254249661859729E-3</v>
      </c>
      <c r="V78" s="295">
        <v>5.3254249661859729E-3</v>
      </c>
      <c r="W78" s="359" t="s">
        <v>540</v>
      </c>
      <c r="X78" s="359" t="s">
        <v>540</v>
      </c>
      <c r="Y78" s="295">
        <v>3.6266399033366853E-7</v>
      </c>
      <c r="Z78" s="295">
        <v>3.6266399033366853E-7</v>
      </c>
      <c r="AA78" s="295">
        <v>2.8201989902257203E-2</v>
      </c>
      <c r="AB78" s="295">
        <v>2.8201989902257203E-2</v>
      </c>
      <c r="AC78" s="295">
        <v>6.3852553304594561E-3</v>
      </c>
      <c r="AD78" s="295">
        <v>6.3852553304594561E-3</v>
      </c>
      <c r="AE78" s="296">
        <v>7.4064131795532877E-3</v>
      </c>
      <c r="AF78" s="296">
        <v>7.4064131795532877E-3</v>
      </c>
      <c r="AG78" s="321">
        <v>1238</v>
      </c>
      <c r="AH78" s="321">
        <v>458</v>
      </c>
      <c r="AI78" s="321">
        <v>7</v>
      </c>
      <c r="AJ78" s="320">
        <v>79</v>
      </c>
      <c r="AK78" s="204" t="s">
        <v>903</v>
      </c>
      <c r="AL78" s="129"/>
    </row>
    <row r="79" spans="2:38" x14ac:dyDescent="0.2">
      <c r="B79" s="294">
        <v>41342</v>
      </c>
      <c r="C79" s="359" t="s">
        <v>540</v>
      </c>
      <c r="D79" s="359" t="s">
        <v>540</v>
      </c>
      <c r="E79" s="295">
        <v>0.15259049218132226</v>
      </c>
      <c r="F79" s="295">
        <v>0.15259049218132226</v>
      </c>
      <c r="G79" s="295">
        <v>1.116358399359535</v>
      </c>
      <c r="H79" s="295">
        <v>1.116358399359535</v>
      </c>
      <c r="I79" s="295">
        <v>0.13301399648006629</v>
      </c>
      <c r="J79" s="295">
        <v>0.13301399648006629</v>
      </c>
      <c r="K79" s="295">
        <v>0.31268241776716865</v>
      </c>
      <c r="L79" s="295">
        <v>0.31268241776716865</v>
      </c>
      <c r="M79" s="359" t="s">
        <v>540</v>
      </c>
      <c r="N79" s="359" t="s">
        <v>540</v>
      </c>
      <c r="O79" s="295">
        <v>1.2819217679373252E-3</v>
      </c>
      <c r="P79" s="295">
        <v>1.2819217679373252E-3</v>
      </c>
      <c r="Q79" s="295">
        <v>1.9675155438949151E-2</v>
      </c>
      <c r="R79" s="295">
        <v>1.9675155438949151E-2</v>
      </c>
      <c r="S79" s="295">
        <v>8.5190914776170552E-4</v>
      </c>
      <c r="T79" s="295">
        <v>8.5190914776170552E-4</v>
      </c>
      <c r="U79" s="295">
        <v>4.3151694336359039E-3</v>
      </c>
      <c r="V79" s="295">
        <v>4.3151694336359039E-3</v>
      </c>
      <c r="W79" s="359" t="s">
        <v>540</v>
      </c>
      <c r="X79" s="359" t="s">
        <v>540</v>
      </c>
      <c r="Y79" s="295">
        <v>3.6266399033366853E-7</v>
      </c>
      <c r="Z79" s="295">
        <v>3.6266399033366853E-7</v>
      </c>
      <c r="AA79" s="295">
        <v>1.7246208965664107E-2</v>
      </c>
      <c r="AB79" s="295">
        <v>1.7246208965664107E-2</v>
      </c>
      <c r="AC79" s="295">
        <v>1.2213088364011125E-2</v>
      </c>
      <c r="AD79" s="295">
        <v>1.2213088364011125E-2</v>
      </c>
      <c r="AE79" s="296">
        <v>7.7790111720680063E-3</v>
      </c>
      <c r="AF79" s="296">
        <v>7.7790111720680063E-3</v>
      </c>
      <c r="AG79" s="321">
        <v>605</v>
      </c>
      <c r="AH79" s="321">
        <v>278</v>
      </c>
      <c r="AI79" s="321">
        <v>6</v>
      </c>
      <c r="AJ79" s="320">
        <v>29</v>
      </c>
      <c r="AK79" s="204" t="s">
        <v>903</v>
      </c>
      <c r="AL79" s="129"/>
    </row>
    <row r="80" spans="2:38" x14ac:dyDescent="0.2">
      <c r="B80" s="294">
        <v>41343</v>
      </c>
      <c r="C80" s="359" t="s">
        <v>540</v>
      </c>
      <c r="D80" s="359" t="s">
        <v>540</v>
      </c>
      <c r="E80" s="295">
        <v>9.945344150709412E-3</v>
      </c>
      <c r="F80" s="295">
        <v>9.945344150709412E-3</v>
      </c>
      <c r="G80" s="295">
        <v>6.3846358007770859E-2</v>
      </c>
      <c r="H80" s="295">
        <v>6.3846358007770859E-2</v>
      </c>
      <c r="I80" s="295">
        <v>0.8197302158621611</v>
      </c>
      <c r="J80" s="295">
        <v>0.8197302158621611</v>
      </c>
      <c r="K80" s="295">
        <v>0.3360682429884177</v>
      </c>
      <c r="L80" s="295">
        <v>0.3360682429884177</v>
      </c>
      <c r="M80" s="359" t="s">
        <v>540</v>
      </c>
      <c r="N80" s="359" t="s">
        <v>540</v>
      </c>
      <c r="O80" s="295">
        <v>5.9219212105800348E-5</v>
      </c>
      <c r="P80" s="295">
        <v>5.9219212105800348E-5</v>
      </c>
      <c r="Q80" s="295">
        <v>5.9173399816388422E-4</v>
      </c>
      <c r="R80" s="295">
        <v>5.9173399816388422E-4</v>
      </c>
      <c r="S80" s="295">
        <v>2.1801129554083646E-2</v>
      </c>
      <c r="T80" s="295">
        <v>2.1801129554083646E-2</v>
      </c>
      <c r="U80" s="295">
        <v>8.6560875090309543E-3</v>
      </c>
      <c r="V80" s="295">
        <v>8.6560875090309543E-3</v>
      </c>
      <c r="W80" s="359" t="s">
        <v>540</v>
      </c>
      <c r="X80" s="359" t="s">
        <v>540</v>
      </c>
      <c r="Y80" s="295">
        <v>6.5736952077341719E-3</v>
      </c>
      <c r="Z80" s="295">
        <v>6.5736952077341719E-3</v>
      </c>
      <c r="AA80" s="295">
        <v>1.218166209902616E-2</v>
      </c>
      <c r="AB80" s="295">
        <v>1.218166209902616E-2</v>
      </c>
      <c r="AC80" s="295">
        <v>2.1367239388141449E-2</v>
      </c>
      <c r="AD80" s="295">
        <v>2.1367239388141449E-2</v>
      </c>
      <c r="AE80" s="296">
        <v>1.3336173914086305E-2</v>
      </c>
      <c r="AF80" s="296">
        <v>1.3336173914086305E-2</v>
      </c>
      <c r="AG80" s="321">
        <v>1258</v>
      </c>
      <c r="AH80" s="321">
        <v>565</v>
      </c>
      <c r="AI80" s="321">
        <v>41</v>
      </c>
      <c r="AJ80" s="320">
        <v>357</v>
      </c>
      <c r="AK80" s="204" t="s">
        <v>903</v>
      </c>
      <c r="AL80" s="129"/>
    </row>
    <row r="81" spans="2:38" x14ac:dyDescent="0.2">
      <c r="B81" s="294">
        <v>41344</v>
      </c>
      <c r="C81" s="359" t="s">
        <v>540</v>
      </c>
      <c r="D81" s="359" t="s">
        <v>540</v>
      </c>
      <c r="E81" s="295">
        <v>0.24837234253785676</v>
      </c>
      <c r="F81" s="295">
        <v>0.24837234253785676</v>
      </c>
      <c r="G81" s="295">
        <v>4.4484473509026116E-2</v>
      </c>
      <c r="H81" s="295">
        <v>4.4484473509026116E-2</v>
      </c>
      <c r="I81" s="295">
        <v>4.6793046097965682E-2</v>
      </c>
      <c r="J81" s="295">
        <v>4.6793046097965682E-2</v>
      </c>
      <c r="K81" s="295">
        <v>0.13403834124220534</v>
      </c>
      <c r="L81" s="295">
        <v>0.13403834124220534</v>
      </c>
      <c r="M81" s="359" t="s">
        <v>540</v>
      </c>
      <c r="N81" s="359" t="s">
        <v>540</v>
      </c>
      <c r="O81" s="295">
        <v>3.6054049723237272E-3</v>
      </c>
      <c r="P81" s="295">
        <v>3.6054049723237272E-3</v>
      </c>
      <c r="Q81" s="295">
        <v>4.3509852806167959E-4</v>
      </c>
      <c r="R81" s="295">
        <v>4.3509852806167959E-4</v>
      </c>
      <c r="S81" s="295">
        <v>4.1046531664882174E-4</v>
      </c>
      <c r="T81" s="295">
        <v>4.1046531664882174E-4</v>
      </c>
      <c r="U81" s="295">
        <v>1.8039195491261356E-3</v>
      </c>
      <c r="V81" s="295">
        <v>1.8039195491261356E-3</v>
      </c>
      <c r="W81" s="359" t="s">
        <v>540</v>
      </c>
      <c r="X81" s="359" t="s">
        <v>540</v>
      </c>
      <c r="Y81" s="295">
        <v>1.0450811859131571E-2</v>
      </c>
      <c r="Z81" s="295">
        <v>1.0450811859131571E-2</v>
      </c>
      <c r="AA81" s="295">
        <v>1.6671878908622692E-2</v>
      </c>
      <c r="AB81" s="295">
        <v>1.6671878908622692E-2</v>
      </c>
      <c r="AC81" s="295">
        <v>2.0147460381119007E-2</v>
      </c>
      <c r="AD81" s="295">
        <v>2.0147460381119007E-2</v>
      </c>
      <c r="AE81" s="296">
        <v>1.53263924594698E-2</v>
      </c>
      <c r="AF81" s="296">
        <v>1.53263924594698E-2</v>
      </c>
      <c r="AG81" s="321">
        <v>459</v>
      </c>
      <c r="AH81" s="321">
        <v>225</v>
      </c>
      <c r="AI81" s="321">
        <v>2</v>
      </c>
      <c r="AJ81" s="320">
        <v>12</v>
      </c>
      <c r="AK81" s="204" t="s">
        <v>903</v>
      </c>
      <c r="AL81" s="129"/>
    </row>
    <row r="82" spans="2:38" x14ac:dyDescent="0.2">
      <c r="B82" s="294">
        <v>41345</v>
      </c>
      <c r="C82" s="359" t="s">
        <v>540</v>
      </c>
      <c r="D82" s="359" t="s">
        <v>540</v>
      </c>
      <c r="E82" s="295">
        <v>0.63790935280368133</v>
      </c>
      <c r="F82" s="295">
        <v>0.63790935280368133</v>
      </c>
      <c r="G82" s="295">
        <v>7.0825338397880203E-2</v>
      </c>
      <c r="H82" s="295">
        <v>7.0825338397880203E-2</v>
      </c>
      <c r="I82" s="295">
        <v>0.10313134696517047</v>
      </c>
      <c r="J82" s="295">
        <v>0.10313134696517047</v>
      </c>
      <c r="K82" s="295">
        <v>0.33003094380889053</v>
      </c>
      <c r="L82" s="295">
        <v>0.33003094380889053</v>
      </c>
      <c r="M82" s="359" t="s">
        <v>540</v>
      </c>
      <c r="N82" s="359" t="s">
        <v>540</v>
      </c>
      <c r="O82" s="295">
        <v>3.3302098101850078E-3</v>
      </c>
      <c r="P82" s="295">
        <v>3.3302098101850078E-3</v>
      </c>
      <c r="Q82" s="295">
        <v>7.1356158602115449E-4</v>
      </c>
      <c r="R82" s="295">
        <v>7.1356158602115449E-4</v>
      </c>
      <c r="S82" s="295">
        <v>8.7514303360975202E-4</v>
      </c>
      <c r="T82" s="295">
        <v>8.7514303360975202E-4</v>
      </c>
      <c r="U82" s="295">
        <v>1.9144872460918863E-3</v>
      </c>
      <c r="V82" s="295">
        <v>1.9144872460918863E-3</v>
      </c>
      <c r="W82" s="359" t="s">
        <v>540</v>
      </c>
      <c r="X82" s="359" t="s">
        <v>540</v>
      </c>
      <c r="Y82" s="295">
        <v>6.8976591327835511E-3</v>
      </c>
      <c r="Z82" s="295">
        <v>6.8976591327835511E-3</v>
      </c>
      <c r="AA82" s="295">
        <v>1.6424075396257045E-4</v>
      </c>
      <c r="AB82" s="295">
        <v>1.6424075396257045E-4</v>
      </c>
      <c r="AC82" s="295">
        <v>1.1260499044241217E-2</v>
      </c>
      <c r="AD82" s="295">
        <v>1.1260499044241217E-2</v>
      </c>
      <c r="AE82" s="296">
        <v>7.4321618213124344E-3</v>
      </c>
      <c r="AF82" s="296">
        <v>7.4321618213124344E-3</v>
      </c>
      <c r="AG82" s="321">
        <v>1348</v>
      </c>
      <c r="AH82" s="321">
        <v>562</v>
      </c>
      <c r="AI82" s="321">
        <v>16</v>
      </c>
      <c r="AJ82" s="320">
        <v>145</v>
      </c>
      <c r="AK82" s="204" t="s">
        <v>903</v>
      </c>
      <c r="AL82" s="129"/>
    </row>
    <row r="83" spans="2:38" x14ac:dyDescent="0.2">
      <c r="B83" s="294">
        <v>41346</v>
      </c>
      <c r="C83" s="359" t="s">
        <v>540</v>
      </c>
      <c r="D83" s="359" t="s">
        <v>540</v>
      </c>
      <c r="E83" s="295">
        <v>4.7445039345941223E-3</v>
      </c>
      <c r="F83" s="295">
        <v>4.7445039345941223E-3</v>
      </c>
      <c r="G83" s="295">
        <v>0.37761331053417047</v>
      </c>
      <c r="H83" s="295">
        <v>0.37761331053417047</v>
      </c>
      <c r="I83" s="295">
        <v>0.14082832675362594</v>
      </c>
      <c r="J83" s="295">
        <v>0.14082832675362594</v>
      </c>
      <c r="K83" s="295">
        <v>0.12287251847465049</v>
      </c>
      <c r="L83" s="295">
        <v>0.12287251847465049</v>
      </c>
      <c r="M83" s="359" t="s">
        <v>540</v>
      </c>
      <c r="N83" s="359" t="s">
        <v>540</v>
      </c>
      <c r="O83" s="295">
        <v>6.6186178235894501E-5</v>
      </c>
      <c r="P83" s="295">
        <v>6.6186178235894501E-5</v>
      </c>
      <c r="Q83" s="295">
        <v>5.1950764250564543E-3</v>
      </c>
      <c r="R83" s="295">
        <v>5.1950764250564543E-3</v>
      </c>
      <c r="S83" s="295">
        <v>1.2213279327456451E-2</v>
      </c>
      <c r="T83" s="295">
        <v>1.2213279327456451E-2</v>
      </c>
      <c r="U83" s="295">
        <v>5.7101399665873487E-3</v>
      </c>
      <c r="V83" s="295">
        <v>5.7101399665873487E-3</v>
      </c>
      <c r="W83" s="359" t="s">
        <v>540</v>
      </c>
      <c r="X83" s="359" t="s">
        <v>540</v>
      </c>
      <c r="Y83" s="295">
        <v>7.7859473143705553E-3</v>
      </c>
      <c r="Z83" s="295">
        <v>7.7859473143705553E-3</v>
      </c>
      <c r="AA83" s="295">
        <v>5.9510511771829087E-3</v>
      </c>
      <c r="AB83" s="295">
        <v>5.9510511771829087E-3</v>
      </c>
      <c r="AC83" s="295">
        <v>2.4345049090999413E-2</v>
      </c>
      <c r="AD83" s="295">
        <v>2.4345049090999413E-2</v>
      </c>
      <c r="AE83" s="296">
        <v>1.3943538934405012E-2</v>
      </c>
      <c r="AF83" s="296">
        <v>1.3943538934405012E-2</v>
      </c>
      <c r="AG83" s="321">
        <v>814</v>
      </c>
      <c r="AH83" s="321">
        <v>416</v>
      </c>
      <c r="AI83" s="321">
        <v>10</v>
      </c>
      <c r="AJ83" s="320">
        <v>149</v>
      </c>
      <c r="AK83" s="204" t="s">
        <v>903</v>
      </c>
      <c r="AL83" s="129"/>
    </row>
    <row r="84" spans="2:38" x14ac:dyDescent="0.2">
      <c r="B84" s="294">
        <v>41347</v>
      </c>
      <c r="C84" s="359" t="s">
        <v>540</v>
      </c>
      <c r="D84" s="359" t="s">
        <v>540</v>
      </c>
      <c r="E84" s="295">
        <v>5.4969362766442908E-3</v>
      </c>
      <c r="F84" s="295">
        <v>5.4969362766442908E-3</v>
      </c>
      <c r="G84" s="295">
        <v>0.79193153289562424</v>
      </c>
      <c r="H84" s="295">
        <v>0.79193153289562424</v>
      </c>
      <c r="I84" s="295">
        <v>0.10354955691043531</v>
      </c>
      <c r="J84" s="295">
        <v>0.10354955691043531</v>
      </c>
      <c r="K84" s="295">
        <v>0.18073274575942588</v>
      </c>
      <c r="L84" s="295">
        <v>0.18073274575942588</v>
      </c>
      <c r="M84" s="359" t="s">
        <v>540</v>
      </c>
      <c r="N84" s="359" t="s">
        <v>540</v>
      </c>
      <c r="O84" s="295">
        <v>5.9219212105800348E-5</v>
      </c>
      <c r="P84" s="295">
        <v>5.9219212105800348E-5</v>
      </c>
      <c r="Q84" s="295">
        <v>3.8045015293713264E-2</v>
      </c>
      <c r="R84" s="295">
        <v>3.8045015293713264E-2</v>
      </c>
      <c r="S84" s="295">
        <v>5.1114548865702333E-4</v>
      </c>
      <c r="T84" s="295">
        <v>5.1114548865702333E-4</v>
      </c>
      <c r="U84" s="295">
        <v>6.8476240819473257E-3</v>
      </c>
      <c r="V84" s="295">
        <v>6.8476240819473257E-3</v>
      </c>
      <c r="W84" s="359" t="s">
        <v>540</v>
      </c>
      <c r="X84" s="359" t="s">
        <v>540</v>
      </c>
      <c r="Y84" s="295">
        <v>3.6266399033366853E-7</v>
      </c>
      <c r="Z84" s="295">
        <v>3.6266399033366853E-7</v>
      </c>
      <c r="AA84" s="295">
        <v>2.7801699256440458E-2</v>
      </c>
      <c r="AB84" s="295">
        <v>2.7801699256440458E-2</v>
      </c>
      <c r="AC84" s="295">
        <v>2.1096177386580903E-2</v>
      </c>
      <c r="AD84" s="295">
        <v>2.1096177386580903E-2</v>
      </c>
      <c r="AE84" s="296">
        <v>1.3090804504381491E-2</v>
      </c>
      <c r="AF84" s="296">
        <v>1.3090804504381491E-2</v>
      </c>
      <c r="AG84" s="321">
        <v>782</v>
      </c>
      <c r="AH84" s="321">
        <v>403</v>
      </c>
      <c r="AI84" s="321">
        <v>19</v>
      </c>
      <c r="AJ84" s="320">
        <v>98</v>
      </c>
      <c r="AK84" s="204" t="s">
        <v>903</v>
      </c>
      <c r="AL84" s="129"/>
    </row>
    <row r="85" spans="2:38" x14ac:dyDescent="0.2">
      <c r="B85" s="294">
        <v>41348</v>
      </c>
      <c r="C85" s="359" t="s">
        <v>540</v>
      </c>
      <c r="D85" s="359" t="s">
        <v>540</v>
      </c>
      <c r="E85" s="295">
        <v>1.6971529492909369E-2</v>
      </c>
      <c r="F85" s="295">
        <v>1.6971529492909369E-2</v>
      </c>
      <c r="G85" s="295">
        <v>0.31412373331941018</v>
      </c>
      <c r="H85" s="295">
        <v>0.31412373331941018</v>
      </c>
      <c r="I85" s="295">
        <v>0.31389754243572443</v>
      </c>
      <c r="J85" s="295">
        <v>0.31389754243572443</v>
      </c>
      <c r="K85" s="295">
        <v>0.18483283830307362</v>
      </c>
      <c r="L85" s="295">
        <v>0.18483283830307362</v>
      </c>
      <c r="M85" s="359" t="s">
        <v>540</v>
      </c>
      <c r="N85" s="359" t="s">
        <v>540</v>
      </c>
      <c r="O85" s="295">
        <v>5.2600594282210898E-4</v>
      </c>
      <c r="P85" s="295">
        <v>5.2600594282210898E-4</v>
      </c>
      <c r="Q85" s="295">
        <v>1.6098645538282143E-3</v>
      </c>
      <c r="R85" s="295">
        <v>1.6098645538282143E-3</v>
      </c>
      <c r="S85" s="295">
        <v>2.8151725019216361E-3</v>
      </c>
      <c r="T85" s="295">
        <v>2.8151725019216361E-3</v>
      </c>
      <c r="U85" s="295">
        <v>1.6100474229396159E-3</v>
      </c>
      <c r="V85" s="295">
        <v>1.6100474229396159E-3</v>
      </c>
      <c r="W85" s="359" t="s">
        <v>540</v>
      </c>
      <c r="X85" s="359" t="s">
        <v>540</v>
      </c>
      <c r="Y85" s="295">
        <v>6.7200014964661501E-3</v>
      </c>
      <c r="Z85" s="295">
        <v>6.7200014964661501E-3</v>
      </c>
      <c r="AA85" s="295">
        <v>1.4278837004283455E-2</v>
      </c>
      <c r="AB85" s="295">
        <v>1.4278837004283455E-2</v>
      </c>
      <c r="AC85" s="295">
        <v>4.0515833641239792E-2</v>
      </c>
      <c r="AD85" s="295">
        <v>4.0515833641239792E-2</v>
      </c>
      <c r="AE85" s="296">
        <v>2.1254638568016987E-2</v>
      </c>
      <c r="AF85" s="296">
        <v>2.1254638568016987E-2</v>
      </c>
      <c r="AG85" s="321">
        <v>659</v>
      </c>
      <c r="AH85" s="321">
        <v>338</v>
      </c>
      <c r="AI85" s="321">
        <v>10</v>
      </c>
      <c r="AJ85" s="320">
        <v>48</v>
      </c>
      <c r="AK85" s="204" t="s">
        <v>903</v>
      </c>
      <c r="AL85" s="129"/>
    </row>
    <row r="86" spans="2:38" x14ac:dyDescent="0.2">
      <c r="B86" s="294">
        <v>41349</v>
      </c>
      <c r="C86" s="359" t="s">
        <v>540</v>
      </c>
      <c r="D86" s="359" t="s">
        <v>540</v>
      </c>
      <c r="E86" s="295">
        <v>0.30504164504004266</v>
      </c>
      <c r="F86" s="295">
        <v>0.30504164504004266</v>
      </c>
      <c r="G86" s="295">
        <v>1.2311896028855733</v>
      </c>
      <c r="H86" s="295">
        <v>1.2311896028855733</v>
      </c>
      <c r="I86" s="295">
        <v>1.4284347911951318</v>
      </c>
      <c r="J86" s="295">
        <v>1.4284347911951318</v>
      </c>
      <c r="K86" s="295">
        <v>0.90564940346455547</v>
      </c>
      <c r="L86" s="295">
        <v>0.90564940346455547</v>
      </c>
      <c r="M86" s="359" t="s">
        <v>540</v>
      </c>
      <c r="N86" s="359" t="s">
        <v>540</v>
      </c>
      <c r="O86" s="295">
        <v>6.3503896275808255E-3</v>
      </c>
      <c r="P86" s="295">
        <v>6.3503896275808255E-3</v>
      </c>
      <c r="Q86" s="295">
        <v>7.2574434480688153E-3</v>
      </c>
      <c r="R86" s="295">
        <v>7.2574434480688153E-3</v>
      </c>
      <c r="S86" s="295">
        <v>2.3257119733894559E-2</v>
      </c>
      <c r="T86" s="295">
        <v>2.3257119733894559E-2</v>
      </c>
      <c r="U86" s="295">
        <v>1.3121204915264251E-2</v>
      </c>
      <c r="V86" s="295">
        <v>1.3121204915264251E-2</v>
      </c>
      <c r="W86" s="359" t="s">
        <v>540</v>
      </c>
      <c r="X86" s="359" t="s">
        <v>540</v>
      </c>
      <c r="Y86" s="295">
        <v>5.6331547801714609E-3</v>
      </c>
      <c r="Z86" s="295">
        <v>5.6331547801714609E-3</v>
      </c>
      <c r="AA86" s="295">
        <v>9.4519707549418422E-2</v>
      </c>
      <c r="AB86" s="295">
        <v>9.4519707549418422E-2</v>
      </c>
      <c r="AC86" s="295">
        <v>6.0504720099175804E-2</v>
      </c>
      <c r="AD86" s="295">
        <v>6.0504720099175804E-2</v>
      </c>
      <c r="AE86" s="296">
        <v>4.2566940814661711E-2</v>
      </c>
      <c r="AF86" s="296">
        <v>4.2566940814661711E-2</v>
      </c>
      <c r="AG86" s="321">
        <v>1300</v>
      </c>
      <c r="AH86" s="321">
        <v>391</v>
      </c>
      <c r="AI86" s="321">
        <v>21</v>
      </c>
      <c r="AJ86" s="320">
        <v>116</v>
      </c>
      <c r="AK86" s="204" t="s">
        <v>903</v>
      </c>
      <c r="AL86" s="129"/>
    </row>
    <row r="87" spans="2:38" x14ac:dyDescent="0.2">
      <c r="B87" s="294">
        <v>41350</v>
      </c>
      <c r="C87" s="359" t="s">
        <v>540</v>
      </c>
      <c r="D87" s="359" t="s">
        <v>540</v>
      </c>
      <c r="E87" s="295">
        <v>0.16684142140042987</v>
      </c>
      <c r="F87" s="295">
        <v>0.16684142140042987</v>
      </c>
      <c r="G87" s="295">
        <v>0.43193971274795179</v>
      </c>
      <c r="H87" s="295">
        <v>0.43193971274795179</v>
      </c>
      <c r="I87" s="295">
        <v>0.10529984297765481</v>
      </c>
      <c r="J87" s="295">
        <v>0.10529984297765481</v>
      </c>
      <c r="K87" s="295">
        <v>0.1889117260829197</v>
      </c>
      <c r="L87" s="295">
        <v>0.1889117260829197</v>
      </c>
      <c r="M87" s="359" t="s">
        <v>540</v>
      </c>
      <c r="N87" s="359" t="s">
        <v>540</v>
      </c>
      <c r="O87" s="295">
        <v>3.3789785730956669E-4</v>
      </c>
      <c r="P87" s="295">
        <v>3.3789785730956669E-4</v>
      </c>
      <c r="Q87" s="295">
        <v>1.618566524389448E-3</v>
      </c>
      <c r="R87" s="295">
        <v>1.618566524389448E-3</v>
      </c>
      <c r="S87" s="295">
        <v>6.1957028928124041E-4</v>
      </c>
      <c r="T87" s="295">
        <v>6.1957028928124041E-4</v>
      </c>
      <c r="U87" s="295">
        <v>6.7097931172365951E-4</v>
      </c>
      <c r="V87" s="295">
        <v>6.7097931172365951E-4</v>
      </c>
      <c r="W87" s="359" t="s">
        <v>540</v>
      </c>
      <c r="X87" s="359" t="s">
        <v>540</v>
      </c>
      <c r="Y87" s="295">
        <v>3.6266399033366853E-7</v>
      </c>
      <c r="Z87" s="295">
        <v>3.6266399033366853E-7</v>
      </c>
      <c r="AA87" s="295">
        <v>2.2110610509393686E-2</v>
      </c>
      <c r="AB87" s="295">
        <v>2.2110610509393686E-2</v>
      </c>
      <c r="AC87" s="295">
        <v>3.8837402874864488E-3</v>
      </c>
      <c r="AD87" s="295">
        <v>3.8837402874864488E-3</v>
      </c>
      <c r="AE87" s="296">
        <v>5.3677266026231612E-3</v>
      </c>
      <c r="AF87" s="296">
        <v>5.3677266026231612E-3</v>
      </c>
      <c r="AG87" s="321">
        <v>425</v>
      </c>
      <c r="AH87" s="321">
        <v>190</v>
      </c>
      <c r="AI87" s="321">
        <v>4</v>
      </c>
      <c r="AJ87" s="320">
        <v>47</v>
      </c>
      <c r="AK87" s="204" t="s">
        <v>903</v>
      </c>
      <c r="AL87" s="129"/>
    </row>
    <row r="88" spans="2:38" x14ac:dyDescent="0.2">
      <c r="B88" s="294">
        <v>41351</v>
      </c>
      <c r="C88" s="359" t="s">
        <v>540</v>
      </c>
      <c r="D88" s="359" t="s">
        <v>540</v>
      </c>
      <c r="E88" s="295">
        <v>1.219978472074658</v>
      </c>
      <c r="F88" s="295">
        <v>1.219978472074658</v>
      </c>
      <c r="G88" s="295">
        <v>2.3060221987269015E-2</v>
      </c>
      <c r="H88" s="295">
        <v>2.3060221987269015E-2</v>
      </c>
      <c r="I88" s="295">
        <v>0.73798566082011741</v>
      </c>
      <c r="J88" s="295">
        <v>0.73798566082011741</v>
      </c>
      <c r="K88" s="295">
        <v>0.82312046274853135</v>
      </c>
      <c r="L88" s="295">
        <v>0.82312046274853135</v>
      </c>
      <c r="M88" s="359" t="s">
        <v>540</v>
      </c>
      <c r="N88" s="359" t="s">
        <v>540</v>
      </c>
      <c r="O88" s="295">
        <v>1.5006845044222818E-2</v>
      </c>
      <c r="P88" s="295">
        <v>1.5006845044222818E-2</v>
      </c>
      <c r="Q88" s="295">
        <v>1.2182758785727028E-4</v>
      </c>
      <c r="R88" s="295">
        <v>1.2182758785727028E-4</v>
      </c>
      <c r="S88" s="295">
        <v>3.9497605941679077E-3</v>
      </c>
      <c r="T88" s="295">
        <v>3.9497605941679077E-3</v>
      </c>
      <c r="U88" s="295">
        <v>8.0911320163155505E-3</v>
      </c>
      <c r="V88" s="295">
        <v>8.0911320163155505E-3</v>
      </c>
      <c r="W88" s="359" t="s">
        <v>540</v>
      </c>
      <c r="X88" s="359" t="s">
        <v>540</v>
      </c>
      <c r="Y88" s="295">
        <v>2.0096576466246935E-2</v>
      </c>
      <c r="Z88" s="295">
        <v>2.0096576466246935E-2</v>
      </c>
      <c r="AA88" s="295">
        <v>9.0141448147371336E-3</v>
      </c>
      <c r="AB88" s="295">
        <v>9.0141448147371336E-3</v>
      </c>
      <c r="AC88" s="295">
        <v>1.2460916479723621E-2</v>
      </c>
      <c r="AD88" s="295">
        <v>1.2460916479723621E-2</v>
      </c>
      <c r="AE88" s="296">
        <v>1.5180988364829912E-2</v>
      </c>
      <c r="AF88" s="296">
        <v>1.5180988364829912E-2</v>
      </c>
      <c r="AG88" s="321">
        <v>1006</v>
      </c>
      <c r="AH88" s="321">
        <v>422</v>
      </c>
      <c r="AI88" s="321">
        <v>18</v>
      </c>
      <c r="AJ88" s="320">
        <v>114</v>
      </c>
      <c r="AK88" s="204" t="s">
        <v>903</v>
      </c>
      <c r="AL88" s="129"/>
    </row>
    <row r="89" spans="2:38" x14ac:dyDescent="0.2">
      <c r="B89" s="294">
        <v>41352</v>
      </c>
      <c r="C89" s="359" t="s">
        <v>540</v>
      </c>
      <c r="D89" s="359" t="s">
        <v>540</v>
      </c>
      <c r="E89" s="295">
        <v>1.2505704203519014E-3</v>
      </c>
      <c r="F89" s="295">
        <v>1.2505704203519014E-3</v>
      </c>
      <c r="G89" s="295">
        <v>0.12000887600997245</v>
      </c>
      <c r="H89" s="295">
        <v>0.12000887600997245</v>
      </c>
      <c r="I89" s="295">
        <v>0.52450497301965004</v>
      </c>
      <c r="J89" s="295">
        <v>0.52450497301965004</v>
      </c>
      <c r="K89" s="295">
        <v>0.22658804748049541</v>
      </c>
      <c r="L89" s="295">
        <v>0.22658804748049541</v>
      </c>
      <c r="M89" s="359" t="s">
        <v>540</v>
      </c>
      <c r="N89" s="359" t="s">
        <v>540</v>
      </c>
      <c r="O89" s="295">
        <v>1.3933932260188318E-5</v>
      </c>
      <c r="P89" s="295">
        <v>1.3933932260188318E-5</v>
      </c>
      <c r="Q89" s="295">
        <v>6.7005173321498651E-4</v>
      </c>
      <c r="R89" s="295">
        <v>6.7005173321498651E-4</v>
      </c>
      <c r="S89" s="295">
        <v>8.5074745346930322E-3</v>
      </c>
      <c r="T89" s="295">
        <v>8.5074745346930322E-3</v>
      </c>
      <c r="U89" s="295">
        <v>3.4503179957257272E-3</v>
      </c>
      <c r="V89" s="295">
        <v>3.4503179957257272E-3</v>
      </c>
      <c r="W89" s="359" t="s">
        <v>540</v>
      </c>
      <c r="X89" s="359" t="s">
        <v>540</v>
      </c>
      <c r="Y89" s="295">
        <v>3.6266399033366853E-7</v>
      </c>
      <c r="Z89" s="295">
        <v>3.6266399033366853E-7</v>
      </c>
      <c r="AA89" s="295">
        <v>7.2824526730516483E-3</v>
      </c>
      <c r="AB89" s="295">
        <v>7.2824526730516483E-3</v>
      </c>
      <c r="AC89" s="295">
        <v>4.5255546354241276E-2</v>
      </c>
      <c r="AD89" s="295">
        <v>4.5255546354241276E-2</v>
      </c>
      <c r="AE89" s="296">
        <v>1.8969067955396216E-2</v>
      </c>
      <c r="AF89" s="296">
        <v>1.8969067955396216E-2</v>
      </c>
      <c r="AG89" s="321">
        <v>1082</v>
      </c>
      <c r="AH89" s="321">
        <v>412</v>
      </c>
      <c r="AI89" s="321">
        <v>12</v>
      </c>
      <c r="AJ89" s="320">
        <v>80</v>
      </c>
      <c r="AK89" s="204" t="s">
        <v>903</v>
      </c>
      <c r="AL89" s="129"/>
    </row>
    <row r="90" spans="2:38" x14ac:dyDescent="0.2">
      <c r="B90" s="294">
        <v>41353</v>
      </c>
      <c r="C90" s="359" t="s">
        <v>540</v>
      </c>
      <c r="D90" s="359" t="s">
        <v>540</v>
      </c>
      <c r="E90" s="295">
        <v>0.19509943602409177</v>
      </c>
      <c r="F90" s="295">
        <v>0.19509943602409177</v>
      </c>
      <c r="G90" s="295">
        <v>0.35169014023225559</v>
      </c>
      <c r="H90" s="295">
        <v>0.35169014023225559</v>
      </c>
      <c r="I90" s="295">
        <v>2.0771093948153584E-2</v>
      </c>
      <c r="J90" s="295">
        <v>2.0771093948153584E-2</v>
      </c>
      <c r="K90" s="295">
        <v>0.15416772059391515</v>
      </c>
      <c r="L90" s="295">
        <v>0.15416772059391515</v>
      </c>
      <c r="M90" s="359" t="s">
        <v>540</v>
      </c>
      <c r="N90" s="359" t="s">
        <v>540</v>
      </c>
      <c r="O90" s="295">
        <v>6.16576502513333E-4</v>
      </c>
      <c r="P90" s="295">
        <v>6.16576502513333E-4</v>
      </c>
      <c r="Q90" s="295">
        <v>1.6290088890629283E-2</v>
      </c>
      <c r="R90" s="295">
        <v>1.6290088890629283E-2</v>
      </c>
      <c r="S90" s="295">
        <v>2.9816820171659695E-4</v>
      </c>
      <c r="T90" s="295">
        <v>2.9816820171659695E-4</v>
      </c>
      <c r="U90" s="295">
        <v>3.2200948458792336E-3</v>
      </c>
      <c r="V90" s="295">
        <v>3.2200948458792336E-3</v>
      </c>
      <c r="W90" s="359" t="s">
        <v>540</v>
      </c>
      <c r="X90" s="359" t="s">
        <v>540</v>
      </c>
      <c r="Y90" s="295">
        <v>1.1189310268921553E-2</v>
      </c>
      <c r="Z90" s="295">
        <v>1.1189310268921553E-2</v>
      </c>
      <c r="AA90" s="295">
        <v>4.2969233944670608E-2</v>
      </c>
      <c r="AB90" s="295">
        <v>4.2969233944670608E-2</v>
      </c>
      <c r="AC90" s="295">
        <v>2.9607524235581949E-2</v>
      </c>
      <c r="AD90" s="295">
        <v>2.9607524235581949E-2</v>
      </c>
      <c r="AE90" s="296">
        <v>2.3924924181039135E-2</v>
      </c>
      <c r="AF90" s="296">
        <v>2.3924924181039135E-2</v>
      </c>
      <c r="AG90" s="321">
        <v>744</v>
      </c>
      <c r="AH90" s="321">
        <v>341</v>
      </c>
      <c r="AI90" s="321">
        <v>10</v>
      </c>
      <c r="AJ90" s="320">
        <v>112</v>
      </c>
      <c r="AK90" s="204" t="s">
        <v>903</v>
      </c>
      <c r="AL90" s="129"/>
    </row>
    <row r="91" spans="2:38" x14ac:dyDescent="0.2">
      <c r="B91" s="294">
        <v>41354</v>
      </c>
      <c r="C91" s="359" t="s">
        <v>540</v>
      </c>
      <c r="D91" s="359" t="s">
        <v>540</v>
      </c>
      <c r="E91" s="295">
        <v>4.2541340235274445</v>
      </c>
      <c r="F91" s="295">
        <v>4.2541340235274445</v>
      </c>
      <c r="G91" s="295">
        <v>38.972976030422089</v>
      </c>
      <c r="H91" s="295">
        <v>38.972976030422089</v>
      </c>
      <c r="I91" s="295">
        <v>12.887174314164731</v>
      </c>
      <c r="J91" s="295">
        <v>12.887174314164731</v>
      </c>
      <c r="K91" s="295">
        <v>13.673887393616454</v>
      </c>
      <c r="L91" s="295">
        <v>13.673887393616454</v>
      </c>
      <c r="M91" s="359" t="s">
        <v>540</v>
      </c>
      <c r="N91" s="359" t="s">
        <v>540</v>
      </c>
      <c r="O91" s="295">
        <v>4.9904378389864459E-2</v>
      </c>
      <c r="P91" s="295">
        <v>4.9904378389864459E-2</v>
      </c>
      <c r="Q91" s="295">
        <v>9.2266993860759774E-2</v>
      </c>
      <c r="R91" s="295">
        <v>9.2266993860759774E-2</v>
      </c>
      <c r="S91" s="295">
        <v>0.1005485133217293</v>
      </c>
      <c r="T91" s="295">
        <v>0.1005485133217293</v>
      </c>
      <c r="U91" s="295">
        <v>7.7086889548929283E-2</v>
      </c>
      <c r="V91" s="295">
        <v>7.7086889548929283E-2</v>
      </c>
      <c r="W91" s="359" t="s">
        <v>540</v>
      </c>
      <c r="X91" s="359" t="s">
        <v>540</v>
      </c>
      <c r="Y91" s="295">
        <v>3.5301980045177442E-2</v>
      </c>
      <c r="Z91" s="295">
        <v>3.5301980045177442E-2</v>
      </c>
      <c r="AA91" s="295">
        <v>0.33700881920875347</v>
      </c>
      <c r="AB91" s="295">
        <v>0.33700881920875347</v>
      </c>
      <c r="AC91" s="295">
        <v>0.13913593443758124</v>
      </c>
      <c r="AD91" s="295">
        <v>0.13913593443758124</v>
      </c>
      <c r="AE91" s="296">
        <v>0.12842957332550262</v>
      </c>
      <c r="AF91" s="296">
        <v>0.12842957332550262</v>
      </c>
      <c r="AG91" s="321">
        <v>11098</v>
      </c>
      <c r="AH91" s="321">
        <v>2161</v>
      </c>
      <c r="AI91" s="321">
        <v>146</v>
      </c>
      <c r="AJ91" s="320">
        <v>1163</v>
      </c>
      <c r="AK91" s="204" t="s">
        <v>888</v>
      </c>
      <c r="AL91" s="129"/>
    </row>
    <row r="92" spans="2:38" x14ac:dyDescent="0.2">
      <c r="B92" s="294">
        <v>41355</v>
      </c>
      <c r="C92" s="359" t="s">
        <v>540</v>
      </c>
      <c r="D92" s="359" t="s">
        <v>540</v>
      </c>
      <c r="E92" s="295">
        <v>0.22442339646565809</v>
      </c>
      <c r="F92" s="295">
        <v>0.22442339646565809</v>
      </c>
      <c r="G92" s="295">
        <v>0.81623613667314965</v>
      </c>
      <c r="H92" s="295">
        <v>0.81623613667314965</v>
      </c>
      <c r="I92" s="295">
        <v>0.34655664130946179</v>
      </c>
      <c r="J92" s="295">
        <v>0.34655664130946179</v>
      </c>
      <c r="K92" s="295">
        <v>0.37520314921034981</v>
      </c>
      <c r="L92" s="295">
        <v>0.37520314921034981</v>
      </c>
      <c r="M92" s="359" t="s">
        <v>540</v>
      </c>
      <c r="N92" s="359" t="s">
        <v>540</v>
      </c>
      <c r="O92" s="295">
        <v>1.1286485130752536E-3</v>
      </c>
      <c r="P92" s="295">
        <v>1.1286485130752536E-3</v>
      </c>
      <c r="Q92" s="295">
        <v>1.2670069137156108E-2</v>
      </c>
      <c r="R92" s="295">
        <v>1.2670069137156108E-2</v>
      </c>
      <c r="S92" s="295">
        <v>5.3437937450506985E-3</v>
      </c>
      <c r="T92" s="295">
        <v>5.3437937450506985E-3</v>
      </c>
      <c r="U92" s="295">
        <v>4.7862181152297139E-3</v>
      </c>
      <c r="V92" s="295">
        <v>4.7862181152297139E-3</v>
      </c>
      <c r="W92" s="359" t="s">
        <v>540</v>
      </c>
      <c r="X92" s="359" t="s">
        <v>540</v>
      </c>
      <c r="Y92" s="295">
        <v>4.8180197429504449E-3</v>
      </c>
      <c r="Z92" s="295">
        <v>4.8180197429504449E-3</v>
      </c>
      <c r="AA92" s="295">
        <v>3.4041012148844939E-2</v>
      </c>
      <c r="AB92" s="295">
        <v>3.4041012148844939E-2</v>
      </c>
      <c r="AC92" s="295">
        <v>2.3640287886942002E-2</v>
      </c>
      <c r="AD92" s="295">
        <v>2.3640287886942002E-2</v>
      </c>
      <c r="AE92" s="296">
        <v>1.7266628347320834E-2</v>
      </c>
      <c r="AF92" s="296">
        <v>1.7266628347320834E-2</v>
      </c>
      <c r="AG92" s="321">
        <v>2915</v>
      </c>
      <c r="AH92" s="321">
        <v>934</v>
      </c>
      <c r="AI92" s="321">
        <v>27</v>
      </c>
      <c r="AJ92" s="320">
        <v>279</v>
      </c>
      <c r="AK92" s="204" t="s">
        <v>903</v>
      </c>
      <c r="AL92" s="129"/>
    </row>
    <row r="93" spans="2:38" x14ac:dyDescent="0.2">
      <c r="B93" s="294">
        <v>41356</v>
      </c>
      <c r="C93" s="359" t="s">
        <v>540</v>
      </c>
      <c r="D93" s="359" t="s">
        <v>540</v>
      </c>
      <c r="E93" s="295">
        <v>1.4397235507839579E-2</v>
      </c>
      <c r="F93" s="295">
        <v>1.4397235507839579E-2</v>
      </c>
      <c r="G93" s="295">
        <v>0.12583919628599896</v>
      </c>
      <c r="H93" s="295">
        <v>0.12583919628599896</v>
      </c>
      <c r="I93" s="295">
        <v>0.45762623260604818</v>
      </c>
      <c r="J93" s="295">
        <v>0.45762623260604818</v>
      </c>
      <c r="K93" s="295">
        <v>0.20715993996022591</v>
      </c>
      <c r="L93" s="295">
        <v>0.20715993996022591</v>
      </c>
      <c r="M93" s="359" t="s">
        <v>540</v>
      </c>
      <c r="N93" s="359" t="s">
        <v>540</v>
      </c>
      <c r="O93" s="295">
        <v>2.4732729761834261E-4</v>
      </c>
      <c r="P93" s="295">
        <v>2.4732729761834261E-4</v>
      </c>
      <c r="Q93" s="295">
        <v>1.1834679963277684E-3</v>
      </c>
      <c r="R93" s="295">
        <v>1.1834679963277684E-3</v>
      </c>
      <c r="S93" s="295">
        <v>8.6817286785533816E-3</v>
      </c>
      <c r="T93" s="295">
        <v>8.6817286785533816E-3</v>
      </c>
      <c r="U93" s="295">
        <v>3.7093190393030304E-3</v>
      </c>
      <c r="V93" s="295">
        <v>3.7093190393030304E-3</v>
      </c>
      <c r="W93" s="359" t="s">
        <v>540</v>
      </c>
      <c r="X93" s="359" t="s">
        <v>540</v>
      </c>
      <c r="Y93" s="295">
        <v>2.6617437256863021E-3</v>
      </c>
      <c r="Z93" s="295">
        <v>2.6617437256863021E-3</v>
      </c>
      <c r="AA93" s="295">
        <v>3.2265810154353286E-2</v>
      </c>
      <c r="AB93" s="295">
        <v>3.2265810154353286E-2</v>
      </c>
      <c r="AC93" s="295">
        <v>2.1820300162178358E-2</v>
      </c>
      <c r="AD93" s="295">
        <v>2.1820300162178358E-2</v>
      </c>
      <c r="AE93" s="296">
        <v>1.5308216947639815E-2</v>
      </c>
      <c r="AF93" s="296">
        <v>1.5308216947639815E-2</v>
      </c>
      <c r="AG93" s="321">
        <v>512</v>
      </c>
      <c r="AH93" s="321">
        <v>215</v>
      </c>
      <c r="AI93" s="321">
        <v>9</v>
      </c>
      <c r="AJ93" s="320">
        <v>22</v>
      </c>
      <c r="AK93" s="204" t="s">
        <v>903</v>
      </c>
      <c r="AL93" s="129"/>
    </row>
    <row r="94" spans="2:38" x14ac:dyDescent="0.2">
      <c r="B94" s="294">
        <v>41357</v>
      </c>
      <c r="C94" s="359" t="s">
        <v>540</v>
      </c>
      <c r="D94" s="359" t="s">
        <v>540</v>
      </c>
      <c r="E94" s="295">
        <v>7.3501492672493375E-3</v>
      </c>
      <c r="F94" s="295">
        <v>7.3501492672493375E-3</v>
      </c>
      <c r="G94" s="295">
        <v>4.5572219829180319E-2</v>
      </c>
      <c r="H94" s="295">
        <v>4.5572219829180319E-2</v>
      </c>
      <c r="I94" s="295">
        <v>4.5964370836052024E-2</v>
      </c>
      <c r="J94" s="295">
        <v>4.5964370836052024E-2</v>
      </c>
      <c r="K94" s="295">
        <v>2.910656756973717E-2</v>
      </c>
      <c r="L94" s="295">
        <v>2.910656756973717E-2</v>
      </c>
      <c r="M94" s="359" t="s">
        <v>540</v>
      </c>
      <c r="N94" s="359" t="s">
        <v>540</v>
      </c>
      <c r="O94" s="295">
        <v>6.2702695170847425E-5</v>
      </c>
      <c r="P94" s="295">
        <v>6.2702695170847425E-5</v>
      </c>
      <c r="Q94" s="295">
        <v>5.0471429255154827E-4</v>
      </c>
      <c r="R94" s="295">
        <v>5.0471429255154827E-4</v>
      </c>
      <c r="S94" s="295">
        <v>3.1752977325663569E-4</v>
      </c>
      <c r="T94" s="295">
        <v>3.1752977325663569E-4</v>
      </c>
      <c r="U94" s="295">
        <v>2.3931090576148582E-4</v>
      </c>
      <c r="V94" s="295">
        <v>2.3931090576148582E-4</v>
      </c>
      <c r="W94" s="359" t="s">
        <v>540</v>
      </c>
      <c r="X94" s="359" t="s">
        <v>540</v>
      </c>
      <c r="Y94" s="295">
        <v>3.6266399033366853E-7</v>
      </c>
      <c r="Z94" s="295">
        <v>3.6266399033366853E-7</v>
      </c>
      <c r="AA94" s="295">
        <v>8.1397135943078153E-2</v>
      </c>
      <c r="AB94" s="295">
        <v>8.1397135943078153E-2</v>
      </c>
      <c r="AC94" s="295">
        <v>1.201172801999472E-2</v>
      </c>
      <c r="AD94" s="295">
        <v>1.201172801999472E-2</v>
      </c>
      <c r="AE94" s="296">
        <v>1.8866073388359626E-2</v>
      </c>
      <c r="AF94" s="296">
        <v>1.8866073388359626E-2</v>
      </c>
      <c r="AG94" s="321">
        <v>260</v>
      </c>
      <c r="AH94" s="321">
        <v>172</v>
      </c>
      <c r="AI94" s="321">
        <v>2</v>
      </c>
      <c r="AJ94" s="320">
        <v>27</v>
      </c>
      <c r="AK94" s="204" t="s">
        <v>903</v>
      </c>
      <c r="AL94" s="129"/>
    </row>
    <row r="95" spans="2:38" x14ac:dyDescent="0.2">
      <c r="B95" s="294">
        <v>41358</v>
      </c>
      <c r="C95" s="359" t="s">
        <v>540</v>
      </c>
      <c r="D95" s="359" t="s">
        <v>540</v>
      </c>
      <c r="E95" s="295">
        <v>0.44257652341423143</v>
      </c>
      <c r="F95" s="295">
        <v>0.44257652341423143</v>
      </c>
      <c r="G95" s="295">
        <v>0.11485730943772217</v>
      </c>
      <c r="H95" s="295">
        <v>0.11485730943772217</v>
      </c>
      <c r="I95" s="295">
        <v>0.45750619086249994</v>
      </c>
      <c r="J95" s="295">
        <v>0.45750619086249994</v>
      </c>
      <c r="K95" s="295">
        <v>0.39137481086108</v>
      </c>
      <c r="L95" s="295">
        <v>0.39137481086108</v>
      </c>
      <c r="M95" s="359" t="s">
        <v>540</v>
      </c>
      <c r="N95" s="359" t="s">
        <v>540</v>
      </c>
      <c r="O95" s="295">
        <v>8.8097286715040635E-3</v>
      </c>
      <c r="P95" s="295">
        <v>8.8097286715040635E-3</v>
      </c>
      <c r="Q95" s="295">
        <v>1.427123172042309E-3</v>
      </c>
      <c r="R95" s="295">
        <v>1.427123172042309E-3</v>
      </c>
      <c r="S95" s="295">
        <v>3.5586568490591245E-3</v>
      </c>
      <c r="T95" s="295">
        <v>3.5586568490591245E-3</v>
      </c>
      <c r="U95" s="295">
        <v>5.4708290608258651E-3</v>
      </c>
      <c r="V95" s="295">
        <v>5.4708290608258651E-3</v>
      </c>
      <c r="W95" s="359" t="s">
        <v>540</v>
      </c>
      <c r="X95" s="359" t="s">
        <v>540</v>
      </c>
      <c r="Y95" s="295">
        <v>1.434186244278916E-2</v>
      </c>
      <c r="Z95" s="295">
        <v>1.434186244278916E-2</v>
      </c>
      <c r="AA95" s="295">
        <v>3.0951812599607016E-2</v>
      </c>
      <c r="AB95" s="295">
        <v>3.0951812599607016E-2</v>
      </c>
      <c r="AC95" s="295">
        <v>2.7474335242322405E-4</v>
      </c>
      <c r="AD95" s="295">
        <v>2.7474335242322405E-4</v>
      </c>
      <c r="AE95" s="296">
        <v>1.1730670369104187E-2</v>
      </c>
      <c r="AF95" s="296">
        <v>1.1730670369104187E-2</v>
      </c>
      <c r="AG95" s="321">
        <v>1005</v>
      </c>
      <c r="AH95" s="321">
        <v>394</v>
      </c>
      <c r="AI95" s="321">
        <v>7</v>
      </c>
      <c r="AJ95" s="320">
        <v>40</v>
      </c>
      <c r="AK95" s="204" t="s">
        <v>903</v>
      </c>
      <c r="AL95" s="129"/>
    </row>
    <row r="96" spans="2:38" x14ac:dyDescent="0.2">
      <c r="B96" s="294">
        <v>41359</v>
      </c>
      <c r="C96" s="359" t="s">
        <v>540</v>
      </c>
      <c r="D96" s="359" t="s">
        <v>540</v>
      </c>
      <c r="E96" s="295">
        <v>2.0900898390282475E-4</v>
      </c>
      <c r="F96" s="295">
        <v>2.0900898390282475E-4</v>
      </c>
      <c r="G96" s="295">
        <v>0.11176810988848425</v>
      </c>
      <c r="H96" s="295">
        <v>0.11176810988848425</v>
      </c>
      <c r="I96" s="295">
        <v>0.11541432795017106</v>
      </c>
      <c r="J96" s="295">
        <v>0.11541432795017106</v>
      </c>
      <c r="K96" s="295">
        <v>6.4688161228906943E-2</v>
      </c>
      <c r="L96" s="295">
        <v>6.4688161228906943E-2</v>
      </c>
      <c r="M96" s="359" t="s">
        <v>540</v>
      </c>
      <c r="N96" s="359" t="s">
        <v>540</v>
      </c>
      <c r="O96" s="295">
        <v>1.3933932260188318E-5</v>
      </c>
      <c r="P96" s="295">
        <v>1.3933932260188318E-5</v>
      </c>
      <c r="Q96" s="295">
        <v>1.0790443495929654E-3</v>
      </c>
      <c r="R96" s="295">
        <v>1.0790443495929654E-3</v>
      </c>
      <c r="S96" s="295">
        <v>7.4735666144549616E-4</v>
      </c>
      <c r="T96" s="295">
        <v>7.4735666144549616E-4</v>
      </c>
      <c r="U96" s="295">
        <v>4.8619494145213241E-4</v>
      </c>
      <c r="V96" s="295">
        <v>4.8619494145213241E-4</v>
      </c>
      <c r="W96" s="359" t="s">
        <v>540</v>
      </c>
      <c r="X96" s="359" t="s">
        <v>540</v>
      </c>
      <c r="Y96" s="295">
        <v>3.7694913403712731E-3</v>
      </c>
      <c r="Z96" s="295">
        <v>3.7694913403712731E-3</v>
      </c>
      <c r="AA96" s="295">
        <v>4.2186056594159589E-2</v>
      </c>
      <c r="AB96" s="295">
        <v>4.2186056594159589E-2</v>
      </c>
      <c r="AC96" s="295">
        <v>2.3140759341209002E-2</v>
      </c>
      <c r="AD96" s="295">
        <v>2.3140759341209002E-2</v>
      </c>
      <c r="AE96" s="296">
        <v>1.8033029096151922E-2</v>
      </c>
      <c r="AF96" s="296">
        <v>1.8033029096151922E-2</v>
      </c>
      <c r="AG96" s="321">
        <v>706</v>
      </c>
      <c r="AH96" s="321">
        <v>326</v>
      </c>
      <c r="AI96" s="321">
        <v>3</v>
      </c>
      <c r="AJ96" s="320">
        <v>49</v>
      </c>
      <c r="AK96" s="204" t="s">
        <v>903</v>
      </c>
      <c r="AL96" s="129"/>
    </row>
    <row r="97" spans="2:38" x14ac:dyDescent="0.2">
      <c r="B97" s="294">
        <v>41360</v>
      </c>
      <c r="C97" s="359" t="s">
        <v>540</v>
      </c>
      <c r="D97" s="359" t="s">
        <v>540</v>
      </c>
      <c r="E97" s="295">
        <v>0.23241102313381104</v>
      </c>
      <c r="F97" s="295">
        <v>0.23241102313381104</v>
      </c>
      <c r="G97" s="295">
        <v>1.7037849220956085</v>
      </c>
      <c r="H97" s="295">
        <v>1.3004224806707478</v>
      </c>
      <c r="I97" s="295">
        <v>1.5901774875263075</v>
      </c>
      <c r="J97" s="295">
        <v>1.5901774875263075</v>
      </c>
      <c r="K97" s="295">
        <v>1.0195916871267396</v>
      </c>
      <c r="L97" s="295">
        <v>0.94938422880546025</v>
      </c>
      <c r="M97" s="359" t="s">
        <v>540</v>
      </c>
      <c r="N97" s="359" t="s">
        <v>540</v>
      </c>
      <c r="O97" s="295">
        <v>9.9766954982948349E-3</v>
      </c>
      <c r="P97" s="295">
        <v>9.9766954982948349E-3</v>
      </c>
      <c r="Q97" s="295">
        <v>1.6133453420527077E-2</v>
      </c>
      <c r="R97" s="295">
        <v>1.417551004424952E-2</v>
      </c>
      <c r="S97" s="295">
        <v>3.2965011704069999E-2</v>
      </c>
      <c r="T97" s="295">
        <v>3.2965011704069999E-2</v>
      </c>
      <c r="U97" s="295">
        <v>2.0040016418545682E-2</v>
      </c>
      <c r="V97" s="295">
        <v>1.9699225571733439E-2</v>
      </c>
      <c r="W97" s="359" t="s">
        <v>540</v>
      </c>
      <c r="X97" s="359" t="s">
        <v>540</v>
      </c>
      <c r="Y97" s="295">
        <v>2.0159279161417784E-2</v>
      </c>
      <c r="Z97" s="295">
        <v>2.0159279161417784E-2</v>
      </c>
      <c r="AA97" s="295">
        <v>7.8186108805982937E-2</v>
      </c>
      <c r="AB97" s="295">
        <v>7.8186108805982937E-2</v>
      </c>
      <c r="AC97" s="295">
        <v>9.407814134005574E-4</v>
      </c>
      <c r="AD97" s="295">
        <v>9.407814134005574E-4</v>
      </c>
      <c r="AE97" s="296">
        <v>2.2742001286104194E-2</v>
      </c>
      <c r="AF97" s="296">
        <v>2.2742001286104194E-2</v>
      </c>
      <c r="AG97" s="321">
        <v>2346</v>
      </c>
      <c r="AH97" s="321">
        <v>595</v>
      </c>
      <c r="AI97" s="321">
        <v>33</v>
      </c>
      <c r="AJ97" s="320">
        <v>150</v>
      </c>
      <c r="AK97" s="204" t="s">
        <v>903</v>
      </c>
      <c r="AL97" s="363" t="s">
        <v>902</v>
      </c>
    </row>
    <row r="98" spans="2:38" x14ac:dyDescent="0.2">
      <c r="B98" s="294">
        <v>41361</v>
      </c>
      <c r="C98" s="359" t="s">
        <v>540</v>
      </c>
      <c r="D98" s="359" t="s">
        <v>540</v>
      </c>
      <c r="E98" s="295">
        <v>2.7506557656869952</v>
      </c>
      <c r="F98" s="295">
        <v>2.7506557656869952</v>
      </c>
      <c r="G98" s="295">
        <v>2.2459786018543899</v>
      </c>
      <c r="H98" s="295">
        <v>2.2459786018543899</v>
      </c>
      <c r="I98" s="295">
        <v>2.7825134030478984</v>
      </c>
      <c r="J98" s="295">
        <v>2.7825134030478984</v>
      </c>
      <c r="K98" s="295">
        <v>2.6752747910194792</v>
      </c>
      <c r="L98" s="295">
        <v>2.6752747910194792</v>
      </c>
      <c r="M98" s="359" t="s">
        <v>540</v>
      </c>
      <c r="N98" s="359" t="s">
        <v>540</v>
      </c>
      <c r="O98" s="295">
        <v>5.2161675416014963E-2</v>
      </c>
      <c r="P98" s="295">
        <v>5.2161675416014963E-2</v>
      </c>
      <c r="Q98" s="295">
        <v>3.5956542359017199E-2</v>
      </c>
      <c r="R98" s="295">
        <v>3.5956542359017199E-2</v>
      </c>
      <c r="S98" s="295">
        <v>5.3743850280839597E-2</v>
      </c>
      <c r="T98" s="295">
        <v>5.3743850280839597E-2</v>
      </c>
      <c r="U98" s="295">
        <v>4.995993814267477E-2</v>
      </c>
      <c r="V98" s="295">
        <v>4.995993814267477E-2</v>
      </c>
      <c r="W98" s="359" t="s">
        <v>540</v>
      </c>
      <c r="X98" s="359" t="s">
        <v>540</v>
      </c>
      <c r="Y98" s="295">
        <v>4.9246362754560895E-2</v>
      </c>
      <c r="Z98" s="295">
        <v>4.9246362754560895E-2</v>
      </c>
      <c r="AA98" s="295">
        <v>7.8586399451799696E-2</v>
      </c>
      <c r="AB98" s="295">
        <v>7.8586399451799696E-2</v>
      </c>
      <c r="AC98" s="295">
        <v>5.436710192098352E-2</v>
      </c>
      <c r="AD98" s="295">
        <v>5.436710192098352E-2</v>
      </c>
      <c r="AE98" s="296">
        <v>5.6356095789677964E-2</v>
      </c>
      <c r="AF98" s="296">
        <v>5.6356095789677964E-2</v>
      </c>
      <c r="AG98" s="321">
        <v>3633</v>
      </c>
      <c r="AH98" s="321">
        <v>894</v>
      </c>
      <c r="AI98" s="321">
        <v>51</v>
      </c>
      <c r="AJ98" s="320">
        <v>433</v>
      </c>
      <c r="AK98" s="204" t="s">
        <v>903</v>
      </c>
      <c r="AL98" s="129"/>
    </row>
    <row r="99" spans="2:38" x14ac:dyDescent="0.2">
      <c r="B99" s="294">
        <v>41362</v>
      </c>
      <c r="C99" s="359" t="s">
        <v>540</v>
      </c>
      <c r="D99" s="359" t="s">
        <v>540</v>
      </c>
      <c r="E99" s="295">
        <v>0.1936224392045118</v>
      </c>
      <c r="F99" s="295">
        <v>0.1936224392045118</v>
      </c>
      <c r="G99" s="295">
        <v>5.0297389843930156E-3</v>
      </c>
      <c r="H99" s="295">
        <v>5.0297389843930156E-3</v>
      </c>
      <c r="I99" s="295">
        <v>0.11061653052254945</v>
      </c>
      <c r="J99" s="295">
        <v>0.11061653052254945</v>
      </c>
      <c r="K99" s="295">
        <v>0.12832971590160386</v>
      </c>
      <c r="L99" s="295">
        <v>0.12832971590160386</v>
      </c>
      <c r="M99" s="359" t="s">
        <v>540</v>
      </c>
      <c r="N99" s="359" t="s">
        <v>540</v>
      </c>
      <c r="O99" s="295">
        <v>3.4834830650470791E-4</v>
      </c>
      <c r="P99" s="295">
        <v>3.4834830650470791E-4</v>
      </c>
      <c r="Q99" s="295">
        <v>4.3509852806167955E-5</v>
      </c>
      <c r="R99" s="295">
        <v>4.3509852806167955E-5</v>
      </c>
      <c r="S99" s="295">
        <v>4.3679705394327447E-3</v>
      </c>
      <c r="T99" s="295">
        <v>4.3679705394327447E-3</v>
      </c>
      <c r="U99" s="295">
        <v>1.8675338405310885E-3</v>
      </c>
      <c r="V99" s="295">
        <v>1.8675338405310885E-3</v>
      </c>
      <c r="W99" s="359" t="s">
        <v>540</v>
      </c>
      <c r="X99" s="359" t="s">
        <v>540</v>
      </c>
      <c r="Y99" s="295">
        <v>1.5330952126110485E-3</v>
      </c>
      <c r="Z99" s="295">
        <v>1.5330952126110485E-3</v>
      </c>
      <c r="AA99" s="295">
        <v>1.80467902572976E-2</v>
      </c>
      <c r="AB99" s="295">
        <v>1.80467902572976E-2</v>
      </c>
      <c r="AC99" s="295">
        <v>5.1482683951970464E-4</v>
      </c>
      <c r="AD99" s="295">
        <v>5.1482683951970464E-4</v>
      </c>
      <c r="AE99" s="296">
        <v>4.0091070933316883E-3</v>
      </c>
      <c r="AF99" s="296">
        <v>4.0091070933316883E-3</v>
      </c>
      <c r="AG99" s="321">
        <v>253</v>
      </c>
      <c r="AH99" s="321">
        <v>167</v>
      </c>
      <c r="AI99" s="321">
        <v>5</v>
      </c>
      <c r="AJ99" s="320">
        <v>22</v>
      </c>
      <c r="AK99" s="204" t="s">
        <v>903</v>
      </c>
      <c r="AL99" s="129"/>
    </row>
    <row r="100" spans="2:38" x14ac:dyDescent="0.2">
      <c r="B100" s="294">
        <v>41363</v>
      </c>
      <c r="C100" s="359" t="s">
        <v>540</v>
      </c>
      <c r="D100" s="359" t="s">
        <v>540</v>
      </c>
      <c r="E100" s="295">
        <v>1.9173090790019123E-2</v>
      </c>
      <c r="F100" s="295">
        <v>1.9173090790019123E-2</v>
      </c>
      <c r="G100" s="295">
        <v>1.1681438261694361</v>
      </c>
      <c r="H100" s="295">
        <v>1.1681438261694361</v>
      </c>
      <c r="I100" s="295">
        <v>1.1722308596344149</v>
      </c>
      <c r="J100" s="295">
        <v>1.1722308596344149</v>
      </c>
      <c r="K100" s="295">
        <v>0.67016747219525352</v>
      </c>
      <c r="L100" s="295">
        <v>0.67016747219525352</v>
      </c>
      <c r="M100" s="359" t="s">
        <v>540</v>
      </c>
      <c r="N100" s="359" t="s">
        <v>540</v>
      </c>
      <c r="O100" s="295">
        <v>2.8564561133386049E-4</v>
      </c>
      <c r="P100" s="295">
        <v>2.8564561133386049E-4</v>
      </c>
      <c r="Q100" s="295">
        <v>3.3258931485034789E-2</v>
      </c>
      <c r="R100" s="295">
        <v>3.3258931485034789E-2</v>
      </c>
      <c r="S100" s="295">
        <v>1.7549328443891135E-2</v>
      </c>
      <c r="T100" s="295">
        <v>1.7549328443891135E-2</v>
      </c>
      <c r="U100" s="295">
        <v>1.2777384816480341E-2</v>
      </c>
      <c r="V100" s="295">
        <v>1.2777384816480341E-2</v>
      </c>
      <c r="W100" s="359" t="s">
        <v>540</v>
      </c>
      <c r="X100" s="359" t="s">
        <v>540</v>
      </c>
      <c r="Y100" s="295">
        <v>3.6266399033366853E-7</v>
      </c>
      <c r="Z100" s="295">
        <v>3.6266399033366853E-7</v>
      </c>
      <c r="AA100" s="295">
        <v>5.8354317896931594E-2</v>
      </c>
      <c r="AB100" s="295">
        <v>5.8354317896931594E-2</v>
      </c>
      <c r="AC100" s="295">
        <v>4.1863399020426489E-2</v>
      </c>
      <c r="AD100" s="295">
        <v>4.1863399020426489E-2</v>
      </c>
      <c r="AE100" s="296">
        <v>2.6531595502656331E-2</v>
      </c>
      <c r="AF100" s="296">
        <v>2.6531595502656331E-2</v>
      </c>
      <c r="AG100" s="321">
        <v>525</v>
      </c>
      <c r="AH100" s="321">
        <v>175</v>
      </c>
      <c r="AI100" s="321">
        <v>9</v>
      </c>
      <c r="AJ100" s="320">
        <v>20</v>
      </c>
      <c r="AK100" s="204" t="s">
        <v>903</v>
      </c>
      <c r="AL100" s="129"/>
    </row>
    <row r="101" spans="2:38" x14ac:dyDescent="0.2">
      <c r="B101" s="294">
        <v>41364</v>
      </c>
      <c r="C101" s="359" t="s">
        <v>540</v>
      </c>
      <c r="D101" s="359" t="s">
        <v>540</v>
      </c>
      <c r="E101" s="295">
        <v>5.9769602430077784E-2</v>
      </c>
      <c r="F101" s="295">
        <v>5.9769602430077784E-2</v>
      </c>
      <c r="G101" s="295">
        <v>5.786810423220338E-3</v>
      </c>
      <c r="H101" s="295">
        <v>5.786810423220338E-3</v>
      </c>
      <c r="I101" s="295">
        <v>2.3086737904342219E-2</v>
      </c>
      <c r="J101" s="295">
        <v>2.3086737904342219E-2</v>
      </c>
      <c r="K101" s="295">
        <v>3.6025379073018601E-2</v>
      </c>
      <c r="L101" s="295">
        <v>3.6025379073018601E-2</v>
      </c>
      <c r="M101" s="359" t="s">
        <v>540</v>
      </c>
      <c r="N101" s="359" t="s">
        <v>540</v>
      </c>
      <c r="O101" s="295">
        <v>4.006005524804141E-4</v>
      </c>
      <c r="P101" s="295">
        <v>4.006005524804141E-4</v>
      </c>
      <c r="Q101" s="295">
        <v>7.8317735051102317E-5</v>
      </c>
      <c r="R101" s="295">
        <v>7.8317735051102317E-5</v>
      </c>
      <c r="S101" s="295">
        <v>3.4076365910468219E-4</v>
      </c>
      <c r="T101" s="295">
        <v>3.4076365910468219E-4</v>
      </c>
      <c r="U101" s="295">
        <v>3.2110070899642401E-4</v>
      </c>
      <c r="V101" s="295">
        <v>3.2110070899642401E-4</v>
      </c>
      <c r="W101" s="359" t="s">
        <v>540</v>
      </c>
      <c r="X101" s="359" t="s">
        <v>540</v>
      </c>
      <c r="Y101" s="295">
        <v>1.0262703773619028E-2</v>
      </c>
      <c r="Z101" s="295">
        <v>1.0262703773619028E-2</v>
      </c>
      <c r="AA101" s="295">
        <v>1.0441267986779442E-2</v>
      </c>
      <c r="AB101" s="295">
        <v>1.0441267986779442E-2</v>
      </c>
      <c r="AC101" s="295">
        <v>3.18302326483784E-2</v>
      </c>
      <c r="AD101" s="295">
        <v>3.18302326483784E-2</v>
      </c>
      <c r="AE101" s="296">
        <v>1.872975704963473E-2</v>
      </c>
      <c r="AF101" s="296">
        <v>1.872975704963473E-2</v>
      </c>
      <c r="AG101" s="321">
        <v>239</v>
      </c>
      <c r="AH101" s="321">
        <v>103</v>
      </c>
      <c r="AI101" s="321">
        <v>0</v>
      </c>
      <c r="AJ101" s="320">
        <v>23</v>
      </c>
      <c r="AK101" s="204" t="s">
        <v>903</v>
      </c>
      <c r="AL101" s="129"/>
    </row>
    <row r="102" spans="2:38" x14ac:dyDescent="0.2">
      <c r="B102" s="294">
        <v>41365</v>
      </c>
      <c r="C102" s="359" t="s">
        <v>540</v>
      </c>
      <c r="D102" s="359" t="s">
        <v>540</v>
      </c>
      <c r="E102" s="295">
        <v>0.48503669849409026</v>
      </c>
      <c r="F102" s="295">
        <v>0.48503669849409026</v>
      </c>
      <c r="G102" s="295">
        <v>3.4181340364525546E-2</v>
      </c>
      <c r="H102" s="295">
        <v>3.4181340364525546E-2</v>
      </c>
      <c r="I102" s="295">
        <v>6.0446826348001012E-2</v>
      </c>
      <c r="J102" s="295">
        <v>6.0446826348001012E-2</v>
      </c>
      <c r="K102" s="295">
        <v>0.24048777015247738</v>
      </c>
      <c r="L102" s="295">
        <v>0.24048777015247738</v>
      </c>
      <c r="M102" s="359" t="s">
        <v>540</v>
      </c>
      <c r="N102" s="359" t="s">
        <v>540</v>
      </c>
      <c r="O102" s="295">
        <v>1.3860779115822328E-2</v>
      </c>
      <c r="P102" s="295">
        <v>1.3860779115822328E-2</v>
      </c>
      <c r="Q102" s="295">
        <v>4.0029064581674522E-4</v>
      </c>
      <c r="R102" s="295">
        <v>4.0029064581674522E-4</v>
      </c>
      <c r="S102" s="295">
        <v>3.562529163367132E-4</v>
      </c>
      <c r="T102" s="295">
        <v>3.562529163367132E-4</v>
      </c>
      <c r="U102" s="295">
        <v>6.235715183671121E-3</v>
      </c>
      <c r="V102" s="295">
        <v>6.235715183671121E-3</v>
      </c>
      <c r="W102" s="359" t="s">
        <v>540</v>
      </c>
      <c r="X102" s="359" t="s">
        <v>540</v>
      </c>
      <c r="Y102" s="295">
        <v>3.6266399033366853E-7</v>
      </c>
      <c r="Z102" s="295">
        <v>3.6266399033366853E-7</v>
      </c>
      <c r="AA102" s="295">
        <v>1.7115679407245604E-2</v>
      </c>
      <c r="AB102" s="295">
        <v>1.7115679407245604E-2</v>
      </c>
      <c r="AC102" s="295">
        <v>2.7336629380081468E-3</v>
      </c>
      <c r="AD102" s="295">
        <v>2.7336629380081468E-3</v>
      </c>
      <c r="AE102" s="296">
        <v>4.0484873689633251E-3</v>
      </c>
      <c r="AF102" s="296">
        <v>4.0484873689633251E-3</v>
      </c>
      <c r="AG102" s="321">
        <v>619</v>
      </c>
      <c r="AH102" s="321">
        <v>179</v>
      </c>
      <c r="AI102" s="321">
        <v>4</v>
      </c>
      <c r="AJ102" s="320">
        <v>31</v>
      </c>
      <c r="AK102" s="204" t="s">
        <v>903</v>
      </c>
      <c r="AL102" s="129"/>
    </row>
    <row r="103" spans="2:38" x14ac:dyDescent="0.2">
      <c r="B103" s="294">
        <v>41366</v>
      </c>
      <c r="C103" s="359" t="s">
        <v>540</v>
      </c>
      <c r="D103" s="359" t="s">
        <v>540</v>
      </c>
      <c r="E103" s="295">
        <v>5.8355308305668672E-2</v>
      </c>
      <c r="F103" s="295">
        <v>5.8355308305668672E-2</v>
      </c>
      <c r="G103" s="295">
        <v>8.6236528261824895E-3</v>
      </c>
      <c r="H103" s="295">
        <v>8.6236528261824895E-3</v>
      </c>
      <c r="I103" s="295">
        <v>1.1330391665230683E-2</v>
      </c>
      <c r="J103" s="295">
        <v>1.1330391665230683E-2</v>
      </c>
      <c r="K103" s="295">
        <v>3.1305804501165505E-2</v>
      </c>
      <c r="L103" s="295">
        <v>3.1305804501165505E-2</v>
      </c>
      <c r="M103" s="359" t="s">
        <v>540</v>
      </c>
      <c r="N103" s="359" t="s">
        <v>540</v>
      </c>
      <c r="O103" s="295">
        <v>6.3051043477352136E-4</v>
      </c>
      <c r="P103" s="295">
        <v>6.3051043477352136E-4</v>
      </c>
      <c r="Q103" s="295">
        <v>9.5721676173569502E-5</v>
      </c>
      <c r="R103" s="295">
        <v>9.5721676173569502E-5</v>
      </c>
      <c r="S103" s="295">
        <v>1.5102025801230233E-4</v>
      </c>
      <c r="T103" s="295">
        <v>1.5102025801230233E-4</v>
      </c>
      <c r="U103" s="295">
        <v>3.498786027272355E-4</v>
      </c>
      <c r="V103" s="295">
        <v>3.498786027272355E-4</v>
      </c>
      <c r="W103" s="359" t="s">
        <v>540</v>
      </c>
      <c r="X103" s="359" t="s">
        <v>540</v>
      </c>
      <c r="Y103" s="295">
        <v>9.2037249218447168E-3</v>
      </c>
      <c r="Z103" s="295">
        <v>9.2037249218447168E-3</v>
      </c>
      <c r="AA103" s="295">
        <v>1.6424075396257045E-4</v>
      </c>
      <c r="AB103" s="295">
        <v>1.6424075396257045E-4</v>
      </c>
      <c r="AC103" s="295">
        <v>1.2660558152732086E-3</v>
      </c>
      <c r="AD103" s="295">
        <v>1.2660558152732086E-3</v>
      </c>
      <c r="AE103" s="296">
        <v>4.5255945545004646E-3</v>
      </c>
      <c r="AF103" s="296">
        <v>4.5255945545004646E-3</v>
      </c>
      <c r="AG103" s="321">
        <v>498</v>
      </c>
      <c r="AH103" s="321">
        <v>605</v>
      </c>
      <c r="AI103" s="321">
        <v>10</v>
      </c>
      <c r="AJ103" s="320">
        <v>51</v>
      </c>
      <c r="AK103" s="204" t="s">
        <v>903</v>
      </c>
      <c r="AL103" s="129"/>
    </row>
    <row r="104" spans="2:38" x14ac:dyDescent="0.2">
      <c r="B104" s="294">
        <v>41367</v>
      </c>
      <c r="C104" s="359" t="s">
        <v>540</v>
      </c>
      <c r="D104" s="359" t="s">
        <v>540</v>
      </c>
      <c r="E104" s="295">
        <v>4.5821736237629279E-2</v>
      </c>
      <c r="F104" s="295">
        <v>4.5821736237629279E-2</v>
      </c>
      <c r="G104" s="295">
        <v>3.0804975786766914E-3</v>
      </c>
      <c r="H104" s="295">
        <v>3.0804975786766914E-3</v>
      </c>
      <c r="I104" s="295">
        <v>7.0452886519893052E-2</v>
      </c>
      <c r="J104" s="295">
        <v>7.0452886519893052E-2</v>
      </c>
      <c r="K104" s="295">
        <v>4.8016673002852041E-2</v>
      </c>
      <c r="L104" s="295">
        <v>4.8016673002852041E-2</v>
      </c>
      <c r="M104" s="359" t="s">
        <v>540</v>
      </c>
      <c r="N104" s="359" t="s">
        <v>540</v>
      </c>
      <c r="O104" s="295">
        <v>3.0306302665909589E-4</v>
      </c>
      <c r="P104" s="295">
        <v>3.0306302665909589E-4</v>
      </c>
      <c r="Q104" s="295">
        <v>4.3509852806167955E-5</v>
      </c>
      <c r="R104" s="295">
        <v>4.3509852806167955E-5</v>
      </c>
      <c r="S104" s="295">
        <v>3.4037642767388143E-3</v>
      </c>
      <c r="T104" s="295">
        <v>3.4037642767388143E-3</v>
      </c>
      <c r="U104" s="295">
        <v>1.4707018322430547E-3</v>
      </c>
      <c r="V104" s="295">
        <v>1.4707018322430547E-3</v>
      </c>
      <c r="W104" s="359" t="s">
        <v>540</v>
      </c>
      <c r="X104" s="359" t="s">
        <v>540</v>
      </c>
      <c r="Y104" s="295">
        <v>3.6266399033366853E-7</v>
      </c>
      <c r="Z104" s="295">
        <v>3.6266399033366853E-7</v>
      </c>
      <c r="AA104" s="295">
        <v>1.6959043937143401E-2</v>
      </c>
      <c r="AB104" s="295">
        <v>1.6959043937143401E-2</v>
      </c>
      <c r="AC104" s="295">
        <v>6.6679342749440236E-3</v>
      </c>
      <c r="AD104" s="295">
        <v>6.6679342749440236E-3</v>
      </c>
      <c r="AE104" s="296">
        <v>5.56008410282385E-3</v>
      </c>
      <c r="AF104" s="296">
        <v>5.56008410282385E-3</v>
      </c>
      <c r="AG104" s="321">
        <v>556</v>
      </c>
      <c r="AH104" s="321">
        <v>314</v>
      </c>
      <c r="AI104" s="321">
        <v>9</v>
      </c>
      <c r="AJ104" s="320">
        <v>83</v>
      </c>
      <c r="AK104" s="204" t="s">
        <v>903</v>
      </c>
      <c r="AL104" s="129"/>
    </row>
    <row r="105" spans="2:38" x14ac:dyDescent="0.2">
      <c r="B105" s="294">
        <v>41368</v>
      </c>
      <c r="C105" s="359" t="s">
        <v>540</v>
      </c>
      <c r="D105" s="359" t="s">
        <v>540</v>
      </c>
      <c r="E105" s="295">
        <v>0.25468441385172208</v>
      </c>
      <c r="F105" s="295">
        <v>0.25468441385172208</v>
      </c>
      <c r="G105" s="295">
        <v>5.8894936758428947E-2</v>
      </c>
      <c r="H105" s="295">
        <v>5.8894936758428947E-2</v>
      </c>
      <c r="I105" s="295">
        <v>0.34121284756441111</v>
      </c>
      <c r="J105" s="295">
        <v>0.34121284756441111</v>
      </c>
      <c r="K105" s="295">
        <v>0.25445110711586438</v>
      </c>
      <c r="L105" s="295">
        <v>0.25445110711586438</v>
      </c>
      <c r="M105" s="359" t="s">
        <v>540</v>
      </c>
      <c r="N105" s="359" t="s">
        <v>540</v>
      </c>
      <c r="O105" s="295">
        <v>6.9669661300941583E-3</v>
      </c>
      <c r="P105" s="295">
        <v>6.9669661300941583E-3</v>
      </c>
      <c r="Q105" s="295">
        <v>6.352438509700522E-4</v>
      </c>
      <c r="R105" s="295">
        <v>6.352438509700522E-4</v>
      </c>
      <c r="S105" s="295">
        <v>6.6991037528534112E-4</v>
      </c>
      <c r="T105" s="295">
        <v>6.6991037528534112E-4</v>
      </c>
      <c r="U105" s="295">
        <v>3.4018499641790979E-3</v>
      </c>
      <c r="V105" s="295">
        <v>3.4018499641790979E-3</v>
      </c>
      <c r="W105" s="359" t="s">
        <v>540</v>
      </c>
      <c r="X105" s="359" t="s">
        <v>540</v>
      </c>
      <c r="Y105" s="295">
        <v>3.6266399033366853E-7</v>
      </c>
      <c r="Z105" s="295">
        <v>3.6266399033366853E-7</v>
      </c>
      <c r="AA105" s="295">
        <v>7.6653393777459267E-3</v>
      </c>
      <c r="AB105" s="295">
        <v>7.6653393777459267E-3</v>
      </c>
      <c r="AC105" s="295">
        <v>7.732820709646154E-3</v>
      </c>
      <c r="AD105" s="295">
        <v>7.732820709646154E-3</v>
      </c>
      <c r="AE105" s="296">
        <v>4.3589856960589242E-3</v>
      </c>
      <c r="AF105" s="296">
        <v>4.3589856960589242E-3</v>
      </c>
      <c r="AG105" s="321">
        <v>498</v>
      </c>
      <c r="AH105" s="321">
        <v>284</v>
      </c>
      <c r="AI105" s="321">
        <v>7</v>
      </c>
      <c r="AJ105" s="320">
        <v>47</v>
      </c>
      <c r="AK105" s="204" t="s">
        <v>903</v>
      </c>
      <c r="AL105" s="129"/>
    </row>
    <row r="106" spans="2:38" x14ac:dyDescent="0.2">
      <c r="B106" s="294">
        <v>41369</v>
      </c>
      <c r="C106" s="359" t="s">
        <v>540</v>
      </c>
      <c r="D106" s="359" t="s">
        <v>540</v>
      </c>
      <c r="E106" s="295">
        <v>6.6767919907757364E-2</v>
      </c>
      <c r="F106" s="295">
        <v>6.6767919907757364E-2</v>
      </c>
      <c r="G106" s="295">
        <v>0.15384213755204867</v>
      </c>
      <c r="H106" s="295">
        <v>0.15384213755204867</v>
      </c>
      <c r="I106" s="295">
        <v>4.1972014784496026E-2</v>
      </c>
      <c r="J106" s="295">
        <v>4.1972014784496026E-2</v>
      </c>
      <c r="K106" s="295">
        <v>7.2224940134407903E-2</v>
      </c>
      <c r="L106" s="295">
        <v>7.2224940134407903E-2</v>
      </c>
      <c r="M106" s="359" t="s">
        <v>540</v>
      </c>
      <c r="N106" s="359" t="s">
        <v>540</v>
      </c>
      <c r="O106" s="295">
        <v>3.9711706941536706E-4</v>
      </c>
      <c r="P106" s="295">
        <v>3.9711706941536706E-4</v>
      </c>
      <c r="Q106" s="295">
        <v>5.5344532769445644E-3</v>
      </c>
      <c r="R106" s="295">
        <v>5.5344532769445644E-3</v>
      </c>
      <c r="S106" s="295">
        <v>2.8655125879257365E-4</v>
      </c>
      <c r="T106" s="295">
        <v>2.8655125879257365E-4</v>
      </c>
      <c r="U106" s="295">
        <v>1.2480518123257234E-3</v>
      </c>
      <c r="V106" s="295">
        <v>1.2480518123257234E-3</v>
      </c>
      <c r="W106" s="359" t="s">
        <v>540</v>
      </c>
      <c r="X106" s="359" t="s">
        <v>540</v>
      </c>
      <c r="Y106" s="295">
        <v>3.6266399033366853E-7</v>
      </c>
      <c r="Z106" s="295">
        <v>3.6266399033366853E-7</v>
      </c>
      <c r="AA106" s="295">
        <v>9.5536669895336154E-3</v>
      </c>
      <c r="AB106" s="295">
        <v>9.5536669895336154E-3</v>
      </c>
      <c r="AC106" s="295">
        <v>1.0104830709446969E-3</v>
      </c>
      <c r="AD106" s="295">
        <v>1.0104830709446969E-3</v>
      </c>
      <c r="AE106" s="296">
        <v>2.05826882357983E-3</v>
      </c>
      <c r="AF106" s="296">
        <v>2.05826882357983E-3</v>
      </c>
      <c r="AG106" s="321">
        <v>675</v>
      </c>
      <c r="AH106" s="321">
        <v>339</v>
      </c>
      <c r="AI106" s="321">
        <v>6</v>
      </c>
      <c r="AJ106" s="320">
        <v>85</v>
      </c>
      <c r="AK106" s="204" t="s">
        <v>903</v>
      </c>
      <c r="AL106" s="129"/>
    </row>
    <row r="107" spans="2:38" x14ac:dyDescent="0.2">
      <c r="B107" s="294">
        <v>41370</v>
      </c>
      <c r="C107" s="359" t="s">
        <v>540</v>
      </c>
      <c r="D107" s="359" t="s">
        <v>540</v>
      </c>
      <c r="E107" s="295">
        <v>1.36219515168827</v>
      </c>
      <c r="F107" s="295">
        <v>1.36219515168827</v>
      </c>
      <c r="G107" s="295">
        <v>1.2000017403941122E-2</v>
      </c>
      <c r="H107" s="295">
        <v>1.2000017403941122E-2</v>
      </c>
      <c r="I107" s="295">
        <v>6.3684081109495499E-2</v>
      </c>
      <c r="J107" s="295">
        <v>6.3684081109495499E-2</v>
      </c>
      <c r="K107" s="295">
        <v>0.61928361220122108</v>
      </c>
      <c r="L107" s="295">
        <v>0.61928361220122108</v>
      </c>
      <c r="M107" s="359" t="s">
        <v>540</v>
      </c>
      <c r="N107" s="359" t="s">
        <v>540</v>
      </c>
      <c r="O107" s="295">
        <v>3.5841557256269398E-2</v>
      </c>
      <c r="P107" s="295">
        <v>3.5841557256269398E-2</v>
      </c>
      <c r="Q107" s="295">
        <v>9.5721676173569502E-5</v>
      </c>
      <c r="R107" s="295">
        <v>9.5721676173569502E-5</v>
      </c>
      <c r="S107" s="295">
        <v>5.4212400312108537E-4</v>
      </c>
      <c r="T107" s="295">
        <v>5.4212400312108537E-4</v>
      </c>
      <c r="U107" s="295">
        <v>1.581269529208805E-2</v>
      </c>
      <c r="V107" s="295">
        <v>1.581269529208805E-2</v>
      </c>
      <c r="W107" s="359" t="s">
        <v>540</v>
      </c>
      <c r="X107" s="359" t="s">
        <v>540</v>
      </c>
      <c r="Y107" s="295">
        <v>2.0148828712222643E-2</v>
      </c>
      <c r="Z107" s="295">
        <v>2.0148828712222643E-2</v>
      </c>
      <c r="AA107" s="295">
        <v>1.7072169554439437E-2</v>
      </c>
      <c r="AB107" s="295">
        <v>1.7072169554439437E-2</v>
      </c>
      <c r="AC107" s="295">
        <v>3.944707489222965E-2</v>
      </c>
      <c r="AD107" s="295">
        <v>3.944707489222965E-2</v>
      </c>
      <c r="AE107" s="296">
        <v>2.7161679912762519E-2</v>
      </c>
      <c r="AF107" s="296">
        <v>2.7161679912762519E-2</v>
      </c>
      <c r="AG107" s="321">
        <v>1061</v>
      </c>
      <c r="AH107" s="321">
        <v>231</v>
      </c>
      <c r="AI107" s="321">
        <v>10</v>
      </c>
      <c r="AJ107" s="320">
        <v>53</v>
      </c>
      <c r="AK107" s="204" t="s">
        <v>903</v>
      </c>
      <c r="AL107" s="129"/>
    </row>
    <row r="108" spans="2:38" x14ac:dyDescent="0.2">
      <c r="B108" s="294">
        <v>41371</v>
      </c>
      <c r="C108" s="359" t="s">
        <v>540</v>
      </c>
      <c r="D108" s="359" t="s">
        <v>540</v>
      </c>
      <c r="E108" s="295">
        <v>0.32999383423497486</v>
      </c>
      <c r="F108" s="295">
        <v>0.32999383423497486</v>
      </c>
      <c r="G108" s="295">
        <v>6.2897843216596402E-2</v>
      </c>
      <c r="H108" s="295">
        <v>6.2897843216596402E-2</v>
      </c>
      <c r="I108" s="295">
        <v>5.1466929467731036E-2</v>
      </c>
      <c r="J108" s="295">
        <v>5.1466929467731036E-2</v>
      </c>
      <c r="K108" s="295">
        <v>0.17456064486715975</v>
      </c>
      <c r="L108" s="295">
        <v>0.17456064486715975</v>
      </c>
      <c r="M108" s="359" t="s">
        <v>540</v>
      </c>
      <c r="N108" s="359" t="s">
        <v>540</v>
      </c>
      <c r="O108" s="295">
        <v>1.0394713466100484E-2</v>
      </c>
      <c r="P108" s="295">
        <v>1.0394713466100484E-2</v>
      </c>
      <c r="Q108" s="295">
        <v>5.4822414535771625E-4</v>
      </c>
      <c r="R108" s="295">
        <v>5.4822414535771625E-4</v>
      </c>
      <c r="S108" s="295">
        <v>4.7629465988495353E-4</v>
      </c>
      <c r="T108" s="295">
        <v>4.7629465988495353E-4</v>
      </c>
      <c r="U108" s="295">
        <v>4.8013643750880368E-3</v>
      </c>
      <c r="V108" s="295">
        <v>4.8013643750880368E-3</v>
      </c>
      <c r="W108" s="359" t="s">
        <v>540</v>
      </c>
      <c r="X108" s="359" t="s">
        <v>540</v>
      </c>
      <c r="Y108" s="295">
        <v>2.5607446675151413E-2</v>
      </c>
      <c r="Z108" s="295">
        <v>2.5607446675151413E-2</v>
      </c>
      <c r="AA108" s="295">
        <v>6.5688910870304934E-3</v>
      </c>
      <c r="AB108" s="295">
        <v>6.5688910870304934E-3</v>
      </c>
      <c r="AC108" s="295">
        <v>1.4954686894080612E-2</v>
      </c>
      <c r="AD108" s="295">
        <v>1.4954686894080612E-2</v>
      </c>
      <c r="AE108" s="296">
        <v>1.8126935907273517E-2</v>
      </c>
      <c r="AF108" s="296">
        <v>1.8126935907273517E-2</v>
      </c>
      <c r="AG108" s="321">
        <v>262</v>
      </c>
      <c r="AH108" s="321">
        <v>145</v>
      </c>
      <c r="AI108" s="321">
        <v>5</v>
      </c>
      <c r="AJ108" s="320">
        <v>22</v>
      </c>
      <c r="AK108" s="204" t="s">
        <v>903</v>
      </c>
      <c r="AL108" s="129"/>
    </row>
    <row r="109" spans="2:38" x14ac:dyDescent="0.2">
      <c r="B109" s="294">
        <v>41372</v>
      </c>
      <c r="C109" s="359" t="s">
        <v>540</v>
      </c>
      <c r="D109" s="359" t="s">
        <v>540</v>
      </c>
      <c r="E109" s="295">
        <v>4.67553096990619E-2</v>
      </c>
      <c r="F109" s="295">
        <v>4.67553096990619E-2</v>
      </c>
      <c r="G109" s="295">
        <v>4.1447485783155595E-2</v>
      </c>
      <c r="H109" s="295">
        <v>4.1447485783155595E-2</v>
      </c>
      <c r="I109" s="295">
        <v>0.17763854656554764</v>
      </c>
      <c r="J109" s="295">
        <v>0.17763854656554764</v>
      </c>
      <c r="K109" s="295">
        <v>9.7025426026424166E-2</v>
      </c>
      <c r="L109" s="295">
        <v>9.7025426026424166E-2</v>
      </c>
      <c r="M109" s="359" t="s">
        <v>540</v>
      </c>
      <c r="N109" s="359" t="s">
        <v>540</v>
      </c>
      <c r="O109" s="295">
        <v>5.7129122266772099E-4</v>
      </c>
      <c r="P109" s="295">
        <v>5.7129122266772099E-4</v>
      </c>
      <c r="Q109" s="295">
        <v>4.0029064581674522E-4</v>
      </c>
      <c r="R109" s="295">
        <v>4.0029064581674522E-4</v>
      </c>
      <c r="S109" s="295">
        <v>1.4830963799669691E-3</v>
      </c>
      <c r="T109" s="295">
        <v>1.4830963799669691E-3</v>
      </c>
      <c r="U109" s="295">
        <v>8.9817320959848759E-4</v>
      </c>
      <c r="V109" s="295">
        <v>8.9817320959848759E-4</v>
      </c>
      <c r="W109" s="359" t="s">
        <v>540</v>
      </c>
      <c r="X109" s="359" t="s">
        <v>540</v>
      </c>
      <c r="Y109" s="295">
        <v>2.9139698503109154E-2</v>
      </c>
      <c r="Z109" s="295">
        <v>2.9139698503109154E-2</v>
      </c>
      <c r="AA109" s="295">
        <v>7.0736053795820413E-3</v>
      </c>
      <c r="AB109" s="295">
        <v>7.0736053795820413E-3</v>
      </c>
      <c r="AC109" s="295">
        <v>6.0342082898239481E-2</v>
      </c>
      <c r="AD109" s="295">
        <v>6.0342082898239481E-2</v>
      </c>
      <c r="AE109" s="296">
        <v>3.7503546144024701E-2</v>
      </c>
      <c r="AF109" s="296">
        <v>3.7503546144024701E-2</v>
      </c>
      <c r="AG109" s="321">
        <v>535</v>
      </c>
      <c r="AH109" s="321">
        <v>343</v>
      </c>
      <c r="AI109" s="321">
        <v>7</v>
      </c>
      <c r="AJ109" s="320">
        <v>83</v>
      </c>
      <c r="AK109" s="204" t="s">
        <v>903</v>
      </c>
      <c r="AL109" s="129"/>
    </row>
    <row r="110" spans="2:38" x14ac:dyDescent="0.2">
      <c r="B110" s="294">
        <v>41373</v>
      </c>
      <c r="C110" s="359" t="s">
        <v>540</v>
      </c>
      <c r="D110" s="359" t="s">
        <v>540</v>
      </c>
      <c r="E110" s="295">
        <v>1.3209367782658524E-2</v>
      </c>
      <c r="F110" s="295">
        <v>1.3209367782658524E-2</v>
      </c>
      <c r="G110" s="295">
        <v>8.8760099724582639E-3</v>
      </c>
      <c r="H110" s="295">
        <v>8.8760099724582639E-3</v>
      </c>
      <c r="I110" s="295">
        <v>0.4591054566717071</v>
      </c>
      <c r="J110" s="295">
        <v>0.4591054566717071</v>
      </c>
      <c r="K110" s="295">
        <v>0.18686395175007461</v>
      </c>
      <c r="L110" s="295">
        <v>0.18686395175007461</v>
      </c>
      <c r="M110" s="359" t="s">
        <v>540</v>
      </c>
      <c r="N110" s="359" t="s">
        <v>540</v>
      </c>
      <c r="O110" s="295">
        <v>1.1147145808150654E-4</v>
      </c>
      <c r="P110" s="295">
        <v>1.1147145808150654E-4</v>
      </c>
      <c r="Q110" s="295">
        <v>1.2182758785727028E-4</v>
      </c>
      <c r="R110" s="295">
        <v>1.2182758785727028E-4</v>
      </c>
      <c r="S110" s="295">
        <v>5.1385610867262874E-3</v>
      </c>
      <c r="T110" s="295">
        <v>5.1385610867262874E-3</v>
      </c>
      <c r="U110" s="295">
        <v>2.0795814785475944E-3</v>
      </c>
      <c r="V110" s="295">
        <v>2.0795814785475944E-3</v>
      </c>
      <c r="W110" s="359" t="s">
        <v>540</v>
      </c>
      <c r="X110" s="359" t="s">
        <v>540</v>
      </c>
      <c r="Y110" s="295">
        <v>3.6266399033366853E-7</v>
      </c>
      <c r="Z110" s="295">
        <v>3.6266399033366853E-7</v>
      </c>
      <c r="AA110" s="295">
        <v>6.709109634041012E-2</v>
      </c>
      <c r="AB110" s="295">
        <v>6.709109634041012E-2</v>
      </c>
      <c r="AC110" s="295">
        <v>5.6611325548620072E-3</v>
      </c>
      <c r="AD110" s="295">
        <v>5.6611325548620072E-3</v>
      </c>
      <c r="AE110" s="296">
        <v>1.3892041650886719E-2</v>
      </c>
      <c r="AF110" s="296">
        <v>1.3892041650886719E-2</v>
      </c>
      <c r="AG110" s="321">
        <v>830</v>
      </c>
      <c r="AH110" s="321">
        <v>334</v>
      </c>
      <c r="AI110" s="321">
        <v>12</v>
      </c>
      <c r="AJ110" s="320">
        <v>61</v>
      </c>
      <c r="AK110" s="204" t="s">
        <v>903</v>
      </c>
      <c r="AL110" s="129"/>
    </row>
    <row r="111" spans="2:38" x14ac:dyDescent="0.2">
      <c r="B111" s="294">
        <v>41374</v>
      </c>
      <c r="C111" s="359" t="s">
        <v>540</v>
      </c>
      <c r="D111" s="359" t="s">
        <v>540</v>
      </c>
      <c r="E111" s="295">
        <v>7.2870982237719845E-2</v>
      </c>
      <c r="F111" s="295">
        <v>7.2870982237719845E-2</v>
      </c>
      <c r="G111" s="295">
        <v>2.0597564318439912E-2</v>
      </c>
      <c r="H111" s="295">
        <v>2.0597564318439912E-2</v>
      </c>
      <c r="I111" s="295">
        <v>7.9382443314158918E-3</v>
      </c>
      <c r="J111" s="295">
        <v>7.9382443314158918E-3</v>
      </c>
      <c r="K111" s="295">
        <v>3.8374563977044335E-2</v>
      </c>
      <c r="L111" s="295">
        <v>3.8374563977044335E-2</v>
      </c>
      <c r="M111" s="359" t="s">
        <v>540</v>
      </c>
      <c r="N111" s="359" t="s">
        <v>540</v>
      </c>
      <c r="O111" s="295">
        <v>7.7333324044045158E-4</v>
      </c>
      <c r="P111" s="295">
        <v>7.7333324044045158E-4</v>
      </c>
      <c r="Q111" s="295">
        <v>1.7403941122467182E-4</v>
      </c>
      <c r="R111" s="295">
        <v>1.7403941122467182E-4</v>
      </c>
      <c r="S111" s="295">
        <v>6.9701657544139542E-5</v>
      </c>
      <c r="T111" s="295">
        <v>6.9701657544139542E-5</v>
      </c>
      <c r="U111" s="295">
        <v>3.9380275631636908E-4</v>
      </c>
      <c r="V111" s="295">
        <v>3.9380275631636908E-4</v>
      </c>
      <c r="W111" s="359" t="s">
        <v>540</v>
      </c>
      <c r="X111" s="359" t="s">
        <v>540</v>
      </c>
      <c r="Y111" s="295">
        <v>1.634138172212618E-2</v>
      </c>
      <c r="Z111" s="295">
        <v>1.634138172212618E-2</v>
      </c>
      <c r="AA111" s="295">
        <v>1.0780644838667553E-2</v>
      </c>
      <c r="AB111" s="295">
        <v>1.0780644838667553E-2</v>
      </c>
      <c r="AC111" s="295">
        <v>1.0869395299132435E-2</v>
      </c>
      <c r="AD111" s="295">
        <v>1.0869395299132435E-2</v>
      </c>
      <c r="AE111" s="296">
        <v>1.3233179347049717E-2</v>
      </c>
      <c r="AF111" s="296">
        <v>1.3233179347049717E-2</v>
      </c>
      <c r="AG111" s="321">
        <v>821</v>
      </c>
      <c r="AH111" s="321">
        <v>406</v>
      </c>
      <c r="AI111" s="321">
        <v>20</v>
      </c>
      <c r="AJ111" s="320">
        <v>72</v>
      </c>
      <c r="AK111" s="204" t="s">
        <v>903</v>
      </c>
      <c r="AL111" s="129"/>
    </row>
    <row r="112" spans="2:38" x14ac:dyDescent="0.2">
      <c r="B112" s="294">
        <v>41375</v>
      </c>
      <c r="C112" s="359" t="s">
        <v>540</v>
      </c>
      <c r="D112" s="359" t="s">
        <v>540</v>
      </c>
      <c r="E112" s="295">
        <v>0.36497845465724266</v>
      </c>
      <c r="F112" s="295">
        <v>0.36497845465724266</v>
      </c>
      <c r="G112" s="295">
        <v>9.2084252478973866E-2</v>
      </c>
      <c r="H112" s="295">
        <v>9.2084252478973866E-2</v>
      </c>
      <c r="I112" s="295">
        <v>7.0565183634825265E-2</v>
      </c>
      <c r="J112" s="295">
        <v>7.0565183634825265E-2</v>
      </c>
      <c r="K112" s="295">
        <v>0.20232222456147789</v>
      </c>
      <c r="L112" s="295">
        <v>0.20232222456147789</v>
      </c>
      <c r="M112" s="359" t="s">
        <v>540</v>
      </c>
      <c r="N112" s="359" t="s">
        <v>540</v>
      </c>
      <c r="O112" s="295">
        <v>2.0448045591826357E-2</v>
      </c>
      <c r="P112" s="295">
        <v>2.0448045591826357E-2</v>
      </c>
      <c r="Q112" s="295">
        <v>4.6990641030661396E-4</v>
      </c>
      <c r="R112" s="295">
        <v>4.6990641030661396E-4</v>
      </c>
      <c r="S112" s="295">
        <v>3.0436390460940933E-3</v>
      </c>
      <c r="T112" s="295">
        <v>3.0436390460940933E-3</v>
      </c>
      <c r="U112" s="295">
        <v>1.016314036493398E-2</v>
      </c>
      <c r="V112" s="295">
        <v>1.016314036493398E-2</v>
      </c>
      <c r="W112" s="359" t="s">
        <v>540</v>
      </c>
      <c r="X112" s="359" t="s">
        <v>540</v>
      </c>
      <c r="Y112" s="295">
        <v>1.4362763341179443E-2</v>
      </c>
      <c r="Z112" s="295">
        <v>1.4362763341179443E-2</v>
      </c>
      <c r="AA112" s="295">
        <v>5.5507605313661638E-3</v>
      </c>
      <c r="AB112" s="295">
        <v>5.5507605313661638E-3</v>
      </c>
      <c r="AC112" s="295">
        <v>8.9177488878965285E-3</v>
      </c>
      <c r="AD112" s="295">
        <v>8.9177488878965285E-3</v>
      </c>
      <c r="AE112" s="296">
        <v>1.0699210072752466E-2</v>
      </c>
      <c r="AF112" s="296">
        <v>1.0699210072752466E-2</v>
      </c>
      <c r="AG112" s="321">
        <v>815</v>
      </c>
      <c r="AH112" s="321">
        <v>318</v>
      </c>
      <c r="AI112" s="321">
        <v>26</v>
      </c>
      <c r="AJ112" s="320">
        <v>74</v>
      </c>
      <c r="AK112" s="204" t="s">
        <v>903</v>
      </c>
      <c r="AL112" s="129"/>
    </row>
    <row r="113" spans="2:38" x14ac:dyDescent="0.2">
      <c r="B113" s="294">
        <v>41376</v>
      </c>
      <c r="C113" s="359" t="s">
        <v>540</v>
      </c>
      <c r="D113" s="359" t="s">
        <v>540</v>
      </c>
      <c r="E113" s="295">
        <v>1.1599998606606774E-3</v>
      </c>
      <c r="F113" s="295">
        <v>1.1599998606606774E-3</v>
      </c>
      <c r="G113" s="295">
        <v>5.9782537755674776E-3</v>
      </c>
      <c r="H113" s="295">
        <v>5.9782537755674776E-3</v>
      </c>
      <c r="I113" s="295">
        <v>0.36832679234908139</v>
      </c>
      <c r="J113" s="295">
        <v>0.36832679234908139</v>
      </c>
      <c r="K113" s="295">
        <v>0.14561311302593494</v>
      </c>
      <c r="L113" s="295">
        <v>0.14561311302593494</v>
      </c>
      <c r="M113" s="359" t="s">
        <v>540</v>
      </c>
      <c r="N113" s="359" t="s">
        <v>540</v>
      </c>
      <c r="O113" s="295">
        <v>4.5285279845612033E-5</v>
      </c>
      <c r="P113" s="295">
        <v>4.5285279845612033E-5</v>
      </c>
      <c r="Q113" s="295">
        <v>8.701970561233591E-5</v>
      </c>
      <c r="R113" s="295">
        <v>8.701970561233591E-5</v>
      </c>
      <c r="S113" s="295">
        <v>1.8742001250757522E-3</v>
      </c>
      <c r="T113" s="295">
        <v>1.8742001250757522E-3</v>
      </c>
      <c r="U113" s="295">
        <v>7.6791537481691956E-4</v>
      </c>
      <c r="V113" s="295">
        <v>7.6791537481691956E-4</v>
      </c>
      <c r="W113" s="359" t="s">
        <v>540</v>
      </c>
      <c r="X113" s="359" t="s">
        <v>540</v>
      </c>
      <c r="Y113" s="295">
        <v>8.8449261661448682E-3</v>
      </c>
      <c r="Z113" s="295">
        <v>8.8449261661448682E-3</v>
      </c>
      <c r="AA113" s="295">
        <v>7.5984510253990847E-2</v>
      </c>
      <c r="AB113" s="295">
        <v>7.5984510253990847E-2</v>
      </c>
      <c r="AC113" s="295">
        <v>2.2199786964363116E-2</v>
      </c>
      <c r="AD113" s="295">
        <v>2.2199786964363116E-2</v>
      </c>
      <c r="AE113" s="296">
        <v>2.5754592371924422E-2</v>
      </c>
      <c r="AF113" s="296">
        <v>2.5754592371924422E-2</v>
      </c>
      <c r="AG113" s="321">
        <v>560</v>
      </c>
      <c r="AH113" s="321">
        <v>336</v>
      </c>
      <c r="AI113" s="321">
        <v>16</v>
      </c>
      <c r="AJ113" s="320">
        <v>72</v>
      </c>
      <c r="AK113" s="204" t="s">
        <v>903</v>
      </c>
      <c r="AL113" s="129"/>
    </row>
    <row r="114" spans="2:38" x14ac:dyDescent="0.2">
      <c r="B114" s="294">
        <v>41377</v>
      </c>
      <c r="C114" s="359" t="s">
        <v>540</v>
      </c>
      <c r="D114" s="359" t="s">
        <v>540</v>
      </c>
      <c r="E114" s="295">
        <v>1.6076274345192272E-2</v>
      </c>
      <c r="F114" s="295">
        <v>1.6076274345192272E-2</v>
      </c>
      <c r="G114" s="295">
        <v>5.0219072108879055E-2</v>
      </c>
      <c r="H114" s="295">
        <v>5.0219072108879055E-2</v>
      </c>
      <c r="I114" s="295">
        <v>4.4477402141777041E-2</v>
      </c>
      <c r="J114" s="295">
        <v>4.4477402141777041E-2</v>
      </c>
      <c r="K114" s="295">
        <v>3.3127899562121622E-2</v>
      </c>
      <c r="L114" s="295">
        <v>3.3127899562121622E-2</v>
      </c>
      <c r="M114" s="359" t="s">
        <v>540</v>
      </c>
      <c r="N114" s="359" t="s">
        <v>540</v>
      </c>
      <c r="O114" s="295">
        <v>2.2642639922806015E-4</v>
      </c>
      <c r="P114" s="295">
        <v>2.2642639922806015E-4</v>
      </c>
      <c r="Q114" s="295">
        <v>5.1341626311278193E-4</v>
      </c>
      <c r="R114" s="295">
        <v>5.1341626311278193E-4</v>
      </c>
      <c r="S114" s="295">
        <v>2.3233885848046514E-4</v>
      </c>
      <c r="T114" s="295">
        <v>2.3233885848046514E-4</v>
      </c>
      <c r="U114" s="295">
        <v>2.7869118139312271E-4</v>
      </c>
      <c r="V114" s="295">
        <v>2.7869118139312271E-4</v>
      </c>
      <c r="W114" s="359" t="s">
        <v>540</v>
      </c>
      <c r="X114" s="359" t="s">
        <v>540</v>
      </c>
      <c r="Y114" s="295">
        <v>2.7561680674642822E-2</v>
      </c>
      <c r="Z114" s="295">
        <v>2.7561680674642822E-2</v>
      </c>
      <c r="AA114" s="295">
        <v>5.2802460678864564E-2</v>
      </c>
      <c r="AB114" s="295">
        <v>5.2802460678864564E-2</v>
      </c>
      <c r="AC114" s="295">
        <v>6.0057685282746964E-3</v>
      </c>
      <c r="AD114" s="295">
        <v>6.0057685282746964E-3</v>
      </c>
      <c r="AE114" s="296">
        <v>2.3523548294793608E-2</v>
      </c>
      <c r="AF114" s="296">
        <v>2.3523548294793608E-2</v>
      </c>
      <c r="AG114" s="321">
        <v>239</v>
      </c>
      <c r="AH114" s="321">
        <v>139</v>
      </c>
      <c r="AI114" s="321">
        <v>5</v>
      </c>
      <c r="AJ114" s="320">
        <v>19</v>
      </c>
      <c r="AK114" s="204" t="s">
        <v>903</v>
      </c>
      <c r="AL114" s="129"/>
    </row>
    <row r="115" spans="2:38" x14ac:dyDescent="0.2">
      <c r="B115" s="294">
        <v>41378</v>
      </c>
      <c r="C115" s="359" t="s">
        <v>540</v>
      </c>
      <c r="D115" s="359" t="s">
        <v>540</v>
      </c>
      <c r="E115" s="295">
        <v>4.8612006172731995E-2</v>
      </c>
      <c r="F115" s="295">
        <v>4.8612006172731995E-2</v>
      </c>
      <c r="G115" s="295">
        <v>0.38754225894453798</v>
      </c>
      <c r="H115" s="295">
        <v>0.38754225894453798</v>
      </c>
      <c r="I115" s="295">
        <v>4.197588709880404E-3</v>
      </c>
      <c r="J115" s="295">
        <v>4.197588709880404E-3</v>
      </c>
      <c r="K115" s="295">
        <v>9.0232328479966803E-2</v>
      </c>
      <c r="L115" s="295">
        <v>9.0232328479966803E-2</v>
      </c>
      <c r="M115" s="359" t="s">
        <v>540</v>
      </c>
      <c r="N115" s="359" t="s">
        <v>540</v>
      </c>
      <c r="O115" s="295">
        <v>7.2108099446474539E-4</v>
      </c>
      <c r="P115" s="295">
        <v>7.2108099446474539E-4</v>
      </c>
      <c r="Q115" s="295">
        <v>2.6366970800537782E-3</v>
      </c>
      <c r="R115" s="295">
        <v>2.6366970800537782E-3</v>
      </c>
      <c r="S115" s="295">
        <v>4.2595457388085273E-5</v>
      </c>
      <c r="T115" s="295">
        <v>4.2595457388085273E-5</v>
      </c>
      <c r="U115" s="295">
        <v>7.8912013861857E-4</v>
      </c>
      <c r="V115" s="295">
        <v>7.8912013861857E-4</v>
      </c>
      <c r="W115" s="359" t="s">
        <v>540</v>
      </c>
      <c r="X115" s="359" t="s">
        <v>540</v>
      </c>
      <c r="Y115" s="295">
        <v>3.6266399033366853E-7</v>
      </c>
      <c r="Z115" s="295">
        <v>3.6266399033366853E-7</v>
      </c>
      <c r="AA115" s="295">
        <v>6.9980150566739688E-2</v>
      </c>
      <c r="AB115" s="295">
        <v>6.9980150566739688E-2</v>
      </c>
      <c r="AC115" s="295">
        <v>1.7200629192725109E-2</v>
      </c>
      <c r="AD115" s="295">
        <v>1.7200629192725109E-2</v>
      </c>
      <c r="AE115" s="296">
        <v>1.8908482915962928E-2</v>
      </c>
      <c r="AF115" s="296">
        <v>1.8908482915962928E-2</v>
      </c>
      <c r="AG115" s="321">
        <v>203</v>
      </c>
      <c r="AH115" s="321">
        <v>142</v>
      </c>
      <c r="AI115" s="321">
        <v>2</v>
      </c>
      <c r="AJ115" s="320">
        <v>15</v>
      </c>
      <c r="AK115" s="204" t="s">
        <v>903</v>
      </c>
      <c r="AL115" s="129"/>
    </row>
    <row r="116" spans="2:38" x14ac:dyDescent="0.2">
      <c r="B116" s="294">
        <v>41379</v>
      </c>
      <c r="C116" s="359" t="s">
        <v>540</v>
      </c>
      <c r="D116" s="359" t="s">
        <v>540</v>
      </c>
      <c r="E116" s="295">
        <v>4.1826181162020283E-2</v>
      </c>
      <c r="F116" s="295">
        <v>4.1826181162020283E-2</v>
      </c>
      <c r="G116" s="295">
        <v>1.3558453311752445</v>
      </c>
      <c r="H116" s="295">
        <v>1.3558453311752445</v>
      </c>
      <c r="I116" s="295">
        <v>8.7196773587718573E-2</v>
      </c>
      <c r="J116" s="295">
        <v>8.7196773587718573E-2</v>
      </c>
      <c r="K116" s="295">
        <v>0.28828482238738379</v>
      </c>
      <c r="L116" s="295">
        <v>0.28828482238738379</v>
      </c>
      <c r="M116" s="359" t="s">
        <v>540</v>
      </c>
      <c r="N116" s="359" t="s">
        <v>540</v>
      </c>
      <c r="O116" s="295">
        <v>3.7273268796003748E-4</v>
      </c>
      <c r="P116" s="295">
        <v>3.7273268796003748E-4</v>
      </c>
      <c r="Q116" s="295">
        <v>8.719374502356058E-3</v>
      </c>
      <c r="R116" s="295">
        <v>8.719374502356058E-3</v>
      </c>
      <c r="S116" s="295">
        <v>5.9246408912518608E-4</v>
      </c>
      <c r="T116" s="295">
        <v>5.9246408912518608E-4</v>
      </c>
      <c r="U116" s="295">
        <v>1.9114579941202218E-3</v>
      </c>
      <c r="V116" s="295">
        <v>1.9114579941202218E-3</v>
      </c>
      <c r="W116" s="359" t="s">
        <v>540</v>
      </c>
      <c r="X116" s="359" t="s">
        <v>540</v>
      </c>
      <c r="Y116" s="295">
        <v>2.6008047227631829E-2</v>
      </c>
      <c r="Z116" s="295">
        <v>2.6008047227631829E-2</v>
      </c>
      <c r="AA116" s="295">
        <v>2.4651585913273901E-2</v>
      </c>
      <c r="AB116" s="295">
        <v>2.4651585913273901E-2</v>
      </c>
      <c r="AC116" s="295">
        <v>1.5008899294392721E-2</v>
      </c>
      <c r="AD116" s="295">
        <v>1.5008899294392721E-2</v>
      </c>
      <c r="AE116" s="296">
        <v>2.1469715458005158E-2</v>
      </c>
      <c r="AF116" s="296">
        <v>2.1469715458005158E-2</v>
      </c>
      <c r="AG116" s="321">
        <v>898</v>
      </c>
      <c r="AH116" s="321">
        <v>350</v>
      </c>
      <c r="AI116" s="321">
        <v>12</v>
      </c>
      <c r="AJ116" s="320">
        <v>112</v>
      </c>
      <c r="AK116" s="204" t="s">
        <v>903</v>
      </c>
      <c r="AL116" s="129"/>
    </row>
    <row r="117" spans="2:38" x14ac:dyDescent="0.2">
      <c r="B117" s="294">
        <v>41380</v>
      </c>
      <c r="C117" s="359" t="s">
        <v>540</v>
      </c>
      <c r="D117" s="359" t="s">
        <v>540</v>
      </c>
      <c r="E117" s="295">
        <v>3.0933329617618063E-3</v>
      </c>
      <c r="F117" s="295">
        <v>3.0933329617618063E-3</v>
      </c>
      <c r="G117" s="295">
        <v>2.6541010211762455E-3</v>
      </c>
      <c r="H117" s="295">
        <v>2.6541010211762455E-3</v>
      </c>
      <c r="I117" s="295">
        <v>7.8910020968581976E-2</v>
      </c>
      <c r="J117" s="295">
        <v>7.8910020968581976E-2</v>
      </c>
      <c r="K117" s="295">
        <v>3.2671997140386141E-2</v>
      </c>
      <c r="L117" s="295">
        <v>3.2671997140386141E-2</v>
      </c>
      <c r="M117" s="359" t="s">
        <v>540</v>
      </c>
      <c r="N117" s="359" t="s">
        <v>540</v>
      </c>
      <c r="O117" s="295">
        <v>2.4384381455329555E-5</v>
      </c>
      <c r="P117" s="295">
        <v>2.4384381455329555E-5</v>
      </c>
      <c r="Q117" s="295">
        <v>7.8317735051102317E-5</v>
      </c>
      <c r="R117" s="295">
        <v>7.8317735051102317E-5</v>
      </c>
      <c r="S117" s="295">
        <v>1.7696476387595429E-3</v>
      </c>
      <c r="T117" s="295">
        <v>1.7696476387595429E-3</v>
      </c>
      <c r="U117" s="295">
        <v>7.1641809129862504E-4</v>
      </c>
      <c r="V117" s="295">
        <v>7.1641809129862504E-4</v>
      </c>
      <c r="W117" s="359" t="s">
        <v>540</v>
      </c>
      <c r="X117" s="359" t="s">
        <v>540</v>
      </c>
      <c r="Y117" s="295">
        <v>3.6266399033366853E-7</v>
      </c>
      <c r="Z117" s="295">
        <v>3.6266399033366853E-7</v>
      </c>
      <c r="AA117" s="295">
        <v>1.6424075396257045E-4</v>
      </c>
      <c r="AB117" s="295">
        <v>1.6424075396257045E-4</v>
      </c>
      <c r="AC117" s="295">
        <v>3.734828053728944E-2</v>
      </c>
      <c r="AD117" s="295">
        <v>3.734828053728944E-2</v>
      </c>
      <c r="AE117" s="296">
        <v>1.4637237635916154E-2</v>
      </c>
      <c r="AF117" s="296">
        <v>1.4637237635916154E-2</v>
      </c>
      <c r="AG117" s="321">
        <v>617</v>
      </c>
      <c r="AH117" s="321">
        <v>379</v>
      </c>
      <c r="AI117" s="321">
        <v>11</v>
      </c>
      <c r="AJ117" s="320">
        <v>74</v>
      </c>
      <c r="AK117" s="204" t="s">
        <v>903</v>
      </c>
      <c r="AL117" s="129"/>
    </row>
    <row r="118" spans="2:38" x14ac:dyDescent="0.2">
      <c r="B118" s="294">
        <v>41381</v>
      </c>
      <c r="C118" s="359" t="s">
        <v>540</v>
      </c>
      <c r="D118" s="359" t="s">
        <v>540</v>
      </c>
      <c r="E118" s="295">
        <v>1.5302941104751819E-2</v>
      </c>
      <c r="F118" s="295">
        <v>1.5302941104751819E-2</v>
      </c>
      <c r="G118" s="295">
        <v>5.1863744544952205E-2</v>
      </c>
      <c r="H118" s="295">
        <v>5.1863744544952205E-2</v>
      </c>
      <c r="I118" s="295">
        <v>1.7603540844203243E-2</v>
      </c>
      <c r="J118" s="295">
        <v>1.7603540844203243E-2</v>
      </c>
      <c r="K118" s="295">
        <v>2.2566412562913779E-2</v>
      </c>
      <c r="L118" s="295">
        <v>2.2566412562913779E-2</v>
      </c>
      <c r="M118" s="359" t="s">
        <v>540</v>
      </c>
      <c r="N118" s="359" t="s">
        <v>540</v>
      </c>
      <c r="O118" s="295">
        <v>2.7519516213871928E-4</v>
      </c>
      <c r="P118" s="295">
        <v>2.7519516213871928E-4</v>
      </c>
      <c r="Q118" s="295">
        <v>6.8745567433745373E-4</v>
      </c>
      <c r="R118" s="295">
        <v>6.8745567433745373E-4</v>
      </c>
      <c r="S118" s="295">
        <v>2.4782811571249613E-4</v>
      </c>
      <c r="T118" s="295">
        <v>2.4782811571249613E-4</v>
      </c>
      <c r="U118" s="295">
        <v>3.3624696885474589E-4</v>
      </c>
      <c r="V118" s="295">
        <v>3.3624696885474589E-4</v>
      </c>
      <c r="W118" s="359" t="s">
        <v>540</v>
      </c>
      <c r="X118" s="359" t="s">
        <v>540</v>
      </c>
      <c r="Y118" s="295">
        <v>3.6266399033366853E-7</v>
      </c>
      <c r="Z118" s="295">
        <v>3.6266399033366853E-7</v>
      </c>
      <c r="AA118" s="295">
        <v>1.0058381282085164E-2</v>
      </c>
      <c r="AB118" s="295">
        <v>1.0058381282085164E-2</v>
      </c>
      <c r="AC118" s="295">
        <v>5.8452849706384425E-4</v>
      </c>
      <c r="AD118" s="295">
        <v>5.8452849706384425E-4</v>
      </c>
      <c r="AE118" s="296">
        <v>1.9795082723165561E-3</v>
      </c>
      <c r="AF118" s="296">
        <v>1.9795082723165561E-3</v>
      </c>
      <c r="AG118" s="321">
        <v>449</v>
      </c>
      <c r="AH118" s="321">
        <v>284</v>
      </c>
      <c r="AI118" s="321">
        <v>6</v>
      </c>
      <c r="AJ118" s="320">
        <v>51</v>
      </c>
      <c r="AK118" s="204" t="s">
        <v>903</v>
      </c>
      <c r="AL118" s="129"/>
    </row>
    <row r="119" spans="2:38" x14ac:dyDescent="0.2">
      <c r="B119" s="294">
        <v>41382</v>
      </c>
      <c r="C119" s="359" t="s">
        <v>540</v>
      </c>
      <c r="D119" s="359" t="s">
        <v>540</v>
      </c>
      <c r="E119" s="295">
        <v>1.5379577732182854E-2</v>
      </c>
      <c r="F119" s="295">
        <v>1.5379577732182854E-2</v>
      </c>
      <c r="G119" s="295">
        <v>1.3728663855930174</v>
      </c>
      <c r="H119" s="295">
        <v>1.3728663855930174</v>
      </c>
      <c r="I119" s="295">
        <v>0.50248312155000996</v>
      </c>
      <c r="J119" s="295">
        <v>0.50248312155000996</v>
      </c>
      <c r="K119" s="295">
        <v>0.44218445418180663</v>
      </c>
      <c r="L119" s="295">
        <v>0.44218445418180663</v>
      </c>
      <c r="M119" s="359" t="s">
        <v>540</v>
      </c>
      <c r="N119" s="359" t="s">
        <v>540</v>
      </c>
      <c r="O119" s="295">
        <v>1.846246024474952E-4</v>
      </c>
      <c r="P119" s="295">
        <v>1.846246024474952E-4</v>
      </c>
      <c r="Q119" s="295">
        <v>5.5692611591894982E-3</v>
      </c>
      <c r="R119" s="295">
        <v>5.5692611591894982E-3</v>
      </c>
      <c r="S119" s="295">
        <v>9.4213407113828609E-3</v>
      </c>
      <c r="T119" s="295">
        <v>9.4213407113828609E-3</v>
      </c>
      <c r="U119" s="295">
        <v>4.7347208317114215E-3</v>
      </c>
      <c r="V119" s="295">
        <v>4.7347208317114215E-3</v>
      </c>
      <c r="W119" s="359" t="s">
        <v>540</v>
      </c>
      <c r="X119" s="359" t="s">
        <v>540</v>
      </c>
      <c r="Y119" s="295">
        <v>4.0444669953579489E-4</v>
      </c>
      <c r="Z119" s="295">
        <v>4.0444669953579489E-4</v>
      </c>
      <c r="AA119" s="295">
        <v>3.5224480145172717E-2</v>
      </c>
      <c r="AB119" s="295">
        <v>3.5224480145172717E-2</v>
      </c>
      <c r="AC119" s="295">
        <v>1.3521930600117747E-2</v>
      </c>
      <c r="AD119" s="295">
        <v>1.3521930600117747E-2</v>
      </c>
      <c r="AE119" s="296">
        <v>1.1595868656365122E-2</v>
      </c>
      <c r="AF119" s="296">
        <v>1.1595868656365122E-2</v>
      </c>
      <c r="AG119" s="321">
        <v>610</v>
      </c>
      <c r="AH119" s="321">
        <v>292</v>
      </c>
      <c r="AI119" s="321">
        <v>11</v>
      </c>
      <c r="AJ119" s="320">
        <v>75</v>
      </c>
      <c r="AK119" s="204" t="s">
        <v>903</v>
      </c>
      <c r="AL119" s="129"/>
    </row>
    <row r="120" spans="2:38" x14ac:dyDescent="0.2">
      <c r="B120" s="294">
        <v>41383</v>
      </c>
      <c r="C120" s="359" t="s">
        <v>540</v>
      </c>
      <c r="D120" s="359" t="s">
        <v>540</v>
      </c>
      <c r="E120" s="295">
        <v>0.19381751425615446</v>
      </c>
      <c r="F120" s="295">
        <v>0.19381751425615446</v>
      </c>
      <c r="G120" s="295">
        <v>0.40336244142486066</v>
      </c>
      <c r="H120" s="295">
        <v>0.40336244142486066</v>
      </c>
      <c r="I120" s="295">
        <v>0.28470803718196197</v>
      </c>
      <c r="J120" s="295">
        <v>0.28470803718196197</v>
      </c>
      <c r="K120" s="295">
        <v>0.26584109452932236</v>
      </c>
      <c r="L120" s="295">
        <v>0.26584109452932236</v>
      </c>
      <c r="M120" s="359" t="s">
        <v>540</v>
      </c>
      <c r="N120" s="359" t="s">
        <v>540</v>
      </c>
      <c r="O120" s="295">
        <v>6.4130923227516731E-3</v>
      </c>
      <c r="P120" s="295">
        <v>6.4130923227516731E-3</v>
      </c>
      <c r="Q120" s="295">
        <v>2.4539556982678726E-3</v>
      </c>
      <c r="R120" s="295">
        <v>2.4539556982678726E-3</v>
      </c>
      <c r="S120" s="295">
        <v>6.191830578504396E-3</v>
      </c>
      <c r="T120" s="295">
        <v>6.191830578504396E-3</v>
      </c>
      <c r="U120" s="295">
        <v>5.6374379192674056E-3</v>
      </c>
      <c r="V120" s="295">
        <v>5.6374379192674056E-3</v>
      </c>
      <c r="W120" s="359" t="s">
        <v>540</v>
      </c>
      <c r="X120" s="359" t="s">
        <v>540</v>
      </c>
      <c r="Y120" s="295">
        <v>1.6595675985874619E-2</v>
      </c>
      <c r="Z120" s="295">
        <v>1.6595675985874619E-2</v>
      </c>
      <c r="AA120" s="295">
        <v>2.3938024327252741E-2</v>
      </c>
      <c r="AB120" s="295">
        <v>2.3938024327252741E-2</v>
      </c>
      <c r="AC120" s="295">
        <v>1.4865623664996433E-2</v>
      </c>
      <c r="AD120" s="295">
        <v>1.4865623664996433E-2</v>
      </c>
      <c r="AE120" s="296">
        <v>1.7196955551972554E-2</v>
      </c>
      <c r="AF120" s="296">
        <v>1.7196955551972554E-2</v>
      </c>
      <c r="AG120" s="321">
        <v>856</v>
      </c>
      <c r="AH120" s="321">
        <v>362</v>
      </c>
      <c r="AI120" s="321">
        <v>7</v>
      </c>
      <c r="AJ120" s="320">
        <v>76</v>
      </c>
      <c r="AK120" s="204" t="s">
        <v>903</v>
      </c>
      <c r="AL120" s="129"/>
    </row>
    <row r="121" spans="2:38" x14ac:dyDescent="0.2">
      <c r="B121" s="294">
        <v>41384</v>
      </c>
      <c r="C121" s="359" t="s">
        <v>540</v>
      </c>
      <c r="D121" s="359" t="s">
        <v>540</v>
      </c>
      <c r="E121" s="295">
        <v>6.0612605331819178E-4</v>
      </c>
      <c r="F121" s="295">
        <v>6.0612605331819178E-4</v>
      </c>
      <c r="G121" s="295">
        <v>2.1685310638594111E-2</v>
      </c>
      <c r="H121" s="295">
        <v>2.1685310638594111E-2</v>
      </c>
      <c r="I121" s="295">
        <v>1.4869686942749769E-3</v>
      </c>
      <c r="J121" s="295">
        <v>1.4869686942749769E-3</v>
      </c>
      <c r="K121" s="295">
        <v>4.619609256788176E-3</v>
      </c>
      <c r="L121" s="295">
        <v>4.619609256788176E-3</v>
      </c>
      <c r="M121" s="359" t="s">
        <v>540</v>
      </c>
      <c r="N121" s="359" t="s">
        <v>540</v>
      </c>
      <c r="O121" s="295">
        <v>1.0450449195141237E-5</v>
      </c>
      <c r="P121" s="295">
        <v>1.0450449195141237E-5</v>
      </c>
      <c r="Q121" s="295">
        <v>1.4793349954097106E-4</v>
      </c>
      <c r="R121" s="295">
        <v>1.4793349954097106E-4</v>
      </c>
      <c r="S121" s="295">
        <v>1.5489257232031008E-5</v>
      </c>
      <c r="T121" s="295">
        <v>1.5489257232031008E-5</v>
      </c>
      <c r="U121" s="295">
        <v>3.6351023659972525E-5</v>
      </c>
      <c r="V121" s="295">
        <v>3.6351023659972525E-5</v>
      </c>
      <c r="W121" s="359" t="s">
        <v>540</v>
      </c>
      <c r="X121" s="359" t="s">
        <v>540</v>
      </c>
      <c r="Y121" s="295">
        <v>3.6266399033366853E-7</v>
      </c>
      <c r="Z121" s="295">
        <v>3.6266399033366853E-7</v>
      </c>
      <c r="AA121" s="295">
        <v>1.6424075396257045E-4</v>
      </c>
      <c r="AB121" s="295">
        <v>1.6424075396257045E-4</v>
      </c>
      <c r="AC121" s="295">
        <v>2.6915236710727858E-5</v>
      </c>
      <c r="AD121" s="295">
        <v>2.6915236710727858E-5</v>
      </c>
      <c r="AE121" s="296">
        <v>3.9272384465522826E-5</v>
      </c>
      <c r="AF121" s="296">
        <v>3.9272384465522826E-5</v>
      </c>
      <c r="AG121" s="321">
        <v>364</v>
      </c>
      <c r="AH121" s="321">
        <v>204</v>
      </c>
      <c r="AI121" s="321">
        <v>5</v>
      </c>
      <c r="AJ121" s="320">
        <v>87</v>
      </c>
      <c r="AK121" s="204" t="s">
        <v>903</v>
      </c>
      <c r="AL121" s="129"/>
    </row>
    <row r="122" spans="2:38" x14ac:dyDescent="0.2">
      <c r="B122" s="294">
        <v>41385</v>
      </c>
      <c r="C122" s="359" t="s">
        <v>540</v>
      </c>
      <c r="D122" s="359" t="s">
        <v>540</v>
      </c>
      <c r="E122" s="295">
        <v>9.2312301223747598E-4</v>
      </c>
      <c r="F122" s="295">
        <v>9.2312301223747598E-4</v>
      </c>
      <c r="G122" s="295">
        <v>1.5489507598995792E-2</v>
      </c>
      <c r="H122" s="295">
        <v>1.5489507598995792E-2</v>
      </c>
      <c r="I122" s="295">
        <v>0.35482016004275035</v>
      </c>
      <c r="J122" s="295">
        <v>0.35482016004275035</v>
      </c>
      <c r="K122" s="295">
        <v>0.14188258922283026</v>
      </c>
      <c r="L122" s="295">
        <v>0.14188258922283026</v>
      </c>
      <c r="M122" s="359" t="s">
        <v>540</v>
      </c>
      <c r="N122" s="359" t="s">
        <v>540</v>
      </c>
      <c r="O122" s="295">
        <v>1.0450449195141237E-5</v>
      </c>
      <c r="P122" s="295">
        <v>1.0450449195141237E-5</v>
      </c>
      <c r="Q122" s="295">
        <v>2.0014532290837261E-4</v>
      </c>
      <c r="R122" s="295">
        <v>2.0014532290837261E-4</v>
      </c>
      <c r="S122" s="295">
        <v>5.0920933150301944E-3</v>
      </c>
      <c r="T122" s="295">
        <v>5.0920933150301944E-3</v>
      </c>
      <c r="U122" s="295">
        <v>2.0311134470009642E-3</v>
      </c>
      <c r="V122" s="295">
        <v>2.0311134470009642E-3</v>
      </c>
      <c r="W122" s="359" t="s">
        <v>540</v>
      </c>
      <c r="X122" s="359" t="s">
        <v>540</v>
      </c>
      <c r="Y122" s="295">
        <v>9.9979590606754515E-3</v>
      </c>
      <c r="Z122" s="295">
        <v>9.9979590606754515E-3</v>
      </c>
      <c r="AA122" s="295">
        <v>1.0624009368565347E-2</v>
      </c>
      <c r="AB122" s="295">
        <v>1.0624009368565347E-2</v>
      </c>
      <c r="AC122" s="295">
        <v>6.9080177620405034E-3</v>
      </c>
      <c r="AD122" s="295">
        <v>6.9080177620405034E-3</v>
      </c>
      <c r="AE122" s="296">
        <v>8.8983197755979938E-3</v>
      </c>
      <c r="AF122" s="296">
        <v>8.8983197755979938E-3</v>
      </c>
      <c r="AG122" s="321">
        <v>306</v>
      </c>
      <c r="AH122" s="321">
        <v>185</v>
      </c>
      <c r="AI122" s="321">
        <v>5</v>
      </c>
      <c r="AJ122" s="320">
        <v>16</v>
      </c>
      <c r="AK122" s="204" t="s">
        <v>903</v>
      </c>
      <c r="AL122" s="129"/>
    </row>
    <row r="123" spans="2:38" x14ac:dyDescent="0.2">
      <c r="B123" s="294">
        <v>41386</v>
      </c>
      <c r="C123" s="359" t="s">
        <v>540</v>
      </c>
      <c r="D123" s="359" t="s">
        <v>540</v>
      </c>
      <c r="E123" s="295">
        <v>5.3109182809707771E-2</v>
      </c>
      <c r="F123" s="295">
        <v>5.3109182809707771E-2</v>
      </c>
      <c r="G123" s="295">
        <v>1.4368258692180844</v>
      </c>
      <c r="H123" s="295">
        <v>1.4368258692180844</v>
      </c>
      <c r="I123" s="295">
        <v>1.1332947392673969</v>
      </c>
      <c r="J123" s="295">
        <v>1.1332947392673969</v>
      </c>
      <c r="K123" s="295">
        <v>0.71645898620024273</v>
      </c>
      <c r="L123" s="295">
        <v>0.71645898620024273</v>
      </c>
      <c r="M123" s="359" t="s">
        <v>540</v>
      </c>
      <c r="N123" s="359" t="s">
        <v>540</v>
      </c>
      <c r="O123" s="295">
        <v>5.3645639201725019E-4</v>
      </c>
      <c r="P123" s="295">
        <v>5.3645639201725019E-4</v>
      </c>
      <c r="Q123" s="295">
        <v>2.5166098863087547E-2</v>
      </c>
      <c r="R123" s="295">
        <v>2.5166098863087547E-2</v>
      </c>
      <c r="S123" s="295">
        <v>4.4183106254368455E-3</v>
      </c>
      <c r="T123" s="295">
        <v>4.4183106254368455E-3</v>
      </c>
      <c r="U123" s="295">
        <v>6.3417390026793748E-3</v>
      </c>
      <c r="V123" s="295">
        <v>6.3417390026793748E-3</v>
      </c>
      <c r="W123" s="359" t="s">
        <v>540</v>
      </c>
      <c r="X123" s="359" t="s">
        <v>540</v>
      </c>
      <c r="Y123" s="295">
        <v>3.6266399033366853E-7</v>
      </c>
      <c r="Z123" s="295">
        <v>3.6266399033366853E-7</v>
      </c>
      <c r="AA123" s="295">
        <v>1.7220103053980411E-2</v>
      </c>
      <c r="AB123" s="295">
        <v>1.7220103053980411E-2</v>
      </c>
      <c r="AC123" s="295">
        <v>7.546949622861782E-3</v>
      </c>
      <c r="AD123" s="295">
        <v>7.546949622861782E-3</v>
      </c>
      <c r="AE123" s="296">
        <v>5.9493429811827217E-3</v>
      </c>
      <c r="AF123" s="296">
        <v>5.9493429811827217E-3</v>
      </c>
      <c r="AG123" s="321">
        <v>827</v>
      </c>
      <c r="AH123" s="321">
        <v>271</v>
      </c>
      <c r="AI123" s="321">
        <v>5</v>
      </c>
      <c r="AJ123" s="320">
        <v>32</v>
      </c>
      <c r="AK123" s="204" t="s">
        <v>903</v>
      </c>
      <c r="AL123" s="129"/>
    </row>
    <row r="124" spans="2:38" x14ac:dyDescent="0.2">
      <c r="B124" s="294">
        <v>41387</v>
      </c>
      <c r="C124" s="359" t="s">
        <v>540</v>
      </c>
      <c r="D124" s="359" t="s">
        <v>540</v>
      </c>
      <c r="E124" s="295">
        <v>0.31358314551553806</v>
      </c>
      <c r="F124" s="295">
        <v>0.31358314551553806</v>
      </c>
      <c r="G124" s="295">
        <v>2.4243689983596786E-2</v>
      </c>
      <c r="H124" s="295">
        <v>2.4243689983596786E-2</v>
      </c>
      <c r="I124" s="295">
        <v>0.1037470449401437</v>
      </c>
      <c r="J124" s="295">
        <v>0.1037470449401437</v>
      </c>
      <c r="K124" s="295">
        <v>0.18114623865355806</v>
      </c>
      <c r="L124" s="295">
        <v>0.18114623865355806</v>
      </c>
      <c r="M124" s="359" t="s">
        <v>540</v>
      </c>
      <c r="N124" s="359" t="s">
        <v>540</v>
      </c>
      <c r="O124" s="295">
        <v>9.3008997836757016E-4</v>
      </c>
      <c r="P124" s="295">
        <v>9.3008997836757016E-4</v>
      </c>
      <c r="Q124" s="295">
        <v>2.0884729346960619E-4</v>
      </c>
      <c r="R124" s="295">
        <v>2.0884729346960619E-4</v>
      </c>
      <c r="S124" s="295">
        <v>1.1849281782503722E-3</v>
      </c>
      <c r="T124" s="295">
        <v>1.1849281782503722E-3</v>
      </c>
      <c r="U124" s="295">
        <v>9.0423171354181648E-4</v>
      </c>
      <c r="V124" s="295">
        <v>9.0423171354181648E-4</v>
      </c>
      <c r="W124" s="359" t="s">
        <v>540</v>
      </c>
      <c r="X124" s="359" t="s">
        <v>540</v>
      </c>
      <c r="Y124" s="295">
        <v>3.6266399033366853E-7</v>
      </c>
      <c r="Z124" s="295">
        <v>3.6266399033366853E-7</v>
      </c>
      <c r="AA124" s="295">
        <v>2.6209238643734711E-2</v>
      </c>
      <c r="AB124" s="295">
        <v>2.6209238643734711E-2</v>
      </c>
      <c r="AC124" s="295">
        <v>1.371941862982614E-2</v>
      </c>
      <c r="AD124" s="295">
        <v>1.371941862982614E-2</v>
      </c>
      <c r="AE124" s="296">
        <v>9.9282654459638825E-3</v>
      </c>
      <c r="AF124" s="296">
        <v>9.9282654459638825E-3</v>
      </c>
      <c r="AG124" s="321">
        <v>741</v>
      </c>
      <c r="AH124" s="321">
        <v>329</v>
      </c>
      <c r="AI124" s="321">
        <v>6</v>
      </c>
      <c r="AJ124" s="320">
        <v>43</v>
      </c>
      <c r="AK124" s="204" t="s">
        <v>903</v>
      </c>
      <c r="AL124" s="129"/>
    </row>
    <row r="125" spans="2:38" x14ac:dyDescent="0.2">
      <c r="B125" s="294">
        <v>41388</v>
      </c>
      <c r="C125" s="359" t="s">
        <v>540</v>
      </c>
      <c r="D125" s="359" t="s">
        <v>540</v>
      </c>
      <c r="E125" s="295">
        <v>0.18110280106873261</v>
      </c>
      <c r="F125" s="295">
        <v>0.18110280106873261</v>
      </c>
      <c r="G125" s="295">
        <v>0.43697815370290605</v>
      </c>
      <c r="H125" s="295">
        <v>0.43697815370290605</v>
      </c>
      <c r="I125" s="295">
        <v>1.548925723203101E-2</v>
      </c>
      <c r="J125" s="295">
        <v>1.548925723203101E-2</v>
      </c>
      <c r="K125" s="295">
        <v>0.1608608528253076</v>
      </c>
      <c r="L125" s="295">
        <v>0.1608608528253076</v>
      </c>
      <c r="M125" s="359" t="s">
        <v>540</v>
      </c>
      <c r="N125" s="359" t="s">
        <v>540</v>
      </c>
      <c r="O125" s="295">
        <v>1.3620418784334081E-3</v>
      </c>
      <c r="P125" s="295">
        <v>1.3620418784334081E-3</v>
      </c>
      <c r="Q125" s="295">
        <v>1.7003650476650436E-2</v>
      </c>
      <c r="R125" s="295">
        <v>1.7003650476650436E-2</v>
      </c>
      <c r="S125" s="295">
        <v>1.3940331508827908E-4</v>
      </c>
      <c r="T125" s="295">
        <v>1.3940331508827908E-4</v>
      </c>
      <c r="U125" s="295">
        <v>3.6063244722664418E-3</v>
      </c>
      <c r="V125" s="295">
        <v>3.6063244722664418E-3</v>
      </c>
      <c r="W125" s="359" t="s">
        <v>540</v>
      </c>
      <c r="X125" s="359" t="s">
        <v>540</v>
      </c>
      <c r="Y125" s="295">
        <v>1.3986547170154356E-2</v>
      </c>
      <c r="Z125" s="295">
        <v>1.3986547170154356E-2</v>
      </c>
      <c r="AA125" s="295">
        <v>1.1328868984025266E-2</v>
      </c>
      <c r="AB125" s="295">
        <v>1.1328868984025266E-2</v>
      </c>
      <c r="AC125" s="295">
        <v>1.9170608094712352E-5</v>
      </c>
      <c r="AD125" s="295">
        <v>1.9170608094712352E-5</v>
      </c>
      <c r="AE125" s="296">
        <v>8.0607316054327922E-3</v>
      </c>
      <c r="AF125" s="296">
        <v>8.0607316054327922E-3</v>
      </c>
      <c r="AG125" s="321">
        <v>751</v>
      </c>
      <c r="AH125" s="321">
        <v>373</v>
      </c>
      <c r="AI125" s="321">
        <v>9</v>
      </c>
      <c r="AJ125" s="320">
        <v>79</v>
      </c>
      <c r="AK125" s="204" t="s">
        <v>903</v>
      </c>
      <c r="AL125" s="129"/>
    </row>
    <row r="126" spans="2:38" x14ac:dyDescent="0.2">
      <c r="B126" s="294">
        <v>41389</v>
      </c>
      <c r="C126" s="359" t="s">
        <v>540</v>
      </c>
      <c r="D126" s="359" t="s">
        <v>540</v>
      </c>
      <c r="E126" s="295">
        <v>1.8396274066513625E-2</v>
      </c>
      <c r="F126" s="295">
        <v>1.8396274066513625E-2</v>
      </c>
      <c r="G126" s="295">
        <v>6.7788350672009674E-3</v>
      </c>
      <c r="H126" s="295">
        <v>6.7788350672009674E-3</v>
      </c>
      <c r="I126" s="295">
        <v>5.0417532290260936E-3</v>
      </c>
      <c r="J126" s="295">
        <v>5.0417532290260936E-3</v>
      </c>
      <c r="K126" s="295">
        <v>1.1150676507696572E-2</v>
      </c>
      <c r="L126" s="295">
        <v>1.1150676507696572E-2</v>
      </c>
      <c r="M126" s="359" t="s">
        <v>540</v>
      </c>
      <c r="N126" s="359" t="s">
        <v>540</v>
      </c>
      <c r="O126" s="295">
        <v>3.169969589192842E-4</v>
      </c>
      <c r="P126" s="295">
        <v>3.169969589192842E-4</v>
      </c>
      <c r="Q126" s="295">
        <v>6.0913793928635139E-5</v>
      </c>
      <c r="R126" s="295">
        <v>6.0913793928635139E-5</v>
      </c>
      <c r="S126" s="295">
        <v>4.2595457388085273E-5</v>
      </c>
      <c r="T126" s="295">
        <v>4.2595457388085273E-5</v>
      </c>
      <c r="U126" s="295">
        <v>1.6509423245570859E-4</v>
      </c>
      <c r="V126" s="295">
        <v>1.6509423245570859E-4</v>
      </c>
      <c r="W126" s="359" t="s">
        <v>540</v>
      </c>
      <c r="X126" s="359" t="s">
        <v>540</v>
      </c>
      <c r="Y126" s="295">
        <v>1.2652373156241325E-2</v>
      </c>
      <c r="Z126" s="295">
        <v>1.2652373156241325E-2</v>
      </c>
      <c r="AA126" s="295">
        <v>2.4294805120263319E-2</v>
      </c>
      <c r="AB126" s="295">
        <v>2.4294805120263319E-2</v>
      </c>
      <c r="AC126" s="295">
        <v>2.2966505197348653E-2</v>
      </c>
      <c r="AD126" s="295">
        <v>2.2966505197348653E-2</v>
      </c>
      <c r="AE126" s="296">
        <v>1.8713096163790573E-2</v>
      </c>
      <c r="AF126" s="296">
        <v>1.8713096163790573E-2</v>
      </c>
      <c r="AG126" s="321">
        <v>133</v>
      </c>
      <c r="AH126" s="321">
        <v>98</v>
      </c>
      <c r="AI126" s="321">
        <v>3</v>
      </c>
      <c r="AJ126" s="320">
        <v>3</v>
      </c>
      <c r="AK126" s="204" t="s">
        <v>903</v>
      </c>
      <c r="AL126" s="129"/>
    </row>
    <row r="127" spans="2:38" x14ac:dyDescent="0.2">
      <c r="B127" s="294">
        <v>41390</v>
      </c>
      <c r="C127" s="359" t="s">
        <v>540</v>
      </c>
      <c r="D127" s="359" t="s">
        <v>540</v>
      </c>
      <c r="E127" s="295">
        <v>9.2660649530252312E-2</v>
      </c>
      <c r="F127" s="295">
        <v>9.2660649530252312E-2</v>
      </c>
      <c r="G127" s="295">
        <v>0.20134619484582283</v>
      </c>
      <c r="H127" s="295">
        <v>0.20134619484582283</v>
      </c>
      <c r="I127" s="295">
        <v>1.9148594253098335E-2</v>
      </c>
      <c r="J127" s="295">
        <v>1.9148594253098335E-2</v>
      </c>
      <c r="K127" s="295">
        <v>8.2824292783261547E-2</v>
      </c>
      <c r="L127" s="295">
        <v>8.2824292783261547E-2</v>
      </c>
      <c r="M127" s="359" t="s">
        <v>540</v>
      </c>
      <c r="N127" s="359" t="s">
        <v>540</v>
      </c>
      <c r="O127" s="295">
        <v>1.1983181743761952E-3</v>
      </c>
      <c r="P127" s="295">
        <v>1.1983181743761952E-3</v>
      </c>
      <c r="Q127" s="295">
        <v>9.0500493836829349E-4</v>
      </c>
      <c r="R127" s="295">
        <v>9.0500493836829349E-4</v>
      </c>
      <c r="S127" s="295">
        <v>1.7193075527554421E-3</v>
      </c>
      <c r="T127" s="295">
        <v>1.7193075527554421E-3</v>
      </c>
      <c r="U127" s="295">
        <v>1.3510463793623118E-3</v>
      </c>
      <c r="V127" s="295">
        <v>1.3510463793623118E-3</v>
      </c>
      <c r="W127" s="359" t="s">
        <v>540</v>
      </c>
      <c r="X127" s="359" t="s">
        <v>540</v>
      </c>
      <c r="Y127" s="295">
        <v>3.6266399033366853E-7</v>
      </c>
      <c r="Z127" s="295">
        <v>3.6266399033366853E-7</v>
      </c>
      <c r="AA127" s="295">
        <v>1.6424075396257045E-4</v>
      </c>
      <c r="AB127" s="295">
        <v>1.6424075396257045E-4</v>
      </c>
      <c r="AC127" s="295">
        <v>1.4325653305175419E-3</v>
      </c>
      <c r="AD127" s="295">
        <v>1.4325653305175419E-3</v>
      </c>
      <c r="AE127" s="296">
        <v>5.8908161732260729E-4</v>
      </c>
      <c r="AF127" s="296">
        <v>5.8908161732260729E-4</v>
      </c>
      <c r="AG127" s="321">
        <v>601</v>
      </c>
      <c r="AH127" s="321">
        <v>304</v>
      </c>
      <c r="AI127" s="321">
        <v>12</v>
      </c>
      <c r="AJ127" s="320">
        <v>30</v>
      </c>
      <c r="AK127" s="204" t="s">
        <v>903</v>
      </c>
      <c r="AL127" s="129"/>
    </row>
    <row r="128" spans="2:38" x14ac:dyDescent="0.2">
      <c r="B128" s="294">
        <v>41391</v>
      </c>
      <c r="C128" s="359" t="s">
        <v>540</v>
      </c>
      <c r="D128" s="359" t="s">
        <v>540</v>
      </c>
      <c r="E128" s="295">
        <v>6.299879123137643E-2</v>
      </c>
      <c r="F128" s="295">
        <v>6.299879123137643E-2</v>
      </c>
      <c r="G128" s="295">
        <v>4.8983392289183886E-2</v>
      </c>
      <c r="H128" s="295">
        <v>4.8983392289183886E-2</v>
      </c>
      <c r="I128" s="295">
        <v>2.9154654424990368E-2</v>
      </c>
      <c r="J128" s="295">
        <v>2.9154654424990368E-2</v>
      </c>
      <c r="K128" s="295">
        <v>4.7321459675355074E-2</v>
      </c>
      <c r="L128" s="295">
        <v>4.7321459675355074E-2</v>
      </c>
      <c r="M128" s="359" t="s">
        <v>540</v>
      </c>
      <c r="N128" s="359" t="s">
        <v>540</v>
      </c>
      <c r="O128" s="295">
        <v>1.9159156857758935E-4</v>
      </c>
      <c r="P128" s="295">
        <v>1.9159156857758935E-4</v>
      </c>
      <c r="Q128" s="295">
        <v>1.7839039650528862E-3</v>
      </c>
      <c r="R128" s="295">
        <v>1.7839039650528862E-3</v>
      </c>
      <c r="S128" s="295">
        <v>2.9429588740858918E-4</v>
      </c>
      <c r="T128" s="295">
        <v>2.9429588740858918E-4</v>
      </c>
      <c r="U128" s="295">
        <v>5.0891433123961534E-4</v>
      </c>
      <c r="V128" s="295">
        <v>5.0891433123961534E-4</v>
      </c>
      <c r="W128" s="359" t="s">
        <v>540</v>
      </c>
      <c r="X128" s="359" t="s">
        <v>540</v>
      </c>
      <c r="Y128" s="295">
        <v>6.5109925125633253E-3</v>
      </c>
      <c r="Z128" s="295">
        <v>6.5109925125633253E-3</v>
      </c>
      <c r="AA128" s="295">
        <v>9.8531315978147113E-2</v>
      </c>
      <c r="AB128" s="295">
        <v>9.8531315978147113E-2</v>
      </c>
      <c r="AC128" s="295">
        <v>2.7245412507697218E-2</v>
      </c>
      <c r="AD128" s="295">
        <v>2.7245412507697218E-2</v>
      </c>
      <c r="AE128" s="296">
        <v>3.0637746550247397E-2</v>
      </c>
      <c r="AF128" s="296">
        <v>3.0637746550247397E-2</v>
      </c>
      <c r="AG128" s="321">
        <v>184</v>
      </c>
      <c r="AH128" s="321">
        <v>136</v>
      </c>
      <c r="AI128" s="321">
        <v>3</v>
      </c>
      <c r="AJ128" s="320">
        <v>6</v>
      </c>
      <c r="AK128" s="204" t="s">
        <v>903</v>
      </c>
      <c r="AL128" s="129"/>
    </row>
    <row r="129" spans="2:38" x14ac:dyDescent="0.2">
      <c r="B129" s="294">
        <v>41392</v>
      </c>
      <c r="C129" s="359" t="s">
        <v>540</v>
      </c>
      <c r="D129" s="359" t="s">
        <v>540</v>
      </c>
      <c r="E129" s="295">
        <v>0.90038631827191373</v>
      </c>
      <c r="F129" s="295">
        <v>0.90038631827191373</v>
      </c>
      <c r="G129" s="295">
        <v>8.1580974011564916E-2</v>
      </c>
      <c r="H129" s="295">
        <v>8.1580974011564916E-2</v>
      </c>
      <c r="I129" s="295">
        <v>0.7863702280986743</v>
      </c>
      <c r="J129" s="295">
        <v>0.7863702280986743</v>
      </c>
      <c r="K129" s="295">
        <v>0.71327221312605182</v>
      </c>
      <c r="L129" s="295">
        <v>0.71327221312605182</v>
      </c>
      <c r="M129" s="359" t="s">
        <v>540</v>
      </c>
      <c r="N129" s="359" t="s">
        <v>540</v>
      </c>
      <c r="O129" s="295">
        <v>5.3053447080667017E-3</v>
      </c>
      <c r="P129" s="295">
        <v>5.3053447080667017E-3</v>
      </c>
      <c r="Q129" s="295">
        <v>1.2617857313788707E-3</v>
      </c>
      <c r="R129" s="295">
        <v>1.2617857313788707E-3</v>
      </c>
      <c r="S129" s="295">
        <v>4.6003093979132097E-3</v>
      </c>
      <c r="T129" s="295">
        <v>4.6003093979132097E-3</v>
      </c>
      <c r="U129" s="295">
        <v>4.3257718155367301E-3</v>
      </c>
      <c r="V129" s="295">
        <v>4.3257718155367301E-3</v>
      </c>
      <c r="W129" s="359" t="s">
        <v>540</v>
      </c>
      <c r="X129" s="359" t="s">
        <v>540</v>
      </c>
      <c r="Y129" s="295">
        <v>1.0172133213927804E-2</v>
      </c>
      <c r="Z129" s="295">
        <v>1.0172133213927804E-2</v>
      </c>
      <c r="AA129" s="295">
        <v>5.9858590594278433E-3</v>
      </c>
      <c r="AB129" s="295">
        <v>5.9858590594278433E-3</v>
      </c>
      <c r="AC129" s="295">
        <v>1.0025230779986741E-2</v>
      </c>
      <c r="AD129" s="295">
        <v>1.0025230779986741E-2</v>
      </c>
      <c r="AE129" s="296">
        <v>9.3860293430359579E-3</v>
      </c>
      <c r="AF129" s="296">
        <v>9.3860293430359579E-3</v>
      </c>
      <c r="AG129" s="321">
        <v>655</v>
      </c>
      <c r="AH129" s="321">
        <v>213</v>
      </c>
      <c r="AI129" s="321">
        <v>9</v>
      </c>
      <c r="AJ129" s="320">
        <v>27</v>
      </c>
      <c r="AK129" s="204" t="s">
        <v>903</v>
      </c>
      <c r="AL129" s="129"/>
    </row>
    <row r="130" spans="2:38" x14ac:dyDescent="0.2">
      <c r="B130" s="294">
        <v>41393</v>
      </c>
      <c r="C130" s="359" t="s">
        <v>540</v>
      </c>
      <c r="D130" s="359" t="s">
        <v>540</v>
      </c>
      <c r="E130" s="295">
        <v>1.9455252918287938E-2</v>
      </c>
      <c r="F130" s="295">
        <v>1.9455252918287938E-2</v>
      </c>
      <c r="G130" s="295">
        <v>0.12218436865028086</v>
      </c>
      <c r="H130" s="295">
        <v>0.12218436865028086</v>
      </c>
      <c r="I130" s="295">
        <v>0.27287037234238226</v>
      </c>
      <c r="J130" s="295">
        <v>0.27287037234238226</v>
      </c>
      <c r="K130" s="295">
        <v>0.1364571989415794</v>
      </c>
      <c r="L130" s="295">
        <v>0.1364571989415794</v>
      </c>
      <c r="M130" s="359" t="s">
        <v>540</v>
      </c>
      <c r="N130" s="359" t="s">
        <v>540</v>
      </c>
      <c r="O130" s="295">
        <v>2.6126122987853097E-4</v>
      </c>
      <c r="P130" s="295">
        <v>2.6126122987853097E-4</v>
      </c>
      <c r="Q130" s="295">
        <v>5.4822414535771625E-4</v>
      </c>
      <c r="R130" s="295">
        <v>5.4822414535771625E-4</v>
      </c>
      <c r="S130" s="295">
        <v>2.7764493588415583E-3</v>
      </c>
      <c r="T130" s="295">
        <v>2.7764493588415583E-3</v>
      </c>
      <c r="U130" s="295">
        <v>1.295005217886521E-3</v>
      </c>
      <c r="V130" s="295">
        <v>1.295005217886521E-3</v>
      </c>
      <c r="W130" s="359" t="s">
        <v>540</v>
      </c>
      <c r="X130" s="359" t="s">
        <v>540</v>
      </c>
      <c r="Y130" s="295">
        <v>6.8558573360029849E-3</v>
      </c>
      <c r="Z130" s="295">
        <v>6.8558573360029849E-3</v>
      </c>
      <c r="AA130" s="295">
        <v>1.8142511933471172E-2</v>
      </c>
      <c r="AB130" s="295">
        <v>1.8142511933471172E-2</v>
      </c>
      <c r="AC130" s="295">
        <v>1.9170608094712352E-5</v>
      </c>
      <c r="AD130" s="295">
        <v>1.9170608094712352E-5</v>
      </c>
      <c r="AE130" s="296">
        <v>6.1462443593409063E-3</v>
      </c>
      <c r="AF130" s="296">
        <v>6.1462443593409063E-3</v>
      </c>
      <c r="AG130" s="321">
        <v>623</v>
      </c>
      <c r="AH130" s="321">
        <v>333</v>
      </c>
      <c r="AI130" s="321">
        <v>5</v>
      </c>
      <c r="AJ130" s="320">
        <v>36</v>
      </c>
      <c r="AK130" s="204" t="s">
        <v>903</v>
      </c>
      <c r="AL130" s="129"/>
    </row>
    <row r="131" spans="2:38" x14ac:dyDescent="0.2">
      <c r="B131" s="294">
        <v>41394</v>
      </c>
      <c r="C131" s="359" t="s">
        <v>540</v>
      </c>
      <c r="D131" s="359" t="s">
        <v>540</v>
      </c>
      <c r="E131" s="295">
        <v>4.5901856348125367E-2</v>
      </c>
      <c r="F131" s="295">
        <v>4.5901856348125367E-2</v>
      </c>
      <c r="G131" s="295">
        <v>2.9621507790439146E-2</v>
      </c>
      <c r="H131" s="295">
        <v>2.9621507790439146E-2</v>
      </c>
      <c r="I131" s="295">
        <v>3.637264829511682E-2</v>
      </c>
      <c r="J131" s="295">
        <v>3.637264829511682E-2</v>
      </c>
      <c r="K131" s="295">
        <v>3.9340895356005268E-2</v>
      </c>
      <c r="L131" s="295">
        <v>3.9340895356005268E-2</v>
      </c>
      <c r="M131" s="359" t="s">
        <v>540</v>
      </c>
      <c r="N131" s="359" t="s">
        <v>540</v>
      </c>
      <c r="O131" s="295">
        <v>4.84204146041544E-4</v>
      </c>
      <c r="P131" s="295">
        <v>4.84204146041544E-4</v>
      </c>
      <c r="Q131" s="295">
        <v>5.6562808648018346E-4</v>
      </c>
      <c r="R131" s="295">
        <v>5.6562808648018346E-4</v>
      </c>
      <c r="S131" s="295">
        <v>2.9042357310058142E-4</v>
      </c>
      <c r="T131" s="295">
        <v>2.9042357310058142E-4</v>
      </c>
      <c r="U131" s="295">
        <v>4.2258065004718062E-4</v>
      </c>
      <c r="V131" s="295">
        <v>4.2258065004718062E-4</v>
      </c>
      <c r="W131" s="359" t="s">
        <v>540</v>
      </c>
      <c r="X131" s="359" t="s">
        <v>540</v>
      </c>
      <c r="Y131" s="295">
        <v>2.2555915510170176E-2</v>
      </c>
      <c r="Z131" s="295">
        <v>2.2555915510170176E-2</v>
      </c>
      <c r="AA131" s="295">
        <v>2.1118585865413059E-2</v>
      </c>
      <c r="AB131" s="295">
        <v>2.1118585865413059E-2</v>
      </c>
      <c r="AC131" s="295">
        <v>1.9170608094712352E-5</v>
      </c>
      <c r="AD131" s="295">
        <v>1.9170608094712352E-5</v>
      </c>
      <c r="AE131" s="296">
        <v>1.349066576464119E-2</v>
      </c>
      <c r="AF131" s="296">
        <v>1.349066576464119E-2</v>
      </c>
      <c r="AG131" s="321">
        <v>454</v>
      </c>
      <c r="AH131" s="321">
        <v>324</v>
      </c>
      <c r="AI131" s="321">
        <v>2</v>
      </c>
      <c r="AJ131" s="320">
        <v>52</v>
      </c>
      <c r="AK131" s="204" t="s">
        <v>903</v>
      </c>
      <c r="AL131" s="129"/>
    </row>
    <row r="132" spans="2:38" x14ac:dyDescent="0.2">
      <c r="B132" s="294">
        <v>41395</v>
      </c>
      <c r="C132" s="359" t="s">
        <v>540</v>
      </c>
      <c r="D132" s="359" t="s">
        <v>540</v>
      </c>
      <c r="E132" s="295">
        <v>2.3792189334271552E-3</v>
      </c>
      <c r="F132" s="295">
        <v>2.3792189334271552E-3</v>
      </c>
      <c r="G132" s="295">
        <v>0.56908276879299313</v>
      </c>
      <c r="H132" s="295">
        <v>0.56908276879299313</v>
      </c>
      <c r="I132" s="295">
        <v>6.3157446363606437E-3</v>
      </c>
      <c r="J132" s="295">
        <v>6.3157446363606437E-3</v>
      </c>
      <c r="K132" s="295">
        <v>0.10255684012668331</v>
      </c>
      <c r="L132" s="295">
        <v>0.10255684012668331</v>
      </c>
      <c r="M132" s="359" t="s">
        <v>540</v>
      </c>
      <c r="N132" s="359" t="s">
        <v>540</v>
      </c>
      <c r="O132" s="295">
        <v>4.180179678056495E-5</v>
      </c>
      <c r="P132" s="295">
        <v>4.180179678056495E-5</v>
      </c>
      <c r="Q132" s="295">
        <v>3.8288670469427799E-2</v>
      </c>
      <c r="R132" s="295">
        <v>3.8288670469427799E-2</v>
      </c>
      <c r="S132" s="295">
        <v>6.5829343236131787E-5</v>
      </c>
      <c r="T132" s="295">
        <v>6.5829343236131787E-5</v>
      </c>
      <c r="U132" s="295">
        <v>6.7082784912507638E-3</v>
      </c>
      <c r="V132" s="295">
        <v>6.7082784912507638E-3</v>
      </c>
      <c r="W132" s="359" t="s">
        <v>540</v>
      </c>
      <c r="X132" s="359" t="s">
        <v>540</v>
      </c>
      <c r="Y132" s="295">
        <v>6.5841456569293126E-3</v>
      </c>
      <c r="Z132" s="295">
        <v>6.5841456569293126E-3</v>
      </c>
      <c r="AA132" s="295">
        <v>2.7192561317154106E-2</v>
      </c>
      <c r="AB132" s="295">
        <v>2.7192561317154106E-2</v>
      </c>
      <c r="AC132" s="295">
        <v>2.8709147316124152E-2</v>
      </c>
      <c r="AD132" s="295">
        <v>2.8709147316124152E-2</v>
      </c>
      <c r="AE132" s="296">
        <v>1.8825178486742158E-2</v>
      </c>
      <c r="AF132" s="296">
        <v>1.8825178486742158E-2</v>
      </c>
      <c r="AG132" s="321">
        <v>558</v>
      </c>
      <c r="AH132" s="321">
        <v>308</v>
      </c>
      <c r="AI132" s="321">
        <v>9</v>
      </c>
      <c r="AJ132" s="320">
        <v>16</v>
      </c>
      <c r="AK132" s="204" t="s">
        <v>903</v>
      </c>
      <c r="AL132" s="129"/>
    </row>
    <row r="133" spans="2:38" x14ac:dyDescent="0.2">
      <c r="B133" s="294">
        <v>41396</v>
      </c>
      <c r="C133" s="359" t="s">
        <v>540</v>
      </c>
      <c r="D133" s="359" t="s">
        <v>540</v>
      </c>
      <c r="E133" s="295">
        <v>1.0972971654898301E-3</v>
      </c>
      <c r="F133" s="295">
        <v>1.0972971654898301E-3</v>
      </c>
      <c r="G133" s="295">
        <v>0.25323604530245875</v>
      </c>
      <c r="H133" s="295">
        <v>0.25323604530245875</v>
      </c>
      <c r="I133" s="295">
        <v>0.25579346624406812</v>
      </c>
      <c r="J133" s="295">
        <v>0.25579346624406812</v>
      </c>
      <c r="K133" s="295">
        <v>0.14460588674535654</v>
      </c>
      <c r="L133" s="295">
        <v>0.14460588674535654</v>
      </c>
      <c r="M133" s="359" t="s">
        <v>540</v>
      </c>
      <c r="N133" s="359" t="s">
        <v>540</v>
      </c>
      <c r="O133" s="295">
        <v>1.3933932260188318E-5</v>
      </c>
      <c r="P133" s="295">
        <v>1.3933932260188318E-5</v>
      </c>
      <c r="Q133" s="295">
        <v>1.7647596298181724E-2</v>
      </c>
      <c r="R133" s="295">
        <v>1.7647596298181724E-2</v>
      </c>
      <c r="S133" s="295">
        <v>6.7378268959334894E-4</v>
      </c>
      <c r="T133" s="295">
        <v>6.7378268959334894E-4</v>
      </c>
      <c r="U133" s="295">
        <v>3.3412649247458082E-3</v>
      </c>
      <c r="V133" s="295">
        <v>3.3412649247458082E-3</v>
      </c>
      <c r="W133" s="359" t="s">
        <v>540</v>
      </c>
      <c r="X133" s="359" t="s">
        <v>540</v>
      </c>
      <c r="Y133" s="295">
        <v>3.6266399033366853E-7</v>
      </c>
      <c r="Z133" s="295">
        <v>3.6266399033366853E-7</v>
      </c>
      <c r="AA133" s="295">
        <v>1.6424075396257045E-4</v>
      </c>
      <c r="AB133" s="295">
        <v>1.6424075396257045E-4</v>
      </c>
      <c r="AC133" s="295">
        <v>1.3860975588214492E-3</v>
      </c>
      <c r="AD133" s="295">
        <v>1.3860975588214492E-3</v>
      </c>
      <c r="AE133" s="296">
        <v>5.7090610549262108E-4</v>
      </c>
      <c r="AF133" s="296">
        <v>5.7090610549262108E-4</v>
      </c>
      <c r="AG133" s="321">
        <v>672</v>
      </c>
      <c r="AH133" s="321">
        <v>267</v>
      </c>
      <c r="AI133" s="321">
        <v>7</v>
      </c>
      <c r="AJ133" s="320">
        <v>35</v>
      </c>
      <c r="AK133" s="204" t="s">
        <v>903</v>
      </c>
      <c r="AL133" s="129"/>
    </row>
    <row r="134" spans="2:38" x14ac:dyDescent="0.2">
      <c r="B134" s="294">
        <v>41397</v>
      </c>
      <c r="C134" s="359" t="s">
        <v>540</v>
      </c>
      <c r="D134" s="359" t="s">
        <v>540</v>
      </c>
      <c r="E134" s="295">
        <v>0.3286108914581512</v>
      </c>
      <c r="F134" s="295">
        <v>0.3286108914581512</v>
      </c>
      <c r="G134" s="295">
        <v>2.3772826356528434</v>
      </c>
      <c r="H134" s="295">
        <v>2.3772826356528434</v>
      </c>
      <c r="I134" s="295">
        <v>0.88979199863694536</v>
      </c>
      <c r="J134" s="295">
        <v>0.88979199863694536</v>
      </c>
      <c r="K134" s="295">
        <v>0.90469518909348112</v>
      </c>
      <c r="L134" s="295">
        <v>0.90469518909348112</v>
      </c>
      <c r="M134" s="359" t="s">
        <v>540</v>
      </c>
      <c r="N134" s="359" t="s">
        <v>540</v>
      </c>
      <c r="O134" s="295">
        <v>8.2384374488363426E-3</v>
      </c>
      <c r="P134" s="295">
        <v>8.2384374488363426E-3</v>
      </c>
      <c r="Q134" s="295">
        <v>4.5224141006730972E-2</v>
      </c>
      <c r="R134" s="295">
        <v>4.5224141006730972E-2</v>
      </c>
      <c r="S134" s="295">
        <v>9.1890018529023967E-3</v>
      </c>
      <c r="T134" s="295">
        <v>9.1890018529023967E-3</v>
      </c>
      <c r="U134" s="295">
        <v>1.504780916924279E-2</v>
      </c>
      <c r="V134" s="295">
        <v>1.504780916924279E-2</v>
      </c>
      <c r="W134" s="359" t="s">
        <v>540</v>
      </c>
      <c r="X134" s="359" t="s">
        <v>540</v>
      </c>
      <c r="Y134" s="295">
        <v>3.6266399033366853E-7</v>
      </c>
      <c r="Z134" s="295">
        <v>3.6266399033366853E-7</v>
      </c>
      <c r="AA134" s="295">
        <v>8.6244133545685234E-2</v>
      </c>
      <c r="AB134" s="295">
        <v>8.6244133545685234E-2</v>
      </c>
      <c r="AC134" s="295">
        <v>1.4226691804175155E-2</v>
      </c>
      <c r="AD134" s="295">
        <v>1.4226691804175155E-2</v>
      </c>
      <c r="AE134" s="296">
        <v>2.0576086126364163E-2</v>
      </c>
      <c r="AF134" s="296">
        <v>2.0576086126364163E-2</v>
      </c>
      <c r="AG134" s="321">
        <v>1170</v>
      </c>
      <c r="AH134" s="321">
        <v>420</v>
      </c>
      <c r="AI134" s="321">
        <v>15</v>
      </c>
      <c r="AJ134" s="320">
        <v>76</v>
      </c>
      <c r="AK134" s="204" t="s">
        <v>903</v>
      </c>
      <c r="AL134" s="129"/>
    </row>
    <row r="135" spans="2:38" x14ac:dyDescent="0.2">
      <c r="B135" s="294">
        <v>41398</v>
      </c>
      <c r="C135" s="359" t="s">
        <v>540</v>
      </c>
      <c r="D135" s="359" t="s">
        <v>540</v>
      </c>
      <c r="E135" s="295">
        <v>1.6679718116550377</v>
      </c>
      <c r="F135" s="295">
        <v>1.6679718116550377</v>
      </c>
      <c r="G135" s="295">
        <v>0.31863135407012916</v>
      </c>
      <c r="H135" s="295">
        <v>0.31863135407012916</v>
      </c>
      <c r="I135" s="295">
        <v>0.8585153159711667</v>
      </c>
      <c r="J135" s="295">
        <v>0.8585153159711667</v>
      </c>
      <c r="K135" s="295">
        <v>1.1164989723262686</v>
      </c>
      <c r="L135" s="295">
        <v>1.1164989723262686</v>
      </c>
      <c r="M135" s="359" t="s">
        <v>540</v>
      </c>
      <c r="N135" s="359" t="s">
        <v>540</v>
      </c>
      <c r="O135" s="295">
        <v>9.3636024788465496E-3</v>
      </c>
      <c r="P135" s="295">
        <v>9.3636024788465496E-3</v>
      </c>
      <c r="Q135" s="295">
        <v>2.9760739319418883E-3</v>
      </c>
      <c r="R135" s="295">
        <v>2.9760739319418883E-3</v>
      </c>
      <c r="S135" s="295">
        <v>4.453161454208915E-3</v>
      </c>
      <c r="T135" s="295">
        <v>4.453161454208915E-3</v>
      </c>
      <c r="U135" s="295">
        <v>6.3311366207785442E-3</v>
      </c>
      <c r="V135" s="295">
        <v>6.3311366207785442E-3</v>
      </c>
      <c r="W135" s="359" t="s">
        <v>540</v>
      </c>
      <c r="X135" s="359" t="s">
        <v>540</v>
      </c>
      <c r="Y135" s="295">
        <v>1.9403363336302566E-2</v>
      </c>
      <c r="Z135" s="295">
        <v>1.9403363336302566E-2</v>
      </c>
      <c r="AA135" s="295">
        <v>1.6880726202092296E-2</v>
      </c>
      <c r="AB135" s="295">
        <v>1.6880726202092296E-2</v>
      </c>
      <c r="AC135" s="295">
        <v>1.9342019005053401E-2</v>
      </c>
      <c r="AD135" s="295">
        <v>1.9342019005053401E-2</v>
      </c>
      <c r="AE135" s="296">
        <v>1.89402900616654E-2</v>
      </c>
      <c r="AF135" s="296">
        <v>1.89402900616654E-2</v>
      </c>
      <c r="AG135" s="321">
        <v>1230</v>
      </c>
      <c r="AH135" s="321">
        <v>322</v>
      </c>
      <c r="AI135" s="321">
        <v>14</v>
      </c>
      <c r="AJ135" s="320">
        <v>56</v>
      </c>
      <c r="AK135" s="204" t="s">
        <v>903</v>
      </c>
      <c r="AL135" s="129"/>
    </row>
    <row r="136" spans="2:38" x14ac:dyDescent="0.2">
      <c r="B136" s="294">
        <v>41399</v>
      </c>
      <c r="C136" s="359" t="s">
        <v>540</v>
      </c>
      <c r="D136" s="359" t="s">
        <v>540</v>
      </c>
      <c r="E136" s="295">
        <v>4.7932726975047808E-2</v>
      </c>
      <c r="F136" s="295">
        <v>4.7932726975047808E-2</v>
      </c>
      <c r="G136" s="295">
        <v>1.0694721819756083E-2</v>
      </c>
      <c r="H136" s="295">
        <v>1.0694721819756083E-2</v>
      </c>
      <c r="I136" s="295">
        <v>3.505993374470219E-2</v>
      </c>
      <c r="J136" s="295">
        <v>3.505993374470219E-2</v>
      </c>
      <c r="K136" s="295">
        <v>3.6416152577363303E-2</v>
      </c>
      <c r="L136" s="295">
        <v>3.6416152577363303E-2</v>
      </c>
      <c r="M136" s="359" t="s">
        <v>540</v>
      </c>
      <c r="N136" s="359" t="s">
        <v>540</v>
      </c>
      <c r="O136" s="295">
        <v>3.5879875569984918E-4</v>
      </c>
      <c r="P136" s="295">
        <v>3.5879875569984918E-4</v>
      </c>
      <c r="Q136" s="295">
        <v>8.701970561233591E-5</v>
      </c>
      <c r="R136" s="295">
        <v>8.701970561233591E-5</v>
      </c>
      <c r="S136" s="295">
        <v>3.4850828772069772E-4</v>
      </c>
      <c r="T136" s="295">
        <v>3.4850828772069772E-4</v>
      </c>
      <c r="U136" s="295">
        <v>3.0746907512393419E-4</v>
      </c>
      <c r="V136" s="295">
        <v>3.0746907512393419E-4</v>
      </c>
      <c r="W136" s="359" t="s">
        <v>540</v>
      </c>
      <c r="X136" s="359" t="s">
        <v>540</v>
      </c>
      <c r="Y136" s="295">
        <v>3.6266399033366853E-7</v>
      </c>
      <c r="Z136" s="295">
        <v>3.6266399033366853E-7</v>
      </c>
      <c r="AA136" s="295">
        <v>3.4709895672313351E-3</v>
      </c>
      <c r="AB136" s="295">
        <v>3.4709895672313351E-3</v>
      </c>
      <c r="AC136" s="295">
        <v>1.9170608094712352E-5</v>
      </c>
      <c r="AD136" s="295">
        <v>1.9170608094712352E-5</v>
      </c>
      <c r="AE136" s="296">
        <v>6.1180100711009011E-4</v>
      </c>
      <c r="AF136" s="296">
        <v>6.1180100711009011E-4</v>
      </c>
      <c r="AG136" s="321">
        <v>155</v>
      </c>
      <c r="AH136" s="321">
        <v>121</v>
      </c>
      <c r="AI136" s="321">
        <v>2</v>
      </c>
      <c r="AJ136" s="320">
        <v>0</v>
      </c>
      <c r="AK136" s="204" t="s">
        <v>903</v>
      </c>
      <c r="AL136" s="129"/>
    </row>
    <row r="137" spans="2:38" x14ac:dyDescent="0.2">
      <c r="B137" s="294">
        <v>41400</v>
      </c>
      <c r="C137" s="359" t="s">
        <v>540</v>
      </c>
      <c r="D137" s="359" t="s">
        <v>540</v>
      </c>
      <c r="E137" s="295">
        <v>0.53082708338413409</v>
      </c>
      <c r="F137" s="295">
        <v>0.53082708338413409</v>
      </c>
      <c r="G137" s="295">
        <v>0.11702410010746933</v>
      </c>
      <c r="H137" s="295">
        <v>0.11702410010746933</v>
      </c>
      <c r="I137" s="295">
        <v>4.6885981641357863E-2</v>
      </c>
      <c r="J137" s="295">
        <v>4.6885981641357863E-2</v>
      </c>
      <c r="K137" s="295">
        <v>0.26951254791897972</v>
      </c>
      <c r="L137" s="295">
        <v>0.26951254791897972</v>
      </c>
      <c r="M137" s="359" t="s">
        <v>540</v>
      </c>
      <c r="N137" s="359" t="s">
        <v>540</v>
      </c>
      <c r="O137" s="295">
        <v>1.1857776353420257E-2</v>
      </c>
      <c r="P137" s="295">
        <v>1.1857776353420257E-2</v>
      </c>
      <c r="Q137" s="295">
        <v>1.0007266145418631E-3</v>
      </c>
      <c r="R137" s="295">
        <v>1.0007266145418631E-3</v>
      </c>
      <c r="S137" s="295">
        <v>4.6467771696093028E-4</v>
      </c>
      <c r="T137" s="295">
        <v>4.6467771696093028E-4</v>
      </c>
      <c r="U137" s="295">
        <v>5.511723962443333E-3</v>
      </c>
      <c r="V137" s="295">
        <v>5.511723962443333E-3</v>
      </c>
      <c r="W137" s="359" t="s">
        <v>540</v>
      </c>
      <c r="X137" s="359" t="s">
        <v>540</v>
      </c>
      <c r="Y137" s="295">
        <v>5.7411427551879203E-3</v>
      </c>
      <c r="Z137" s="295">
        <v>5.7411427551879203E-3</v>
      </c>
      <c r="AA137" s="295">
        <v>2.1205605571025389E-2</v>
      </c>
      <c r="AB137" s="295">
        <v>2.1205605571025389E-2</v>
      </c>
      <c r="AC137" s="295">
        <v>1.5361279896421427E-2</v>
      </c>
      <c r="AD137" s="295">
        <v>1.5361279896421427E-2</v>
      </c>
      <c r="AE137" s="296">
        <v>1.2195660546754668E-2</v>
      </c>
      <c r="AF137" s="296">
        <v>1.2195660546754668E-2</v>
      </c>
      <c r="AG137" s="321">
        <v>715</v>
      </c>
      <c r="AH137" s="321">
        <v>388</v>
      </c>
      <c r="AI137" s="321">
        <v>5</v>
      </c>
      <c r="AJ137" s="320">
        <v>74</v>
      </c>
      <c r="AK137" s="204" t="s">
        <v>903</v>
      </c>
      <c r="AL137" s="129"/>
    </row>
    <row r="138" spans="2:38" x14ac:dyDescent="0.2">
      <c r="B138" s="294">
        <v>41401</v>
      </c>
      <c r="C138" s="359" t="s">
        <v>540</v>
      </c>
      <c r="D138" s="359" t="s">
        <v>540</v>
      </c>
      <c r="E138" s="295">
        <v>0.41786469455078745</v>
      </c>
      <c r="F138" s="295">
        <v>0.41786469455078745</v>
      </c>
      <c r="G138" s="295">
        <v>0.19338389178229409</v>
      </c>
      <c r="H138" s="295">
        <v>0.19338389178229409</v>
      </c>
      <c r="I138" s="295">
        <v>2.1777895668235601E-2</v>
      </c>
      <c r="J138" s="295">
        <v>2.1777895668235601E-2</v>
      </c>
      <c r="K138" s="295">
        <v>0.223866264583955</v>
      </c>
      <c r="L138" s="295">
        <v>0.223866264583955</v>
      </c>
      <c r="M138" s="359" t="s">
        <v>540</v>
      </c>
      <c r="N138" s="359" t="s">
        <v>540</v>
      </c>
      <c r="O138" s="295">
        <v>1.8779457203668803E-2</v>
      </c>
      <c r="P138" s="295">
        <v>1.8779457203668803E-2</v>
      </c>
      <c r="Q138" s="295">
        <v>3.6809335474018092E-3</v>
      </c>
      <c r="R138" s="295">
        <v>3.6809335474018092E-3</v>
      </c>
      <c r="S138" s="295">
        <v>5.1114548865702333E-4</v>
      </c>
      <c r="T138" s="295">
        <v>5.1114548865702333E-4</v>
      </c>
      <c r="U138" s="295">
        <v>9.0059661117581884E-3</v>
      </c>
      <c r="V138" s="295">
        <v>9.0059661117581884E-3</v>
      </c>
      <c r="W138" s="359" t="s">
        <v>540</v>
      </c>
      <c r="X138" s="359" t="s">
        <v>540</v>
      </c>
      <c r="Y138" s="295">
        <v>3.0473872517022185E-2</v>
      </c>
      <c r="Z138" s="295">
        <v>3.0473872517022185E-2</v>
      </c>
      <c r="AA138" s="295">
        <v>9.3970315194314112E-3</v>
      </c>
      <c r="AB138" s="295">
        <v>9.3970315194314112E-3</v>
      </c>
      <c r="AC138" s="295">
        <v>1.6910205619624526E-2</v>
      </c>
      <c r="AD138" s="295">
        <v>1.6910205619624526E-2</v>
      </c>
      <c r="AE138" s="296">
        <v>2.1500007977721801E-2</v>
      </c>
      <c r="AF138" s="296">
        <v>2.1500007977721801E-2</v>
      </c>
      <c r="AG138" s="321">
        <v>698</v>
      </c>
      <c r="AH138" s="321">
        <v>417</v>
      </c>
      <c r="AI138" s="321">
        <v>13</v>
      </c>
      <c r="AJ138" s="320">
        <v>69</v>
      </c>
      <c r="AK138" s="204" t="s">
        <v>903</v>
      </c>
      <c r="AL138" s="129"/>
    </row>
    <row r="139" spans="2:38" x14ac:dyDescent="0.2">
      <c r="B139" s="294">
        <v>41402</v>
      </c>
      <c r="C139" s="359" t="s">
        <v>540</v>
      </c>
      <c r="D139" s="359" t="s">
        <v>540</v>
      </c>
      <c r="E139" s="295">
        <v>0.88567208580515489</v>
      </c>
      <c r="F139" s="295">
        <v>0.88567208580515489</v>
      </c>
      <c r="G139" s="295">
        <v>1.596811597986364E-2</v>
      </c>
      <c r="H139" s="295">
        <v>1.596811597986364E-2</v>
      </c>
      <c r="I139" s="295">
        <v>6.7618352446431371E-2</v>
      </c>
      <c r="J139" s="295">
        <v>6.7618352446431371E-2</v>
      </c>
      <c r="K139" s="295">
        <v>0.41431987992045188</v>
      </c>
      <c r="L139" s="295">
        <v>0.41431987992045188</v>
      </c>
      <c r="M139" s="359" t="s">
        <v>540</v>
      </c>
      <c r="N139" s="359" t="s">
        <v>540</v>
      </c>
      <c r="O139" s="295">
        <v>1.2982941383430464E-2</v>
      </c>
      <c r="P139" s="295">
        <v>1.2982941383430464E-2</v>
      </c>
      <c r="Q139" s="295">
        <v>4.3509852806167955E-5</v>
      </c>
      <c r="R139" s="295">
        <v>4.3509852806167955E-5</v>
      </c>
      <c r="S139" s="295">
        <v>5.8084714620116283E-4</v>
      </c>
      <c r="T139" s="295">
        <v>5.8084714620116283E-4</v>
      </c>
      <c r="U139" s="295">
        <v>5.8797780770005539E-3</v>
      </c>
      <c r="V139" s="295">
        <v>5.8797780770005539E-3</v>
      </c>
      <c r="W139" s="359" t="s">
        <v>540</v>
      </c>
      <c r="X139" s="359" t="s">
        <v>540</v>
      </c>
      <c r="Y139" s="295">
        <v>1.1520241160101027E-2</v>
      </c>
      <c r="Z139" s="295">
        <v>1.1520241160101027E-2</v>
      </c>
      <c r="AA139" s="295">
        <v>1.1093915778871961E-2</v>
      </c>
      <c r="AB139" s="295">
        <v>1.1093915778871961E-2</v>
      </c>
      <c r="AC139" s="295">
        <v>7.7521822811861931E-3</v>
      </c>
      <c r="AD139" s="295">
        <v>7.7521822811861931E-3</v>
      </c>
      <c r="AE139" s="296">
        <v>9.9721895995530142E-3</v>
      </c>
      <c r="AF139" s="296">
        <v>9.9721895995530142E-3</v>
      </c>
      <c r="AG139" s="321">
        <v>935</v>
      </c>
      <c r="AH139" s="321">
        <v>333</v>
      </c>
      <c r="AI139" s="321">
        <v>12</v>
      </c>
      <c r="AJ139" s="320">
        <v>27</v>
      </c>
      <c r="AK139" s="204" t="s">
        <v>903</v>
      </c>
      <c r="AL139" s="129"/>
    </row>
    <row r="140" spans="2:38" x14ac:dyDescent="0.2">
      <c r="B140" s="294">
        <v>41403</v>
      </c>
      <c r="C140" s="359" t="s">
        <v>540</v>
      </c>
      <c r="D140" s="359" t="s">
        <v>540</v>
      </c>
      <c r="E140" s="295">
        <v>6.2591223712765917E-2</v>
      </c>
      <c r="F140" s="295">
        <v>6.2591223712765917E-2</v>
      </c>
      <c r="G140" s="295">
        <v>3.1013823080236518E-2</v>
      </c>
      <c r="H140" s="295">
        <v>3.1013823080236518E-2</v>
      </c>
      <c r="I140" s="295">
        <v>3.5114146145014298E-2</v>
      </c>
      <c r="J140" s="295">
        <v>3.5114146145014298E-2</v>
      </c>
      <c r="K140" s="295">
        <v>4.6347555166464952E-2</v>
      </c>
      <c r="L140" s="295">
        <v>4.6347555166464952E-2</v>
      </c>
      <c r="M140" s="359" t="s">
        <v>540</v>
      </c>
      <c r="N140" s="359" t="s">
        <v>540</v>
      </c>
      <c r="O140" s="295">
        <v>3.0654650972414298E-4</v>
      </c>
      <c r="P140" s="295">
        <v>3.0654650972414298E-4</v>
      </c>
      <c r="Q140" s="295">
        <v>8.266872033171912E-4</v>
      </c>
      <c r="R140" s="295">
        <v>8.266872033171912E-4</v>
      </c>
      <c r="S140" s="295">
        <v>4.2595457388085276E-4</v>
      </c>
      <c r="T140" s="295">
        <v>4.2595457388085276E-4</v>
      </c>
      <c r="U140" s="295">
        <v>4.4378541384883111E-4</v>
      </c>
      <c r="V140" s="295">
        <v>4.4378541384883111E-4</v>
      </c>
      <c r="W140" s="359" t="s">
        <v>540</v>
      </c>
      <c r="X140" s="359" t="s">
        <v>540</v>
      </c>
      <c r="Y140" s="295">
        <v>9.9700911961550735E-3</v>
      </c>
      <c r="Z140" s="295">
        <v>9.9700911961550735E-3</v>
      </c>
      <c r="AA140" s="295">
        <v>1.6424075396257045E-4</v>
      </c>
      <c r="AB140" s="295">
        <v>1.6424075396257045E-4</v>
      </c>
      <c r="AC140" s="295">
        <v>1.0741608926968177E-2</v>
      </c>
      <c r="AD140" s="295">
        <v>1.0741608926968177E-2</v>
      </c>
      <c r="AE140" s="296">
        <v>8.5651020587149129E-3</v>
      </c>
      <c r="AF140" s="296">
        <v>8.5651020587149129E-3</v>
      </c>
      <c r="AG140" s="321">
        <v>442</v>
      </c>
      <c r="AH140" s="321">
        <v>304</v>
      </c>
      <c r="AI140" s="321">
        <v>2</v>
      </c>
      <c r="AJ140" s="320">
        <v>8</v>
      </c>
      <c r="AK140" s="204" t="s">
        <v>903</v>
      </c>
      <c r="AL140" s="129"/>
    </row>
    <row r="141" spans="2:38" x14ac:dyDescent="0.2">
      <c r="B141" s="294">
        <v>41404</v>
      </c>
      <c r="C141" s="359" t="s">
        <v>540</v>
      </c>
      <c r="D141" s="359" t="s">
        <v>540</v>
      </c>
      <c r="E141" s="295">
        <v>2.809777440266974E-2</v>
      </c>
      <c r="F141" s="295">
        <v>2.809777440266974E-2</v>
      </c>
      <c r="G141" s="295">
        <v>0.11628443260976448</v>
      </c>
      <c r="H141" s="295">
        <v>0.11628443260976448</v>
      </c>
      <c r="I141" s="295">
        <v>0.12331384913850688</v>
      </c>
      <c r="J141" s="295">
        <v>0.12331384913850688</v>
      </c>
      <c r="K141" s="295">
        <v>8.0690184769224002E-2</v>
      </c>
      <c r="L141" s="295">
        <v>8.0690184769224002E-2</v>
      </c>
      <c r="M141" s="359" t="s">
        <v>540</v>
      </c>
      <c r="N141" s="359" t="s">
        <v>540</v>
      </c>
      <c r="O141" s="295">
        <v>6.4792785009875676E-4</v>
      </c>
      <c r="P141" s="295">
        <v>6.4792785009875676E-4</v>
      </c>
      <c r="Q141" s="295">
        <v>3.7766552235753786E-3</v>
      </c>
      <c r="R141" s="295">
        <v>3.7766552235753786E-3</v>
      </c>
      <c r="S141" s="295">
        <v>5.9904702344879927E-3</v>
      </c>
      <c r="T141" s="295">
        <v>5.9904702344879927E-3</v>
      </c>
      <c r="U141" s="295">
        <v>3.2821945112983548E-3</v>
      </c>
      <c r="V141" s="295">
        <v>3.2821945112983548E-3</v>
      </c>
      <c r="W141" s="359" t="s">
        <v>540</v>
      </c>
      <c r="X141" s="359" t="s">
        <v>540</v>
      </c>
      <c r="Y141" s="295">
        <v>9.9979590606754515E-3</v>
      </c>
      <c r="Z141" s="295">
        <v>9.9979590606754515E-3</v>
      </c>
      <c r="AA141" s="295">
        <v>3.1142087742207581E-3</v>
      </c>
      <c r="AB141" s="295">
        <v>3.1142087742207581E-3</v>
      </c>
      <c r="AC141" s="295">
        <v>2.8691939387884184E-3</v>
      </c>
      <c r="AD141" s="295">
        <v>2.8691939387884184E-3</v>
      </c>
      <c r="AE141" s="296">
        <v>6.011442646601842E-3</v>
      </c>
      <c r="AF141" s="296">
        <v>6.011442646601842E-3</v>
      </c>
      <c r="AG141" s="321">
        <v>464</v>
      </c>
      <c r="AH141" s="321">
        <v>266</v>
      </c>
      <c r="AI141" s="321">
        <v>8</v>
      </c>
      <c r="AJ141" s="320">
        <v>12</v>
      </c>
      <c r="AK141" s="204" t="s">
        <v>903</v>
      </c>
      <c r="AL141" s="129"/>
    </row>
    <row r="142" spans="2:38" x14ac:dyDescent="0.2">
      <c r="B142" s="294">
        <v>41405</v>
      </c>
      <c r="C142" s="359" t="s">
        <v>540</v>
      </c>
      <c r="D142" s="359" t="s">
        <v>540</v>
      </c>
      <c r="E142" s="295">
        <v>2.2534651947789554E-2</v>
      </c>
      <c r="F142" s="295">
        <v>2.2534651947789554E-2</v>
      </c>
      <c r="G142" s="295">
        <v>5.9286525433684456E-2</v>
      </c>
      <c r="H142" s="295">
        <v>5.9286525433684456E-2</v>
      </c>
      <c r="I142" s="295">
        <v>1.8134047904400305E-2</v>
      </c>
      <c r="J142" s="295">
        <v>1.8134047904400305E-2</v>
      </c>
      <c r="K142" s="295">
        <v>2.7210255835475265E-2</v>
      </c>
      <c r="L142" s="295">
        <v>2.7210255835475265E-2</v>
      </c>
      <c r="M142" s="359" t="s">
        <v>540</v>
      </c>
      <c r="N142" s="359" t="s">
        <v>540</v>
      </c>
      <c r="O142" s="295">
        <v>2.508107806833897E-4</v>
      </c>
      <c r="P142" s="295">
        <v>2.508107806833897E-4</v>
      </c>
      <c r="Q142" s="295">
        <v>2.9586699908194211E-4</v>
      </c>
      <c r="R142" s="295">
        <v>2.9586699908194211E-4</v>
      </c>
      <c r="S142" s="295">
        <v>1.8199877247636437E-4</v>
      </c>
      <c r="T142" s="295">
        <v>1.8199877247636437E-4</v>
      </c>
      <c r="U142" s="295">
        <v>2.3173777583232488E-4</v>
      </c>
      <c r="V142" s="295">
        <v>2.3173777583232488E-4</v>
      </c>
      <c r="W142" s="359" t="s">
        <v>540</v>
      </c>
      <c r="X142" s="359" t="s">
        <v>540</v>
      </c>
      <c r="Y142" s="295">
        <v>3.6266399033366853E-7</v>
      </c>
      <c r="Z142" s="295">
        <v>3.6266399033366853E-7</v>
      </c>
      <c r="AA142" s="295">
        <v>6.4383615286119902E-3</v>
      </c>
      <c r="AB142" s="295">
        <v>6.4383615286119902E-3</v>
      </c>
      <c r="AC142" s="295">
        <v>7.3572062217694021E-3</v>
      </c>
      <c r="AD142" s="295">
        <v>7.3572062217694021E-3</v>
      </c>
      <c r="AE142" s="296">
        <v>3.9985047114308638E-3</v>
      </c>
      <c r="AF142" s="296">
        <v>3.9985047114308638E-3</v>
      </c>
      <c r="AG142" s="321">
        <v>198</v>
      </c>
      <c r="AH142" s="321">
        <v>150</v>
      </c>
      <c r="AI142" s="321">
        <v>1</v>
      </c>
      <c r="AJ142" s="320">
        <v>17</v>
      </c>
      <c r="AK142" s="204" t="s">
        <v>903</v>
      </c>
      <c r="AL142" s="129"/>
    </row>
    <row r="143" spans="2:38" x14ac:dyDescent="0.2">
      <c r="B143" s="294">
        <v>41406</v>
      </c>
      <c r="C143" s="359" t="s">
        <v>540</v>
      </c>
      <c r="D143" s="359" t="s">
        <v>540</v>
      </c>
      <c r="E143" s="295">
        <v>8.9981851053231102E-2</v>
      </c>
      <c r="F143" s="295">
        <v>8.9981851053231102E-2</v>
      </c>
      <c r="G143" s="295">
        <v>6.3350345685780542E-3</v>
      </c>
      <c r="H143" s="295">
        <v>6.3350345685780542E-3</v>
      </c>
      <c r="I143" s="295">
        <v>0.22995738518104036</v>
      </c>
      <c r="J143" s="295">
        <v>0.22995738518104036</v>
      </c>
      <c r="K143" s="295">
        <v>0.13017301572636159</v>
      </c>
      <c r="L143" s="295">
        <v>0.13017301572636159</v>
      </c>
      <c r="M143" s="359" t="s">
        <v>540</v>
      </c>
      <c r="N143" s="359" t="s">
        <v>540</v>
      </c>
      <c r="O143" s="295">
        <v>1.0276275041888885E-3</v>
      </c>
      <c r="P143" s="295">
        <v>1.0276275041888885E-3</v>
      </c>
      <c r="Q143" s="295">
        <v>5.2211823367401547E-5</v>
      </c>
      <c r="R143" s="295">
        <v>5.2211823367401547E-5</v>
      </c>
      <c r="S143" s="295">
        <v>5.7155359186194426E-3</v>
      </c>
      <c r="T143" s="295">
        <v>5.7155359186194426E-3</v>
      </c>
      <c r="U143" s="295">
        <v>2.6914903768237995E-3</v>
      </c>
      <c r="V143" s="295">
        <v>2.6914903768237995E-3</v>
      </c>
      <c r="W143" s="359" t="s">
        <v>540</v>
      </c>
      <c r="X143" s="359" t="s">
        <v>540</v>
      </c>
      <c r="Y143" s="295">
        <v>1.2387628443297747E-2</v>
      </c>
      <c r="Z143" s="295">
        <v>1.2387628443297747E-2</v>
      </c>
      <c r="AA143" s="295">
        <v>9.6754945773908866E-3</v>
      </c>
      <c r="AB143" s="295">
        <v>9.6754945773908866E-3</v>
      </c>
      <c r="AC143" s="295">
        <v>1.9170608094712352E-5</v>
      </c>
      <c r="AD143" s="295">
        <v>1.9170608094712352E-5</v>
      </c>
      <c r="AE143" s="296">
        <v>7.0777393406277027E-3</v>
      </c>
      <c r="AF143" s="296">
        <v>7.0777393406277027E-3</v>
      </c>
      <c r="AG143" s="321">
        <v>402</v>
      </c>
      <c r="AH143" s="321">
        <v>90</v>
      </c>
      <c r="AI143" s="321">
        <v>1</v>
      </c>
      <c r="AJ143" s="320">
        <v>7</v>
      </c>
      <c r="AK143" s="204" t="s">
        <v>903</v>
      </c>
      <c r="AL143" s="129"/>
    </row>
    <row r="144" spans="2:38" x14ac:dyDescent="0.2">
      <c r="B144" s="294">
        <v>41407</v>
      </c>
      <c r="C144" s="359" t="s">
        <v>540</v>
      </c>
      <c r="D144" s="359" t="s">
        <v>540</v>
      </c>
      <c r="E144" s="295">
        <v>2.5513029968404807E-2</v>
      </c>
      <c r="F144" s="295">
        <v>2.5513029968404807E-2</v>
      </c>
      <c r="G144" s="295">
        <v>0.23387416080371401</v>
      </c>
      <c r="H144" s="295">
        <v>0.23387416080371401</v>
      </c>
      <c r="I144" s="295">
        <v>0.12708935558881443</v>
      </c>
      <c r="J144" s="295">
        <v>0.12708935558881443</v>
      </c>
      <c r="K144" s="295">
        <v>0.10151023357047327</v>
      </c>
      <c r="L144" s="295">
        <v>0.10151023357047327</v>
      </c>
      <c r="M144" s="359" t="s">
        <v>540</v>
      </c>
      <c r="N144" s="359" t="s">
        <v>540</v>
      </c>
      <c r="O144" s="295">
        <v>1.32372356471789E-4</v>
      </c>
      <c r="P144" s="295">
        <v>1.32372356471789E-4</v>
      </c>
      <c r="Q144" s="295">
        <v>1.5141428776546449E-3</v>
      </c>
      <c r="R144" s="295">
        <v>1.5141428776546449E-3</v>
      </c>
      <c r="S144" s="295">
        <v>8.248029476056513E-4</v>
      </c>
      <c r="T144" s="295">
        <v>8.248029476056513E-4</v>
      </c>
      <c r="U144" s="295">
        <v>6.4371604397867987E-4</v>
      </c>
      <c r="V144" s="295">
        <v>6.4371604397867987E-4</v>
      </c>
      <c r="W144" s="359" t="s">
        <v>540</v>
      </c>
      <c r="X144" s="359" t="s">
        <v>540</v>
      </c>
      <c r="Y144" s="295">
        <v>3.6266399033366853E-7</v>
      </c>
      <c r="Z144" s="295">
        <v>3.6266399033366853E-7</v>
      </c>
      <c r="AA144" s="295">
        <v>1.6854620290408597E-2</v>
      </c>
      <c r="AB144" s="295">
        <v>1.6854620290408597E-2</v>
      </c>
      <c r="AC144" s="295">
        <v>2.350088457185372E-2</v>
      </c>
      <c r="AD144" s="295">
        <v>2.350088457185372E-2</v>
      </c>
      <c r="AE144" s="296">
        <v>1.2125987751406386E-2</v>
      </c>
      <c r="AF144" s="296">
        <v>1.2125987751406386E-2</v>
      </c>
      <c r="AG144" s="321">
        <v>713</v>
      </c>
      <c r="AH144" s="321">
        <v>340</v>
      </c>
      <c r="AI144" s="321">
        <v>7</v>
      </c>
      <c r="AJ144" s="320">
        <v>20</v>
      </c>
      <c r="AK144" s="204" t="s">
        <v>903</v>
      </c>
      <c r="AL144" s="129"/>
    </row>
    <row r="145" spans="2:38" x14ac:dyDescent="0.2">
      <c r="B145" s="294">
        <v>41408</v>
      </c>
      <c r="C145" s="359" t="s">
        <v>540</v>
      </c>
      <c r="D145" s="359" t="s">
        <v>540</v>
      </c>
      <c r="E145" s="295">
        <v>4.9646600643050973E-2</v>
      </c>
      <c r="F145" s="295">
        <v>4.9646600643050973E-2</v>
      </c>
      <c r="G145" s="295">
        <v>5.0906527783216513E-3</v>
      </c>
      <c r="H145" s="295">
        <v>5.0906527783216513E-3</v>
      </c>
      <c r="I145" s="295">
        <v>0.1055941388650634</v>
      </c>
      <c r="J145" s="295">
        <v>0.1055941388650634</v>
      </c>
      <c r="K145" s="295">
        <v>6.3774841759450127E-2</v>
      </c>
      <c r="L145" s="295">
        <v>6.3774841759450127E-2</v>
      </c>
      <c r="M145" s="359" t="s">
        <v>540</v>
      </c>
      <c r="N145" s="359" t="s">
        <v>540</v>
      </c>
      <c r="O145" s="295">
        <v>9.5447435982289974E-4</v>
      </c>
      <c r="P145" s="295">
        <v>9.5447435982289974E-4</v>
      </c>
      <c r="Q145" s="295">
        <v>5.2211823367401547E-5</v>
      </c>
      <c r="R145" s="295">
        <v>5.2211823367401547E-5</v>
      </c>
      <c r="S145" s="295">
        <v>2.8655125879257365E-4</v>
      </c>
      <c r="T145" s="295">
        <v>2.8655125879257365E-4</v>
      </c>
      <c r="U145" s="295">
        <v>5.3617759898459466E-4</v>
      </c>
      <c r="V145" s="295">
        <v>5.3617759898459466E-4</v>
      </c>
      <c r="W145" s="359" t="s">
        <v>540</v>
      </c>
      <c r="X145" s="359" t="s">
        <v>540</v>
      </c>
      <c r="Y145" s="295">
        <v>3.6266399033366853E-7</v>
      </c>
      <c r="Z145" s="295">
        <v>3.6266399033366853E-7</v>
      </c>
      <c r="AA145" s="295">
        <v>2.400764009174261E-2</v>
      </c>
      <c r="AB145" s="295">
        <v>2.400764009174261E-2</v>
      </c>
      <c r="AC145" s="295">
        <v>2.00429078948028E-2</v>
      </c>
      <c r="AD145" s="295">
        <v>2.00429078948028E-2</v>
      </c>
      <c r="AE145" s="296">
        <v>1.2018449306412302E-2</v>
      </c>
      <c r="AF145" s="296">
        <v>1.2018449306412302E-2</v>
      </c>
      <c r="AG145" s="321">
        <v>512</v>
      </c>
      <c r="AH145" s="321">
        <v>242</v>
      </c>
      <c r="AI145" s="321">
        <v>7</v>
      </c>
      <c r="AJ145" s="320">
        <v>18</v>
      </c>
      <c r="AK145" s="204" t="s">
        <v>903</v>
      </c>
      <c r="AL145" s="129"/>
    </row>
    <row r="146" spans="2:38" x14ac:dyDescent="0.2">
      <c r="B146" s="294">
        <v>41409</v>
      </c>
      <c r="C146" s="359" t="s">
        <v>540</v>
      </c>
      <c r="D146" s="359" t="s">
        <v>540</v>
      </c>
      <c r="E146" s="295">
        <v>6.316948190156374E-2</v>
      </c>
      <c r="F146" s="295">
        <v>6.316948190156374E-2</v>
      </c>
      <c r="G146" s="295">
        <v>2.6410480653343948E-2</v>
      </c>
      <c r="H146" s="295">
        <v>2.6410480653343948E-2</v>
      </c>
      <c r="I146" s="295">
        <v>7.9405677200006963E-2</v>
      </c>
      <c r="J146" s="295">
        <v>7.9405677200006963E-2</v>
      </c>
      <c r="K146" s="295">
        <v>6.3122037959556454E-2</v>
      </c>
      <c r="L146" s="295">
        <v>6.3122037959556454E-2</v>
      </c>
      <c r="M146" s="359" t="s">
        <v>540</v>
      </c>
      <c r="N146" s="359" t="s">
        <v>540</v>
      </c>
      <c r="O146" s="295">
        <v>5.3645639201725019E-4</v>
      </c>
      <c r="P146" s="295">
        <v>5.3645639201725019E-4</v>
      </c>
      <c r="Q146" s="295">
        <v>3.741847341330444E-4</v>
      </c>
      <c r="R146" s="295">
        <v>3.741847341330444E-4</v>
      </c>
      <c r="S146" s="295">
        <v>6.3893186082127919E-4</v>
      </c>
      <c r="T146" s="295">
        <v>6.3893186082127919E-4</v>
      </c>
      <c r="U146" s="295">
        <v>5.482946068712522E-4</v>
      </c>
      <c r="V146" s="295">
        <v>5.482946068712522E-4</v>
      </c>
      <c r="W146" s="359" t="s">
        <v>540</v>
      </c>
      <c r="X146" s="359" t="s">
        <v>540</v>
      </c>
      <c r="Y146" s="295">
        <v>1.327350204621227E-4</v>
      </c>
      <c r="Z146" s="295">
        <v>1.327350204621227E-4</v>
      </c>
      <c r="AA146" s="295">
        <v>1.0275930546116004E-2</v>
      </c>
      <c r="AB146" s="295">
        <v>1.0275930546116004E-2</v>
      </c>
      <c r="AC146" s="295">
        <v>3.3106377699013015E-3</v>
      </c>
      <c r="AD146" s="295">
        <v>3.3106377699013015E-3</v>
      </c>
      <c r="AE146" s="296">
        <v>3.1412264034498451E-3</v>
      </c>
      <c r="AF146" s="296">
        <v>3.1412264034498451E-3</v>
      </c>
      <c r="AG146" s="321">
        <v>642</v>
      </c>
      <c r="AH146" s="321">
        <v>357</v>
      </c>
      <c r="AI146" s="321">
        <v>9</v>
      </c>
      <c r="AJ146" s="320">
        <v>38</v>
      </c>
      <c r="AK146" s="204" t="s">
        <v>903</v>
      </c>
      <c r="AL146" s="129"/>
    </row>
    <row r="147" spans="2:38" x14ac:dyDescent="0.2">
      <c r="B147" s="294">
        <v>41410</v>
      </c>
      <c r="C147" s="359" t="s">
        <v>540</v>
      </c>
      <c r="D147" s="359" t="s">
        <v>540</v>
      </c>
      <c r="E147" s="295">
        <v>1.1927446014721199E-2</v>
      </c>
      <c r="F147" s="295">
        <v>1.1927446014721199E-2</v>
      </c>
      <c r="G147" s="295">
        <v>0.2710750849529876</v>
      </c>
      <c r="H147" s="295">
        <v>0.2710750849529876</v>
      </c>
      <c r="I147" s="295">
        <v>1.6257059713022786</v>
      </c>
      <c r="J147" s="295">
        <v>1.6257059713022786</v>
      </c>
      <c r="K147" s="295">
        <v>0.68825059184010395</v>
      </c>
      <c r="L147" s="295">
        <v>0.68825059184010395</v>
      </c>
      <c r="M147" s="359" t="s">
        <v>540</v>
      </c>
      <c r="N147" s="359" t="s">
        <v>540</v>
      </c>
      <c r="O147" s="295">
        <v>1.5675673792711855E-4</v>
      </c>
      <c r="P147" s="295">
        <v>1.5675673792711855E-4</v>
      </c>
      <c r="Q147" s="295">
        <v>1.9318374645938574E-3</v>
      </c>
      <c r="R147" s="295">
        <v>1.9318374645938574E-3</v>
      </c>
      <c r="S147" s="295">
        <v>9.8511675995717213E-3</v>
      </c>
      <c r="T147" s="295">
        <v>9.8511675995717213E-3</v>
      </c>
      <c r="U147" s="295">
        <v>4.2576136461742811E-3</v>
      </c>
      <c r="V147" s="295">
        <v>4.2576136461742811E-3</v>
      </c>
      <c r="W147" s="359" t="s">
        <v>540</v>
      </c>
      <c r="X147" s="359" t="s">
        <v>540</v>
      </c>
      <c r="Y147" s="295">
        <v>3.6266399033366853E-7</v>
      </c>
      <c r="Z147" s="295">
        <v>3.6266399033366853E-7</v>
      </c>
      <c r="AA147" s="295">
        <v>1.6480435556275555E-2</v>
      </c>
      <c r="AB147" s="295">
        <v>1.6480435556275555E-2</v>
      </c>
      <c r="AC147" s="295">
        <v>3.5245613868041238E-2</v>
      </c>
      <c r="AD147" s="295">
        <v>3.5245613868041238E-2</v>
      </c>
      <c r="AE147" s="296">
        <v>1.665471944904463E-2</v>
      </c>
      <c r="AF147" s="296">
        <v>1.665471944904463E-2</v>
      </c>
      <c r="AG147" s="321">
        <v>861</v>
      </c>
      <c r="AH147" s="321">
        <v>334</v>
      </c>
      <c r="AI147" s="321">
        <v>4</v>
      </c>
      <c r="AJ147" s="320">
        <v>28</v>
      </c>
      <c r="AK147" s="204" t="s">
        <v>903</v>
      </c>
      <c r="AL147" s="129"/>
    </row>
    <row r="148" spans="2:38" x14ac:dyDescent="0.2">
      <c r="B148" s="294">
        <v>41411</v>
      </c>
      <c r="C148" s="359" t="s">
        <v>540</v>
      </c>
      <c r="D148" s="359" t="s">
        <v>540</v>
      </c>
      <c r="E148" s="295">
        <v>1.1317313955878203</v>
      </c>
      <c r="F148" s="295">
        <v>1.1317313955878203</v>
      </c>
      <c r="G148" s="295">
        <v>5.0967441577145146E-2</v>
      </c>
      <c r="H148" s="295">
        <v>5.0967441577145146E-2</v>
      </c>
      <c r="I148" s="295">
        <v>0.5884717330736301</v>
      </c>
      <c r="J148" s="295">
        <v>0.5884717330736301</v>
      </c>
      <c r="K148" s="295">
        <v>0.73112662424704167</v>
      </c>
      <c r="L148" s="295">
        <v>0.73112662424704167</v>
      </c>
      <c r="M148" s="359" t="s">
        <v>540</v>
      </c>
      <c r="N148" s="359" t="s">
        <v>540</v>
      </c>
      <c r="O148" s="295">
        <v>1.7229307239722855E-2</v>
      </c>
      <c r="P148" s="295">
        <v>1.7229307239722855E-2</v>
      </c>
      <c r="Q148" s="295">
        <v>2.9586699908194211E-4</v>
      </c>
      <c r="R148" s="295">
        <v>2.9586699908194211E-4</v>
      </c>
      <c r="S148" s="295">
        <v>6.7378268959334894E-3</v>
      </c>
      <c r="T148" s="295">
        <v>6.7378268959334894E-3</v>
      </c>
      <c r="U148" s="295">
        <v>1.0178286624792305E-2</v>
      </c>
      <c r="V148" s="295">
        <v>1.0178286624792305E-2</v>
      </c>
      <c r="W148" s="359" t="s">
        <v>540</v>
      </c>
      <c r="X148" s="359" t="s">
        <v>540</v>
      </c>
      <c r="Y148" s="295">
        <v>1.5892012406735111E-2</v>
      </c>
      <c r="Z148" s="295">
        <v>1.5892012406735111E-2</v>
      </c>
      <c r="AA148" s="295">
        <v>2.0570361720055341E-2</v>
      </c>
      <c r="AB148" s="295">
        <v>2.0570361720055341E-2</v>
      </c>
      <c r="AC148" s="295">
        <v>4.6061443920759616E-4</v>
      </c>
      <c r="AD148" s="295">
        <v>4.6061443920759616E-4</v>
      </c>
      <c r="AE148" s="296">
        <v>1.0670432179021654E-2</v>
      </c>
      <c r="AF148" s="296">
        <v>1.0670432179021654E-2</v>
      </c>
      <c r="AG148" s="321">
        <v>1044</v>
      </c>
      <c r="AH148" s="321">
        <v>357</v>
      </c>
      <c r="AI148" s="321">
        <v>11</v>
      </c>
      <c r="AJ148" s="320">
        <v>31</v>
      </c>
      <c r="AK148" s="204" t="s">
        <v>903</v>
      </c>
      <c r="AL148" s="129"/>
    </row>
    <row r="149" spans="2:38" x14ac:dyDescent="0.2">
      <c r="B149" s="294">
        <v>41412</v>
      </c>
      <c r="C149" s="359" t="s">
        <v>540</v>
      </c>
      <c r="D149" s="359" t="s">
        <v>540</v>
      </c>
      <c r="E149" s="295">
        <v>1.5571169300760445E-3</v>
      </c>
      <c r="F149" s="295">
        <v>1.5571169300760445E-3</v>
      </c>
      <c r="G149" s="295">
        <v>0.11766804592900063</v>
      </c>
      <c r="H149" s="295">
        <v>0.11766804592900063</v>
      </c>
      <c r="I149" s="295">
        <v>0.43712620065945512</v>
      </c>
      <c r="J149" s="295">
        <v>0.43712620065945512</v>
      </c>
      <c r="K149" s="295">
        <v>0.19213636480675642</v>
      </c>
      <c r="L149" s="295">
        <v>0.19213636480675642</v>
      </c>
      <c r="M149" s="359" t="s">
        <v>540</v>
      </c>
      <c r="N149" s="359" t="s">
        <v>540</v>
      </c>
      <c r="O149" s="295">
        <v>3.4834830650470794E-6</v>
      </c>
      <c r="P149" s="295">
        <v>3.4834830650470794E-6</v>
      </c>
      <c r="Q149" s="295">
        <v>1.4010172603586082E-3</v>
      </c>
      <c r="R149" s="295">
        <v>1.4010172603586082E-3</v>
      </c>
      <c r="S149" s="295">
        <v>4.6351602266852792E-3</v>
      </c>
      <c r="T149" s="295">
        <v>4.6351602266852792E-3</v>
      </c>
      <c r="U149" s="295">
        <v>2.0583767147459445E-3</v>
      </c>
      <c r="V149" s="295">
        <v>2.0583767147459445E-3</v>
      </c>
      <c r="W149" s="359" t="s">
        <v>540</v>
      </c>
      <c r="X149" s="359" t="s">
        <v>540</v>
      </c>
      <c r="Y149" s="295">
        <v>2.1831351032640379E-2</v>
      </c>
      <c r="Z149" s="295">
        <v>2.1831351032640379E-2</v>
      </c>
      <c r="AA149" s="295">
        <v>3.8096130430379793E-2</v>
      </c>
      <c r="AB149" s="295">
        <v>3.8096130430379793E-2</v>
      </c>
      <c r="AC149" s="295">
        <v>2.6407273946159608E-3</v>
      </c>
      <c r="AD149" s="295">
        <v>2.6407273946159608E-3</v>
      </c>
      <c r="AE149" s="296">
        <v>1.7156060650355087E-2</v>
      </c>
      <c r="AF149" s="296">
        <v>1.7156060650355087E-2</v>
      </c>
      <c r="AG149" s="321">
        <v>518</v>
      </c>
      <c r="AH149" s="321">
        <v>182</v>
      </c>
      <c r="AI149" s="321">
        <v>9</v>
      </c>
      <c r="AJ149" s="320">
        <v>24</v>
      </c>
      <c r="AK149" s="204" t="s">
        <v>903</v>
      </c>
      <c r="AL149" s="129"/>
    </row>
    <row r="150" spans="2:38" x14ac:dyDescent="0.2">
      <c r="B150" s="294">
        <v>41413</v>
      </c>
      <c r="C150" s="359" t="s">
        <v>540</v>
      </c>
      <c r="D150" s="359" t="s">
        <v>540</v>
      </c>
      <c r="E150" s="295">
        <v>7.6532122939084336E-3</v>
      </c>
      <c r="F150" s="295">
        <v>7.6532122939084336E-3</v>
      </c>
      <c r="G150" s="295">
        <v>0</v>
      </c>
      <c r="H150" s="295">
        <v>0</v>
      </c>
      <c r="I150" s="295">
        <v>6.5155560546538441E-2</v>
      </c>
      <c r="J150" s="295">
        <v>6.5155560546538441E-2</v>
      </c>
      <c r="K150" s="295">
        <v>2.8812730128485724E-2</v>
      </c>
      <c r="L150" s="295">
        <v>2.8812730128485724E-2</v>
      </c>
      <c r="M150" s="359" t="s">
        <v>540</v>
      </c>
      <c r="N150" s="359" t="s">
        <v>540</v>
      </c>
      <c r="O150" s="295">
        <v>2.1249246696787184E-4</v>
      </c>
      <c r="P150" s="295">
        <v>2.1249246696787184E-4</v>
      </c>
      <c r="Q150" s="295">
        <v>0</v>
      </c>
      <c r="R150" s="295">
        <v>0</v>
      </c>
      <c r="S150" s="295">
        <v>5.266347458890543E-4</v>
      </c>
      <c r="T150" s="295">
        <v>5.266347458890543E-4</v>
      </c>
      <c r="U150" s="295">
        <v>2.9838131920894109E-4</v>
      </c>
      <c r="V150" s="295">
        <v>2.9838131920894109E-4</v>
      </c>
      <c r="W150" s="359" t="s">
        <v>540</v>
      </c>
      <c r="X150" s="359" t="s">
        <v>540</v>
      </c>
      <c r="Y150" s="295">
        <v>1.5015243578735807E-4</v>
      </c>
      <c r="Z150" s="295">
        <v>1.5015243578735807E-4</v>
      </c>
      <c r="AA150" s="295">
        <v>2.6226642584857171E-2</v>
      </c>
      <c r="AB150" s="295">
        <v>2.6226642584857171E-2</v>
      </c>
      <c r="AC150" s="295">
        <v>1.9170608094712352E-5</v>
      </c>
      <c r="AD150" s="295">
        <v>1.9170608094712352E-5</v>
      </c>
      <c r="AE150" s="296">
        <v>4.6376768774520471E-3</v>
      </c>
      <c r="AF150" s="296">
        <v>4.6376768774520471E-3</v>
      </c>
      <c r="AG150" s="321">
        <v>231</v>
      </c>
      <c r="AH150" s="321">
        <v>174</v>
      </c>
      <c r="AI150" s="321">
        <v>3</v>
      </c>
      <c r="AJ150" s="320">
        <v>26</v>
      </c>
      <c r="AK150" s="204" t="s">
        <v>903</v>
      </c>
      <c r="AL150" s="129"/>
    </row>
    <row r="151" spans="2:38" x14ac:dyDescent="0.2">
      <c r="B151" s="294">
        <v>41414</v>
      </c>
      <c r="C151" s="359" t="s">
        <v>540</v>
      </c>
      <c r="D151" s="359" t="s">
        <v>540</v>
      </c>
      <c r="E151" s="295">
        <v>1.0509668407247038E-2</v>
      </c>
      <c r="F151" s="295">
        <v>1.0509668407247038E-2</v>
      </c>
      <c r="G151" s="295">
        <v>5.2934086923983936E-2</v>
      </c>
      <c r="H151" s="295">
        <v>5.2934086923983936E-2</v>
      </c>
      <c r="I151" s="295">
        <v>0.19349180134253138</v>
      </c>
      <c r="J151" s="295">
        <v>0.19349180134253138</v>
      </c>
      <c r="K151" s="295">
        <v>8.9465927731135722E-2</v>
      </c>
      <c r="L151" s="295">
        <v>8.9465927731135722E-2</v>
      </c>
      <c r="M151" s="359" t="s">
        <v>540</v>
      </c>
      <c r="N151" s="359" t="s">
        <v>540</v>
      </c>
      <c r="O151" s="295">
        <v>6.9669661300941592E-5</v>
      </c>
      <c r="P151" s="295">
        <v>6.9669661300941592E-5</v>
      </c>
      <c r="Q151" s="295">
        <v>4.3509852806167959E-4</v>
      </c>
      <c r="R151" s="295">
        <v>4.3509852806167959E-4</v>
      </c>
      <c r="S151" s="295">
        <v>6.0408103204920933E-4</v>
      </c>
      <c r="T151" s="295">
        <v>6.0408103204920933E-4</v>
      </c>
      <c r="U151" s="295">
        <v>3.4230547279807461E-4</v>
      </c>
      <c r="V151" s="295">
        <v>3.4230547279807461E-4</v>
      </c>
      <c r="W151" s="359" t="s">
        <v>540</v>
      </c>
      <c r="X151" s="359" t="s">
        <v>540</v>
      </c>
      <c r="Y151" s="295">
        <v>3.6266399033366853E-7</v>
      </c>
      <c r="Z151" s="295">
        <v>3.6266399033366853E-7</v>
      </c>
      <c r="AA151" s="295">
        <v>1.852539863816545E-2</v>
      </c>
      <c r="AB151" s="295">
        <v>1.852539863816545E-2</v>
      </c>
      <c r="AC151" s="295">
        <v>6.5633817886278133E-3</v>
      </c>
      <c r="AD151" s="295">
        <v>6.5633817886278133E-3</v>
      </c>
      <c r="AE151" s="296">
        <v>5.7918218786561747E-3</v>
      </c>
      <c r="AF151" s="296">
        <v>5.7918218786561747E-3</v>
      </c>
      <c r="AG151" s="321">
        <v>573</v>
      </c>
      <c r="AH151" s="321">
        <v>360</v>
      </c>
      <c r="AI151" s="321">
        <v>6</v>
      </c>
      <c r="AJ151" s="320">
        <v>29</v>
      </c>
      <c r="AK151" s="204" t="s">
        <v>903</v>
      </c>
      <c r="AL151" s="129"/>
    </row>
    <row r="152" spans="2:38" x14ac:dyDescent="0.2">
      <c r="B152" s="294">
        <v>41415</v>
      </c>
      <c r="C152" s="359" t="s">
        <v>540</v>
      </c>
      <c r="D152" s="359" t="s">
        <v>540</v>
      </c>
      <c r="E152" s="295">
        <v>1.8870027763360029E-2</v>
      </c>
      <c r="F152" s="295">
        <v>1.8870027763360029E-2</v>
      </c>
      <c r="G152" s="295">
        <v>3.2023251665339618E-3</v>
      </c>
      <c r="H152" s="295">
        <v>3.2023251665339618E-3</v>
      </c>
      <c r="I152" s="295">
        <v>4.3087241305202258E-2</v>
      </c>
      <c r="J152" s="295">
        <v>4.3087241305202258E-2</v>
      </c>
      <c r="K152" s="295">
        <v>2.5615354672393974E-2</v>
      </c>
      <c r="L152" s="295">
        <v>2.5615354672393974E-2</v>
      </c>
      <c r="M152" s="359" t="s">
        <v>540</v>
      </c>
      <c r="N152" s="359" t="s">
        <v>540</v>
      </c>
      <c r="O152" s="295">
        <v>7.6636627431035746E-5</v>
      </c>
      <c r="P152" s="295">
        <v>7.6636627431035746E-5</v>
      </c>
      <c r="Q152" s="295">
        <v>5.2211823367401547E-5</v>
      </c>
      <c r="R152" s="295">
        <v>5.2211823367401547E-5</v>
      </c>
      <c r="S152" s="295">
        <v>4.2595457388085276E-4</v>
      </c>
      <c r="T152" s="295">
        <v>4.2595457388085276E-4</v>
      </c>
      <c r="U152" s="295">
        <v>2.0901838604484209E-4</v>
      </c>
      <c r="V152" s="295">
        <v>2.0901838604484209E-4</v>
      </c>
      <c r="W152" s="359" t="s">
        <v>540</v>
      </c>
      <c r="X152" s="359" t="s">
        <v>540</v>
      </c>
      <c r="Y152" s="295">
        <v>3.6266399033366853E-7</v>
      </c>
      <c r="Z152" s="295">
        <v>3.6266399033366853E-7</v>
      </c>
      <c r="AA152" s="295">
        <v>5.0895560916207833E-3</v>
      </c>
      <c r="AB152" s="295">
        <v>5.0895560916207833E-3</v>
      </c>
      <c r="AC152" s="295">
        <v>7.7676715384182244E-3</v>
      </c>
      <c r="AD152" s="295">
        <v>7.7676715384182244E-3</v>
      </c>
      <c r="AE152" s="296">
        <v>3.9242880381250862E-3</v>
      </c>
      <c r="AF152" s="296">
        <v>3.9242880381250862E-3</v>
      </c>
      <c r="AG152" s="321">
        <v>494</v>
      </c>
      <c r="AH152" s="321">
        <v>281</v>
      </c>
      <c r="AI152" s="321">
        <v>1</v>
      </c>
      <c r="AJ152" s="320">
        <v>38</v>
      </c>
      <c r="AK152" s="204" t="s">
        <v>903</v>
      </c>
      <c r="AL152" s="129"/>
    </row>
    <row r="153" spans="2:38" x14ac:dyDescent="0.2">
      <c r="B153" s="294">
        <v>41416</v>
      </c>
      <c r="C153" s="359" t="s">
        <v>540</v>
      </c>
      <c r="D153" s="359" t="s">
        <v>540</v>
      </c>
      <c r="E153" s="295">
        <v>8.6170920580069602E-2</v>
      </c>
      <c r="F153" s="295">
        <v>8.6170920580069602E-2</v>
      </c>
      <c r="G153" s="295">
        <v>1.4889071630270674E-2</v>
      </c>
      <c r="H153" s="295">
        <v>1.4889071630270674E-2</v>
      </c>
      <c r="I153" s="295">
        <v>0.34927113363937523</v>
      </c>
      <c r="J153" s="295">
        <v>0.34927113363937523</v>
      </c>
      <c r="K153" s="295">
        <v>0.17667354811739563</v>
      </c>
      <c r="L153" s="295">
        <v>0.17667354811739563</v>
      </c>
      <c r="M153" s="359" t="s">
        <v>540</v>
      </c>
      <c r="N153" s="359" t="s">
        <v>540</v>
      </c>
      <c r="O153" s="295">
        <v>7.9771762189578116E-4</v>
      </c>
      <c r="P153" s="295">
        <v>7.9771762189578116E-4</v>
      </c>
      <c r="Q153" s="295">
        <v>9.5721676173569502E-5</v>
      </c>
      <c r="R153" s="295">
        <v>9.5721676173569502E-5</v>
      </c>
      <c r="S153" s="295">
        <v>1.5411810945870855E-3</v>
      </c>
      <c r="T153" s="295">
        <v>1.5411810945870855E-3</v>
      </c>
      <c r="U153" s="295">
        <v>9.6633137896093627E-4</v>
      </c>
      <c r="V153" s="295">
        <v>9.6633137896093627E-4</v>
      </c>
      <c r="W153" s="359" t="s">
        <v>540</v>
      </c>
      <c r="X153" s="359" t="s">
        <v>540</v>
      </c>
      <c r="Y153" s="295">
        <v>7.4863677707765067E-3</v>
      </c>
      <c r="Z153" s="295">
        <v>7.4863677707765067E-3</v>
      </c>
      <c r="AA153" s="295">
        <v>7.5957236132560575E-3</v>
      </c>
      <c r="AB153" s="295">
        <v>7.5957236132560575E-3</v>
      </c>
      <c r="AC153" s="295">
        <v>2.2656720052708031E-2</v>
      </c>
      <c r="AD153" s="295">
        <v>2.2656720052708031E-2</v>
      </c>
      <c r="AE153" s="296">
        <v>1.3439168481122893E-2</v>
      </c>
      <c r="AF153" s="296">
        <v>1.3439168481122893E-2</v>
      </c>
      <c r="AG153" s="321">
        <v>766</v>
      </c>
      <c r="AH153" s="321">
        <v>321</v>
      </c>
      <c r="AI153" s="321">
        <v>14</v>
      </c>
      <c r="AJ153" s="320">
        <v>31</v>
      </c>
      <c r="AK153" s="204" t="s">
        <v>903</v>
      </c>
      <c r="AL153" s="129"/>
    </row>
    <row r="154" spans="2:38" x14ac:dyDescent="0.2">
      <c r="B154" s="294">
        <v>41417</v>
      </c>
      <c r="C154" s="359" t="s">
        <v>540</v>
      </c>
      <c r="D154" s="359" t="s">
        <v>540</v>
      </c>
      <c r="E154" s="295">
        <v>7.9632422866976235E-2</v>
      </c>
      <c r="F154" s="295">
        <v>7.9632422866976235E-2</v>
      </c>
      <c r="G154" s="295">
        <v>8.7385188375907724E-2</v>
      </c>
      <c r="H154" s="295">
        <v>8.7385188375907724E-2</v>
      </c>
      <c r="I154" s="295">
        <v>0.23927030109179903</v>
      </c>
      <c r="J154" s="295">
        <v>0.23927030109179903</v>
      </c>
      <c r="K154" s="295">
        <v>0.14342296385042161</v>
      </c>
      <c r="L154" s="295">
        <v>0.14342296385042161</v>
      </c>
      <c r="M154" s="359" t="s">
        <v>540</v>
      </c>
      <c r="N154" s="359" t="s">
        <v>540</v>
      </c>
      <c r="O154" s="295">
        <v>7.4198189285502793E-4</v>
      </c>
      <c r="P154" s="295">
        <v>7.4198189285502793E-4</v>
      </c>
      <c r="Q154" s="295">
        <v>5.569261159189498E-4</v>
      </c>
      <c r="R154" s="295">
        <v>5.569261159189498E-4</v>
      </c>
      <c r="S154" s="295">
        <v>4.9023499139378146E-3</v>
      </c>
      <c r="T154" s="295">
        <v>4.9023499139378146E-3</v>
      </c>
      <c r="U154" s="295">
        <v>2.3370678961390666E-3</v>
      </c>
      <c r="V154" s="295">
        <v>2.3370678961390666E-3</v>
      </c>
      <c r="W154" s="359" t="s">
        <v>540</v>
      </c>
      <c r="X154" s="359" t="s">
        <v>540</v>
      </c>
      <c r="Y154" s="295">
        <v>1.0450811859131571E-2</v>
      </c>
      <c r="Z154" s="295">
        <v>1.0450811859131571E-2</v>
      </c>
      <c r="AA154" s="295">
        <v>1.2799502008873745E-2</v>
      </c>
      <c r="AB154" s="295">
        <v>1.2799502008873745E-2</v>
      </c>
      <c r="AC154" s="295">
        <v>1.9170608094712352E-5</v>
      </c>
      <c r="AD154" s="295">
        <v>1.9170608094712352E-5</v>
      </c>
      <c r="AE154" s="296">
        <v>6.7793580214187618E-3</v>
      </c>
      <c r="AF154" s="296">
        <v>6.7793580214187618E-3</v>
      </c>
      <c r="AG154" s="321">
        <v>746</v>
      </c>
      <c r="AH154" s="321">
        <v>251</v>
      </c>
      <c r="AI154" s="321">
        <v>0</v>
      </c>
      <c r="AJ154" s="320">
        <v>18</v>
      </c>
      <c r="AK154" s="204" t="s">
        <v>903</v>
      </c>
      <c r="AL154" s="129"/>
    </row>
    <row r="155" spans="2:38" x14ac:dyDescent="0.2">
      <c r="B155" s="294">
        <v>41418</v>
      </c>
      <c r="C155" s="359" t="s">
        <v>540</v>
      </c>
      <c r="D155" s="359" t="s">
        <v>540</v>
      </c>
      <c r="E155" s="295">
        <v>2.1040237712884359E-3</v>
      </c>
      <c r="F155" s="295">
        <v>2.1040237712884359E-3</v>
      </c>
      <c r="G155" s="295">
        <v>0.1655375859863466</v>
      </c>
      <c r="H155" s="295">
        <v>0.1655375859863466</v>
      </c>
      <c r="I155" s="295">
        <v>3.0831366520357725E-2</v>
      </c>
      <c r="J155" s="295">
        <v>3.0831366520357725E-2</v>
      </c>
      <c r="K155" s="295">
        <v>4.1787016323124246E-2</v>
      </c>
      <c r="L155" s="295">
        <v>4.1787016323124246E-2</v>
      </c>
      <c r="M155" s="359" t="s">
        <v>540</v>
      </c>
      <c r="N155" s="359" t="s">
        <v>540</v>
      </c>
      <c r="O155" s="295">
        <v>2.0900898390282475E-5</v>
      </c>
      <c r="P155" s="295">
        <v>2.0900898390282475E-5</v>
      </c>
      <c r="Q155" s="295">
        <v>2.1058768758185293E-3</v>
      </c>
      <c r="R155" s="295">
        <v>2.1058768758185293E-3</v>
      </c>
      <c r="S155" s="295">
        <v>2.0523265832441087E-4</v>
      </c>
      <c r="T155" s="295">
        <v>2.0523265832441087E-4</v>
      </c>
      <c r="U155" s="295">
        <v>4.5590242173548876E-4</v>
      </c>
      <c r="V155" s="295">
        <v>4.5590242173548876E-4</v>
      </c>
      <c r="W155" s="359" t="s">
        <v>540</v>
      </c>
      <c r="X155" s="359" t="s">
        <v>540</v>
      </c>
      <c r="Y155" s="295">
        <v>3.6266399033366853E-7</v>
      </c>
      <c r="Z155" s="295">
        <v>3.6266399033366853E-7</v>
      </c>
      <c r="AA155" s="295">
        <v>2.204099474490382E-2</v>
      </c>
      <c r="AB155" s="295">
        <v>2.204099474490382E-2</v>
      </c>
      <c r="AC155" s="295">
        <v>1.6494149317659761E-3</v>
      </c>
      <c r="AD155" s="295">
        <v>1.6494149317659761E-3</v>
      </c>
      <c r="AE155" s="296">
        <v>4.4816704009113311E-3</v>
      </c>
      <c r="AF155" s="296">
        <v>4.4816704009113311E-3</v>
      </c>
      <c r="AG155" s="321">
        <v>517</v>
      </c>
      <c r="AH155" s="321">
        <v>243</v>
      </c>
      <c r="AI155" s="321">
        <v>7</v>
      </c>
      <c r="AJ155" s="320">
        <v>23</v>
      </c>
      <c r="AK155" s="204" t="s">
        <v>903</v>
      </c>
      <c r="AL155" s="129"/>
    </row>
    <row r="156" spans="2:38" x14ac:dyDescent="0.2">
      <c r="B156" s="294">
        <v>41419</v>
      </c>
      <c r="C156" s="359" t="s">
        <v>540</v>
      </c>
      <c r="D156" s="359" t="s">
        <v>540</v>
      </c>
      <c r="E156" s="295">
        <v>2.8968645168931512E-2</v>
      </c>
      <c r="F156" s="295">
        <v>2.8968645168931512E-2</v>
      </c>
      <c r="G156" s="295">
        <v>6.4829680681190256E-3</v>
      </c>
      <c r="H156" s="295">
        <v>6.4829680681190256E-3</v>
      </c>
      <c r="I156" s="295">
        <v>2.5452721946534956E-2</v>
      </c>
      <c r="J156" s="295">
        <v>2.5452721946534956E-2</v>
      </c>
      <c r="K156" s="295">
        <v>2.3679662662500434E-2</v>
      </c>
      <c r="L156" s="295">
        <v>2.3679662662500434E-2</v>
      </c>
      <c r="M156" s="359" t="s">
        <v>540</v>
      </c>
      <c r="N156" s="359" t="s">
        <v>540</v>
      </c>
      <c r="O156" s="295">
        <v>2.8912909439890758E-4</v>
      </c>
      <c r="P156" s="295">
        <v>2.8912909439890758E-4</v>
      </c>
      <c r="Q156" s="295">
        <v>6.0913793928635139E-5</v>
      </c>
      <c r="R156" s="295">
        <v>6.0913793928635139E-5</v>
      </c>
      <c r="S156" s="295">
        <v>2.517004300205039E-4</v>
      </c>
      <c r="T156" s="295">
        <v>2.517004300205039E-4</v>
      </c>
      <c r="U156" s="295">
        <v>2.3476702780398924E-4</v>
      </c>
      <c r="V156" s="295">
        <v>2.3476702780398924E-4</v>
      </c>
      <c r="W156" s="359" t="s">
        <v>540</v>
      </c>
      <c r="X156" s="359" t="s">
        <v>540</v>
      </c>
      <c r="Y156" s="295">
        <v>3.6266399033366853E-7</v>
      </c>
      <c r="Z156" s="295">
        <v>3.6266399033366853E-7</v>
      </c>
      <c r="AA156" s="295">
        <v>1.6424075396257045E-4</v>
      </c>
      <c r="AB156" s="295">
        <v>1.6424075396257045E-4</v>
      </c>
      <c r="AC156" s="295">
        <v>1.779354947230302E-4</v>
      </c>
      <c r="AD156" s="295">
        <v>1.779354947230302E-4</v>
      </c>
      <c r="AE156" s="296">
        <v>9.8342797912978177E-5</v>
      </c>
      <c r="AF156" s="296">
        <v>9.8342797912978177E-5</v>
      </c>
      <c r="AG156" s="321">
        <v>233</v>
      </c>
      <c r="AH156" s="321">
        <v>112</v>
      </c>
      <c r="AI156" s="321">
        <v>5</v>
      </c>
      <c r="AJ156" s="320">
        <v>9</v>
      </c>
      <c r="AK156" s="204" t="s">
        <v>903</v>
      </c>
      <c r="AL156" s="129"/>
    </row>
    <row r="157" spans="2:38" x14ac:dyDescent="0.2">
      <c r="B157" s="294">
        <v>41420</v>
      </c>
      <c r="C157" s="359" t="s">
        <v>540</v>
      </c>
      <c r="D157" s="359" t="s">
        <v>540</v>
      </c>
      <c r="E157" s="295">
        <v>3.5608163890911246E-2</v>
      </c>
      <c r="F157" s="295">
        <v>3.5608163890911246E-2</v>
      </c>
      <c r="G157" s="295">
        <v>7.2748473891912826E-3</v>
      </c>
      <c r="H157" s="295">
        <v>7.2748473891912826E-3</v>
      </c>
      <c r="I157" s="295">
        <v>0.39353168617990386</v>
      </c>
      <c r="J157" s="295">
        <v>0.39353168617990386</v>
      </c>
      <c r="K157" s="295">
        <v>0.17067562921350021</v>
      </c>
      <c r="L157" s="295">
        <v>0.17067562921350021</v>
      </c>
      <c r="M157" s="359" t="s">
        <v>540</v>
      </c>
      <c r="N157" s="359" t="s">
        <v>540</v>
      </c>
      <c r="O157" s="295">
        <v>2.7171167907367219E-4</v>
      </c>
      <c r="P157" s="295">
        <v>2.7171167907367219E-4</v>
      </c>
      <c r="Q157" s="295">
        <v>3.2197291076564288E-4</v>
      </c>
      <c r="R157" s="295">
        <v>3.2197291076564288E-4</v>
      </c>
      <c r="S157" s="295">
        <v>3.1714254182583492E-3</v>
      </c>
      <c r="T157" s="295">
        <v>3.1714254182583492E-3</v>
      </c>
      <c r="U157" s="295">
        <v>1.4146606707672641E-3</v>
      </c>
      <c r="V157" s="295">
        <v>1.4146606707672641E-3</v>
      </c>
      <c r="W157" s="359" t="s">
        <v>540</v>
      </c>
      <c r="X157" s="359" t="s">
        <v>540</v>
      </c>
      <c r="Y157" s="295">
        <v>3.6266399033366853E-7</v>
      </c>
      <c r="Z157" s="295">
        <v>3.6266399033366853E-7</v>
      </c>
      <c r="AA157" s="295">
        <v>2.6791102461590785E-3</v>
      </c>
      <c r="AB157" s="295">
        <v>2.6791102461590785E-3</v>
      </c>
      <c r="AC157" s="295">
        <v>8.472432742475635E-3</v>
      </c>
      <c r="AD157" s="295">
        <v>8.472432742475635E-3</v>
      </c>
      <c r="AE157" s="296">
        <v>3.7803985694710284E-3</v>
      </c>
      <c r="AF157" s="296">
        <v>3.7803985694710284E-3</v>
      </c>
      <c r="AG157" s="321">
        <v>491</v>
      </c>
      <c r="AH157" s="321">
        <v>131</v>
      </c>
      <c r="AI157" s="321">
        <v>7</v>
      </c>
      <c r="AJ157" s="320">
        <v>9</v>
      </c>
      <c r="AK157" s="204" t="s">
        <v>903</v>
      </c>
      <c r="AL157" s="129"/>
    </row>
    <row r="158" spans="2:38" x14ac:dyDescent="0.2">
      <c r="B158" s="294">
        <v>41421</v>
      </c>
      <c r="C158" s="359" t="s">
        <v>540</v>
      </c>
      <c r="D158" s="359" t="s">
        <v>540</v>
      </c>
      <c r="E158" s="295">
        <v>0.10289860625842567</v>
      </c>
      <c r="F158" s="295">
        <v>0.10289860625842567</v>
      </c>
      <c r="G158" s="295">
        <v>1.91182293230302E-2</v>
      </c>
      <c r="H158" s="295">
        <v>1.91182293230302E-2</v>
      </c>
      <c r="I158" s="295">
        <v>0.15401742928670034</v>
      </c>
      <c r="J158" s="295">
        <v>0.15401742928670034</v>
      </c>
      <c r="K158" s="295">
        <v>0.1083109042468598</v>
      </c>
      <c r="L158" s="295">
        <v>0.1083109042468598</v>
      </c>
      <c r="M158" s="359" t="s">
        <v>540</v>
      </c>
      <c r="N158" s="359" t="s">
        <v>540</v>
      </c>
      <c r="O158" s="295">
        <v>6.4444436703370962E-4</v>
      </c>
      <c r="P158" s="295">
        <v>6.4444436703370962E-4</v>
      </c>
      <c r="Q158" s="295">
        <v>1.5663547010220463E-4</v>
      </c>
      <c r="R158" s="295">
        <v>1.5663547010220463E-4</v>
      </c>
      <c r="S158" s="295">
        <v>1.68832903829138E-3</v>
      </c>
      <c r="T158" s="295">
        <v>1.68832903829138E-3</v>
      </c>
      <c r="U158" s="295">
        <v>9.6784600494676822E-4</v>
      </c>
      <c r="V158" s="295">
        <v>9.6784600494676822E-4</v>
      </c>
      <c r="W158" s="359" t="s">
        <v>540</v>
      </c>
      <c r="X158" s="359" t="s">
        <v>540</v>
      </c>
      <c r="Y158" s="295">
        <v>5.647088712431649E-3</v>
      </c>
      <c r="Z158" s="295">
        <v>5.647088712431649E-3</v>
      </c>
      <c r="AA158" s="295">
        <v>3.2831438240833476E-2</v>
      </c>
      <c r="AB158" s="295">
        <v>3.2831438240833476E-2</v>
      </c>
      <c r="AC158" s="295">
        <v>2.2017788191886753E-2</v>
      </c>
      <c r="AD158" s="295">
        <v>2.2017788191886753E-2</v>
      </c>
      <c r="AE158" s="296">
        <v>1.6781948031854534E-2</v>
      </c>
      <c r="AF158" s="296">
        <v>1.6781948031854534E-2</v>
      </c>
      <c r="AG158" s="321">
        <v>667</v>
      </c>
      <c r="AH158" s="321">
        <v>280</v>
      </c>
      <c r="AI158" s="321">
        <v>3</v>
      </c>
      <c r="AJ158" s="320">
        <v>15</v>
      </c>
      <c r="AK158" s="204" t="s">
        <v>903</v>
      </c>
      <c r="AL158" s="129"/>
    </row>
    <row r="159" spans="2:38" x14ac:dyDescent="0.2">
      <c r="B159" s="294">
        <v>41422</v>
      </c>
      <c r="C159" s="359" t="s">
        <v>540</v>
      </c>
      <c r="D159" s="359" t="s">
        <v>540</v>
      </c>
      <c r="E159" s="295">
        <v>0.22247612943229678</v>
      </c>
      <c r="F159" s="295">
        <v>0.22247612943229678</v>
      </c>
      <c r="G159" s="295">
        <v>0.80172124977701198</v>
      </c>
      <c r="H159" s="295">
        <v>0.80172124977701198</v>
      </c>
      <c r="I159" s="295">
        <v>9.6002416324128204E-2</v>
      </c>
      <c r="J159" s="295">
        <v>9.6002416324128204E-2</v>
      </c>
      <c r="K159" s="295">
        <v>0.27382771735261552</v>
      </c>
      <c r="L159" s="295">
        <v>0.27382771735261552</v>
      </c>
      <c r="M159" s="359" t="s">
        <v>540</v>
      </c>
      <c r="N159" s="359" t="s">
        <v>540</v>
      </c>
      <c r="O159" s="295">
        <v>1.9193991688409406E-3</v>
      </c>
      <c r="P159" s="295">
        <v>1.9193991688409406E-3</v>
      </c>
      <c r="Q159" s="295">
        <v>3.646125665156875E-3</v>
      </c>
      <c r="R159" s="295">
        <v>3.646125665156875E-3</v>
      </c>
      <c r="S159" s="295">
        <v>1.7890092102995816E-3</v>
      </c>
      <c r="T159" s="295">
        <v>1.7890092102995816E-3</v>
      </c>
      <c r="U159" s="295">
        <v>2.1689444117116942E-3</v>
      </c>
      <c r="V159" s="295">
        <v>2.1689444117116942E-3</v>
      </c>
      <c r="W159" s="359" t="s">
        <v>540</v>
      </c>
      <c r="X159" s="359" t="s">
        <v>540</v>
      </c>
      <c r="Y159" s="295">
        <v>1.0138367287669897E-4</v>
      </c>
      <c r="Z159" s="295">
        <v>1.0138367287669897E-4</v>
      </c>
      <c r="AA159" s="295">
        <v>7.1355061915414575E-2</v>
      </c>
      <c r="AB159" s="295">
        <v>7.1355061915414575E-2</v>
      </c>
      <c r="AC159" s="295">
        <v>3.1164194587401061E-2</v>
      </c>
      <c r="AD159" s="295">
        <v>3.1164194587401061E-2</v>
      </c>
      <c r="AE159" s="296">
        <v>2.4653459280224416E-2</v>
      </c>
      <c r="AF159" s="296">
        <v>2.4653459280224416E-2</v>
      </c>
      <c r="AG159" s="321">
        <v>761</v>
      </c>
      <c r="AH159" s="321">
        <v>262</v>
      </c>
      <c r="AI159" s="321">
        <v>4</v>
      </c>
      <c r="AJ159" s="320">
        <v>27</v>
      </c>
      <c r="AK159" s="204" t="s">
        <v>903</v>
      </c>
      <c r="AL159" s="129"/>
    </row>
    <row r="160" spans="2:38" x14ac:dyDescent="0.2">
      <c r="B160" s="294">
        <v>41423</v>
      </c>
      <c r="C160" s="359" t="s">
        <v>540</v>
      </c>
      <c r="D160" s="359" t="s">
        <v>540</v>
      </c>
      <c r="E160" s="295">
        <v>2.2012129488032495E-2</v>
      </c>
      <c r="F160" s="295">
        <v>2.2012129488032495E-2</v>
      </c>
      <c r="G160" s="295">
        <v>9.9463523514899954E-3</v>
      </c>
      <c r="H160" s="295">
        <v>9.9463523514899954E-3</v>
      </c>
      <c r="I160" s="295">
        <v>4.4171489311444434E-2</v>
      </c>
      <c r="J160" s="295">
        <v>4.4171489311444434E-2</v>
      </c>
      <c r="K160" s="295">
        <v>2.8579477726667565E-2</v>
      </c>
      <c r="L160" s="295">
        <v>2.8579477726667565E-2</v>
      </c>
      <c r="M160" s="359" t="s">
        <v>540</v>
      </c>
      <c r="N160" s="359" t="s">
        <v>540</v>
      </c>
      <c r="O160" s="295">
        <v>1.4282280566693025E-4</v>
      </c>
      <c r="P160" s="295">
        <v>1.4282280566693025E-4</v>
      </c>
      <c r="Q160" s="295">
        <v>7.8317735051102317E-5</v>
      </c>
      <c r="R160" s="295">
        <v>7.8317735051102317E-5</v>
      </c>
      <c r="S160" s="295">
        <v>2.8267894448456593E-4</v>
      </c>
      <c r="T160" s="295">
        <v>2.8267894448456593E-4</v>
      </c>
      <c r="U160" s="295">
        <v>1.8629899625735919E-4</v>
      </c>
      <c r="V160" s="295">
        <v>1.8629899625735919E-4</v>
      </c>
      <c r="W160" s="359" t="s">
        <v>540</v>
      </c>
      <c r="X160" s="359" t="s">
        <v>540</v>
      </c>
      <c r="Y160" s="295">
        <v>3.6266399033366853E-7</v>
      </c>
      <c r="Z160" s="295">
        <v>3.6266399033366853E-7</v>
      </c>
      <c r="AA160" s="295">
        <v>6.307831970193487E-3</v>
      </c>
      <c r="AB160" s="295">
        <v>6.307831970193487E-3</v>
      </c>
      <c r="AC160" s="295">
        <v>9.0765137745248449E-3</v>
      </c>
      <c r="AD160" s="295">
        <v>9.0765137745248449E-3</v>
      </c>
      <c r="AE160" s="296">
        <v>4.6482792593528725E-3</v>
      </c>
      <c r="AF160" s="296">
        <v>4.6482792593528725E-3</v>
      </c>
      <c r="AG160" s="321">
        <v>548</v>
      </c>
      <c r="AH160" s="321">
        <v>271</v>
      </c>
      <c r="AI160" s="321">
        <v>4</v>
      </c>
      <c r="AJ160" s="320">
        <v>13</v>
      </c>
      <c r="AK160" s="204" t="s">
        <v>903</v>
      </c>
      <c r="AL160" s="129"/>
    </row>
    <row r="161" spans="2:38" x14ac:dyDescent="0.2">
      <c r="B161" s="294">
        <v>41424</v>
      </c>
      <c r="C161" s="359" t="s">
        <v>540</v>
      </c>
      <c r="D161" s="359" t="s">
        <v>540</v>
      </c>
      <c r="E161" s="295">
        <v>1.6382820854916415E-2</v>
      </c>
      <c r="F161" s="295">
        <v>1.6382820854916415E-2</v>
      </c>
      <c r="G161" s="295">
        <v>1.8770150500580857E-2</v>
      </c>
      <c r="H161" s="295">
        <v>1.8770150500580857E-2</v>
      </c>
      <c r="I161" s="295">
        <v>3.8916758795477912E-3</v>
      </c>
      <c r="J161" s="295">
        <v>3.8916758795477912E-3</v>
      </c>
      <c r="K161" s="295">
        <v>1.1912533378570159E-2</v>
      </c>
      <c r="L161" s="295">
        <v>1.1912533378570159E-2</v>
      </c>
      <c r="M161" s="359" t="s">
        <v>540</v>
      </c>
      <c r="N161" s="359" t="s">
        <v>540</v>
      </c>
      <c r="O161" s="295">
        <v>1.7417415325235395E-4</v>
      </c>
      <c r="P161" s="295">
        <v>1.7417415325235395E-4</v>
      </c>
      <c r="Q161" s="295">
        <v>1.6533744066343824E-4</v>
      </c>
      <c r="R161" s="295">
        <v>1.6533744066343824E-4</v>
      </c>
      <c r="S161" s="295">
        <v>2.7106200156054265E-5</v>
      </c>
      <c r="T161" s="295">
        <v>2.7106200156054265E-5</v>
      </c>
      <c r="U161" s="295">
        <v>1.1511157492324634E-4</v>
      </c>
      <c r="V161" s="295">
        <v>1.1511157492324634E-4</v>
      </c>
      <c r="W161" s="359" t="s">
        <v>540</v>
      </c>
      <c r="X161" s="359" t="s">
        <v>540</v>
      </c>
      <c r="Y161" s="295">
        <v>5.6261878140413659E-3</v>
      </c>
      <c r="Z161" s="295">
        <v>5.6261878140413659E-3</v>
      </c>
      <c r="AA161" s="295">
        <v>6.2730240879485515E-3</v>
      </c>
      <c r="AB161" s="295">
        <v>6.2730240879485515E-3</v>
      </c>
      <c r="AC161" s="295">
        <v>4.4916936338436665E-3</v>
      </c>
      <c r="AD161" s="295">
        <v>4.4916936338436665E-3</v>
      </c>
      <c r="AE161" s="296">
        <v>5.2950245553032172E-3</v>
      </c>
      <c r="AF161" s="296">
        <v>5.2950245553032172E-3</v>
      </c>
      <c r="AG161" s="321">
        <v>476</v>
      </c>
      <c r="AH161" s="321">
        <v>313</v>
      </c>
      <c r="AI161" s="321">
        <v>5</v>
      </c>
      <c r="AJ161" s="320">
        <v>38</v>
      </c>
      <c r="AK161" s="204" t="s">
        <v>903</v>
      </c>
      <c r="AL161" s="129"/>
    </row>
    <row r="162" spans="2:38" x14ac:dyDescent="0.2">
      <c r="B162" s="294">
        <v>41425</v>
      </c>
      <c r="C162" s="359" t="s">
        <v>540</v>
      </c>
      <c r="D162" s="359" t="s">
        <v>540</v>
      </c>
      <c r="E162" s="295">
        <v>9.8930919047337043E-4</v>
      </c>
      <c r="F162" s="295">
        <v>9.8930919047337043E-4</v>
      </c>
      <c r="G162" s="295">
        <v>0.50816897486435808</v>
      </c>
      <c r="H162" s="295">
        <v>0.50816897486435808</v>
      </c>
      <c r="I162" s="295">
        <v>4.0345642775132771E-2</v>
      </c>
      <c r="J162" s="295">
        <v>4.0345642775132771E-2</v>
      </c>
      <c r="K162" s="295">
        <v>0.10466065562100423</v>
      </c>
      <c r="L162" s="295">
        <v>0.10466065562100423</v>
      </c>
      <c r="M162" s="359" t="s">
        <v>540</v>
      </c>
      <c r="N162" s="359" t="s">
        <v>540</v>
      </c>
      <c r="O162" s="295">
        <v>5.2252245975706187E-5</v>
      </c>
      <c r="P162" s="295">
        <v>5.2252245975706187E-5</v>
      </c>
      <c r="Q162" s="295">
        <v>2.3660657955994136E-2</v>
      </c>
      <c r="R162" s="295">
        <v>2.3660657955994136E-2</v>
      </c>
      <c r="S162" s="295">
        <v>4.2092056528044266E-3</v>
      </c>
      <c r="T162" s="295">
        <v>4.2092056528044266E-3</v>
      </c>
      <c r="U162" s="295">
        <v>5.787385891864792E-3</v>
      </c>
      <c r="V162" s="295">
        <v>5.787385891864792E-3</v>
      </c>
      <c r="W162" s="359" t="s">
        <v>540</v>
      </c>
      <c r="X162" s="359" t="s">
        <v>540</v>
      </c>
      <c r="Y162" s="295">
        <v>3.6266399033366853E-7</v>
      </c>
      <c r="Z162" s="295">
        <v>3.6266399033366853E-7</v>
      </c>
      <c r="AA162" s="295">
        <v>1.8125107992348698E-2</v>
      </c>
      <c r="AB162" s="295">
        <v>1.8125107992348698E-2</v>
      </c>
      <c r="AC162" s="295">
        <v>2.276514485333225E-2</v>
      </c>
      <c r="AD162" s="295">
        <v>2.276514485333225E-2</v>
      </c>
      <c r="AE162" s="296">
        <v>1.205934420802977E-2</v>
      </c>
      <c r="AF162" s="296">
        <v>1.205934420802977E-2</v>
      </c>
      <c r="AG162" s="321">
        <v>622</v>
      </c>
      <c r="AH162" s="321">
        <v>280</v>
      </c>
      <c r="AI162" s="321">
        <v>8</v>
      </c>
      <c r="AJ162" s="320">
        <v>15</v>
      </c>
      <c r="AK162" s="204" t="s">
        <v>903</v>
      </c>
      <c r="AL162" s="129"/>
    </row>
    <row r="163" spans="2:38" x14ac:dyDescent="0.2">
      <c r="B163" s="294">
        <v>41426</v>
      </c>
      <c r="C163" s="359" t="s">
        <v>540</v>
      </c>
      <c r="D163" s="359" t="s">
        <v>540</v>
      </c>
      <c r="E163" s="295">
        <v>0.14243962252977507</v>
      </c>
      <c r="F163" s="295">
        <v>0.14243962252977507</v>
      </c>
      <c r="G163" s="295">
        <v>0.19368846075193727</v>
      </c>
      <c r="H163" s="295">
        <v>0.19368846075193727</v>
      </c>
      <c r="I163" s="295">
        <v>0.16735367976347904</v>
      </c>
      <c r="J163" s="295">
        <v>0.16735367976347904</v>
      </c>
      <c r="K163" s="295">
        <v>0.16110470760902657</v>
      </c>
      <c r="L163" s="295">
        <v>0.16110470760902657</v>
      </c>
      <c r="M163" s="359" t="s">
        <v>540</v>
      </c>
      <c r="N163" s="359" t="s">
        <v>540</v>
      </c>
      <c r="O163" s="295">
        <v>2.682281960086251E-4</v>
      </c>
      <c r="P163" s="295">
        <v>2.682281960086251E-4</v>
      </c>
      <c r="Q163" s="295">
        <v>1.1834679963277684E-3</v>
      </c>
      <c r="R163" s="295">
        <v>1.1834679963277684E-3</v>
      </c>
      <c r="S163" s="295">
        <v>8.3254757622166673E-4</v>
      </c>
      <c r="T163" s="295">
        <v>8.3254757622166673E-4</v>
      </c>
      <c r="U163" s="295">
        <v>6.4825992193617659E-4</v>
      </c>
      <c r="V163" s="295">
        <v>6.4825992193617659E-4</v>
      </c>
      <c r="W163" s="359" t="s">
        <v>540</v>
      </c>
      <c r="X163" s="359" t="s">
        <v>540</v>
      </c>
      <c r="Y163" s="295">
        <v>1.1231112065702117E-2</v>
      </c>
      <c r="Z163" s="295">
        <v>1.1231112065702117E-2</v>
      </c>
      <c r="AA163" s="295">
        <v>2.9194014546237837E-2</v>
      </c>
      <c r="AB163" s="295">
        <v>2.9194014546237837E-2</v>
      </c>
      <c r="AC163" s="295">
        <v>4.2404493942758869E-5</v>
      </c>
      <c r="AD163" s="295">
        <v>4.2404493942758869E-5</v>
      </c>
      <c r="AE163" s="296">
        <v>9.9812773554680094E-3</v>
      </c>
      <c r="AF163" s="296">
        <v>9.9812773554680094E-3</v>
      </c>
      <c r="AG163" s="321">
        <v>816</v>
      </c>
      <c r="AH163" s="321">
        <v>328</v>
      </c>
      <c r="AI163" s="321">
        <v>10</v>
      </c>
      <c r="AJ163" s="320">
        <v>36</v>
      </c>
      <c r="AK163" s="204" t="s">
        <v>903</v>
      </c>
      <c r="AL163" s="129"/>
    </row>
    <row r="164" spans="2:38" x14ac:dyDescent="0.2">
      <c r="B164" s="294">
        <v>41427</v>
      </c>
      <c r="C164" s="359" t="s">
        <v>540</v>
      </c>
      <c r="D164" s="359" t="s">
        <v>540</v>
      </c>
      <c r="E164" s="295">
        <v>7.8144975598201133E-2</v>
      </c>
      <c r="F164" s="295">
        <v>7.8144975598201133E-2</v>
      </c>
      <c r="G164" s="295">
        <v>4.591159668106843E-2</v>
      </c>
      <c r="H164" s="295">
        <v>4.591159668106843E-2</v>
      </c>
      <c r="I164" s="295">
        <v>3.4440363455420953E-2</v>
      </c>
      <c r="J164" s="295">
        <v>3.4440363455420953E-2</v>
      </c>
      <c r="K164" s="295">
        <v>5.5439854959415592E-2</v>
      </c>
      <c r="L164" s="295">
        <v>5.5439854959415592E-2</v>
      </c>
      <c r="M164" s="359" t="s">
        <v>540</v>
      </c>
      <c r="N164" s="359" t="s">
        <v>540</v>
      </c>
      <c r="O164" s="295">
        <v>1.672071871222598E-4</v>
      </c>
      <c r="P164" s="295">
        <v>1.672071871222598E-4</v>
      </c>
      <c r="Q164" s="295">
        <v>1.3052955841850387E-4</v>
      </c>
      <c r="R164" s="295">
        <v>1.3052955841850387E-4</v>
      </c>
      <c r="S164" s="295">
        <v>1.7425414386034886E-4</v>
      </c>
      <c r="T164" s="295">
        <v>1.7425414386034886E-4</v>
      </c>
      <c r="U164" s="295">
        <v>1.6357960646987642E-4</v>
      </c>
      <c r="V164" s="295">
        <v>1.6357960646987642E-4</v>
      </c>
      <c r="W164" s="359" t="s">
        <v>540</v>
      </c>
      <c r="X164" s="359" t="s">
        <v>540</v>
      </c>
      <c r="Y164" s="295">
        <v>1.2791712478843208E-2</v>
      </c>
      <c r="Z164" s="295">
        <v>1.2791712478843208E-2</v>
      </c>
      <c r="AA164" s="295">
        <v>1.3825166325352732E-3</v>
      </c>
      <c r="AB164" s="295">
        <v>1.3825166325352732E-3</v>
      </c>
      <c r="AC164" s="295">
        <v>6.89640081911648E-3</v>
      </c>
      <c r="AD164" s="295">
        <v>6.89640081911648E-3</v>
      </c>
      <c r="AE164" s="296">
        <v>8.499973141324127E-3</v>
      </c>
      <c r="AF164" s="296">
        <v>8.499973141324127E-3</v>
      </c>
      <c r="AG164" s="321">
        <v>324</v>
      </c>
      <c r="AH164" s="321">
        <v>188</v>
      </c>
      <c r="AI164" s="321">
        <v>6</v>
      </c>
      <c r="AJ164" s="320">
        <v>30</v>
      </c>
      <c r="AK164" s="204" t="s">
        <v>903</v>
      </c>
      <c r="AL164" s="129"/>
    </row>
    <row r="165" spans="2:38" x14ac:dyDescent="0.2">
      <c r="B165" s="294">
        <v>41428</v>
      </c>
      <c r="C165" s="359" t="s">
        <v>540</v>
      </c>
      <c r="D165" s="359" t="s">
        <v>540</v>
      </c>
      <c r="E165" s="295">
        <v>0.10657368089205034</v>
      </c>
      <c r="F165" s="295">
        <v>0.10657368089205034</v>
      </c>
      <c r="G165" s="295">
        <v>0.30452545979036955</v>
      </c>
      <c r="H165" s="295">
        <v>0.30452545979036955</v>
      </c>
      <c r="I165" s="295">
        <v>1.8997573995086035E-2</v>
      </c>
      <c r="J165" s="295">
        <v>1.8997573995086035E-2</v>
      </c>
      <c r="K165" s="295">
        <v>0.10677355887124014</v>
      </c>
      <c r="L165" s="295">
        <v>0.10677355887124014</v>
      </c>
      <c r="M165" s="359" t="s">
        <v>540</v>
      </c>
      <c r="N165" s="359" t="s">
        <v>540</v>
      </c>
      <c r="O165" s="295">
        <v>7.3501492672493375E-4</v>
      </c>
      <c r="P165" s="295">
        <v>7.3501492672493375E-4</v>
      </c>
      <c r="Q165" s="295">
        <v>8.2929779448556121E-3</v>
      </c>
      <c r="R165" s="295">
        <v>8.2929779448556121E-3</v>
      </c>
      <c r="S165" s="295">
        <v>1.3165868647226357E-4</v>
      </c>
      <c r="T165" s="295">
        <v>1.3165868647226357E-4</v>
      </c>
      <c r="U165" s="295">
        <v>1.8145219310269614E-3</v>
      </c>
      <c r="V165" s="295">
        <v>1.8145219310269614E-3</v>
      </c>
      <c r="W165" s="359" t="s">
        <v>540</v>
      </c>
      <c r="X165" s="359" t="s">
        <v>540</v>
      </c>
      <c r="Y165" s="295">
        <v>3.6266399033366853E-7</v>
      </c>
      <c r="Z165" s="295">
        <v>3.6266399033366853E-7</v>
      </c>
      <c r="AA165" s="295">
        <v>1.6424075396257045E-4</v>
      </c>
      <c r="AB165" s="295">
        <v>1.6424075396257045E-4</v>
      </c>
      <c r="AC165" s="295">
        <v>2.7562942280953854E-2</v>
      </c>
      <c r="AD165" s="295">
        <v>2.7562942280953854E-2</v>
      </c>
      <c r="AE165" s="296">
        <v>1.0809777769718216E-2</v>
      </c>
      <c r="AF165" s="296">
        <v>1.0809777769718216E-2</v>
      </c>
      <c r="AG165" s="321">
        <v>829</v>
      </c>
      <c r="AH165" s="321">
        <v>360</v>
      </c>
      <c r="AI165" s="321">
        <v>8</v>
      </c>
      <c r="AJ165" s="320">
        <v>26</v>
      </c>
      <c r="AK165" s="204" t="s">
        <v>903</v>
      </c>
      <c r="AL165" s="129"/>
    </row>
    <row r="166" spans="2:38" x14ac:dyDescent="0.2">
      <c r="B166" s="294">
        <v>41429</v>
      </c>
      <c r="C166" s="359" t="s">
        <v>540</v>
      </c>
      <c r="D166" s="359" t="s">
        <v>540</v>
      </c>
      <c r="E166" s="295">
        <v>8.2690920998087572E-2</v>
      </c>
      <c r="F166" s="295">
        <v>8.2690920998087572E-2</v>
      </c>
      <c r="G166" s="295">
        <v>3.8802086732540583E-2</v>
      </c>
      <c r="H166" s="295">
        <v>3.8802086732540583E-2</v>
      </c>
      <c r="I166" s="295">
        <v>1.8811702908301663E-2</v>
      </c>
      <c r="J166" s="295">
        <v>1.8811702908301663E-2</v>
      </c>
      <c r="K166" s="295">
        <v>5.0065961961682989E-2</v>
      </c>
      <c r="L166" s="295">
        <v>5.0065961961682989E-2</v>
      </c>
      <c r="M166" s="359" t="s">
        <v>540</v>
      </c>
      <c r="N166" s="359" t="s">
        <v>540</v>
      </c>
      <c r="O166" s="295">
        <v>1.32372356471789E-4</v>
      </c>
      <c r="P166" s="295">
        <v>1.32372356471789E-4</v>
      </c>
      <c r="Q166" s="295">
        <v>2.5235714627577414E-4</v>
      </c>
      <c r="R166" s="295">
        <v>2.5235714627577414E-4</v>
      </c>
      <c r="S166" s="295">
        <v>2.5944505863651943E-4</v>
      </c>
      <c r="T166" s="295">
        <v>2.5944505863651943E-4</v>
      </c>
      <c r="U166" s="295">
        <v>2.0295988210151334E-4</v>
      </c>
      <c r="V166" s="295">
        <v>2.0295988210151334E-4</v>
      </c>
      <c r="W166" s="359" t="s">
        <v>540</v>
      </c>
      <c r="X166" s="359" t="s">
        <v>540</v>
      </c>
      <c r="Y166" s="295">
        <v>3.6266399033366853E-7</v>
      </c>
      <c r="Z166" s="295">
        <v>3.6266399033366853E-7</v>
      </c>
      <c r="AA166" s="295">
        <v>2.0143965162554896E-2</v>
      </c>
      <c r="AB166" s="295">
        <v>2.0143965162554896E-2</v>
      </c>
      <c r="AC166" s="295">
        <v>1.9170608094712352E-5</v>
      </c>
      <c r="AD166" s="295">
        <v>1.9170608094712352E-5</v>
      </c>
      <c r="AE166" s="296">
        <v>3.5138243959645628E-3</v>
      </c>
      <c r="AF166" s="296">
        <v>3.5138243959645628E-3</v>
      </c>
      <c r="AG166" s="321">
        <v>481</v>
      </c>
      <c r="AH166" s="321">
        <v>279</v>
      </c>
      <c r="AI166" s="321">
        <v>3</v>
      </c>
      <c r="AJ166" s="320">
        <v>21</v>
      </c>
      <c r="AK166" s="204" t="s">
        <v>903</v>
      </c>
      <c r="AL166" s="129"/>
    </row>
    <row r="167" spans="2:38" x14ac:dyDescent="0.2">
      <c r="B167" s="294">
        <v>41430</v>
      </c>
      <c r="C167" s="359" t="s">
        <v>540</v>
      </c>
      <c r="D167" s="359" t="s">
        <v>540</v>
      </c>
      <c r="E167" s="295">
        <v>6.3009241680571565E-2</v>
      </c>
      <c r="F167" s="295">
        <v>6.3009241680571565E-2</v>
      </c>
      <c r="G167" s="295">
        <v>2.098045102313419E-2</v>
      </c>
      <c r="H167" s="295">
        <v>2.098045102313419E-2</v>
      </c>
      <c r="I167" s="295">
        <v>6.5051008060222237E-2</v>
      </c>
      <c r="J167" s="295">
        <v>6.5051008060222237E-2</v>
      </c>
      <c r="K167" s="295">
        <v>5.6492520019568969E-2</v>
      </c>
      <c r="L167" s="295">
        <v>5.6492520019568969E-2</v>
      </c>
      <c r="M167" s="359" t="s">
        <v>540</v>
      </c>
      <c r="N167" s="359" t="s">
        <v>540</v>
      </c>
      <c r="O167" s="295">
        <v>6.6186178235894501E-4</v>
      </c>
      <c r="P167" s="295">
        <v>6.6186178235894501E-4</v>
      </c>
      <c r="Q167" s="295">
        <v>2.8716502852070851E-4</v>
      </c>
      <c r="R167" s="295">
        <v>2.8716502852070851E-4</v>
      </c>
      <c r="S167" s="295">
        <v>2.517004300205039E-4</v>
      </c>
      <c r="T167" s="295">
        <v>2.517004300205039E-4</v>
      </c>
      <c r="U167" s="295">
        <v>4.3621228391967E-4</v>
      </c>
      <c r="V167" s="295">
        <v>4.3621228391967E-4</v>
      </c>
      <c r="W167" s="359" t="s">
        <v>540</v>
      </c>
      <c r="X167" s="359" t="s">
        <v>540</v>
      </c>
      <c r="Y167" s="295">
        <v>3.6266399033366853E-7</v>
      </c>
      <c r="Z167" s="295">
        <v>3.6266399033366853E-7</v>
      </c>
      <c r="AA167" s="295">
        <v>5.6899920603459015E-3</v>
      </c>
      <c r="AB167" s="295">
        <v>5.6899920603459015E-3</v>
      </c>
      <c r="AC167" s="295">
        <v>4.8324572929483488E-3</v>
      </c>
      <c r="AD167" s="295">
        <v>4.8324572929483488E-3</v>
      </c>
      <c r="AE167" s="296">
        <v>2.8807107338867082E-3</v>
      </c>
      <c r="AF167" s="296">
        <v>2.8807107338867082E-3</v>
      </c>
      <c r="AG167" s="321">
        <v>478</v>
      </c>
      <c r="AH167" s="321">
        <v>320</v>
      </c>
      <c r="AI167" s="321">
        <v>8</v>
      </c>
      <c r="AJ167" s="320">
        <v>25</v>
      </c>
      <c r="AK167" s="204" t="s">
        <v>903</v>
      </c>
      <c r="AL167" s="129"/>
    </row>
    <row r="168" spans="2:38" x14ac:dyDescent="0.2">
      <c r="B168" s="294">
        <v>41431</v>
      </c>
      <c r="C168" s="359" t="s">
        <v>540</v>
      </c>
      <c r="D168" s="359" t="s">
        <v>540</v>
      </c>
      <c r="E168" s="295">
        <v>3.169969589192842E-4</v>
      </c>
      <c r="F168" s="295">
        <v>3.169969589192842E-4</v>
      </c>
      <c r="G168" s="295">
        <v>0.1957943376277558</v>
      </c>
      <c r="H168" s="295">
        <v>0.1957943376277558</v>
      </c>
      <c r="I168" s="295">
        <v>5.5180478889110471E-3</v>
      </c>
      <c r="J168" s="295">
        <v>5.5180478889110471E-3</v>
      </c>
      <c r="K168" s="295">
        <v>3.6375257675745835E-2</v>
      </c>
      <c r="L168" s="295">
        <v>3.6375257675745835E-2</v>
      </c>
      <c r="M168" s="359" t="s">
        <v>540</v>
      </c>
      <c r="N168" s="359" t="s">
        <v>540</v>
      </c>
      <c r="O168" s="295">
        <v>3.4834830650470794E-6</v>
      </c>
      <c r="P168" s="295">
        <v>3.4834830650470794E-6</v>
      </c>
      <c r="Q168" s="295">
        <v>1.1051502612766662E-3</v>
      </c>
      <c r="R168" s="295">
        <v>1.1051502612766662E-3</v>
      </c>
      <c r="S168" s="295">
        <v>3.4850828772069771E-5</v>
      </c>
      <c r="T168" s="295">
        <v>3.4850828772069771E-5</v>
      </c>
      <c r="U168" s="295">
        <v>2.0750376005900989E-4</v>
      </c>
      <c r="V168" s="295">
        <v>2.0750376005900989E-4</v>
      </c>
      <c r="W168" s="359" t="s">
        <v>540</v>
      </c>
      <c r="X168" s="359" t="s">
        <v>540</v>
      </c>
      <c r="Y168" s="295">
        <v>3.6266399033366853E-7</v>
      </c>
      <c r="Z168" s="295">
        <v>3.6266399033366853E-7</v>
      </c>
      <c r="AA168" s="295">
        <v>3.6312226465326898E-2</v>
      </c>
      <c r="AB168" s="295">
        <v>3.6312226465326898E-2</v>
      </c>
      <c r="AC168" s="295">
        <v>1.25499797088078E-2</v>
      </c>
      <c r="AD168" s="295">
        <v>1.25499797088078E-2</v>
      </c>
      <c r="AE168" s="296">
        <v>1.122932916779373E-2</v>
      </c>
      <c r="AF168" s="296">
        <v>1.122932916779373E-2</v>
      </c>
      <c r="AG168" s="321">
        <v>416</v>
      </c>
      <c r="AH168" s="321">
        <v>264</v>
      </c>
      <c r="AI168" s="321">
        <v>5</v>
      </c>
      <c r="AJ168" s="320">
        <v>32</v>
      </c>
      <c r="AK168" s="204" t="s">
        <v>903</v>
      </c>
      <c r="AL168" s="129"/>
    </row>
    <row r="169" spans="2:38" x14ac:dyDescent="0.2">
      <c r="B169" s="294">
        <v>41432</v>
      </c>
      <c r="C169" s="359" t="s">
        <v>540</v>
      </c>
      <c r="D169" s="359" t="s">
        <v>540</v>
      </c>
      <c r="E169" s="295">
        <v>6.5841313412454847E-2</v>
      </c>
      <c r="F169" s="295">
        <v>6.5841313412454847E-2</v>
      </c>
      <c r="G169" s="295">
        <v>0.34666910321842381</v>
      </c>
      <c r="H169" s="295">
        <v>0.34666910321842381</v>
      </c>
      <c r="I169" s="295">
        <v>2.5894165777647839E-2</v>
      </c>
      <c r="J169" s="295">
        <v>2.5894165777647839E-2</v>
      </c>
      <c r="K169" s="295">
        <v>9.9095919749056779E-2</v>
      </c>
      <c r="L169" s="295">
        <v>9.9095919749056779E-2</v>
      </c>
      <c r="M169" s="359" t="s">
        <v>540</v>
      </c>
      <c r="N169" s="359" t="s">
        <v>540</v>
      </c>
      <c r="O169" s="295">
        <v>7.837836896355928E-4</v>
      </c>
      <c r="P169" s="295">
        <v>7.837836896355928E-4</v>
      </c>
      <c r="Q169" s="295">
        <v>5.4822414535771625E-3</v>
      </c>
      <c r="R169" s="295">
        <v>5.4822414535771625E-3</v>
      </c>
      <c r="S169" s="295">
        <v>1.548925723203101E-4</v>
      </c>
      <c r="T169" s="295">
        <v>1.548925723203101E-4</v>
      </c>
      <c r="U169" s="295">
        <v>1.3555902573198085E-3</v>
      </c>
      <c r="V169" s="295">
        <v>1.3555902573198085E-3</v>
      </c>
      <c r="W169" s="359" t="s">
        <v>540</v>
      </c>
      <c r="X169" s="359" t="s">
        <v>540</v>
      </c>
      <c r="Y169" s="295">
        <v>3.6266399033366853E-7</v>
      </c>
      <c r="Z169" s="295">
        <v>3.6266399033366853E-7</v>
      </c>
      <c r="AA169" s="295">
        <v>1.8682034108267652E-2</v>
      </c>
      <c r="AB169" s="295">
        <v>1.8682034108267652E-2</v>
      </c>
      <c r="AC169" s="295">
        <v>3.3367541428657478E-2</v>
      </c>
      <c r="AD169" s="295">
        <v>3.3367541428657478E-2</v>
      </c>
      <c r="AE169" s="296">
        <v>1.6303326220331565E-2</v>
      </c>
      <c r="AF169" s="296">
        <v>1.6303326220331565E-2</v>
      </c>
      <c r="AG169" s="321">
        <v>590</v>
      </c>
      <c r="AH169" s="321">
        <v>331</v>
      </c>
      <c r="AI169" s="321">
        <v>6</v>
      </c>
      <c r="AJ169" s="320">
        <v>41</v>
      </c>
      <c r="AK169" s="204" t="s">
        <v>903</v>
      </c>
      <c r="AL169" s="129"/>
    </row>
    <row r="170" spans="2:38" x14ac:dyDescent="0.2">
      <c r="B170" s="294">
        <v>41433</v>
      </c>
      <c r="C170" s="359" t="s">
        <v>540</v>
      </c>
      <c r="D170" s="359" t="s">
        <v>540</v>
      </c>
      <c r="E170" s="295">
        <v>3.1002999278919007E-4</v>
      </c>
      <c r="F170" s="295">
        <v>3.1002999278919007E-4</v>
      </c>
      <c r="G170" s="295">
        <v>1.5933308097618705E-2</v>
      </c>
      <c r="H170" s="295">
        <v>1.5933308097618705E-2</v>
      </c>
      <c r="I170" s="295">
        <v>0.26522255158406699</v>
      </c>
      <c r="J170" s="295">
        <v>0.26522255158406699</v>
      </c>
      <c r="K170" s="295">
        <v>0.10664784491441606</v>
      </c>
      <c r="L170" s="295">
        <v>0.10664784491441606</v>
      </c>
      <c r="M170" s="359" t="s">
        <v>540</v>
      </c>
      <c r="N170" s="359" t="s">
        <v>540</v>
      </c>
      <c r="O170" s="295">
        <v>3.4834830650470794E-6</v>
      </c>
      <c r="P170" s="295">
        <v>3.4834830650470794E-6</v>
      </c>
      <c r="Q170" s="295">
        <v>1.91443352347139E-4</v>
      </c>
      <c r="R170" s="295">
        <v>1.91443352347139E-4</v>
      </c>
      <c r="S170" s="295">
        <v>1.2662467787185349E-3</v>
      </c>
      <c r="T170" s="295">
        <v>1.2662467787185349E-3</v>
      </c>
      <c r="U170" s="295">
        <v>5.3011909504126599E-4</v>
      </c>
      <c r="V170" s="295">
        <v>5.3011909504126599E-4</v>
      </c>
      <c r="W170" s="359" t="s">
        <v>540</v>
      </c>
      <c r="X170" s="359" t="s">
        <v>540</v>
      </c>
      <c r="Y170" s="295">
        <v>5.4171788301385412E-3</v>
      </c>
      <c r="Z170" s="295">
        <v>5.4171788301385412E-3</v>
      </c>
      <c r="AA170" s="295">
        <v>3.3510191944609691E-2</v>
      </c>
      <c r="AB170" s="295">
        <v>3.3510191944609691E-2</v>
      </c>
      <c r="AC170" s="295">
        <v>6.4317231021555499E-3</v>
      </c>
      <c r="AD170" s="295">
        <v>6.4317231021555499E-3</v>
      </c>
      <c r="AE170" s="296">
        <v>1.070375395070996E-2</v>
      </c>
      <c r="AF170" s="296">
        <v>1.070375395070996E-2</v>
      </c>
      <c r="AG170" s="321">
        <v>204</v>
      </c>
      <c r="AH170" s="321">
        <v>153</v>
      </c>
      <c r="AI170" s="321">
        <v>3</v>
      </c>
      <c r="AJ170" s="320">
        <v>20</v>
      </c>
      <c r="AK170" s="204" t="s">
        <v>903</v>
      </c>
      <c r="AL170" s="129"/>
    </row>
    <row r="171" spans="2:38" x14ac:dyDescent="0.2">
      <c r="B171" s="294">
        <v>41434</v>
      </c>
      <c r="C171" s="359" t="s">
        <v>540</v>
      </c>
      <c r="D171" s="359" t="s">
        <v>540</v>
      </c>
      <c r="E171" s="295">
        <v>3.2396392504937838E-4</v>
      </c>
      <c r="F171" s="295">
        <v>3.2396392504937838E-4</v>
      </c>
      <c r="G171" s="295">
        <v>0.51745397745319432</v>
      </c>
      <c r="H171" s="295">
        <v>0.51745397745319432</v>
      </c>
      <c r="I171" s="295">
        <v>0.14436762203114503</v>
      </c>
      <c r="J171" s="295">
        <v>0.14436762203114503</v>
      </c>
      <c r="K171" s="295">
        <v>0.14667486584200329</v>
      </c>
      <c r="L171" s="295">
        <v>0.14667486584200329</v>
      </c>
      <c r="M171" s="359" t="s">
        <v>540</v>
      </c>
      <c r="N171" s="359" t="s">
        <v>540</v>
      </c>
      <c r="O171" s="295">
        <v>3.4834830650470794E-6</v>
      </c>
      <c r="P171" s="295">
        <v>3.4834830650470794E-6</v>
      </c>
      <c r="Q171" s="295">
        <v>1.5402487893383457E-3</v>
      </c>
      <c r="R171" s="295">
        <v>1.5402487893383457E-3</v>
      </c>
      <c r="S171" s="295">
        <v>2.9274696168538608E-3</v>
      </c>
      <c r="T171" s="295">
        <v>2.9274696168538608E-3</v>
      </c>
      <c r="U171" s="295">
        <v>1.4146606707672639E-3</v>
      </c>
      <c r="V171" s="295">
        <v>1.4146606707672639E-3</v>
      </c>
      <c r="W171" s="359" t="s">
        <v>540</v>
      </c>
      <c r="X171" s="359" t="s">
        <v>540</v>
      </c>
      <c r="Y171" s="295">
        <v>3.6266399033366853E-7</v>
      </c>
      <c r="Z171" s="295">
        <v>3.6266399033366853E-7</v>
      </c>
      <c r="AA171" s="295">
        <v>3.604246537792867E-2</v>
      </c>
      <c r="AB171" s="295">
        <v>3.604246537792867E-2</v>
      </c>
      <c r="AC171" s="295">
        <v>1.9170608094712352E-5</v>
      </c>
      <c r="AD171" s="295">
        <v>1.9170608094712352E-5</v>
      </c>
      <c r="AE171" s="296">
        <v>6.2810460720799715E-3</v>
      </c>
      <c r="AF171" s="296">
        <v>6.2810460720799715E-3</v>
      </c>
      <c r="AG171" s="321">
        <v>293</v>
      </c>
      <c r="AH171" s="321">
        <v>142</v>
      </c>
      <c r="AI171" s="321">
        <v>6</v>
      </c>
      <c r="AJ171" s="320">
        <v>21</v>
      </c>
      <c r="AK171" s="204" t="s">
        <v>903</v>
      </c>
      <c r="AL171" s="129"/>
    </row>
    <row r="172" spans="2:38" x14ac:dyDescent="0.2">
      <c r="B172" s="294">
        <v>41435</v>
      </c>
      <c r="C172" s="359" t="s">
        <v>540</v>
      </c>
      <c r="D172" s="359" t="s">
        <v>540</v>
      </c>
      <c r="E172" s="295">
        <v>3.6722878471726311E-2</v>
      </c>
      <c r="F172" s="295">
        <v>3.6722878471726311E-2</v>
      </c>
      <c r="G172" s="295">
        <v>0.43680411429168137</v>
      </c>
      <c r="H172" s="295">
        <v>0.43680411429168137</v>
      </c>
      <c r="I172" s="295">
        <v>1.4374030711324776E-2</v>
      </c>
      <c r="J172" s="295">
        <v>1.4374030711324776E-2</v>
      </c>
      <c r="K172" s="295">
        <v>9.7617644786884547E-2</v>
      </c>
      <c r="L172" s="295">
        <v>9.7617644786884547E-2</v>
      </c>
      <c r="M172" s="359" t="s">
        <v>540</v>
      </c>
      <c r="N172" s="359" t="s">
        <v>540</v>
      </c>
      <c r="O172" s="295">
        <v>4.319519000658378E-4</v>
      </c>
      <c r="P172" s="295">
        <v>4.319519000658378E-4</v>
      </c>
      <c r="Q172" s="295">
        <v>4.6033424268925698E-3</v>
      </c>
      <c r="R172" s="295">
        <v>4.6033424268925698E-3</v>
      </c>
      <c r="S172" s="295">
        <v>1.1616942924023257E-4</v>
      </c>
      <c r="T172" s="295">
        <v>1.1616942924023257E-4</v>
      </c>
      <c r="U172" s="295">
        <v>1.0344895483233845E-3</v>
      </c>
      <c r="V172" s="295">
        <v>1.0344895483233845E-3</v>
      </c>
      <c r="W172" s="359" t="s">
        <v>540</v>
      </c>
      <c r="X172" s="359" t="s">
        <v>540</v>
      </c>
      <c r="Y172" s="295">
        <v>3.6266399033366853E-7</v>
      </c>
      <c r="Z172" s="295">
        <v>3.6266399033366853E-7</v>
      </c>
      <c r="AA172" s="295">
        <v>4.9399990189422233E-2</v>
      </c>
      <c r="AB172" s="295">
        <v>4.9399990189422233E-2</v>
      </c>
      <c r="AC172" s="295">
        <v>9.2933633757732777E-3</v>
      </c>
      <c r="AD172" s="295">
        <v>9.2933633757732777E-3</v>
      </c>
      <c r="AE172" s="296">
        <v>1.2233526196400472E-2</v>
      </c>
      <c r="AF172" s="296">
        <v>1.2233526196400472E-2</v>
      </c>
      <c r="AG172" s="321">
        <v>208</v>
      </c>
      <c r="AH172" s="321">
        <v>134</v>
      </c>
      <c r="AI172" s="321">
        <v>6</v>
      </c>
      <c r="AJ172" s="320">
        <v>19</v>
      </c>
      <c r="AK172" s="204" t="s">
        <v>903</v>
      </c>
      <c r="AL172" s="129"/>
    </row>
    <row r="173" spans="2:38" x14ac:dyDescent="0.2">
      <c r="B173" s="294">
        <v>41436</v>
      </c>
      <c r="C173" s="359" t="s">
        <v>540</v>
      </c>
      <c r="D173" s="359" t="s">
        <v>540</v>
      </c>
      <c r="E173" s="295">
        <v>1.7316394316349033E-2</v>
      </c>
      <c r="F173" s="295">
        <v>1.7316394316349033E-2</v>
      </c>
      <c r="G173" s="295">
        <v>5.9155995875265953E-2</v>
      </c>
      <c r="H173" s="295">
        <v>5.9155995875265953E-2</v>
      </c>
      <c r="I173" s="295">
        <v>3.2159570328004386E-2</v>
      </c>
      <c r="J173" s="295">
        <v>3.2159570328004386E-2</v>
      </c>
      <c r="K173" s="295">
        <v>3.0404602039595347E-2</v>
      </c>
      <c r="L173" s="295">
        <v>3.0404602039595347E-2</v>
      </c>
      <c r="M173" s="359" t="s">
        <v>540</v>
      </c>
      <c r="N173" s="359" t="s">
        <v>540</v>
      </c>
      <c r="O173" s="295">
        <v>1.6024022099216565E-4</v>
      </c>
      <c r="P173" s="295">
        <v>1.6024022099216565E-4</v>
      </c>
      <c r="Q173" s="295">
        <v>9.5721676173569502E-5</v>
      </c>
      <c r="R173" s="295">
        <v>9.5721676173569502E-5</v>
      </c>
      <c r="S173" s="295">
        <v>1.5218195230470466E-3</v>
      </c>
      <c r="T173" s="295">
        <v>1.5218195230470466E-3</v>
      </c>
      <c r="U173" s="295">
        <v>6.8158169362448446E-4</v>
      </c>
      <c r="V173" s="295">
        <v>6.8158169362448446E-4</v>
      </c>
      <c r="W173" s="359" t="s">
        <v>540</v>
      </c>
      <c r="X173" s="359" t="s">
        <v>540</v>
      </c>
      <c r="Y173" s="295">
        <v>1.2366727544907466E-2</v>
      </c>
      <c r="Z173" s="295">
        <v>1.2366727544907466E-2</v>
      </c>
      <c r="AA173" s="295">
        <v>1.6424075396257045E-4</v>
      </c>
      <c r="AB173" s="295">
        <v>1.6424075396257045E-4</v>
      </c>
      <c r="AC173" s="295">
        <v>4.6582031490879994E-3</v>
      </c>
      <c r="AD173" s="295">
        <v>4.6582031490879994E-3</v>
      </c>
      <c r="AE173" s="296">
        <v>7.22768731322509E-3</v>
      </c>
      <c r="AF173" s="296">
        <v>7.22768731322509E-3</v>
      </c>
      <c r="AG173" s="321">
        <v>512</v>
      </c>
      <c r="AH173" s="321">
        <v>339</v>
      </c>
      <c r="AI173" s="321">
        <v>7</v>
      </c>
      <c r="AJ173" s="320">
        <v>83</v>
      </c>
      <c r="AK173" s="204" t="s">
        <v>903</v>
      </c>
      <c r="AL173" s="129"/>
    </row>
    <row r="174" spans="2:38" x14ac:dyDescent="0.2">
      <c r="B174" s="294">
        <v>41437</v>
      </c>
      <c r="C174" s="359" t="s">
        <v>540</v>
      </c>
      <c r="D174" s="359" t="s">
        <v>540</v>
      </c>
      <c r="E174" s="295">
        <v>1.8810808551254229E-4</v>
      </c>
      <c r="F174" s="295">
        <v>1.8810808551254229E-4</v>
      </c>
      <c r="G174" s="295">
        <v>0.93493101512837584</v>
      </c>
      <c r="H174" s="295">
        <v>0.93493101512837584</v>
      </c>
      <c r="I174" s="295">
        <v>0.20316097016962673</v>
      </c>
      <c r="J174" s="295">
        <v>0.20316097016962673</v>
      </c>
      <c r="K174" s="295">
        <v>0.24227654344174521</v>
      </c>
      <c r="L174" s="295">
        <v>0.24227654344174521</v>
      </c>
      <c r="M174" s="359" t="s">
        <v>540</v>
      </c>
      <c r="N174" s="359" t="s">
        <v>540</v>
      </c>
      <c r="O174" s="295">
        <v>3.4834830650470794E-6</v>
      </c>
      <c r="P174" s="295">
        <v>3.4834830650470794E-6</v>
      </c>
      <c r="Q174" s="295">
        <v>2.0554054465633742E-2</v>
      </c>
      <c r="R174" s="295">
        <v>2.0554054465633742E-2</v>
      </c>
      <c r="S174" s="295">
        <v>4.4686507114409463E-3</v>
      </c>
      <c r="T174" s="295">
        <v>4.4686507114409463E-3</v>
      </c>
      <c r="U174" s="295">
        <v>5.3269395921718065E-3</v>
      </c>
      <c r="V174" s="295">
        <v>5.3269395921718065E-3</v>
      </c>
      <c r="W174" s="359" t="s">
        <v>540</v>
      </c>
      <c r="X174" s="359" t="s">
        <v>540</v>
      </c>
      <c r="Y174" s="295">
        <v>3.6266399033366853E-7</v>
      </c>
      <c r="Z174" s="295">
        <v>3.6266399033366853E-7</v>
      </c>
      <c r="AA174" s="295">
        <v>3.1526142656648437E-2</v>
      </c>
      <c r="AB174" s="295">
        <v>3.1526142656648437E-2</v>
      </c>
      <c r="AC174" s="295">
        <v>1.2298279278787294E-2</v>
      </c>
      <c r="AD174" s="295">
        <v>1.2298279278787294E-2</v>
      </c>
      <c r="AE174" s="296">
        <v>1.0297834186506937E-2</v>
      </c>
      <c r="AF174" s="296">
        <v>1.0297834186506937E-2</v>
      </c>
      <c r="AG174" s="321">
        <v>925</v>
      </c>
      <c r="AH174" s="321">
        <v>342</v>
      </c>
      <c r="AI174" s="321">
        <v>8</v>
      </c>
      <c r="AJ174" s="320">
        <v>15</v>
      </c>
      <c r="AK174" s="204" t="s">
        <v>903</v>
      </c>
      <c r="AL174" s="129"/>
    </row>
    <row r="175" spans="2:38" x14ac:dyDescent="0.2">
      <c r="B175" s="294">
        <v>41438</v>
      </c>
      <c r="C175" s="359" t="s">
        <v>540</v>
      </c>
      <c r="D175" s="359" t="s">
        <v>540</v>
      </c>
      <c r="E175" s="295">
        <v>6.5109781968794953E-2</v>
      </c>
      <c r="F175" s="295">
        <v>6.5109781968794953E-2</v>
      </c>
      <c r="G175" s="295">
        <v>2.506385070899305</v>
      </c>
      <c r="H175" s="295">
        <v>2.506385070899305</v>
      </c>
      <c r="I175" s="295">
        <v>2.8459031882699857</v>
      </c>
      <c r="J175" s="295">
        <v>2.8459031882699857</v>
      </c>
      <c r="K175" s="295">
        <v>1.5777131873940711</v>
      </c>
      <c r="L175" s="295">
        <v>1.5777131873940711</v>
      </c>
      <c r="M175" s="359" t="s">
        <v>540</v>
      </c>
      <c r="N175" s="359" t="s">
        <v>540</v>
      </c>
      <c r="O175" s="295">
        <v>5.6432425653762681E-4</v>
      </c>
      <c r="P175" s="295">
        <v>5.6432425653762681E-4</v>
      </c>
      <c r="Q175" s="295">
        <v>1.9161739175836367E-2</v>
      </c>
      <c r="R175" s="295">
        <v>1.9161739175836367E-2</v>
      </c>
      <c r="S175" s="295">
        <v>2.1340324151430723E-2</v>
      </c>
      <c r="T175" s="295">
        <v>2.1340324151430723E-2</v>
      </c>
      <c r="U175" s="295">
        <v>1.1927679638428479E-2</v>
      </c>
      <c r="V175" s="295">
        <v>1.1927679638428479E-2</v>
      </c>
      <c r="W175" s="359" t="s">
        <v>540</v>
      </c>
      <c r="X175" s="359" t="s">
        <v>540</v>
      </c>
      <c r="Y175" s="295">
        <v>3.3758577540209532E-3</v>
      </c>
      <c r="Z175" s="295">
        <v>3.3758577540209532E-3</v>
      </c>
      <c r="AA175" s="295">
        <v>2.8802425870982321E-2</v>
      </c>
      <c r="AB175" s="295">
        <v>2.8802425870982321E-2</v>
      </c>
      <c r="AC175" s="295">
        <v>2.33885874569215E-2</v>
      </c>
      <c r="AD175" s="295">
        <v>2.33885874569215E-2</v>
      </c>
      <c r="AE175" s="296">
        <v>1.5629317656636242E-2</v>
      </c>
      <c r="AF175" s="296">
        <v>1.5629317656636242E-2</v>
      </c>
      <c r="AG175" s="321">
        <v>1934</v>
      </c>
      <c r="AH175" s="321">
        <v>481</v>
      </c>
      <c r="AI175" s="321">
        <v>6</v>
      </c>
      <c r="AJ175" s="320">
        <v>49</v>
      </c>
      <c r="AK175" s="204" t="s">
        <v>903</v>
      </c>
      <c r="AL175" s="129"/>
    </row>
    <row r="176" spans="2:38" x14ac:dyDescent="0.2">
      <c r="B176" s="294">
        <v>41439</v>
      </c>
      <c r="C176" s="359" t="s">
        <v>540</v>
      </c>
      <c r="D176" s="359" t="s">
        <v>540</v>
      </c>
      <c r="E176" s="295">
        <v>0.26540309124287192</v>
      </c>
      <c r="F176" s="295">
        <v>0.26540309124287192</v>
      </c>
      <c r="G176" s="295">
        <v>0.47660692763876378</v>
      </c>
      <c r="H176" s="295">
        <v>0.47660692763876378</v>
      </c>
      <c r="I176" s="295">
        <v>2.0075626298435392</v>
      </c>
      <c r="J176" s="295">
        <v>2.0075626298435392</v>
      </c>
      <c r="K176" s="295">
        <v>0.98359660057343745</v>
      </c>
      <c r="L176" s="295">
        <v>0.98359660057343745</v>
      </c>
      <c r="M176" s="359" t="s">
        <v>540</v>
      </c>
      <c r="N176" s="359" t="s">
        <v>540</v>
      </c>
      <c r="O176" s="295">
        <v>8.6042031706662857E-4</v>
      </c>
      <c r="P176" s="295">
        <v>8.6042031706662857E-4</v>
      </c>
      <c r="Q176" s="295">
        <v>8.162448386437109E-3</v>
      </c>
      <c r="R176" s="295">
        <v>8.162448386437109E-3</v>
      </c>
      <c r="S176" s="295">
        <v>2.523974465959453E-2</v>
      </c>
      <c r="T176" s="295">
        <v>2.523974465959453E-2</v>
      </c>
      <c r="U176" s="295">
        <v>1.1667163968865347E-2</v>
      </c>
      <c r="V176" s="295">
        <v>1.1667163968865347E-2</v>
      </c>
      <c r="W176" s="359" t="s">
        <v>540</v>
      </c>
      <c r="X176" s="359" t="s">
        <v>540</v>
      </c>
      <c r="Y176" s="295">
        <v>3.6266399033366853E-7</v>
      </c>
      <c r="Z176" s="295">
        <v>3.6266399033366853E-7</v>
      </c>
      <c r="AA176" s="295">
        <v>2.626898422791677E-3</v>
      </c>
      <c r="AB176" s="295">
        <v>2.626898422791677E-3</v>
      </c>
      <c r="AC176" s="295">
        <v>6.6447003890959758E-3</v>
      </c>
      <c r="AD176" s="295">
        <v>6.6447003890959758E-3</v>
      </c>
      <c r="AE176" s="296">
        <v>3.0564073482432421E-3</v>
      </c>
      <c r="AF176" s="296">
        <v>3.0564073482432421E-3</v>
      </c>
      <c r="AG176" s="321">
        <v>1513</v>
      </c>
      <c r="AH176" s="321">
        <v>434</v>
      </c>
      <c r="AI176" s="321">
        <v>10</v>
      </c>
      <c r="AJ176" s="320">
        <v>37</v>
      </c>
      <c r="AK176" s="204" t="s">
        <v>903</v>
      </c>
      <c r="AL176" s="129"/>
    </row>
    <row r="177" spans="2:38" x14ac:dyDescent="0.2">
      <c r="B177" s="294">
        <v>41440</v>
      </c>
      <c r="C177" s="359" t="s">
        <v>540</v>
      </c>
      <c r="D177" s="359" t="s">
        <v>540</v>
      </c>
      <c r="E177" s="295">
        <v>7.5560231163936203E-2</v>
      </c>
      <c r="F177" s="295">
        <v>7.5560231163936203E-2</v>
      </c>
      <c r="G177" s="295">
        <v>1.5559123363485661E-2</v>
      </c>
      <c r="H177" s="295">
        <v>1.5559123363485661E-2</v>
      </c>
      <c r="I177" s="295">
        <v>0.42905242532725896</v>
      </c>
      <c r="J177" s="295">
        <v>0.42905242532725896</v>
      </c>
      <c r="K177" s="295">
        <v>0.20338246275156041</v>
      </c>
      <c r="L177" s="295">
        <v>0.20338246275156041</v>
      </c>
      <c r="M177" s="359" t="s">
        <v>540</v>
      </c>
      <c r="N177" s="359" t="s">
        <v>540</v>
      </c>
      <c r="O177" s="295">
        <v>4.3891886619593199E-4</v>
      </c>
      <c r="P177" s="295">
        <v>4.3891886619593199E-4</v>
      </c>
      <c r="Q177" s="295">
        <v>2.5235714627577414E-4</v>
      </c>
      <c r="R177" s="295">
        <v>2.5235714627577414E-4</v>
      </c>
      <c r="S177" s="295">
        <v>1.3301399648006629E-2</v>
      </c>
      <c r="T177" s="295">
        <v>1.3301399648006629E-2</v>
      </c>
      <c r="U177" s="295">
        <v>5.4375072891375571E-3</v>
      </c>
      <c r="V177" s="295">
        <v>5.4375072891375571E-3</v>
      </c>
      <c r="W177" s="359" t="s">
        <v>540</v>
      </c>
      <c r="X177" s="359" t="s">
        <v>540</v>
      </c>
      <c r="Y177" s="295">
        <v>3.6266399033366853E-7</v>
      </c>
      <c r="Z177" s="295">
        <v>3.6266399033366853E-7</v>
      </c>
      <c r="AA177" s="295">
        <v>1.0824154691473719E-2</v>
      </c>
      <c r="AB177" s="295">
        <v>1.0824154691473719E-2</v>
      </c>
      <c r="AC177" s="295">
        <v>2.8995698574916722E-2</v>
      </c>
      <c r="AD177" s="295">
        <v>2.8995698574916722E-2</v>
      </c>
      <c r="AE177" s="296">
        <v>1.3225606217120555E-2</v>
      </c>
      <c r="AF177" s="296">
        <v>1.3225606217120555E-2</v>
      </c>
      <c r="AG177" s="321">
        <v>394</v>
      </c>
      <c r="AH177" s="321">
        <v>188</v>
      </c>
      <c r="AI177" s="321">
        <v>8</v>
      </c>
      <c r="AJ177" s="320">
        <v>63</v>
      </c>
      <c r="AK177" s="204" t="s">
        <v>903</v>
      </c>
      <c r="AL177" s="129"/>
    </row>
    <row r="178" spans="2:38" x14ac:dyDescent="0.2">
      <c r="B178" s="294">
        <v>41441</v>
      </c>
      <c r="C178" s="359" t="s">
        <v>540</v>
      </c>
      <c r="D178" s="359" t="s">
        <v>540</v>
      </c>
      <c r="E178" s="295">
        <v>0.54263957445770883</v>
      </c>
      <c r="F178" s="295">
        <v>0.54263957445770883</v>
      </c>
      <c r="G178" s="295">
        <v>0.65005460486527178</v>
      </c>
      <c r="H178" s="295">
        <v>0.65005460486527178</v>
      </c>
      <c r="I178" s="295">
        <v>6.2867022790505864E-2</v>
      </c>
      <c r="J178" s="295">
        <v>6.2867022790505864E-2</v>
      </c>
      <c r="K178" s="295">
        <v>0.37367640621663079</v>
      </c>
      <c r="L178" s="295">
        <v>0.37367640621663079</v>
      </c>
      <c r="M178" s="359" t="s">
        <v>540</v>
      </c>
      <c r="N178" s="359" t="s">
        <v>540</v>
      </c>
      <c r="O178" s="295">
        <v>1.0763962670995474E-3</v>
      </c>
      <c r="P178" s="295">
        <v>1.0763962670995474E-3</v>
      </c>
      <c r="Q178" s="295">
        <v>1.0738231672562252E-2</v>
      </c>
      <c r="R178" s="295">
        <v>1.0738231672562252E-2</v>
      </c>
      <c r="S178" s="295">
        <v>4.0272068803280626E-4</v>
      </c>
      <c r="T178" s="295">
        <v>4.0272068803280626E-4</v>
      </c>
      <c r="U178" s="295">
        <v>2.4945889986656149E-3</v>
      </c>
      <c r="V178" s="295">
        <v>2.4945889986656149E-3</v>
      </c>
      <c r="W178" s="359" t="s">
        <v>540</v>
      </c>
      <c r="X178" s="359" t="s">
        <v>540</v>
      </c>
      <c r="Y178" s="295">
        <v>3.6266399033366853E-7</v>
      </c>
      <c r="Z178" s="295">
        <v>3.6266399033366853E-7</v>
      </c>
      <c r="AA178" s="295">
        <v>3.9906140307116381E-2</v>
      </c>
      <c r="AB178" s="295">
        <v>3.9906140307116381E-2</v>
      </c>
      <c r="AC178" s="295">
        <v>7.3572062217694021E-3</v>
      </c>
      <c r="AD178" s="295">
        <v>7.3572062217694021E-3</v>
      </c>
      <c r="AE178" s="296">
        <v>9.8237562529414606E-3</v>
      </c>
      <c r="AF178" s="296">
        <v>9.8237562529414606E-3</v>
      </c>
      <c r="AG178" s="321">
        <v>870</v>
      </c>
      <c r="AH178" s="321">
        <v>210</v>
      </c>
      <c r="AI178" s="321">
        <v>10</v>
      </c>
      <c r="AJ178" s="320">
        <v>31</v>
      </c>
      <c r="AK178" s="204" t="s">
        <v>903</v>
      </c>
      <c r="AL178" s="129"/>
    </row>
    <row r="179" spans="2:38" x14ac:dyDescent="0.2">
      <c r="B179" s="294">
        <v>41442</v>
      </c>
      <c r="C179" s="359" t="s">
        <v>540</v>
      </c>
      <c r="D179" s="359" t="s">
        <v>540</v>
      </c>
      <c r="E179" s="295">
        <v>0.21024562039091646</v>
      </c>
      <c r="F179" s="295">
        <v>0.21024562039091646</v>
      </c>
      <c r="G179" s="295">
        <v>0.5935440080406208</v>
      </c>
      <c r="H179" s="295">
        <v>0.5935440080406208</v>
      </c>
      <c r="I179" s="295">
        <v>0.75964351474480485</v>
      </c>
      <c r="J179" s="295">
        <v>0.75964351474480485</v>
      </c>
      <c r="K179" s="295">
        <v>0.49185358413520158</v>
      </c>
      <c r="L179" s="295">
        <v>0.49185358413520158</v>
      </c>
      <c r="M179" s="359" t="s">
        <v>540</v>
      </c>
      <c r="N179" s="359" t="s">
        <v>540</v>
      </c>
      <c r="O179" s="295">
        <v>3.3772368315631435E-2</v>
      </c>
      <c r="P179" s="295">
        <v>3.3772368315631435E-2</v>
      </c>
      <c r="Q179" s="295">
        <v>6.2828227452106531E-3</v>
      </c>
      <c r="R179" s="295">
        <v>6.2828227452106531E-3</v>
      </c>
      <c r="S179" s="295">
        <v>1.1585964409559195E-2</v>
      </c>
      <c r="T179" s="295">
        <v>1.1585964409559195E-2</v>
      </c>
      <c r="U179" s="295">
        <v>2.0309619844023831E-2</v>
      </c>
      <c r="V179" s="295">
        <v>2.0309619844023831E-2</v>
      </c>
      <c r="W179" s="359" t="s">
        <v>540</v>
      </c>
      <c r="X179" s="359" t="s">
        <v>540</v>
      </c>
      <c r="Y179" s="295">
        <v>1.9685305957419332E-3</v>
      </c>
      <c r="Z179" s="295">
        <v>1.9685305957419332E-3</v>
      </c>
      <c r="AA179" s="295">
        <v>4.1263647714668825E-2</v>
      </c>
      <c r="AB179" s="295">
        <v>4.1263647714668825E-2</v>
      </c>
      <c r="AC179" s="295">
        <v>1.9170608094712352E-5</v>
      </c>
      <c r="AD179" s="295">
        <v>1.9170608094712352E-5</v>
      </c>
      <c r="AE179" s="296">
        <v>8.045585345574471E-3</v>
      </c>
      <c r="AF179" s="296">
        <v>8.045585345574471E-3</v>
      </c>
      <c r="AG179" s="321">
        <v>1426</v>
      </c>
      <c r="AH179" s="321">
        <v>460</v>
      </c>
      <c r="AI179" s="321">
        <v>8</v>
      </c>
      <c r="AJ179" s="320">
        <v>82</v>
      </c>
      <c r="AK179" s="204" t="s">
        <v>903</v>
      </c>
      <c r="AL179" s="129"/>
    </row>
    <row r="180" spans="2:38" x14ac:dyDescent="0.2">
      <c r="B180" s="294">
        <v>41443</v>
      </c>
      <c r="C180" s="359" t="s">
        <v>540</v>
      </c>
      <c r="D180" s="359" t="s">
        <v>540</v>
      </c>
      <c r="E180" s="295">
        <v>0.92041286241286935</v>
      </c>
      <c r="F180" s="295">
        <v>0.92041286241286935</v>
      </c>
      <c r="G180" s="295">
        <v>0.15513873116567248</v>
      </c>
      <c r="H180" s="295">
        <v>0.15513873116567248</v>
      </c>
      <c r="I180" s="295">
        <v>4.371455622309952E-2</v>
      </c>
      <c r="J180" s="295">
        <v>4.371455622309952E-2</v>
      </c>
      <c r="K180" s="295">
        <v>0.44429887205802843</v>
      </c>
      <c r="L180" s="295">
        <v>0.44429887205802843</v>
      </c>
      <c r="M180" s="359" t="s">
        <v>540</v>
      </c>
      <c r="N180" s="359" t="s">
        <v>540</v>
      </c>
      <c r="O180" s="295">
        <v>7.8538609184551453E-2</v>
      </c>
      <c r="P180" s="295">
        <v>7.8538609184551453E-2</v>
      </c>
      <c r="Q180" s="295">
        <v>7.6490321233243265E-3</v>
      </c>
      <c r="R180" s="295">
        <v>7.6490321233243265E-3</v>
      </c>
      <c r="S180" s="295">
        <v>5.6923020327713958E-4</v>
      </c>
      <c r="T180" s="295">
        <v>5.6923020327713958E-4</v>
      </c>
      <c r="U180" s="295">
        <v>3.5702763738036353E-2</v>
      </c>
      <c r="V180" s="295">
        <v>3.5702763738036353E-2</v>
      </c>
      <c r="W180" s="359" t="s">
        <v>540</v>
      </c>
      <c r="X180" s="359" t="s">
        <v>540</v>
      </c>
      <c r="Y180" s="295">
        <v>1.5125646132424753E-2</v>
      </c>
      <c r="Z180" s="295">
        <v>1.5125646132424753E-2</v>
      </c>
      <c r="AA180" s="295">
        <v>1.6584859203010359E-2</v>
      </c>
      <c r="AB180" s="295">
        <v>1.6584859203010359E-2</v>
      </c>
      <c r="AC180" s="295">
        <v>2.3698372601562122E-2</v>
      </c>
      <c r="AD180" s="295">
        <v>2.3698372601562122E-2</v>
      </c>
      <c r="AE180" s="296">
        <v>1.8732786301606394E-2</v>
      </c>
      <c r="AF180" s="296">
        <v>1.8732786301606394E-2</v>
      </c>
      <c r="AG180" s="321">
        <v>1803</v>
      </c>
      <c r="AH180" s="321">
        <v>578</v>
      </c>
      <c r="AI180" s="321">
        <v>53</v>
      </c>
      <c r="AJ180" s="320">
        <v>309</v>
      </c>
      <c r="AK180" s="204" t="s">
        <v>903</v>
      </c>
      <c r="AL180" s="129"/>
    </row>
    <row r="181" spans="2:38" x14ac:dyDescent="0.2">
      <c r="B181" s="294">
        <v>41444</v>
      </c>
      <c r="C181" s="359" t="s">
        <v>540</v>
      </c>
      <c r="D181" s="359" t="s">
        <v>540</v>
      </c>
      <c r="E181" s="295">
        <v>2.3259216425319348E-2</v>
      </c>
      <c r="F181" s="295">
        <v>2.3259216425319348E-2</v>
      </c>
      <c r="G181" s="295">
        <v>6.6021850648079264E-2</v>
      </c>
      <c r="H181" s="295">
        <v>6.6021850648079264E-2</v>
      </c>
      <c r="I181" s="295">
        <v>0.33531531287331529</v>
      </c>
      <c r="J181" s="295">
        <v>0.33531531287331529</v>
      </c>
      <c r="K181" s="295">
        <v>0.15276063305307702</v>
      </c>
      <c r="L181" s="295">
        <v>0.15276063305307702</v>
      </c>
      <c r="M181" s="359" t="s">
        <v>540</v>
      </c>
      <c r="N181" s="359" t="s">
        <v>540</v>
      </c>
      <c r="O181" s="295">
        <v>5.1555549362696776E-4</v>
      </c>
      <c r="P181" s="295">
        <v>5.1555549362696776E-4</v>
      </c>
      <c r="Q181" s="295">
        <v>6.1783990984758499E-4</v>
      </c>
      <c r="R181" s="295">
        <v>6.1783990984758499E-4</v>
      </c>
      <c r="S181" s="295">
        <v>1.0803756919341629E-3</v>
      </c>
      <c r="T181" s="295">
        <v>1.0803756919341629E-3</v>
      </c>
      <c r="U181" s="295">
        <v>7.5428374094442974E-4</v>
      </c>
      <c r="V181" s="295">
        <v>7.5428374094442974E-4</v>
      </c>
      <c r="W181" s="359" t="s">
        <v>540</v>
      </c>
      <c r="X181" s="359" t="s">
        <v>540</v>
      </c>
      <c r="Y181" s="295">
        <v>3.6266399033366853E-7</v>
      </c>
      <c r="Z181" s="295">
        <v>3.6266399033366853E-7</v>
      </c>
      <c r="AA181" s="295">
        <v>1.6637071026377757E-2</v>
      </c>
      <c r="AB181" s="295">
        <v>1.6637071026377757E-2</v>
      </c>
      <c r="AC181" s="295">
        <v>3.6825518105708395E-2</v>
      </c>
      <c r="AD181" s="295">
        <v>3.6825518105708395E-2</v>
      </c>
      <c r="AE181" s="296">
        <v>1.7299950119009144E-2</v>
      </c>
      <c r="AF181" s="296">
        <v>1.7299950119009144E-2</v>
      </c>
      <c r="AG181" s="321">
        <v>555</v>
      </c>
      <c r="AH181" s="321">
        <v>336</v>
      </c>
      <c r="AI181" s="321">
        <v>13</v>
      </c>
      <c r="AJ181" s="320">
        <v>56</v>
      </c>
      <c r="AK181" s="204" t="s">
        <v>903</v>
      </c>
      <c r="AL181" s="129"/>
    </row>
    <row r="182" spans="2:38" x14ac:dyDescent="0.2">
      <c r="B182" s="294">
        <v>41445</v>
      </c>
      <c r="C182" s="359" t="s">
        <v>540</v>
      </c>
      <c r="D182" s="359" t="s">
        <v>540</v>
      </c>
      <c r="E182" s="295">
        <v>0.11429656284725971</v>
      </c>
      <c r="F182" s="295">
        <v>0.11429656284725971</v>
      </c>
      <c r="G182" s="295">
        <v>4.9148729729847324E-2</v>
      </c>
      <c r="H182" s="295">
        <v>4.9148729729847324E-2</v>
      </c>
      <c r="I182" s="295">
        <v>5.2926791961849962E-2</v>
      </c>
      <c r="J182" s="295">
        <v>5.2926791961849962E-2</v>
      </c>
      <c r="K182" s="295">
        <v>7.8952908763474508E-2</v>
      </c>
      <c r="L182" s="295">
        <v>7.8952908763474508E-2</v>
      </c>
      <c r="M182" s="359" t="s">
        <v>540</v>
      </c>
      <c r="N182" s="359" t="s">
        <v>540</v>
      </c>
      <c r="O182" s="295">
        <v>1.4212610905392083E-3</v>
      </c>
      <c r="P182" s="295">
        <v>1.4212610905392083E-3</v>
      </c>
      <c r="Q182" s="295">
        <v>5.2211823367401549E-4</v>
      </c>
      <c r="R182" s="295">
        <v>5.2211823367401549E-4</v>
      </c>
      <c r="S182" s="295">
        <v>2.8655125879257365E-4</v>
      </c>
      <c r="T182" s="295">
        <v>2.8655125879257365E-4</v>
      </c>
      <c r="U182" s="295">
        <v>8.2092728432104603E-4</v>
      </c>
      <c r="V182" s="295">
        <v>8.2092728432104603E-4</v>
      </c>
      <c r="W182" s="359" t="s">
        <v>540</v>
      </c>
      <c r="X182" s="359" t="s">
        <v>540</v>
      </c>
      <c r="Y182" s="295">
        <v>7.218139574767881E-3</v>
      </c>
      <c r="Z182" s="295">
        <v>7.218139574767881E-3</v>
      </c>
      <c r="AA182" s="295">
        <v>6.4671948524387179E-2</v>
      </c>
      <c r="AB182" s="295">
        <v>6.4671948524387179E-2</v>
      </c>
      <c r="AC182" s="295">
        <v>1.4362222804955428E-2</v>
      </c>
      <c r="AD182" s="295">
        <v>1.4362222804955428E-2</v>
      </c>
      <c r="AE182" s="296">
        <v>2.0012645259634594E-2</v>
      </c>
      <c r="AF182" s="296">
        <v>2.0012645259634594E-2</v>
      </c>
      <c r="AG182" s="321">
        <v>741</v>
      </c>
      <c r="AH182" s="321">
        <v>462</v>
      </c>
      <c r="AI182" s="321">
        <v>3</v>
      </c>
      <c r="AJ182" s="320">
        <v>103</v>
      </c>
      <c r="AK182" s="204" t="s">
        <v>903</v>
      </c>
      <c r="AL182" s="129"/>
    </row>
    <row r="183" spans="2:38" x14ac:dyDescent="0.2">
      <c r="B183" s="294">
        <v>41446</v>
      </c>
      <c r="C183" s="359" t="s">
        <v>540</v>
      </c>
      <c r="D183" s="359" t="s">
        <v>540</v>
      </c>
      <c r="E183" s="295">
        <v>3.169272892579833E-2</v>
      </c>
      <c r="F183" s="295">
        <v>3.169272892579833E-2</v>
      </c>
      <c r="G183" s="295">
        <v>0.13890085409841058</v>
      </c>
      <c r="H183" s="295">
        <v>0.13890085409841058</v>
      </c>
      <c r="I183" s="295">
        <v>8.4308027113944778E-2</v>
      </c>
      <c r="J183" s="295">
        <v>8.4308027113944778E-2</v>
      </c>
      <c r="K183" s="295">
        <v>7.0932964168493054E-2</v>
      </c>
      <c r="L183" s="295">
        <v>7.0932964168493054E-2</v>
      </c>
      <c r="M183" s="359" t="s">
        <v>540</v>
      </c>
      <c r="N183" s="359" t="s">
        <v>540</v>
      </c>
      <c r="O183" s="295">
        <v>2.6126122987853097E-4</v>
      </c>
      <c r="P183" s="295">
        <v>2.6126122987853097E-4</v>
      </c>
      <c r="Q183" s="295">
        <v>5.891234069955141E-3</v>
      </c>
      <c r="R183" s="295">
        <v>5.891234069955141E-3</v>
      </c>
      <c r="S183" s="295">
        <v>6.4667648943729462E-4</v>
      </c>
      <c r="T183" s="295">
        <v>6.4667648943729462E-4</v>
      </c>
      <c r="U183" s="295">
        <v>1.3919412809797809E-3</v>
      </c>
      <c r="V183" s="295">
        <v>1.3919412809797809E-3</v>
      </c>
      <c r="W183" s="359" t="s">
        <v>540</v>
      </c>
      <c r="X183" s="359" t="s">
        <v>540</v>
      </c>
      <c r="Y183" s="295">
        <v>3.6266399033366853E-7</v>
      </c>
      <c r="Z183" s="295">
        <v>3.6266399033366853E-7</v>
      </c>
      <c r="AA183" s="295">
        <v>1.0432566016218208E-2</v>
      </c>
      <c r="AB183" s="295">
        <v>1.0432566016218208E-2</v>
      </c>
      <c r="AC183" s="295">
        <v>2.5400472226077592E-3</v>
      </c>
      <c r="AD183" s="295">
        <v>2.5400472226077592E-3</v>
      </c>
      <c r="AE183" s="296">
        <v>2.8095233125525953E-3</v>
      </c>
      <c r="AF183" s="296">
        <v>2.8095233125525953E-3</v>
      </c>
      <c r="AG183" s="321">
        <v>556</v>
      </c>
      <c r="AH183" s="321">
        <v>341</v>
      </c>
      <c r="AI183" s="321">
        <v>8</v>
      </c>
      <c r="AJ183" s="320">
        <v>42</v>
      </c>
      <c r="AK183" s="204" t="s">
        <v>903</v>
      </c>
      <c r="AL183" s="129"/>
    </row>
    <row r="184" spans="2:38" x14ac:dyDescent="0.2">
      <c r="B184" s="294">
        <v>41447</v>
      </c>
      <c r="C184" s="359" t="s">
        <v>540</v>
      </c>
      <c r="D184" s="359" t="s">
        <v>540</v>
      </c>
      <c r="E184" s="295">
        <v>0.12253848377916111</v>
      </c>
      <c r="F184" s="295">
        <v>0.12253848377916111</v>
      </c>
      <c r="G184" s="295">
        <v>1.9202638437474167</v>
      </c>
      <c r="H184" s="295">
        <v>1.9202638437474167</v>
      </c>
      <c r="I184" s="295">
        <v>0.48405090544389306</v>
      </c>
      <c r="J184" s="295">
        <v>0.48405090544389306</v>
      </c>
      <c r="K184" s="295">
        <v>0.57684530670418899</v>
      </c>
      <c r="L184" s="295">
        <v>0.57684530670418899</v>
      </c>
      <c r="M184" s="359" t="s">
        <v>540</v>
      </c>
      <c r="N184" s="359" t="s">
        <v>540</v>
      </c>
      <c r="O184" s="295">
        <v>7.8622212778112575E-3</v>
      </c>
      <c r="P184" s="295">
        <v>7.8622212778112575E-3</v>
      </c>
      <c r="Q184" s="295">
        <v>2.5688217096761563E-2</v>
      </c>
      <c r="R184" s="295">
        <v>2.5688217096761563E-2</v>
      </c>
      <c r="S184" s="295">
        <v>1.87807243938376E-3</v>
      </c>
      <c r="T184" s="295">
        <v>1.87807243938376E-3</v>
      </c>
      <c r="U184" s="295">
        <v>8.6242803633284799E-3</v>
      </c>
      <c r="V184" s="295">
        <v>8.6242803633284799E-3</v>
      </c>
      <c r="W184" s="359" t="s">
        <v>540</v>
      </c>
      <c r="X184" s="359" t="s">
        <v>540</v>
      </c>
      <c r="Y184" s="295">
        <v>3.6266399033366853E-7</v>
      </c>
      <c r="Z184" s="295">
        <v>3.6266399033366853E-7</v>
      </c>
      <c r="AA184" s="295">
        <v>5.6029723547335649E-3</v>
      </c>
      <c r="AB184" s="295">
        <v>5.6029723547335649E-3</v>
      </c>
      <c r="AC184" s="295">
        <v>7.36107853607741E-3</v>
      </c>
      <c r="AD184" s="295">
        <v>7.36107853607741E-3</v>
      </c>
      <c r="AE184" s="296">
        <v>3.8546152427768052E-3</v>
      </c>
      <c r="AF184" s="296">
        <v>3.8546152427768052E-3</v>
      </c>
      <c r="AG184" s="321">
        <v>622</v>
      </c>
      <c r="AH184" s="321">
        <v>317</v>
      </c>
      <c r="AI184" s="321">
        <v>14</v>
      </c>
      <c r="AJ184" s="320">
        <v>102</v>
      </c>
      <c r="AK184" s="204" t="s">
        <v>903</v>
      </c>
      <c r="AL184" s="129"/>
    </row>
    <row r="185" spans="2:38" x14ac:dyDescent="0.2">
      <c r="B185" s="294">
        <v>41448</v>
      </c>
      <c r="C185" s="359" t="s">
        <v>540</v>
      </c>
      <c r="D185" s="359" t="s">
        <v>540</v>
      </c>
      <c r="E185" s="295">
        <v>2.2820297559123418E-2</v>
      </c>
      <c r="F185" s="295">
        <v>2.2820297559123418E-2</v>
      </c>
      <c r="G185" s="295">
        <v>2.9499680202581875E-2</v>
      </c>
      <c r="H185" s="295">
        <v>2.9499680202581875E-2</v>
      </c>
      <c r="I185" s="295">
        <v>1.6666440781665365E-2</v>
      </c>
      <c r="J185" s="295">
        <v>1.6666440781665365E-2</v>
      </c>
      <c r="K185" s="295">
        <v>2.1575847168179528E-2</v>
      </c>
      <c r="L185" s="295">
        <v>2.1575847168179528E-2</v>
      </c>
      <c r="M185" s="359" t="s">
        <v>540</v>
      </c>
      <c r="N185" s="359" t="s">
        <v>540</v>
      </c>
      <c r="O185" s="295">
        <v>1.0450449195141237E-4</v>
      </c>
      <c r="P185" s="295">
        <v>1.0450449195141237E-4</v>
      </c>
      <c r="Q185" s="295">
        <v>3.1327094020440927E-4</v>
      </c>
      <c r="R185" s="295">
        <v>3.1327094020440927E-4</v>
      </c>
      <c r="S185" s="295">
        <v>3.0591283033261244E-4</v>
      </c>
      <c r="T185" s="295">
        <v>3.0591283033261244E-4</v>
      </c>
      <c r="U185" s="295">
        <v>2.1962076794566736E-4</v>
      </c>
      <c r="V185" s="295">
        <v>2.1962076794566736E-4</v>
      </c>
      <c r="W185" s="359" t="s">
        <v>540</v>
      </c>
      <c r="X185" s="359" t="s">
        <v>540</v>
      </c>
      <c r="Y185" s="295">
        <v>2.6652272087513492E-3</v>
      </c>
      <c r="Z185" s="295">
        <v>2.6652272087513492E-3</v>
      </c>
      <c r="AA185" s="295">
        <v>4.6718615046815711E-3</v>
      </c>
      <c r="AB185" s="295">
        <v>4.6718615046815711E-3</v>
      </c>
      <c r="AC185" s="295">
        <v>3.7542352443142559E-4</v>
      </c>
      <c r="AD185" s="295">
        <v>3.7542352443142559E-4</v>
      </c>
      <c r="AE185" s="296">
        <v>2.118853863013118E-3</v>
      </c>
      <c r="AF185" s="296">
        <v>2.118853863013118E-3</v>
      </c>
      <c r="AG185" s="321">
        <v>352</v>
      </c>
      <c r="AH185" s="321">
        <v>220</v>
      </c>
      <c r="AI185" s="321">
        <v>4</v>
      </c>
      <c r="AJ185" s="320">
        <v>80</v>
      </c>
      <c r="AK185" s="204" t="s">
        <v>903</v>
      </c>
      <c r="AL185" s="129"/>
    </row>
    <row r="186" spans="2:38" x14ac:dyDescent="0.2">
      <c r="B186" s="294">
        <v>41449</v>
      </c>
      <c r="C186" s="359" t="s">
        <v>540</v>
      </c>
      <c r="D186" s="359" t="s">
        <v>540</v>
      </c>
      <c r="E186" s="295">
        <v>9.0222211384719355E-4</v>
      </c>
      <c r="F186" s="295">
        <v>9.0222211384719355E-4</v>
      </c>
      <c r="G186" s="295">
        <v>2.1807138226451379E-2</v>
      </c>
      <c r="H186" s="295">
        <v>2.1807138226451379E-2</v>
      </c>
      <c r="I186" s="295">
        <v>2.32261412194305E-2</v>
      </c>
      <c r="J186" s="295">
        <v>2.32261412194305E-2</v>
      </c>
      <c r="K186" s="295">
        <v>1.327266751384747E-2</v>
      </c>
      <c r="L186" s="295">
        <v>1.327266751384747E-2</v>
      </c>
      <c r="M186" s="359" t="s">
        <v>540</v>
      </c>
      <c r="N186" s="359" t="s">
        <v>540</v>
      </c>
      <c r="O186" s="295">
        <v>1.0450449195141237E-5</v>
      </c>
      <c r="P186" s="295">
        <v>1.0450449195141237E-5</v>
      </c>
      <c r="Q186" s="295">
        <v>1.7403941122467182E-4</v>
      </c>
      <c r="R186" s="295">
        <v>1.7403941122467182E-4</v>
      </c>
      <c r="S186" s="295">
        <v>2.3233885848046514E-4</v>
      </c>
      <c r="T186" s="295">
        <v>2.3233885848046514E-4</v>
      </c>
      <c r="U186" s="295">
        <v>1.257139568240717E-4</v>
      </c>
      <c r="V186" s="295">
        <v>1.257139568240717E-4</v>
      </c>
      <c r="W186" s="359" t="s">
        <v>540</v>
      </c>
      <c r="X186" s="359" t="s">
        <v>540</v>
      </c>
      <c r="Y186" s="295">
        <v>3.6266399033366853E-7</v>
      </c>
      <c r="Z186" s="295">
        <v>3.6266399033366853E-7</v>
      </c>
      <c r="AA186" s="295">
        <v>1.6424075396257045E-4</v>
      </c>
      <c r="AB186" s="295">
        <v>1.6424075396257045E-4</v>
      </c>
      <c r="AC186" s="295">
        <v>1.9170608094712352E-5</v>
      </c>
      <c r="AD186" s="295">
        <v>1.9170608094712352E-5</v>
      </c>
      <c r="AE186" s="296">
        <v>3.6243132493858453E-5</v>
      </c>
      <c r="AF186" s="296">
        <v>3.6243132493858453E-5</v>
      </c>
      <c r="AG186" s="321">
        <v>645</v>
      </c>
      <c r="AH186" s="321">
        <v>373</v>
      </c>
      <c r="AI186" s="321">
        <v>15</v>
      </c>
      <c r="AJ186" s="320">
        <v>101</v>
      </c>
      <c r="AK186" s="204" t="s">
        <v>903</v>
      </c>
      <c r="AL186" s="129"/>
    </row>
    <row r="187" spans="2:38" x14ac:dyDescent="0.2">
      <c r="B187" s="294">
        <v>41450</v>
      </c>
      <c r="C187" s="359" t="s">
        <v>540</v>
      </c>
      <c r="D187" s="359" t="s">
        <v>540</v>
      </c>
      <c r="E187" s="295">
        <v>0.37339454974239644</v>
      </c>
      <c r="F187" s="295">
        <v>0.37339454974239644</v>
      </c>
      <c r="G187" s="295">
        <v>6.62393999121101E-2</v>
      </c>
      <c r="H187" s="295">
        <v>6.62393999121101E-2</v>
      </c>
      <c r="I187" s="295">
        <v>3.5973799921392019E-2</v>
      </c>
      <c r="J187" s="295">
        <v>3.5973799921392019E-2</v>
      </c>
      <c r="K187" s="295">
        <v>0.18795296783388796</v>
      </c>
      <c r="L187" s="295">
        <v>0.18795296783388796</v>
      </c>
      <c r="M187" s="359" t="s">
        <v>540</v>
      </c>
      <c r="N187" s="359" t="s">
        <v>540</v>
      </c>
      <c r="O187" s="295">
        <v>3.1525521738676068E-3</v>
      </c>
      <c r="P187" s="295">
        <v>3.1525521738676068E-3</v>
      </c>
      <c r="Q187" s="295">
        <v>7.309655271436217E-4</v>
      </c>
      <c r="R187" s="295">
        <v>7.309655271436217E-4</v>
      </c>
      <c r="S187" s="295">
        <v>3.7561448787675199E-4</v>
      </c>
      <c r="T187" s="295">
        <v>3.7561448787675199E-4</v>
      </c>
      <c r="U187" s="295">
        <v>1.6448838206137566E-3</v>
      </c>
      <c r="V187" s="295">
        <v>1.6448838206137566E-3</v>
      </c>
      <c r="W187" s="359" t="s">
        <v>540</v>
      </c>
      <c r="X187" s="359" t="s">
        <v>540</v>
      </c>
      <c r="Y187" s="295">
        <v>3.6266399033366853E-7</v>
      </c>
      <c r="Z187" s="295">
        <v>3.6266399033366853E-7</v>
      </c>
      <c r="AA187" s="295">
        <v>4.7066693869265049E-3</v>
      </c>
      <c r="AB187" s="295">
        <v>4.7066693869265049E-3</v>
      </c>
      <c r="AC187" s="295">
        <v>1.4435796776807577E-2</v>
      </c>
      <c r="AD187" s="295">
        <v>1.4435796776807577E-2</v>
      </c>
      <c r="AE187" s="296">
        <v>6.4658304423514997E-3</v>
      </c>
      <c r="AF187" s="296">
        <v>6.4658304423514997E-3</v>
      </c>
      <c r="AG187" s="321">
        <v>576</v>
      </c>
      <c r="AH187" s="321">
        <v>337</v>
      </c>
      <c r="AI187" s="321">
        <v>7</v>
      </c>
      <c r="AJ187" s="320">
        <v>15</v>
      </c>
      <c r="AK187" s="204" t="s">
        <v>903</v>
      </c>
      <c r="AL187" s="129"/>
    </row>
    <row r="188" spans="2:38" x14ac:dyDescent="0.2">
      <c r="B188" s="294">
        <v>41451</v>
      </c>
      <c r="C188" s="359" t="s">
        <v>540</v>
      </c>
      <c r="D188" s="359" t="s">
        <v>540</v>
      </c>
      <c r="E188" s="295">
        <v>5.6892245418348898E-2</v>
      </c>
      <c r="F188" s="295">
        <v>5.6892245418348898E-2</v>
      </c>
      <c r="G188" s="295">
        <v>3.0926803374624185E-2</v>
      </c>
      <c r="H188" s="295">
        <v>3.0926803374624185E-2</v>
      </c>
      <c r="I188" s="295">
        <v>5.7345102587286804E-2</v>
      </c>
      <c r="J188" s="295">
        <v>5.7345102587286804E-2</v>
      </c>
      <c r="K188" s="295">
        <v>5.2549948578447789E-2</v>
      </c>
      <c r="L188" s="295">
        <v>5.2549948578447789E-2</v>
      </c>
      <c r="M188" s="359" t="s">
        <v>540</v>
      </c>
      <c r="N188" s="359" t="s">
        <v>540</v>
      </c>
      <c r="O188" s="295">
        <v>6.8972964687932174E-4</v>
      </c>
      <c r="P188" s="295">
        <v>6.8972964687932174E-4</v>
      </c>
      <c r="Q188" s="295">
        <v>2.2625123459207337E-4</v>
      </c>
      <c r="R188" s="295">
        <v>2.2625123459207337E-4</v>
      </c>
      <c r="S188" s="295">
        <v>2.8267894448456593E-4</v>
      </c>
      <c r="T188" s="295">
        <v>2.8267894448456593E-4</v>
      </c>
      <c r="U188" s="295">
        <v>4.4984391779215999E-4</v>
      </c>
      <c r="V188" s="295">
        <v>4.4984391779215999E-4</v>
      </c>
      <c r="W188" s="359" t="s">
        <v>540</v>
      </c>
      <c r="X188" s="359" t="s">
        <v>540</v>
      </c>
      <c r="Y188" s="295">
        <v>1.7989069211893451E-2</v>
      </c>
      <c r="Z188" s="295">
        <v>1.7989069211893451E-2</v>
      </c>
      <c r="AA188" s="295">
        <v>4.7215795578552593E-2</v>
      </c>
      <c r="AB188" s="295">
        <v>4.7215795578552593E-2</v>
      </c>
      <c r="AC188" s="295">
        <v>4.9486267221885809E-3</v>
      </c>
      <c r="AD188" s="295">
        <v>4.9486267221885809E-3</v>
      </c>
      <c r="AE188" s="296">
        <v>1.7975473308690298E-2</v>
      </c>
      <c r="AF188" s="296">
        <v>1.7975473308690298E-2</v>
      </c>
      <c r="AG188" s="321">
        <v>566</v>
      </c>
      <c r="AH188" s="321">
        <v>382</v>
      </c>
      <c r="AI188" s="321">
        <v>3</v>
      </c>
      <c r="AJ188" s="320">
        <v>40</v>
      </c>
      <c r="AK188" s="204" t="s">
        <v>903</v>
      </c>
      <c r="AL188" s="129"/>
    </row>
    <row r="189" spans="2:38" x14ac:dyDescent="0.2">
      <c r="B189" s="294">
        <v>41452</v>
      </c>
      <c r="C189" s="359" t="s">
        <v>540</v>
      </c>
      <c r="D189" s="359" t="s">
        <v>540</v>
      </c>
      <c r="E189" s="295">
        <v>2.6509306125008274E-2</v>
      </c>
      <c r="F189" s="295">
        <v>2.6509306125008274E-2</v>
      </c>
      <c r="G189" s="295">
        <v>3.8636749291877145E-2</v>
      </c>
      <c r="H189" s="295">
        <v>3.8636749291877145E-2</v>
      </c>
      <c r="I189" s="295">
        <v>2.6993903041122043E-2</v>
      </c>
      <c r="J189" s="295">
        <v>2.6993903041122043E-2</v>
      </c>
      <c r="K189" s="295">
        <v>2.8809700876514056E-2</v>
      </c>
      <c r="L189" s="295">
        <v>2.8809700876514056E-2</v>
      </c>
      <c r="M189" s="359" t="s">
        <v>540</v>
      </c>
      <c r="N189" s="359" t="s">
        <v>540</v>
      </c>
      <c r="O189" s="295">
        <v>2.333933653581543E-4</v>
      </c>
      <c r="P189" s="295">
        <v>2.333933653581543E-4</v>
      </c>
      <c r="Q189" s="295">
        <v>2.0014532290837261E-4</v>
      </c>
      <c r="R189" s="295">
        <v>2.0014532290837261E-4</v>
      </c>
      <c r="S189" s="295">
        <v>4.7629465988495353E-4</v>
      </c>
      <c r="T189" s="295">
        <v>4.7629465988495353E-4</v>
      </c>
      <c r="U189" s="295">
        <v>3.2261533498225596E-4</v>
      </c>
      <c r="V189" s="295">
        <v>3.2261533498225596E-4</v>
      </c>
      <c r="W189" s="359" t="s">
        <v>540</v>
      </c>
      <c r="X189" s="359" t="s">
        <v>540</v>
      </c>
      <c r="Y189" s="295">
        <v>3.6266399033366853E-7</v>
      </c>
      <c r="Z189" s="295">
        <v>3.6266399033366853E-7</v>
      </c>
      <c r="AA189" s="295">
        <v>7.082307350143275E-3</v>
      </c>
      <c r="AB189" s="295">
        <v>7.082307350143275E-3</v>
      </c>
      <c r="AC189" s="295">
        <v>6.7221466752561314E-3</v>
      </c>
      <c r="AD189" s="295">
        <v>6.7221466752561314E-3</v>
      </c>
      <c r="AE189" s="296">
        <v>3.8621883727059667E-3</v>
      </c>
      <c r="AF189" s="296">
        <v>3.8621883727059667E-3</v>
      </c>
      <c r="AG189" s="321">
        <v>557</v>
      </c>
      <c r="AH189" s="321">
        <v>339</v>
      </c>
      <c r="AI189" s="321">
        <v>9</v>
      </c>
      <c r="AJ189" s="320">
        <v>42</v>
      </c>
      <c r="AK189" s="204" t="s">
        <v>903</v>
      </c>
      <c r="AL189" s="129"/>
    </row>
    <row r="190" spans="2:38" x14ac:dyDescent="0.2">
      <c r="B190" s="294">
        <v>41453</v>
      </c>
      <c r="C190" s="359" t="s">
        <v>540</v>
      </c>
      <c r="D190" s="359" t="s">
        <v>540</v>
      </c>
      <c r="E190" s="295">
        <v>7.9085516025763844E-2</v>
      </c>
      <c r="F190" s="295">
        <v>7.9085516025763844E-2</v>
      </c>
      <c r="G190" s="295">
        <v>0.19910108644102456</v>
      </c>
      <c r="H190" s="295">
        <v>0.19910108644102456</v>
      </c>
      <c r="I190" s="295">
        <v>1.1500773494783024E-3</v>
      </c>
      <c r="J190" s="295">
        <v>1.1500773494783024E-3</v>
      </c>
      <c r="K190" s="295">
        <v>6.9491040229980802E-2</v>
      </c>
      <c r="L190" s="295">
        <v>6.9491040229980802E-2</v>
      </c>
      <c r="M190" s="359" t="s">
        <v>540</v>
      </c>
      <c r="N190" s="359" t="s">
        <v>540</v>
      </c>
      <c r="O190" s="295">
        <v>8.7435424932681693E-4</v>
      </c>
      <c r="P190" s="295">
        <v>8.7435424932681693E-4</v>
      </c>
      <c r="Q190" s="295">
        <v>3.4198744305648015E-3</v>
      </c>
      <c r="R190" s="295">
        <v>3.4198744305648015E-3</v>
      </c>
      <c r="S190" s="295">
        <v>1.9361571540038763E-5</v>
      </c>
      <c r="T190" s="295">
        <v>1.9361571540038763E-5</v>
      </c>
      <c r="U190" s="295">
        <v>9.8299226480509021E-4</v>
      </c>
      <c r="V190" s="295">
        <v>9.8299226480509021E-4</v>
      </c>
      <c r="W190" s="359" t="s">
        <v>540</v>
      </c>
      <c r="X190" s="359" t="s">
        <v>540</v>
      </c>
      <c r="Y190" s="295">
        <v>8.7449740616510661E-5</v>
      </c>
      <c r="Z190" s="295">
        <v>8.7449740616510661E-5</v>
      </c>
      <c r="AA190" s="295">
        <v>4.4270381192204546E-4</v>
      </c>
      <c r="AB190" s="295">
        <v>4.4270381192204546E-4</v>
      </c>
      <c r="AC190" s="295">
        <v>1.9901785908706584E-3</v>
      </c>
      <c r="AD190" s="295">
        <v>1.9901785908706584E-3</v>
      </c>
      <c r="AE190" s="296">
        <v>8.9352144047487726E-4</v>
      </c>
      <c r="AF190" s="296">
        <v>8.9352144047487726E-4</v>
      </c>
      <c r="AG190" s="321">
        <v>443</v>
      </c>
      <c r="AH190" s="321">
        <v>316</v>
      </c>
      <c r="AI190" s="321">
        <v>4</v>
      </c>
      <c r="AJ190" s="320">
        <v>45</v>
      </c>
      <c r="AK190" s="204" t="s">
        <v>903</v>
      </c>
      <c r="AL190" s="129"/>
    </row>
    <row r="191" spans="2:38" x14ac:dyDescent="0.2">
      <c r="B191" s="294">
        <v>41454</v>
      </c>
      <c r="C191" s="359" t="s">
        <v>540</v>
      </c>
      <c r="D191" s="359" t="s">
        <v>540</v>
      </c>
      <c r="E191" s="295">
        <v>2.7693690367124281E-3</v>
      </c>
      <c r="F191" s="295">
        <v>2.7693690367124281E-3</v>
      </c>
      <c r="G191" s="295">
        <v>0.58850556708566659</v>
      </c>
      <c r="H191" s="295">
        <v>0.58850556708566659</v>
      </c>
      <c r="I191" s="295">
        <v>3.0668729319421398E-2</v>
      </c>
      <c r="J191" s="295">
        <v>3.0668729319421398E-2</v>
      </c>
      <c r="K191" s="295">
        <v>0.11563260626237261</v>
      </c>
      <c r="L191" s="295">
        <v>0.11563260626237261</v>
      </c>
      <c r="M191" s="359" t="s">
        <v>540</v>
      </c>
      <c r="N191" s="359" t="s">
        <v>540</v>
      </c>
      <c r="O191" s="295">
        <v>1.7417415325235398E-5</v>
      </c>
      <c r="P191" s="295">
        <v>1.7417415325235398E-5</v>
      </c>
      <c r="Q191" s="295">
        <v>3.2023251665339618E-3</v>
      </c>
      <c r="R191" s="295">
        <v>3.2023251665339618E-3</v>
      </c>
      <c r="S191" s="295">
        <v>2.1684960124843412E-4</v>
      </c>
      <c r="T191" s="295">
        <v>2.1684960124843412E-4</v>
      </c>
      <c r="U191" s="295">
        <v>6.4977454792200864E-4</v>
      </c>
      <c r="V191" s="295">
        <v>6.4977454792200864E-4</v>
      </c>
      <c r="W191" s="359" t="s">
        <v>540</v>
      </c>
      <c r="X191" s="359" t="s">
        <v>540</v>
      </c>
      <c r="Y191" s="295">
        <v>1.1279880828612778E-2</v>
      </c>
      <c r="Z191" s="295">
        <v>1.1279880828612778E-2</v>
      </c>
      <c r="AA191" s="295">
        <v>8.1352457880525409E-3</v>
      </c>
      <c r="AB191" s="295">
        <v>8.1352457880525409E-3</v>
      </c>
      <c r="AC191" s="295">
        <v>7.6166512804059219E-3</v>
      </c>
      <c r="AD191" s="295">
        <v>7.6166512804059219E-3</v>
      </c>
      <c r="AE191" s="296">
        <v>9.2996956618435246E-3</v>
      </c>
      <c r="AF191" s="296">
        <v>9.2996956618435246E-3</v>
      </c>
      <c r="AG191" s="321">
        <v>191</v>
      </c>
      <c r="AH191" s="321">
        <v>127</v>
      </c>
      <c r="AI191" s="321">
        <v>3</v>
      </c>
      <c r="AJ191" s="320">
        <v>5</v>
      </c>
      <c r="AK191" s="204" t="s">
        <v>903</v>
      </c>
      <c r="AL191" s="129"/>
    </row>
    <row r="192" spans="2:38" x14ac:dyDescent="0.2">
      <c r="B192" s="294">
        <v>41455</v>
      </c>
      <c r="C192" s="359" t="s">
        <v>540</v>
      </c>
      <c r="D192" s="359" t="s">
        <v>540</v>
      </c>
      <c r="E192" s="295">
        <v>3.2183900037969969E-2</v>
      </c>
      <c r="F192" s="295">
        <v>3.2183900037969969E-2</v>
      </c>
      <c r="G192" s="295">
        <v>2.4017438749004711E-2</v>
      </c>
      <c r="H192" s="295">
        <v>2.4017438749004711E-2</v>
      </c>
      <c r="I192" s="295">
        <v>9.295490496372609E-2</v>
      </c>
      <c r="J192" s="295">
        <v>9.295490496372609E-2</v>
      </c>
      <c r="K192" s="295">
        <v>5.4532593993902111E-2</v>
      </c>
      <c r="L192" s="295">
        <v>5.4532593993902111E-2</v>
      </c>
      <c r="M192" s="359" t="s">
        <v>540</v>
      </c>
      <c r="N192" s="359" t="s">
        <v>540</v>
      </c>
      <c r="O192" s="295">
        <v>4.5981976458621447E-4</v>
      </c>
      <c r="P192" s="295">
        <v>4.5981976458621447E-4</v>
      </c>
      <c r="Q192" s="295">
        <v>9.5721676173569502E-5</v>
      </c>
      <c r="R192" s="295">
        <v>9.5721676173569502E-5</v>
      </c>
      <c r="S192" s="295">
        <v>5.731025175851473E-4</v>
      </c>
      <c r="T192" s="295">
        <v>5.731025175851473E-4</v>
      </c>
      <c r="U192" s="295">
        <v>4.4075616187716683E-4</v>
      </c>
      <c r="V192" s="295">
        <v>4.4075616187716683E-4</v>
      </c>
      <c r="W192" s="359" t="s">
        <v>540</v>
      </c>
      <c r="X192" s="359" t="s">
        <v>540</v>
      </c>
      <c r="Y192" s="295">
        <v>3.6266399033366853E-7</v>
      </c>
      <c r="Z192" s="295">
        <v>3.6266399033366853E-7</v>
      </c>
      <c r="AA192" s="295">
        <v>1.2590654715404138E-2</v>
      </c>
      <c r="AB192" s="295">
        <v>1.2590654715404138E-2</v>
      </c>
      <c r="AC192" s="295">
        <v>2.5510615697709741E-2</v>
      </c>
      <c r="AD192" s="295">
        <v>2.5510615697709741E-2</v>
      </c>
      <c r="AE192" s="296">
        <v>1.216991190499552E-2</v>
      </c>
      <c r="AF192" s="296">
        <v>1.216991190499552E-2</v>
      </c>
      <c r="AG192" s="321">
        <v>244</v>
      </c>
      <c r="AH192" s="321">
        <v>139</v>
      </c>
      <c r="AI192" s="321">
        <v>4</v>
      </c>
      <c r="AJ192" s="320">
        <v>8</v>
      </c>
      <c r="AK192" s="204" t="s">
        <v>903</v>
      </c>
      <c r="AL192" s="129"/>
    </row>
    <row r="193" spans="2:38" x14ac:dyDescent="0.2">
      <c r="B193" s="294">
        <v>41456</v>
      </c>
      <c r="C193" s="359" t="s">
        <v>540</v>
      </c>
      <c r="D193" s="359" t="s">
        <v>540</v>
      </c>
      <c r="E193" s="295">
        <v>2.6474471294357801E-3</v>
      </c>
      <c r="F193" s="295">
        <v>2.6474471294357801E-3</v>
      </c>
      <c r="G193" s="295">
        <v>7.3601267006913718E-2</v>
      </c>
      <c r="H193" s="295">
        <v>7.3601267006913718E-2</v>
      </c>
      <c r="I193" s="295">
        <v>1.7630647044359297E-2</v>
      </c>
      <c r="J193" s="295">
        <v>1.7630647044359297E-2</v>
      </c>
      <c r="K193" s="295">
        <v>2.0857914450895066E-2</v>
      </c>
      <c r="L193" s="295">
        <v>2.0857914450895066E-2</v>
      </c>
      <c r="M193" s="359" t="s">
        <v>540</v>
      </c>
      <c r="N193" s="359" t="s">
        <v>540</v>
      </c>
      <c r="O193" s="295">
        <v>5.5735729040753271E-5</v>
      </c>
      <c r="P193" s="295">
        <v>5.5735729040753271E-5</v>
      </c>
      <c r="Q193" s="295">
        <v>1.8883276117876893E-3</v>
      </c>
      <c r="R193" s="295">
        <v>1.8883276117876893E-3</v>
      </c>
      <c r="S193" s="295">
        <v>1.8974340109237988E-4</v>
      </c>
      <c r="T193" s="295">
        <v>1.8974340109237988E-4</v>
      </c>
      <c r="U193" s="295">
        <v>4.2712452800467701E-4</v>
      </c>
      <c r="V193" s="295">
        <v>4.2712452800467701E-4</v>
      </c>
      <c r="W193" s="359" t="s">
        <v>540</v>
      </c>
      <c r="X193" s="359" t="s">
        <v>540</v>
      </c>
      <c r="Y193" s="295">
        <v>3.6266399033366853E-7</v>
      </c>
      <c r="Z193" s="295">
        <v>3.6266399033366853E-7</v>
      </c>
      <c r="AA193" s="295">
        <v>7.5870216426948238E-3</v>
      </c>
      <c r="AB193" s="295">
        <v>7.5870216426948238E-3</v>
      </c>
      <c r="AC193" s="295">
        <v>1.3977145017454722E-3</v>
      </c>
      <c r="AD193" s="295">
        <v>1.3977145017454722E-3</v>
      </c>
      <c r="AE193" s="296">
        <v>1.8674259493649745E-3</v>
      </c>
      <c r="AF193" s="296">
        <v>1.8674259493649745E-3</v>
      </c>
      <c r="AG193" s="321">
        <v>564</v>
      </c>
      <c r="AH193" s="321">
        <v>318</v>
      </c>
      <c r="AI193" s="321">
        <v>1</v>
      </c>
      <c r="AJ193" s="320">
        <v>19</v>
      </c>
      <c r="AK193" s="204" t="s">
        <v>903</v>
      </c>
      <c r="AL193" s="129"/>
    </row>
    <row r="194" spans="2:38" x14ac:dyDescent="0.2">
      <c r="B194" s="294">
        <v>41457</v>
      </c>
      <c r="C194" s="359" t="s">
        <v>540</v>
      </c>
      <c r="D194" s="359" t="s">
        <v>540</v>
      </c>
      <c r="E194" s="295">
        <v>3.467110694641358E-2</v>
      </c>
      <c r="F194" s="295">
        <v>3.467110694641358E-2</v>
      </c>
      <c r="G194" s="295">
        <v>0.14734176554280717</v>
      </c>
      <c r="H194" s="295">
        <v>0.14734176554280717</v>
      </c>
      <c r="I194" s="295">
        <v>5.2392412587344891E-3</v>
      </c>
      <c r="J194" s="295">
        <v>5.2392412587344891E-3</v>
      </c>
      <c r="K194" s="295">
        <v>4.2770008587929342E-2</v>
      </c>
      <c r="L194" s="295">
        <v>4.2770008587929342E-2</v>
      </c>
      <c r="M194" s="359" t="s">
        <v>540</v>
      </c>
      <c r="N194" s="359" t="s">
        <v>540</v>
      </c>
      <c r="O194" s="295">
        <v>2.4732729761834261E-4</v>
      </c>
      <c r="P194" s="295">
        <v>2.4732729761834261E-4</v>
      </c>
      <c r="Q194" s="295">
        <v>6.1783990984758499E-4</v>
      </c>
      <c r="R194" s="295">
        <v>6.1783990984758499E-4</v>
      </c>
      <c r="S194" s="295">
        <v>6.5829343236131787E-5</v>
      </c>
      <c r="T194" s="295">
        <v>6.5829343236131787E-5</v>
      </c>
      <c r="U194" s="295">
        <v>2.4082553174731798E-4</v>
      </c>
      <c r="V194" s="295">
        <v>2.4082553174731798E-4</v>
      </c>
      <c r="W194" s="359" t="s">
        <v>540</v>
      </c>
      <c r="X194" s="359" t="s">
        <v>540</v>
      </c>
      <c r="Y194" s="295">
        <v>3.6266399033366853E-7</v>
      </c>
      <c r="Z194" s="295">
        <v>3.6266399033366853E-7</v>
      </c>
      <c r="AA194" s="295">
        <v>5.5855684136110976E-3</v>
      </c>
      <c r="AB194" s="295">
        <v>5.5855684136110976E-3</v>
      </c>
      <c r="AC194" s="295">
        <v>1.9170608094712352E-5</v>
      </c>
      <c r="AD194" s="295">
        <v>1.9170608094712352E-5</v>
      </c>
      <c r="AE194" s="296">
        <v>9.7985512166731182E-4</v>
      </c>
      <c r="AF194" s="296">
        <v>9.7985512166731182E-4</v>
      </c>
      <c r="AG194" s="321">
        <v>618</v>
      </c>
      <c r="AH194" s="321">
        <v>377</v>
      </c>
      <c r="AI194" s="321">
        <v>13</v>
      </c>
      <c r="AJ194" s="320">
        <v>59</v>
      </c>
      <c r="AK194" s="204" t="s">
        <v>903</v>
      </c>
      <c r="AL194" s="129"/>
    </row>
    <row r="195" spans="2:38" x14ac:dyDescent="0.2">
      <c r="B195" s="294">
        <v>41458</v>
      </c>
      <c r="C195" s="359" t="s">
        <v>540</v>
      </c>
      <c r="D195" s="359" t="s">
        <v>540</v>
      </c>
      <c r="E195" s="295">
        <v>5.1207201056192061E-4</v>
      </c>
      <c r="F195" s="295">
        <v>5.1207201056192061E-4</v>
      </c>
      <c r="G195" s="295">
        <v>0.23150722481105845</v>
      </c>
      <c r="H195" s="295">
        <v>0.23150722481105845</v>
      </c>
      <c r="I195" s="295">
        <v>5.3286917192494683E-2</v>
      </c>
      <c r="J195" s="295">
        <v>5.3286917192494683E-2</v>
      </c>
      <c r="K195" s="295">
        <v>6.1360527938033621E-2</v>
      </c>
      <c r="L195" s="295">
        <v>6.1360527938033621E-2</v>
      </c>
      <c r="M195" s="359" t="s">
        <v>540</v>
      </c>
      <c r="N195" s="359" t="s">
        <v>540</v>
      </c>
      <c r="O195" s="295">
        <v>6.9669661300941588E-6</v>
      </c>
      <c r="P195" s="295">
        <v>6.9669661300941588E-6</v>
      </c>
      <c r="Q195" s="295">
        <v>2.8629483146458516E-3</v>
      </c>
      <c r="R195" s="295">
        <v>2.8629483146458516E-3</v>
      </c>
      <c r="S195" s="295">
        <v>9.7969551992596127E-4</v>
      </c>
      <c r="T195" s="295">
        <v>9.7969551992596127E-4</v>
      </c>
      <c r="U195" s="295">
        <v>8.8454157572599799E-4</v>
      </c>
      <c r="V195" s="295">
        <v>8.8454157572599799E-4</v>
      </c>
      <c r="W195" s="359" t="s">
        <v>540</v>
      </c>
      <c r="X195" s="359" t="s">
        <v>540</v>
      </c>
      <c r="Y195" s="295">
        <v>3.6266399033366853E-7</v>
      </c>
      <c r="Z195" s="295">
        <v>3.6266399033366853E-7</v>
      </c>
      <c r="AA195" s="295">
        <v>1.6424075396257045E-4</v>
      </c>
      <c r="AB195" s="295">
        <v>1.6424075396257045E-4</v>
      </c>
      <c r="AC195" s="295">
        <v>1.1399902359329497E-2</v>
      </c>
      <c r="AD195" s="295">
        <v>1.1399902359329497E-2</v>
      </c>
      <c r="AE195" s="296">
        <v>4.4877289048546607E-3</v>
      </c>
      <c r="AF195" s="296">
        <v>4.4877289048546607E-3</v>
      </c>
      <c r="AG195" s="321">
        <v>545</v>
      </c>
      <c r="AH195" s="321">
        <v>352</v>
      </c>
      <c r="AI195" s="321">
        <v>4</v>
      </c>
      <c r="AJ195" s="320">
        <v>20</v>
      </c>
      <c r="AK195" s="204" t="s">
        <v>903</v>
      </c>
      <c r="AL195" s="129"/>
    </row>
    <row r="196" spans="2:38" x14ac:dyDescent="0.2">
      <c r="B196" s="294">
        <v>41459</v>
      </c>
      <c r="C196" s="359" t="s">
        <v>540</v>
      </c>
      <c r="D196" s="359" t="s">
        <v>540</v>
      </c>
      <c r="E196" s="295">
        <v>0.13067938370217613</v>
      </c>
      <c r="F196" s="295">
        <v>0.13067938370217613</v>
      </c>
      <c r="G196" s="295">
        <v>0.92585485983300919</v>
      </c>
      <c r="H196" s="295">
        <v>0.92585485983300919</v>
      </c>
      <c r="I196" s="295">
        <v>0.59835387918766592</v>
      </c>
      <c r="J196" s="295">
        <v>0.59835387918766592</v>
      </c>
      <c r="K196" s="295">
        <v>0.45201134757788564</v>
      </c>
      <c r="L196" s="295">
        <v>0.45201134757788564</v>
      </c>
      <c r="M196" s="359" t="s">
        <v>540</v>
      </c>
      <c r="N196" s="359" t="s">
        <v>540</v>
      </c>
      <c r="O196" s="295">
        <v>1.0032431227335588E-3</v>
      </c>
      <c r="P196" s="295">
        <v>1.0032431227335588E-3</v>
      </c>
      <c r="Q196" s="295">
        <v>9.7723129402653239E-3</v>
      </c>
      <c r="R196" s="295">
        <v>9.7723129402653239E-3</v>
      </c>
      <c r="S196" s="295">
        <v>2.656407615293318E-3</v>
      </c>
      <c r="T196" s="295">
        <v>2.656407615293318E-3</v>
      </c>
      <c r="U196" s="295">
        <v>3.176170692290101E-3</v>
      </c>
      <c r="V196" s="295">
        <v>3.176170692290101E-3</v>
      </c>
      <c r="W196" s="359" t="s">
        <v>540</v>
      </c>
      <c r="X196" s="359" t="s">
        <v>540</v>
      </c>
      <c r="Y196" s="295">
        <v>8.6498511145022307E-3</v>
      </c>
      <c r="Z196" s="295">
        <v>8.6498511145022307E-3</v>
      </c>
      <c r="AA196" s="295">
        <v>0.1880919969943631</v>
      </c>
      <c r="AB196" s="295">
        <v>0.1880919969943631</v>
      </c>
      <c r="AC196" s="295">
        <v>5.1393164532433568E-2</v>
      </c>
      <c r="AD196" s="295">
        <v>5.1393164532433568E-2</v>
      </c>
      <c r="AE196" s="296">
        <v>5.660146519938275E-2</v>
      </c>
      <c r="AF196" s="296">
        <v>5.660146519938275E-2</v>
      </c>
      <c r="AG196" s="321">
        <v>1089</v>
      </c>
      <c r="AH196" s="321">
        <v>495</v>
      </c>
      <c r="AI196" s="321">
        <v>10</v>
      </c>
      <c r="AJ196" s="320">
        <v>42</v>
      </c>
      <c r="AK196" s="204" t="s">
        <v>903</v>
      </c>
      <c r="AL196" s="129"/>
    </row>
    <row r="197" spans="2:38" x14ac:dyDescent="0.2">
      <c r="B197" s="294">
        <v>41460</v>
      </c>
      <c r="C197" s="359" t="s">
        <v>540</v>
      </c>
      <c r="D197" s="359" t="s">
        <v>540</v>
      </c>
      <c r="E197" s="295">
        <v>0.1962698863339476</v>
      </c>
      <c r="F197" s="295">
        <v>0.1962698863339476</v>
      </c>
      <c r="G197" s="295">
        <v>2.6900749674763849</v>
      </c>
      <c r="H197" s="295">
        <v>2.6900749674763849</v>
      </c>
      <c r="I197" s="295">
        <v>1.170844571112148</v>
      </c>
      <c r="J197" s="295">
        <v>1.170844571112148</v>
      </c>
      <c r="K197" s="295">
        <v>1.0115278183781686</v>
      </c>
      <c r="L197" s="295">
        <v>1.0115278183781686</v>
      </c>
      <c r="M197" s="359" t="s">
        <v>540</v>
      </c>
      <c r="N197" s="359" t="s">
        <v>540</v>
      </c>
      <c r="O197" s="295">
        <v>6.0264257025314475E-4</v>
      </c>
      <c r="P197" s="295">
        <v>6.0264257025314475E-4</v>
      </c>
      <c r="Q197" s="295">
        <v>1.0938376995470624E-2</v>
      </c>
      <c r="R197" s="295">
        <v>1.0938376995470624E-2</v>
      </c>
      <c r="S197" s="295">
        <v>1.0257760601912537E-2</v>
      </c>
      <c r="T197" s="295">
        <v>1.0257760601912537E-2</v>
      </c>
      <c r="U197" s="295">
        <v>6.1781593962094948E-3</v>
      </c>
      <c r="V197" s="295">
        <v>6.1781593962094948E-3</v>
      </c>
      <c r="W197" s="359" t="s">
        <v>540</v>
      </c>
      <c r="X197" s="359" t="s">
        <v>540</v>
      </c>
      <c r="Y197" s="295">
        <v>1.1572493406076731E-2</v>
      </c>
      <c r="Z197" s="295">
        <v>1.1572493406076731E-2</v>
      </c>
      <c r="AA197" s="295">
        <v>6.5933734255766041E-2</v>
      </c>
      <c r="AB197" s="295">
        <v>6.5933734255766041E-2</v>
      </c>
      <c r="AC197" s="295">
        <v>2.0298480639131311E-2</v>
      </c>
      <c r="AD197" s="295">
        <v>2.0298480639131311E-2</v>
      </c>
      <c r="AE197" s="296">
        <v>2.4447470146151239E-2</v>
      </c>
      <c r="AF197" s="296">
        <v>2.4447470146151239E-2</v>
      </c>
      <c r="AG197" s="321">
        <v>1120</v>
      </c>
      <c r="AH197" s="321">
        <v>543</v>
      </c>
      <c r="AI197" s="321">
        <v>17</v>
      </c>
      <c r="AJ197" s="320">
        <v>79</v>
      </c>
      <c r="AK197" s="204" t="s">
        <v>903</v>
      </c>
      <c r="AL197" s="129"/>
    </row>
    <row r="198" spans="2:38" x14ac:dyDescent="0.2">
      <c r="B198" s="294">
        <v>41461</v>
      </c>
      <c r="C198" s="359" t="s">
        <v>540</v>
      </c>
      <c r="D198" s="359" t="s">
        <v>540</v>
      </c>
      <c r="E198" s="295">
        <v>0.77043149904726738</v>
      </c>
      <c r="F198" s="295">
        <v>0.77043149904726738</v>
      </c>
      <c r="G198" s="295">
        <v>3.2223396988247992E-2</v>
      </c>
      <c r="H198" s="295">
        <v>3.2223396988247992E-2</v>
      </c>
      <c r="I198" s="295">
        <v>0.19769326236671977</v>
      </c>
      <c r="J198" s="295">
        <v>0.19769326236671977</v>
      </c>
      <c r="K198" s="295">
        <v>0.41792014588877496</v>
      </c>
      <c r="L198" s="295">
        <v>0.41792014588877496</v>
      </c>
      <c r="M198" s="359" t="s">
        <v>540</v>
      </c>
      <c r="N198" s="359" t="s">
        <v>540</v>
      </c>
      <c r="O198" s="295">
        <v>6.6987379340855335E-3</v>
      </c>
      <c r="P198" s="295">
        <v>6.6987379340855335E-3</v>
      </c>
      <c r="Q198" s="295">
        <v>2.3495320515330698E-4</v>
      </c>
      <c r="R198" s="295">
        <v>2.3495320515330698E-4</v>
      </c>
      <c r="S198" s="295">
        <v>8.1318600468162795E-4</v>
      </c>
      <c r="T198" s="295">
        <v>8.1318600468162795E-4</v>
      </c>
      <c r="U198" s="295">
        <v>3.2715921293975285E-3</v>
      </c>
      <c r="V198" s="295">
        <v>3.2715921293975285E-3</v>
      </c>
      <c r="W198" s="359" t="s">
        <v>540</v>
      </c>
      <c r="X198" s="359" t="s">
        <v>540</v>
      </c>
      <c r="Y198" s="295">
        <v>4.4661879533806894E-3</v>
      </c>
      <c r="Z198" s="295">
        <v>4.4661879533806894E-3</v>
      </c>
      <c r="AA198" s="295">
        <v>1.6424075396257045E-4</v>
      </c>
      <c r="AB198" s="295">
        <v>1.6424075396257045E-4</v>
      </c>
      <c r="AC198" s="295">
        <v>2.2521189051927761E-2</v>
      </c>
      <c r="AD198" s="295">
        <v>2.2521189051927761E-2</v>
      </c>
      <c r="AE198" s="296">
        <v>1.0779485250001572E-2</v>
      </c>
      <c r="AF198" s="296">
        <v>1.0779485250001572E-2</v>
      </c>
      <c r="AG198" s="321">
        <v>1049</v>
      </c>
      <c r="AH198" s="321">
        <v>453</v>
      </c>
      <c r="AI198" s="321">
        <v>11</v>
      </c>
      <c r="AJ198" s="320">
        <v>94</v>
      </c>
      <c r="AK198" s="204" t="s">
        <v>903</v>
      </c>
      <c r="AL198" s="129"/>
    </row>
    <row r="199" spans="2:38" x14ac:dyDescent="0.2">
      <c r="B199" s="294">
        <v>41462</v>
      </c>
      <c r="C199" s="359" t="s">
        <v>540</v>
      </c>
      <c r="D199" s="359" t="s">
        <v>540</v>
      </c>
      <c r="E199" s="295">
        <v>4.3526120897763254E-2</v>
      </c>
      <c r="F199" s="295">
        <v>4.3526120897763254E-2</v>
      </c>
      <c r="G199" s="295">
        <v>0.69457388625654282</v>
      </c>
      <c r="H199" s="295">
        <v>0.69457388625654282</v>
      </c>
      <c r="I199" s="295">
        <v>4.3230516934598548E-2</v>
      </c>
      <c r="J199" s="295">
        <v>4.3230516934598548E-2</v>
      </c>
      <c r="K199" s="295">
        <v>0.15672895313595736</v>
      </c>
      <c r="L199" s="295">
        <v>0.15672895313595736</v>
      </c>
      <c r="M199" s="359" t="s">
        <v>540</v>
      </c>
      <c r="N199" s="359" t="s">
        <v>540</v>
      </c>
      <c r="O199" s="295">
        <v>5.0858852749687358E-4</v>
      </c>
      <c r="P199" s="295">
        <v>5.0858852749687358E-4</v>
      </c>
      <c r="Q199" s="295">
        <v>3.6287217240344076E-3</v>
      </c>
      <c r="R199" s="295">
        <v>3.6287217240344076E-3</v>
      </c>
      <c r="S199" s="295">
        <v>1.6263720093632559E-3</v>
      </c>
      <c r="T199" s="295">
        <v>1.6263720093632559E-3</v>
      </c>
      <c r="U199" s="295">
        <v>1.4888773440730413E-3</v>
      </c>
      <c r="V199" s="295">
        <v>1.4888773440730413E-3</v>
      </c>
      <c r="W199" s="359" t="s">
        <v>540</v>
      </c>
      <c r="X199" s="359" t="s">
        <v>540</v>
      </c>
      <c r="Y199" s="295">
        <v>8.2457670789567693E-3</v>
      </c>
      <c r="Z199" s="295">
        <v>8.2457670789567693E-3</v>
      </c>
      <c r="AA199" s="295">
        <v>3.5720492467163023E-2</v>
      </c>
      <c r="AB199" s="295">
        <v>3.5720492467163023E-2</v>
      </c>
      <c r="AC199" s="295">
        <v>1.9170608094712352E-5</v>
      </c>
      <c r="AD199" s="295">
        <v>1.9170608094712352E-5</v>
      </c>
      <c r="AE199" s="296">
        <v>9.8101246190689714E-3</v>
      </c>
      <c r="AF199" s="296">
        <v>9.8101246190689714E-3</v>
      </c>
      <c r="AG199" s="321">
        <v>277</v>
      </c>
      <c r="AH199" s="321">
        <v>153</v>
      </c>
      <c r="AI199" s="321">
        <v>5</v>
      </c>
      <c r="AJ199" s="320">
        <v>13</v>
      </c>
      <c r="AK199" s="204" t="s">
        <v>903</v>
      </c>
      <c r="AL199" s="129"/>
    </row>
    <row r="200" spans="2:38" x14ac:dyDescent="0.2">
      <c r="B200" s="294">
        <v>41463</v>
      </c>
      <c r="C200" s="359" t="s">
        <v>540</v>
      </c>
      <c r="D200" s="359" t="s">
        <v>540</v>
      </c>
      <c r="E200" s="295">
        <v>2.7665822502603903E-2</v>
      </c>
      <c r="F200" s="295">
        <v>2.7665822502603903E-2</v>
      </c>
      <c r="G200" s="295">
        <v>1.1817276022155217E-2</v>
      </c>
      <c r="H200" s="295">
        <v>1.1817276022155217E-2</v>
      </c>
      <c r="I200" s="295">
        <v>8.7258730616646699E-2</v>
      </c>
      <c r="J200" s="295">
        <v>8.7258730616646699E-2</v>
      </c>
      <c r="K200" s="295">
        <v>4.8216603632981886E-2</v>
      </c>
      <c r="L200" s="295">
        <v>4.8216603632981886E-2</v>
      </c>
      <c r="M200" s="359" t="s">
        <v>540</v>
      </c>
      <c r="N200" s="359" t="s">
        <v>540</v>
      </c>
      <c r="O200" s="295">
        <v>9.753752582131822E-5</v>
      </c>
      <c r="P200" s="295">
        <v>9.753752582131822E-5</v>
      </c>
      <c r="Q200" s="295">
        <v>9.5721676173569502E-5</v>
      </c>
      <c r="R200" s="295">
        <v>9.5721676173569502E-5</v>
      </c>
      <c r="S200" s="295">
        <v>7.6942885300114042E-3</v>
      </c>
      <c r="T200" s="295">
        <v>7.6942885300114042E-3</v>
      </c>
      <c r="U200" s="295">
        <v>3.0686322472960157E-3</v>
      </c>
      <c r="V200" s="295">
        <v>3.0686322472960157E-3</v>
      </c>
      <c r="W200" s="359" t="s">
        <v>540</v>
      </c>
      <c r="X200" s="359" t="s">
        <v>540</v>
      </c>
      <c r="Y200" s="295">
        <v>3.3793412370860003E-3</v>
      </c>
      <c r="Z200" s="295">
        <v>3.3793412370860003E-3</v>
      </c>
      <c r="AA200" s="295">
        <v>4.6880972360574606E-4</v>
      </c>
      <c r="AB200" s="295">
        <v>4.6880972360574606E-4</v>
      </c>
      <c r="AC200" s="295">
        <v>1.1682581303814062E-2</v>
      </c>
      <c r="AD200" s="295">
        <v>1.1682581303814062E-2</v>
      </c>
      <c r="AE200" s="296">
        <v>6.1204957175817597E-3</v>
      </c>
      <c r="AF200" s="296">
        <v>6.1204957175817597E-3</v>
      </c>
      <c r="AG200" s="321">
        <v>622</v>
      </c>
      <c r="AH200" s="321">
        <v>386</v>
      </c>
      <c r="AI200" s="321">
        <v>13</v>
      </c>
      <c r="AJ200" s="320">
        <v>31</v>
      </c>
      <c r="AK200" s="204" t="s">
        <v>903</v>
      </c>
      <c r="AL200" s="129"/>
    </row>
    <row r="201" spans="2:38" x14ac:dyDescent="0.2">
      <c r="B201" s="294">
        <v>41464</v>
      </c>
      <c r="C201" s="359" t="s">
        <v>540</v>
      </c>
      <c r="D201" s="359" t="s">
        <v>540</v>
      </c>
      <c r="E201" s="295">
        <v>0.18181343161400221</v>
      </c>
      <c r="F201" s="295">
        <v>0.18181343161400221</v>
      </c>
      <c r="G201" s="295">
        <v>3.8697663085805779E-2</v>
      </c>
      <c r="H201" s="295">
        <v>3.8697663085805779E-2</v>
      </c>
      <c r="I201" s="295">
        <v>0.20078336918450998</v>
      </c>
      <c r="J201" s="295">
        <v>0.20078336918450998</v>
      </c>
      <c r="K201" s="295">
        <v>0.16432328782891997</v>
      </c>
      <c r="L201" s="295">
        <v>0.16432328782891997</v>
      </c>
      <c r="M201" s="359" t="s">
        <v>540</v>
      </c>
      <c r="N201" s="359" t="s">
        <v>540</v>
      </c>
      <c r="O201" s="295">
        <v>1.1244683333971972E-2</v>
      </c>
      <c r="P201" s="295">
        <v>1.1244683333971972E-2</v>
      </c>
      <c r="Q201" s="295">
        <v>4.8731035142908112E-4</v>
      </c>
      <c r="R201" s="295">
        <v>4.8731035142908112E-4</v>
      </c>
      <c r="S201" s="295">
        <v>1.0455248631620932E-3</v>
      </c>
      <c r="T201" s="295">
        <v>1.0455248631620932E-3</v>
      </c>
      <c r="U201" s="295">
        <v>5.3829807536475973E-3</v>
      </c>
      <c r="V201" s="295">
        <v>5.3829807536475973E-3</v>
      </c>
      <c r="W201" s="359" t="s">
        <v>540</v>
      </c>
      <c r="X201" s="359" t="s">
        <v>540</v>
      </c>
      <c r="Y201" s="295">
        <v>3.6266399033366853E-7</v>
      </c>
      <c r="Z201" s="295">
        <v>3.6266399033366853E-7</v>
      </c>
      <c r="AA201" s="295">
        <v>5.3245092967740904E-3</v>
      </c>
      <c r="AB201" s="295">
        <v>5.3245092967740904E-3</v>
      </c>
      <c r="AC201" s="295">
        <v>1.772339162430616E-2</v>
      </c>
      <c r="AD201" s="295">
        <v>1.772339162430616E-2</v>
      </c>
      <c r="AE201" s="296">
        <v>7.8592863493171135E-3</v>
      </c>
      <c r="AF201" s="296">
        <v>7.8592863493171135E-3</v>
      </c>
      <c r="AG201" s="321">
        <v>890</v>
      </c>
      <c r="AH201" s="321">
        <v>501</v>
      </c>
      <c r="AI201" s="321">
        <v>11</v>
      </c>
      <c r="AJ201" s="320">
        <v>109</v>
      </c>
      <c r="AK201" s="204" t="s">
        <v>903</v>
      </c>
      <c r="AL201" s="129"/>
    </row>
    <row r="202" spans="2:38" x14ac:dyDescent="0.2">
      <c r="B202" s="294">
        <v>41465</v>
      </c>
      <c r="C202" s="359" t="s">
        <v>540</v>
      </c>
      <c r="D202" s="359" t="s">
        <v>540</v>
      </c>
      <c r="E202" s="295">
        <v>2.9261257746395464E-3</v>
      </c>
      <c r="F202" s="295">
        <v>2.9261257746395464E-3</v>
      </c>
      <c r="G202" s="295">
        <v>8.2651316390596655E-2</v>
      </c>
      <c r="H202" s="295">
        <v>8.2651316390596655E-2</v>
      </c>
      <c r="I202" s="295">
        <v>2.1878575840243802E-3</v>
      </c>
      <c r="J202" s="295">
        <v>2.1878575840243802E-3</v>
      </c>
      <c r="K202" s="295">
        <v>1.6513967123528352E-2</v>
      </c>
      <c r="L202" s="295">
        <v>1.6513967123528352E-2</v>
      </c>
      <c r="M202" s="359" t="s">
        <v>540</v>
      </c>
      <c r="N202" s="359" t="s">
        <v>540</v>
      </c>
      <c r="O202" s="295">
        <v>5.2252245975706187E-5</v>
      </c>
      <c r="P202" s="295">
        <v>5.2252245975706187E-5</v>
      </c>
      <c r="Q202" s="295">
        <v>7.5881183293956917E-3</v>
      </c>
      <c r="R202" s="295">
        <v>7.5881183293956917E-3</v>
      </c>
      <c r="S202" s="295">
        <v>1.9361571540038763E-5</v>
      </c>
      <c r="T202" s="295">
        <v>1.9361571540038763E-5</v>
      </c>
      <c r="U202" s="295">
        <v>1.351046379362312E-3</v>
      </c>
      <c r="V202" s="295">
        <v>1.351046379362312E-3</v>
      </c>
      <c r="W202" s="359" t="s">
        <v>540</v>
      </c>
      <c r="X202" s="359" t="s">
        <v>540</v>
      </c>
      <c r="Y202" s="295">
        <v>3.6266399033366853E-7</v>
      </c>
      <c r="Z202" s="295">
        <v>3.6266399033366853E-7</v>
      </c>
      <c r="AA202" s="295">
        <v>1.6741494673112561E-2</v>
      </c>
      <c r="AB202" s="295">
        <v>1.6741494673112561E-2</v>
      </c>
      <c r="AC202" s="295">
        <v>1.5802723727534312E-2</v>
      </c>
      <c r="AD202" s="295">
        <v>1.5802723727534312E-2</v>
      </c>
      <c r="AE202" s="296">
        <v>9.0952211537561785E-3</v>
      </c>
      <c r="AF202" s="296">
        <v>9.0952211537561785E-3</v>
      </c>
      <c r="AG202" s="321">
        <v>405</v>
      </c>
      <c r="AH202" s="321">
        <v>271</v>
      </c>
      <c r="AI202" s="321">
        <v>6</v>
      </c>
      <c r="AJ202" s="320">
        <v>29</v>
      </c>
      <c r="AK202" s="204" t="s">
        <v>903</v>
      </c>
      <c r="AL202" s="129"/>
    </row>
    <row r="203" spans="2:38" x14ac:dyDescent="0.2">
      <c r="B203" s="294">
        <v>41466</v>
      </c>
      <c r="C203" s="359" t="s">
        <v>540</v>
      </c>
      <c r="D203" s="359" t="s">
        <v>540</v>
      </c>
      <c r="E203" s="295">
        <v>1.6536094109778486E-2</v>
      </c>
      <c r="F203" s="295">
        <v>1.6536094109778486E-2</v>
      </c>
      <c r="G203" s="295">
        <v>3.0004394495133424E-2</v>
      </c>
      <c r="H203" s="295">
        <v>3.0004394495133424E-2</v>
      </c>
      <c r="I203" s="295">
        <v>4.2115290413892316E-2</v>
      </c>
      <c r="J203" s="295">
        <v>4.2115290413892316E-2</v>
      </c>
      <c r="K203" s="295">
        <v>2.8885432175805668E-2</v>
      </c>
      <c r="L203" s="295">
        <v>2.8885432175805668E-2</v>
      </c>
      <c r="M203" s="359" t="s">
        <v>540</v>
      </c>
      <c r="N203" s="359" t="s">
        <v>540</v>
      </c>
      <c r="O203" s="295">
        <v>3.51831789569755E-4</v>
      </c>
      <c r="P203" s="295">
        <v>3.51831789569755E-4</v>
      </c>
      <c r="Q203" s="295">
        <v>3.8288670469427801E-4</v>
      </c>
      <c r="R203" s="295">
        <v>3.8288670469427801E-4</v>
      </c>
      <c r="S203" s="295">
        <v>1.7580306958355197E-3</v>
      </c>
      <c r="T203" s="295">
        <v>1.7580306958355197E-3</v>
      </c>
      <c r="U203" s="295">
        <v>9.0726096551348048E-4</v>
      </c>
      <c r="V203" s="295">
        <v>9.0726096551348048E-4</v>
      </c>
      <c r="W203" s="359" t="s">
        <v>540</v>
      </c>
      <c r="X203" s="359" t="s">
        <v>540</v>
      </c>
      <c r="Y203" s="295">
        <v>3.6266399033366853E-7</v>
      </c>
      <c r="Z203" s="295">
        <v>3.6266399033366853E-7</v>
      </c>
      <c r="AA203" s="295">
        <v>7.8654847006542992E-3</v>
      </c>
      <c r="AB203" s="295">
        <v>7.8654847006542992E-3</v>
      </c>
      <c r="AC203" s="295">
        <v>1.9170608094712352E-5</v>
      </c>
      <c r="AD203" s="295">
        <v>1.9170608094712352E-5</v>
      </c>
      <c r="AE203" s="296">
        <v>1.3766871299553452E-3</v>
      </c>
      <c r="AF203" s="296">
        <v>1.3766871299553452E-3</v>
      </c>
      <c r="AG203" s="321">
        <v>447</v>
      </c>
      <c r="AH203" s="321">
        <v>289</v>
      </c>
      <c r="AI203" s="321">
        <v>7</v>
      </c>
      <c r="AJ203" s="320">
        <v>38</v>
      </c>
      <c r="AK203" s="204" t="s">
        <v>903</v>
      </c>
      <c r="AL203" s="129"/>
    </row>
    <row r="204" spans="2:38" x14ac:dyDescent="0.2">
      <c r="B204" s="294">
        <v>41467</v>
      </c>
      <c r="C204" s="359" t="s">
        <v>540</v>
      </c>
      <c r="D204" s="359" t="s">
        <v>540</v>
      </c>
      <c r="E204" s="295">
        <v>4.1944619586231885E-2</v>
      </c>
      <c r="F204" s="295">
        <v>4.1944619586231885E-2</v>
      </c>
      <c r="G204" s="295">
        <v>0.10045554815888058</v>
      </c>
      <c r="H204" s="295">
        <v>0.10045554815888058</v>
      </c>
      <c r="I204" s="295">
        <v>3.0142094573532344E-2</v>
      </c>
      <c r="J204" s="295">
        <v>3.0142094573532344E-2</v>
      </c>
      <c r="K204" s="295">
        <v>4.7512302549569931E-2</v>
      </c>
      <c r="L204" s="295">
        <v>4.7512302549569931E-2</v>
      </c>
      <c r="M204" s="359" t="s">
        <v>540</v>
      </c>
      <c r="N204" s="359" t="s">
        <v>540</v>
      </c>
      <c r="O204" s="295">
        <v>3.0306302665909589E-4</v>
      </c>
      <c r="P204" s="295">
        <v>3.0306302665909589E-4</v>
      </c>
      <c r="Q204" s="295">
        <v>7.309655271436217E-4</v>
      </c>
      <c r="R204" s="295">
        <v>7.309655271436217E-4</v>
      </c>
      <c r="S204" s="295">
        <v>3.1365745894862792E-4</v>
      </c>
      <c r="T204" s="295">
        <v>3.1365745894862792E-4</v>
      </c>
      <c r="U204" s="295">
        <v>3.8168574842971153E-4</v>
      </c>
      <c r="V204" s="295">
        <v>3.8168574842971153E-4</v>
      </c>
      <c r="W204" s="359" t="s">
        <v>540</v>
      </c>
      <c r="X204" s="359" t="s">
        <v>540</v>
      </c>
      <c r="Y204" s="295">
        <v>3.6266399033366853E-7</v>
      </c>
      <c r="Z204" s="295">
        <v>3.6266399033366853E-7</v>
      </c>
      <c r="AA204" s="295">
        <v>1.2877819743924847E-2</v>
      </c>
      <c r="AB204" s="295">
        <v>1.2877819743924847E-2</v>
      </c>
      <c r="AC204" s="295">
        <v>1.9170608094712352E-5</v>
      </c>
      <c r="AD204" s="295">
        <v>1.9170608094712352E-5</v>
      </c>
      <c r="AE204" s="296">
        <v>2.2491116977946856E-3</v>
      </c>
      <c r="AF204" s="296">
        <v>2.2491116977946856E-3</v>
      </c>
      <c r="AG204" s="321">
        <v>569</v>
      </c>
      <c r="AH204" s="321">
        <v>338</v>
      </c>
      <c r="AI204" s="321">
        <v>10</v>
      </c>
      <c r="AJ204" s="320">
        <v>62</v>
      </c>
      <c r="AK204" s="204" t="s">
        <v>903</v>
      </c>
      <c r="AL204" s="129"/>
    </row>
    <row r="205" spans="2:38" x14ac:dyDescent="0.2">
      <c r="B205" s="294">
        <v>41468</v>
      </c>
      <c r="C205" s="359" t="s">
        <v>540</v>
      </c>
      <c r="D205" s="359" t="s">
        <v>540</v>
      </c>
      <c r="E205" s="295">
        <v>0.44031574290501585</v>
      </c>
      <c r="F205" s="295">
        <v>0.44031574290501585</v>
      </c>
      <c r="G205" s="295">
        <v>0.15191030008745479</v>
      </c>
      <c r="H205" s="295">
        <v>0.15191030008745479</v>
      </c>
      <c r="I205" s="295">
        <v>1.4830963799669691E-3</v>
      </c>
      <c r="J205" s="295">
        <v>1.4830963799669691E-3</v>
      </c>
      <c r="K205" s="295">
        <v>0.21847116682242071</v>
      </c>
      <c r="L205" s="295">
        <v>0.21847116682242071</v>
      </c>
      <c r="M205" s="359" t="s">
        <v>540</v>
      </c>
      <c r="N205" s="359" t="s">
        <v>540</v>
      </c>
      <c r="O205" s="295">
        <v>1.7034232188080218E-2</v>
      </c>
      <c r="P205" s="295">
        <v>1.7034232188080218E-2</v>
      </c>
      <c r="Q205" s="295">
        <v>7.1791257130177132E-3</v>
      </c>
      <c r="R205" s="295">
        <v>7.1791257130177132E-3</v>
      </c>
      <c r="S205" s="295">
        <v>4.2595457388085273E-5</v>
      </c>
      <c r="T205" s="295">
        <v>4.2595457388085273E-5</v>
      </c>
      <c r="U205" s="295">
        <v>8.672748394875111E-3</v>
      </c>
      <c r="V205" s="295">
        <v>8.672748394875111E-3</v>
      </c>
      <c r="W205" s="359" t="s">
        <v>540</v>
      </c>
      <c r="X205" s="359" t="s">
        <v>540</v>
      </c>
      <c r="Y205" s="295">
        <v>1.088276375919741E-2</v>
      </c>
      <c r="Z205" s="295">
        <v>1.088276375919741E-2</v>
      </c>
      <c r="AA205" s="295">
        <v>1.6424075396257045E-4</v>
      </c>
      <c r="AB205" s="295">
        <v>1.6424075396257045E-4</v>
      </c>
      <c r="AC205" s="295">
        <v>5.3087519528333014E-3</v>
      </c>
      <c r="AD205" s="295">
        <v>5.3087519528333014E-3</v>
      </c>
      <c r="AE205" s="296">
        <v>6.8369138088803854E-3</v>
      </c>
      <c r="AF205" s="296">
        <v>6.8369138088803854E-3</v>
      </c>
      <c r="AG205" s="321">
        <v>302</v>
      </c>
      <c r="AH205" s="321">
        <v>171</v>
      </c>
      <c r="AI205" s="321">
        <v>3</v>
      </c>
      <c r="AJ205" s="320">
        <v>16</v>
      </c>
      <c r="AK205" s="204" t="s">
        <v>903</v>
      </c>
      <c r="AL205" s="129"/>
    </row>
    <row r="206" spans="2:38" x14ac:dyDescent="0.2">
      <c r="B206" s="294">
        <v>41469</v>
      </c>
      <c r="C206" s="359" t="s">
        <v>540</v>
      </c>
      <c r="D206" s="359" t="s">
        <v>540</v>
      </c>
      <c r="E206" s="295">
        <v>0.11074689360397674</v>
      </c>
      <c r="F206" s="295">
        <v>0.11074689360397674</v>
      </c>
      <c r="G206" s="295">
        <v>0.42056623722441949</v>
      </c>
      <c r="H206" s="295">
        <v>0.42056623722441949</v>
      </c>
      <c r="I206" s="295">
        <v>3.8099700476488273E-2</v>
      </c>
      <c r="J206" s="295">
        <v>3.8099700476488273E-2</v>
      </c>
      <c r="K206" s="295">
        <v>0.13625726831144952</v>
      </c>
      <c r="L206" s="295">
        <v>0.13625726831144952</v>
      </c>
      <c r="M206" s="359" t="s">
        <v>540</v>
      </c>
      <c r="N206" s="359" t="s">
        <v>540</v>
      </c>
      <c r="O206" s="295">
        <v>5.0510504443182654E-4</v>
      </c>
      <c r="P206" s="295">
        <v>5.0510504443182654E-4</v>
      </c>
      <c r="Q206" s="295">
        <v>2.6793367358038226E-2</v>
      </c>
      <c r="R206" s="295">
        <v>2.6793367358038226E-2</v>
      </c>
      <c r="S206" s="295">
        <v>2.8655125879257365E-4</v>
      </c>
      <c r="T206" s="295">
        <v>2.8655125879257365E-4</v>
      </c>
      <c r="U206" s="295">
        <v>4.9952365012745576E-3</v>
      </c>
      <c r="V206" s="295">
        <v>4.9952365012745576E-3</v>
      </c>
      <c r="W206" s="359" t="s">
        <v>540</v>
      </c>
      <c r="X206" s="359" t="s">
        <v>540</v>
      </c>
      <c r="Y206" s="295">
        <v>4.7727344631048321E-3</v>
      </c>
      <c r="Z206" s="295">
        <v>4.7727344631048321E-3</v>
      </c>
      <c r="AA206" s="295">
        <v>3.6233908730275807E-2</v>
      </c>
      <c r="AB206" s="295">
        <v>3.6233908730275807E-2</v>
      </c>
      <c r="AC206" s="295">
        <v>1.2298279278787294E-2</v>
      </c>
      <c r="AD206" s="295">
        <v>1.2298279278787294E-2</v>
      </c>
      <c r="AE206" s="296">
        <v>1.3192284445432249E-2</v>
      </c>
      <c r="AF206" s="296">
        <v>1.3192284445432249E-2</v>
      </c>
      <c r="AG206" s="321">
        <v>395</v>
      </c>
      <c r="AH206" s="321">
        <v>199</v>
      </c>
      <c r="AI206" s="321">
        <v>8</v>
      </c>
      <c r="AJ206" s="320">
        <v>22</v>
      </c>
      <c r="AK206" s="204" t="s">
        <v>903</v>
      </c>
      <c r="AL206" s="129"/>
    </row>
    <row r="207" spans="2:38" x14ac:dyDescent="0.2">
      <c r="B207" s="294">
        <v>41470</v>
      </c>
      <c r="C207" s="359" t="s">
        <v>540</v>
      </c>
      <c r="D207" s="359" t="s">
        <v>540</v>
      </c>
      <c r="E207" s="295">
        <v>5.8107981008050327E-2</v>
      </c>
      <c r="F207" s="295">
        <v>5.8107981008050327E-2</v>
      </c>
      <c r="G207" s="295">
        <v>0.33529562769489152</v>
      </c>
      <c r="H207" s="295">
        <v>0.33529562769489152</v>
      </c>
      <c r="I207" s="295">
        <v>0.64794660853032116</v>
      </c>
      <c r="J207" s="295">
        <v>0.64794660853032116</v>
      </c>
      <c r="K207" s="295">
        <v>0.33706486688709525</v>
      </c>
      <c r="L207" s="295">
        <v>0.33706486688709525</v>
      </c>
      <c r="M207" s="359" t="s">
        <v>540</v>
      </c>
      <c r="N207" s="359" t="s">
        <v>540</v>
      </c>
      <c r="O207" s="295">
        <v>2.4384381455329554E-4</v>
      </c>
      <c r="P207" s="295">
        <v>2.4384381455329554E-4</v>
      </c>
      <c r="Q207" s="295">
        <v>2.6889089034211797E-3</v>
      </c>
      <c r="R207" s="295">
        <v>2.6889089034211797E-3</v>
      </c>
      <c r="S207" s="295">
        <v>5.5916218607631948E-3</v>
      </c>
      <c r="T207" s="295">
        <v>5.5916218607631948E-3</v>
      </c>
      <c r="U207" s="295">
        <v>2.7611631721720792E-3</v>
      </c>
      <c r="V207" s="295">
        <v>2.7611631721720792E-3</v>
      </c>
      <c r="W207" s="359" t="s">
        <v>540</v>
      </c>
      <c r="X207" s="359" t="s">
        <v>540</v>
      </c>
      <c r="Y207" s="295">
        <v>3.6266399033366853E-7</v>
      </c>
      <c r="Z207" s="295">
        <v>3.6266399033366853E-7</v>
      </c>
      <c r="AA207" s="295">
        <v>8.6312581100428561E-3</v>
      </c>
      <c r="AB207" s="295">
        <v>8.6312581100428561E-3</v>
      </c>
      <c r="AC207" s="295">
        <v>1.9170608094712352E-5</v>
      </c>
      <c r="AD207" s="295">
        <v>1.9170608094712352E-5</v>
      </c>
      <c r="AE207" s="296">
        <v>1.509974216708578E-3</v>
      </c>
      <c r="AF207" s="296">
        <v>1.509974216708578E-3</v>
      </c>
      <c r="AG207" s="321">
        <v>1215</v>
      </c>
      <c r="AH207" s="321">
        <v>431</v>
      </c>
      <c r="AI207" s="321">
        <v>22</v>
      </c>
      <c r="AJ207" s="320">
        <v>60</v>
      </c>
      <c r="AK207" s="204" t="s">
        <v>903</v>
      </c>
      <c r="AL207" s="129"/>
    </row>
    <row r="208" spans="2:38" x14ac:dyDescent="0.2">
      <c r="B208" s="294">
        <v>41471</v>
      </c>
      <c r="C208" s="359" t="s">
        <v>540</v>
      </c>
      <c r="D208" s="359" t="s">
        <v>540</v>
      </c>
      <c r="E208" s="295">
        <v>2.0556033566842814E-2</v>
      </c>
      <c r="F208" s="295">
        <v>2.0556033566842814E-2</v>
      </c>
      <c r="G208" s="295">
        <v>0.20384366039689689</v>
      </c>
      <c r="H208" s="295">
        <v>0.20384366039689689</v>
      </c>
      <c r="I208" s="295">
        <v>9.4561915401549318E-2</v>
      </c>
      <c r="J208" s="295">
        <v>9.4561915401549318E-2</v>
      </c>
      <c r="K208" s="295">
        <v>8.1405088234536793E-2</v>
      </c>
      <c r="L208" s="295">
        <v>8.1405088234536793E-2</v>
      </c>
      <c r="M208" s="359" t="s">
        <v>540</v>
      </c>
      <c r="N208" s="359" t="s">
        <v>540</v>
      </c>
      <c r="O208" s="295">
        <v>1.7765763631740104E-4</v>
      </c>
      <c r="P208" s="295">
        <v>1.7765763631740104E-4</v>
      </c>
      <c r="Q208" s="295">
        <v>3.6548276357181085E-4</v>
      </c>
      <c r="R208" s="295">
        <v>3.6548276357181085E-4</v>
      </c>
      <c r="S208" s="295">
        <v>1.7425414386034886E-3</v>
      </c>
      <c r="T208" s="295">
        <v>1.7425414386034886E-3</v>
      </c>
      <c r="U208" s="295">
        <v>8.224419103068782E-4</v>
      </c>
      <c r="V208" s="295">
        <v>8.224419103068782E-4</v>
      </c>
      <c r="W208" s="359" t="s">
        <v>540</v>
      </c>
      <c r="X208" s="359" t="s">
        <v>540</v>
      </c>
      <c r="Y208" s="295">
        <v>3.6266399033366853E-7</v>
      </c>
      <c r="Z208" s="295">
        <v>3.6266399033366853E-7</v>
      </c>
      <c r="AA208" s="295">
        <v>1.321602838606638E-3</v>
      </c>
      <c r="AB208" s="295">
        <v>1.321602838606638E-3</v>
      </c>
      <c r="AC208" s="295">
        <v>3.3406264571737551E-2</v>
      </c>
      <c r="AD208" s="295">
        <v>3.3406264571737551E-2</v>
      </c>
      <c r="AE208" s="296">
        <v>1.3296793638454669E-2</v>
      </c>
      <c r="AF208" s="296">
        <v>1.3296793638454669E-2</v>
      </c>
      <c r="AG208" s="321">
        <v>412</v>
      </c>
      <c r="AH208" s="321">
        <v>318</v>
      </c>
      <c r="AI208" s="321">
        <v>6</v>
      </c>
      <c r="AJ208" s="320">
        <v>22</v>
      </c>
      <c r="AK208" s="204" t="s">
        <v>903</v>
      </c>
      <c r="AL208" s="129"/>
    </row>
    <row r="209" spans="1:38" x14ac:dyDescent="0.2">
      <c r="B209" s="294">
        <v>41472</v>
      </c>
      <c r="C209" s="359" t="s">
        <v>540</v>
      </c>
      <c r="D209" s="359" t="s">
        <v>540</v>
      </c>
      <c r="E209" s="295">
        <v>0.14488851112450316</v>
      </c>
      <c r="F209" s="295">
        <v>0.14488851112450316</v>
      </c>
      <c r="G209" s="295">
        <v>8.7419996258152652E-2</v>
      </c>
      <c r="H209" s="295">
        <v>8.7419996258152652E-2</v>
      </c>
      <c r="I209" s="295">
        <v>0.50969337079152044</v>
      </c>
      <c r="J209" s="295">
        <v>0.50969337079152044</v>
      </c>
      <c r="K209" s="295">
        <v>0.27757641666755023</v>
      </c>
      <c r="L209" s="295">
        <v>0.27757641666755023</v>
      </c>
      <c r="M209" s="359" t="s">
        <v>540</v>
      </c>
      <c r="N209" s="359" t="s">
        <v>540</v>
      </c>
      <c r="O209" s="295">
        <v>1.2261860388965719E-3</v>
      </c>
      <c r="P209" s="295">
        <v>1.2261860388965719E-3</v>
      </c>
      <c r="Q209" s="295">
        <v>1.5054409070934113E-3</v>
      </c>
      <c r="R209" s="295">
        <v>1.5054409070934113E-3</v>
      </c>
      <c r="S209" s="295">
        <v>1.8083707818396203E-3</v>
      </c>
      <c r="T209" s="295">
        <v>1.8083707818396203E-3</v>
      </c>
      <c r="U209" s="295">
        <v>1.5025089779455306E-3</v>
      </c>
      <c r="V209" s="295">
        <v>1.5025089779455306E-3</v>
      </c>
      <c r="W209" s="359" t="s">
        <v>540</v>
      </c>
      <c r="X209" s="359" t="s">
        <v>540</v>
      </c>
      <c r="Y209" s="295">
        <v>3.6266399033366853E-7</v>
      </c>
      <c r="Z209" s="295">
        <v>3.6266399033366853E-7</v>
      </c>
      <c r="AA209" s="295">
        <v>1.4887974943569804E-2</v>
      </c>
      <c r="AB209" s="295">
        <v>1.4887974943569804E-2</v>
      </c>
      <c r="AC209" s="295">
        <v>5.4520275822295891E-3</v>
      </c>
      <c r="AD209" s="295">
        <v>5.4520275822295891E-3</v>
      </c>
      <c r="AE209" s="296">
        <v>4.7240105586444812E-3</v>
      </c>
      <c r="AF209" s="296">
        <v>4.7240105586444812E-3</v>
      </c>
      <c r="AG209" s="321">
        <v>513</v>
      </c>
      <c r="AH209" s="321">
        <v>328</v>
      </c>
      <c r="AI209" s="321">
        <v>14</v>
      </c>
      <c r="AJ209" s="320">
        <v>73</v>
      </c>
      <c r="AK209" s="204" t="s">
        <v>903</v>
      </c>
      <c r="AL209" s="129"/>
    </row>
    <row r="210" spans="1:38" x14ac:dyDescent="0.2">
      <c r="B210" s="294">
        <v>41473</v>
      </c>
      <c r="C210" s="359" t="s">
        <v>540</v>
      </c>
      <c r="D210" s="359" t="s">
        <v>540</v>
      </c>
      <c r="E210" s="295">
        <v>0.32940164211391687</v>
      </c>
      <c r="F210" s="295">
        <v>0.32940164211391687</v>
      </c>
      <c r="G210" s="295">
        <v>8.9395343575552677E-2</v>
      </c>
      <c r="H210" s="295">
        <v>8.9395343575552677E-2</v>
      </c>
      <c r="I210" s="295">
        <v>0.84966707777736905</v>
      </c>
      <c r="J210" s="295">
        <v>0.84966707777736905</v>
      </c>
      <c r="K210" s="295">
        <v>0.49112504903601628</v>
      </c>
      <c r="L210" s="295">
        <v>0.49112504903601628</v>
      </c>
      <c r="M210" s="359" t="s">
        <v>540</v>
      </c>
      <c r="N210" s="359" t="s">
        <v>540</v>
      </c>
      <c r="O210" s="295">
        <v>1.2401199711567602E-2</v>
      </c>
      <c r="P210" s="295">
        <v>1.2401199711567602E-2</v>
      </c>
      <c r="Q210" s="295">
        <v>5.4909434241383961E-3</v>
      </c>
      <c r="R210" s="295">
        <v>5.4909434241383961E-3</v>
      </c>
      <c r="S210" s="295">
        <v>1.7874602845763785E-2</v>
      </c>
      <c r="T210" s="295">
        <v>1.7874602845763785E-2</v>
      </c>
      <c r="U210" s="295">
        <v>1.3339311057224083E-2</v>
      </c>
      <c r="V210" s="295">
        <v>1.3339311057224083E-2</v>
      </c>
      <c r="W210" s="359" t="s">
        <v>540</v>
      </c>
      <c r="X210" s="359" t="s">
        <v>540</v>
      </c>
      <c r="Y210" s="295">
        <v>2.2803242807788515E-2</v>
      </c>
      <c r="Z210" s="295">
        <v>2.2803242807788515E-2</v>
      </c>
      <c r="AA210" s="295">
        <v>9.9331897269780575E-2</v>
      </c>
      <c r="AB210" s="295">
        <v>9.9331897269780575E-2</v>
      </c>
      <c r="AC210" s="295">
        <v>0.1033983456889777</v>
      </c>
      <c r="AD210" s="295">
        <v>0.1033983456889777</v>
      </c>
      <c r="AE210" s="296">
        <v>6.7647632514056921E-2</v>
      </c>
      <c r="AF210" s="296">
        <v>6.7647632514056921E-2</v>
      </c>
      <c r="AG210" s="321">
        <v>983</v>
      </c>
      <c r="AH210" s="321">
        <v>640</v>
      </c>
      <c r="AI210" s="321">
        <v>18</v>
      </c>
      <c r="AJ210" s="320">
        <v>60</v>
      </c>
      <c r="AK210" s="204" t="s">
        <v>903</v>
      </c>
      <c r="AL210" s="129"/>
    </row>
    <row r="211" spans="1:38" x14ac:dyDescent="0.2">
      <c r="B211" s="294">
        <v>41474</v>
      </c>
      <c r="C211" s="359" t="s">
        <v>540</v>
      </c>
      <c r="D211" s="359" t="s">
        <v>540</v>
      </c>
      <c r="E211" s="295">
        <v>4.0993628709474032E-2</v>
      </c>
      <c r="F211" s="295">
        <v>4.0993628709474032E-2</v>
      </c>
      <c r="G211" s="295">
        <v>1.9044697671787776</v>
      </c>
      <c r="H211" s="295">
        <v>1.9044697671787776</v>
      </c>
      <c r="I211" s="295">
        <v>0.34940666464015552</v>
      </c>
      <c r="J211" s="295">
        <v>0.34940666464015552</v>
      </c>
      <c r="K211" s="295">
        <v>0.48597532068418675</v>
      </c>
      <c r="L211" s="295">
        <v>0.48597532068418675</v>
      </c>
      <c r="M211" s="359" t="s">
        <v>540</v>
      </c>
      <c r="N211" s="359" t="s">
        <v>540</v>
      </c>
      <c r="O211" s="295">
        <v>3.4904500311771732E-3</v>
      </c>
      <c r="P211" s="295">
        <v>3.4904500311771732E-3</v>
      </c>
      <c r="Q211" s="295">
        <v>1.1216840053430099E-2</v>
      </c>
      <c r="R211" s="295">
        <v>1.1216840053430099E-2</v>
      </c>
      <c r="S211" s="295">
        <v>7.3883756996787914E-3</v>
      </c>
      <c r="T211" s="295">
        <v>7.3883756996787914E-3</v>
      </c>
      <c r="U211" s="295">
        <v>6.3599145145093608E-3</v>
      </c>
      <c r="V211" s="295">
        <v>6.3599145145093608E-3</v>
      </c>
      <c r="W211" s="359" t="s">
        <v>540</v>
      </c>
      <c r="X211" s="359" t="s">
        <v>540</v>
      </c>
      <c r="Y211" s="295">
        <v>7.6291905764434365E-3</v>
      </c>
      <c r="Z211" s="295">
        <v>7.6291905764434365E-3</v>
      </c>
      <c r="AA211" s="295">
        <v>2.7139181284040127E-3</v>
      </c>
      <c r="AB211" s="295">
        <v>2.7139181284040127E-3</v>
      </c>
      <c r="AC211" s="295">
        <v>2.4372155291155471E-2</v>
      </c>
      <c r="AD211" s="295">
        <v>2.4372155291155471E-2</v>
      </c>
      <c r="AE211" s="296">
        <v>1.3322542280213817E-2</v>
      </c>
      <c r="AF211" s="296">
        <v>1.3322542280213817E-2</v>
      </c>
      <c r="AG211" s="321">
        <v>603</v>
      </c>
      <c r="AH211" s="321">
        <v>415</v>
      </c>
      <c r="AI211" s="321">
        <v>6</v>
      </c>
      <c r="AJ211" s="320">
        <v>34</v>
      </c>
      <c r="AK211" s="204" t="s">
        <v>903</v>
      </c>
      <c r="AL211" s="129"/>
    </row>
    <row r="212" spans="1:38" x14ac:dyDescent="0.2">
      <c r="B212" s="294">
        <v>41475</v>
      </c>
      <c r="C212" s="359" t="s">
        <v>540</v>
      </c>
      <c r="D212" s="359" t="s">
        <v>540</v>
      </c>
      <c r="E212" s="295">
        <v>4.667867307163086E-4</v>
      </c>
      <c r="F212" s="295">
        <v>4.667867307163086E-4</v>
      </c>
      <c r="G212" s="295">
        <v>9.4416380589384466E-3</v>
      </c>
      <c r="H212" s="295">
        <v>9.4416380589384466E-3</v>
      </c>
      <c r="I212" s="295">
        <v>4.0392110546828862E-2</v>
      </c>
      <c r="J212" s="295">
        <v>4.0392110546828862E-2</v>
      </c>
      <c r="K212" s="295">
        <v>1.7645392734944993E-2</v>
      </c>
      <c r="L212" s="295">
        <v>1.7645392734944993E-2</v>
      </c>
      <c r="M212" s="359" t="s">
        <v>540</v>
      </c>
      <c r="N212" s="359" t="s">
        <v>540</v>
      </c>
      <c r="O212" s="295">
        <v>3.4834830650470794E-6</v>
      </c>
      <c r="P212" s="295">
        <v>3.4834830650470794E-6</v>
      </c>
      <c r="Q212" s="295">
        <v>1.0442364673480309E-4</v>
      </c>
      <c r="R212" s="295">
        <v>1.0442364673480309E-4</v>
      </c>
      <c r="S212" s="295">
        <v>2.8655125879257365E-4</v>
      </c>
      <c r="T212" s="295">
        <v>2.8655125879257365E-4</v>
      </c>
      <c r="U212" s="295">
        <v>1.3177246076740039E-4</v>
      </c>
      <c r="V212" s="295">
        <v>1.3177246076740039E-4</v>
      </c>
      <c r="W212" s="359" t="s">
        <v>540</v>
      </c>
      <c r="X212" s="359" t="s">
        <v>540</v>
      </c>
      <c r="Y212" s="295">
        <v>3.6266399033366853E-7</v>
      </c>
      <c r="Z212" s="295">
        <v>3.6266399033366853E-7</v>
      </c>
      <c r="AA212" s="295">
        <v>1.6071442939897575E-2</v>
      </c>
      <c r="AB212" s="295">
        <v>1.6071442939897575E-2</v>
      </c>
      <c r="AC212" s="295">
        <v>7.7560545954942018E-3</v>
      </c>
      <c r="AD212" s="295">
        <v>7.7560545954942018E-3</v>
      </c>
      <c r="AE212" s="296">
        <v>5.8312021542878114E-3</v>
      </c>
      <c r="AF212" s="296">
        <v>5.8312021542878114E-3</v>
      </c>
      <c r="AG212" s="321">
        <v>165</v>
      </c>
      <c r="AH212" s="321">
        <v>170</v>
      </c>
      <c r="AI212" s="321">
        <v>2</v>
      </c>
      <c r="AJ212" s="320">
        <v>18</v>
      </c>
      <c r="AK212" s="204" t="s">
        <v>903</v>
      </c>
      <c r="AL212" s="129"/>
    </row>
    <row r="213" spans="1:38" x14ac:dyDescent="0.2">
      <c r="B213" s="294">
        <v>41476</v>
      </c>
      <c r="C213" s="359" t="s">
        <v>540</v>
      </c>
      <c r="D213" s="359" t="s">
        <v>540</v>
      </c>
      <c r="E213" s="295">
        <v>1.8316153956017541E-2</v>
      </c>
      <c r="F213" s="295">
        <v>1.8316153956017541E-2</v>
      </c>
      <c r="G213" s="295">
        <v>0.15680080754286807</v>
      </c>
      <c r="H213" s="295">
        <v>0.15680080754286807</v>
      </c>
      <c r="I213" s="295">
        <v>2.1018922063866081E-2</v>
      </c>
      <c r="J213" s="295">
        <v>2.1018922063866081E-2</v>
      </c>
      <c r="K213" s="295">
        <v>4.3477338923312972E-2</v>
      </c>
      <c r="L213" s="295">
        <v>4.3477338923312972E-2</v>
      </c>
      <c r="M213" s="359" t="s">
        <v>540</v>
      </c>
      <c r="N213" s="359" t="s">
        <v>540</v>
      </c>
      <c r="O213" s="295">
        <v>1.0798797501645945E-4</v>
      </c>
      <c r="P213" s="295">
        <v>1.0798797501645945E-4</v>
      </c>
      <c r="Q213" s="295">
        <v>1.6620763771956158E-3</v>
      </c>
      <c r="R213" s="295">
        <v>1.6620763771956158E-3</v>
      </c>
      <c r="S213" s="295">
        <v>3.7561448787675199E-4</v>
      </c>
      <c r="T213" s="295">
        <v>3.7561448787675199E-4</v>
      </c>
      <c r="U213" s="295">
        <v>4.8316568948046797E-4</v>
      </c>
      <c r="V213" s="295">
        <v>4.8316568948046797E-4</v>
      </c>
      <c r="W213" s="359" t="s">
        <v>540</v>
      </c>
      <c r="X213" s="359" t="s">
        <v>540</v>
      </c>
      <c r="Y213" s="295">
        <v>3.6266399033366853E-7</v>
      </c>
      <c r="Z213" s="295">
        <v>3.6266399033366853E-7</v>
      </c>
      <c r="AA213" s="295">
        <v>1.2025026628923956E-2</v>
      </c>
      <c r="AB213" s="295">
        <v>1.2025026628923956E-2</v>
      </c>
      <c r="AC213" s="295">
        <v>1.7539674180821853E-3</v>
      </c>
      <c r="AD213" s="295">
        <v>1.7539674180821853E-3</v>
      </c>
      <c r="AE213" s="296">
        <v>2.779230792835952E-3</v>
      </c>
      <c r="AF213" s="296">
        <v>2.779230792835952E-3</v>
      </c>
      <c r="AG213" s="321">
        <v>185</v>
      </c>
      <c r="AH213" s="321">
        <v>187</v>
      </c>
      <c r="AI213" s="321">
        <v>6</v>
      </c>
      <c r="AJ213" s="320">
        <v>57</v>
      </c>
      <c r="AK213" s="204" t="s">
        <v>903</v>
      </c>
      <c r="AL213" s="129"/>
    </row>
    <row r="214" spans="1:38" x14ac:dyDescent="0.2">
      <c r="B214" s="294">
        <v>41477</v>
      </c>
      <c r="C214" s="359" t="s">
        <v>540</v>
      </c>
      <c r="D214" s="359" t="s">
        <v>540</v>
      </c>
      <c r="E214" s="295">
        <v>1.6299217261355282E-2</v>
      </c>
      <c r="F214" s="295">
        <v>1.6299217261355282E-2</v>
      </c>
      <c r="G214" s="295">
        <v>5.9782537755674769E-2</v>
      </c>
      <c r="H214" s="295">
        <v>5.9782537755674769E-2</v>
      </c>
      <c r="I214" s="295">
        <v>0.11583253789543589</v>
      </c>
      <c r="J214" s="295">
        <v>0.11583253789543589</v>
      </c>
      <c r="K214" s="295">
        <v>6.2799422624574192E-2</v>
      </c>
      <c r="L214" s="295">
        <v>6.2799422624574192E-2</v>
      </c>
      <c r="M214" s="359" t="s">
        <v>540</v>
      </c>
      <c r="N214" s="359" t="s">
        <v>540</v>
      </c>
      <c r="O214" s="295">
        <v>8.3603593561129899E-5</v>
      </c>
      <c r="P214" s="295">
        <v>8.3603593561129899E-5</v>
      </c>
      <c r="Q214" s="295">
        <v>1.3314014958687394E-3</v>
      </c>
      <c r="R214" s="295">
        <v>1.3314014958687394E-3</v>
      </c>
      <c r="S214" s="295">
        <v>2.8267894448456593E-4</v>
      </c>
      <c r="T214" s="295">
        <v>2.8267894448456593E-4</v>
      </c>
      <c r="U214" s="295">
        <v>3.7865649645804698E-4</v>
      </c>
      <c r="V214" s="295">
        <v>3.7865649645804698E-4</v>
      </c>
      <c r="W214" s="359" t="s">
        <v>540</v>
      </c>
      <c r="X214" s="359" t="s">
        <v>540</v>
      </c>
      <c r="Y214" s="295">
        <v>9.9422233316346972E-3</v>
      </c>
      <c r="Z214" s="295">
        <v>9.9422233316346972E-3</v>
      </c>
      <c r="AA214" s="295">
        <v>2.1919167157046546E-2</v>
      </c>
      <c r="AB214" s="295">
        <v>2.1919167157046546E-2</v>
      </c>
      <c r="AC214" s="295">
        <v>1.9170608094712352E-5</v>
      </c>
      <c r="AD214" s="295">
        <v>1.9170608094712352E-5</v>
      </c>
      <c r="AE214" s="296">
        <v>8.1455506606393953E-3</v>
      </c>
      <c r="AF214" s="296">
        <v>8.1455506606393953E-3</v>
      </c>
      <c r="AG214" s="321">
        <v>310</v>
      </c>
      <c r="AH214" s="321">
        <v>244</v>
      </c>
      <c r="AI214" s="321">
        <v>5</v>
      </c>
      <c r="AJ214" s="320">
        <v>31</v>
      </c>
      <c r="AK214" s="204" t="s">
        <v>903</v>
      </c>
      <c r="AL214" s="129"/>
    </row>
    <row r="215" spans="1:38" x14ac:dyDescent="0.2">
      <c r="B215" s="294">
        <v>41478</v>
      </c>
      <c r="C215" s="359" t="s">
        <v>540</v>
      </c>
      <c r="D215" s="359" t="s">
        <v>540</v>
      </c>
      <c r="E215" s="295">
        <v>0.23851408546377351</v>
      </c>
      <c r="F215" s="295">
        <v>0.23851408546377351</v>
      </c>
      <c r="G215" s="295">
        <v>7.1495390131095182E-2</v>
      </c>
      <c r="H215" s="295">
        <v>7.1495390131095182E-2</v>
      </c>
      <c r="I215" s="295">
        <v>3.6632093353753337E-2</v>
      </c>
      <c r="J215" s="295">
        <v>3.6632093353753337E-2</v>
      </c>
      <c r="K215" s="295">
        <v>0.13047897017549973</v>
      </c>
      <c r="L215" s="295">
        <v>0.13047897017549973</v>
      </c>
      <c r="M215" s="359" t="s">
        <v>540</v>
      </c>
      <c r="N215" s="359" t="s">
        <v>540</v>
      </c>
      <c r="O215" s="295">
        <v>3.0759155464365712E-3</v>
      </c>
      <c r="P215" s="295">
        <v>3.0759155464365712E-3</v>
      </c>
      <c r="Q215" s="295">
        <v>3.1414113726053266E-3</v>
      </c>
      <c r="R215" s="295">
        <v>3.1414113726053266E-3</v>
      </c>
      <c r="S215" s="295">
        <v>2.0136034401640313E-4</v>
      </c>
      <c r="T215" s="295">
        <v>2.0136034401640313E-4</v>
      </c>
      <c r="U215" s="295">
        <v>1.9629552776385165E-3</v>
      </c>
      <c r="V215" s="295">
        <v>1.9629552776385165E-3</v>
      </c>
      <c r="W215" s="359" t="s">
        <v>540</v>
      </c>
      <c r="X215" s="359" t="s">
        <v>540</v>
      </c>
      <c r="Y215" s="295">
        <v>6.5388603770837007E-3</v>
      </c>
      <c r="Z215" s="295">
        <v>6.5388603770837007E-3</v>
      </c>
      <c r="AA215" s="295">
        <v>1.6424075396257045E-4</v>
      </c>
      <c r="AB215" s="295">
        <v>1.6424075396257045E-4</v>
      </c>
      <c r="AC215" s="295">
        <v>5.9360668707305574E-3</v>
      </c>
      <c r="AD215" s="295">
        <v>5.9360668707305574E-3</v>
      </c>
      <c r="AE215" s="296">
        <v>5.1935446142524601E-3</v>
      </c>
      <c r="AF215" s="296">
        <v>5.1935446142524601E-3</v>
      </c>
      <c r="AG215" s="321">
        <v>481</v>
      </c>
      <c r="AH215" s="321">
        <v>383</v>
      </c>
      <c r="AI215" s="321">
        <v>11</v>
      </c>
      <c r="AJ215" s="320">
        <v>70</v>
      </c>
      <c r="AK215" s="204" t="s">
        <v>903</v>
      </c>
      <c r="AL215" s="129"/>
    </row>
    <row r="216" spans="1:38" x14ac:dyDescent="0.2">
      <c r="B216" s="294">
        <v>41479</v>
      </c>
      <c r="C216" s="359" t="s">
        <v>540</v>
      </c>
      <c r="D216" s="359" t="s">
        <v>540</v>
      </c>
      <c r="E216" s="295">
        <v>1.0028947744270541E-2</v>
      </c>
      <c r="F216" s="295">
        <v>1.0028947744270541E-2</v>
      </c>
      <c r="G216" s="295">
        <v>1.7691802308632789</v>
      </c>
      <c r="H216" s="295">
        <v>1.7691802308632789</v>
      </c>
      <c r="I216" s="295">
        <v>0.18758652202281956</v>
      </c>
      <c r="J216" s="295">
        <v>0.18758652202281956</v>
      </c>
      <c r="K216" s="295">
        <v>0.3856692147724502</v>
      </c>
      <c r="L216" s="295">
        <v>0.3856692147724502</v>
      </c>
      <c r="M216" s="359" t="s">
        <v>540</v>
      </c>
      <c r="N216" s="359" t="s">
        <v>540</v>
      </c>
      <c r="O216" s="295">
        <v>8.2523713810965307E-3</v>
      </c>
      <c r="P216" s="295">
        <v>8.2523713810965307E-3</v>
      </c>
      <c r="Q216" s="295">
        <v>6.4481601858740909E-3</v>
      </c>
      <c r="R216" s="295">
        <v>6.4481601858740909E-3</v>
      </c>
      <c r="S216" s="295">
        <v>3.0707452462501476E-3</v>
      </c>
      <c r="T216" s="295">
        <v>3.0707452462501476E-3</v>
      </c>
      <c r="U216" s="295">
        <v>5.9115852227030292E-3</v>
      </c>
      <c r="V216" s="295">
        <v>5.9115852227030292E-3</v>
      </c>
      <c r="W216" s="359" t="s">
        <v>540</v>
      </c>
      <c r="X216" s="359" t="s">
        <v>540</v>
      </c>
      <c r="Y216" s="295">
        <v>3.6266399033366853E-7</v>
      </c>
      <c r="Z216" s="295">
        <v>3.6266399033366853E-7</v>
      </c>
      <c r="AA216" s="295">
        <v>1.6210674468877313E-2</v>
      </c>
      <c r="AB216" s="295">
        <v>1.6210674468877313E-2</v>
      </c>
      <c r="AC216" s="295">
        <v>5.0454345798887747E-3</v>
      </c>
      <c r="AD216" s="295">
        <v>5.0454345798887747E-3</v>
      </c>
      <c r="AE216" s="296">
        <v>4.7951979799785941E-3</v>
      </c>
      <c r="AF216" s="296">
        <v>4.7951979799785941E-3</v>
      </c>
      <c r="AG216" s="321">
        <v>447</v>
      </c>
      <c r="AH216" s="321">
        <v>297</v>
      </c>
      <c r="AI216" s="321">
        <v>9</v>
      </c>
      <c r="AJ216" s="320">
        <v>49</v>
      </c>
      <c r="AK216" s="204" t="s">
        <v>903</v>
      </c>
      <c r="AL216" s="129"/>
    </row>
    <row r="217" spans="1:38" x14ac:dyDescent="0.2">
      <c r="A217" s="362"/>
      <c r="B217" s="294">
        <v>41480</v>
      </c>
      <c r="C217" s="359" t="s">
        <v>540</v>
      </c>
      <c r="D217" s="359" t="s">
        <v>540</v>
      </c>
      <c r="E217" s="295">
        <v>0.39953112317944467</v>
      </c>
      <c r="F217" s="295">
        <v>0.38218686099857524</v>
      </c>
      <c r="G217" s="295">
        <v>0.4055205301240466</v>
      </c>
      <c r="H217" s="295">
        <v>0.1487688887148495</v>
      </c>
      <c r="I217" s="295">
        <v>8.30185464493782E-2</v>
      </c>
      <c r="J217" s="295">
        <v>5.4835842915697777E-2</v>
      </c>
      <c r="K217" s="295">
        <v>0.27677215026907337</v>
      </c>
      <c r="L217" s="295">
        <v>0.21351833984874952</v>
      </c>
      <c r="M217" s="359" t="s">
        <v>540</v>
      </c>
      <c r="N217" s="359" t="s">
        <v>540</v>
      </c>
      <c r="O217" s="295">
        <v>1.9249727417450159E-2</v>
      </c>
      <c r="P217" s="295">
        <v>1.9054652365807501E-3</v>
      </c>
      <c r="Q217" s="295">
        <v>0.25815265866955572</v>
      </c>
      <c r="R217" s="295">
        <v>1.6359704655118934E-3</v>
      </c>
      <c r="S217" s="295">
        <v>2.8813890765885686E-2</v>
      </c>
      <c r="T217" s="295">
        <v>6.3118723220526377E-4</v>
      </c>
      <c r="U217" s="295">
        <v>6.457304965398368E-2</v>
      </c>
      <c r="V217" s="295">
        <v>1.3601341352773022E-3</v>
      </c>
      <c r="W217" s="359" t="s">
        <v>540</v>
      </c>
      <c r="X217" s="359" t="s">
        <v>540</v>
      </c>
      <c r="Y217" s="295">
        <v>1.1628229135117484E-2</v>
      </c>
      <c r="Z217" s="295">
        <v>1.1628229135117484E-2</v>
      </c>
      <c r="AA217" s="295">
        <v>1.6424075396257045E-4</v>
      </c>
      <c r="AB217" s="295">
        <v>1.6424075396257045E-4</v>
      </c>
      <c r="AC217" s="295">
        <v>1.9170608094712352E-5</v>
      </c>
      <c r="AD217" s="295">
        <v>1.9170608094712352E-5</v>
      </c>
      <c r="AE217" s="296">
        <v>5.0920646732017039E-3</v>
      </c>
      <c r="AF217" s="296">
        <v>5.0920646732017039E-3</v>
      </c>
      <c r="AG217" s="321">
        <v>543</v>
      </c>
      <c r="AH217" s="321">
        <v>413</v>
      </c>
      <c r="AI217" s="321">
        <v>16</v>
      </c>
      <c r="AJ217" s="320">
        <v>47</v>
      </c>
      <c r="AK217" s="204" t="s">
        <v>903</v>
      </c>
      <c r="AL217" s="363" t="s">
        <v>585</v>
      </c>
    </row>
    <row r="218" spans="1:38" x14ac:dyDescent="0.2">
      <c r="B218" s="294">
        <v>41481</v>
      </c>
      <c r="C218" s="359" t="s">
        <v>540</v>
      </c>
      <c r="D218" s="359" t="s">
        <v>540</v>
      </c>
      <c r="E218" s="295">
        <v>1.4756034263539428E-2</v>
      </c>
      <c r="F218" s="295">
        <v>1.4756034263539428E-2</v>
      </c>
      <c r="G218" s="295">
        <v>0.30309833661832725</v>
      </c>
      <c r="H218" s="295">
        <v>0.30309833661832725</v>
      </c>
      <c r="I218" s="295">
        <v>6.5689939921043508E-2</v>
      </c>
      <c r="J218" s="295">
        <v>6.5689939921043508E-2</v>
      </c>
      <c r="K218" s="295">
        <v>8.4866008612163354E-2</v>
      </c>
      <c r="L218" s="295">
        <v>8.4866008612163354E-2</v>
      </c>
      <c r="M218" s="359" t="s">
        <v>540</v>
      </c>
      <c r="N218" s="359" t="s">
        <v>540</v>
      </c>
      <c r="O218" s="295">
        <v>3.8318313715517873E-5</v>
      </c>
      <c r="P218" s="295">
        <v>3.8318313715517873E-5</v>
      </c>
      <c r="Q218" s="295">
        <v>2.0797709641348283E-3</v>
      </c>
      <c r="R218" s="295">
        <v>2.0797709641348283E-3</v>
      </c>
      <c r="S218" s="295">
        <v>6.3893186082127919E-4</v>
      </c>
      <c r="T218" s="295">
        <v>6.3893186082127919E-4</v>
      </c>
      <c r="U218" s="295">
        <v>6.2856978412035788E-4</v>
      </c>
      <c r="V218" s="295">
        <v>6.2856978412035788E-4</v>
      </c>
      <c r="W218" s="359" t="s">
        <v>540</v>
      </c>
      <c r="X218" s="359" t="s">
        <v>540</v>
      </c>
      <c r="Y218" s="295">
        <v>2.0824624426841774E-2</v>
      </c>
      <c r="Z218" s="295">
        <v>2.0824624426841774E-2</v>
      </c>
      <c r="AA218" s="295">
        <v>1.2503635009791804E-2</v>
      </c>
      <c r="AB218" s="295">
        <v>1.2503635009791804E-2</v>
      </c>
      <c r="AC218" s="295">
        <v>2.9948287894686627E-2</v>
      </c>
      <c r="AD218" s="295">
        <v>2.9948287894686627E-2</v>
      </c>
      <c r="AE218" s="296">
        <v>2.294496116820571E-2</v>
      </c>
      <c r="AF218" s="296">
        <v>2.294496116820571E-2</v>
      </c>
      <c r="AG218" s="321">
        <v>314</v>
      </c>
      <c r="AH218" s="321">
        <v>241</v>
      </c>
      <c r="AI218" s="321">
        <v>4</v>
      </c>
      <c r="AJ218" s="320">
        <v>9</v>
      </c>
      <c r="AK218" s="204" t="s">
        <v>903</v>
      </c>
      <c r="AL218" s="129"/>
    </row>
    <row r="219" spans="1:38" x14ac:dyDescent="0.2">
      <c r="B219" s="294">
        <v>41482</v>
      </c>
      <c r="C219" s="359" t="s">
        <v>540</v>
      </c>
      <c r="D219" s="359" t="s">
        <v>540</v>
      </c>
      <c r="E219" s="295">
        <v>1.0415614364490766E-3</v>
      </c>
      <c r="F219" s="295">
        <v>1.0415614364490766E-3</v>
      </c>
      <c r="G219" s="295">
        <v>5.4213276596485276E-2</v>
      </c>
      <c r="H219" s="295">
        <v>5.4213276596485276E-2</v>
      </c>
      <c r="I219" s="295">
        <v>2.2676272587693398E-2</v>
      </c>
      <c r="J219" s="295">
        <v>2.2676272587693398E-2</v>
      </c>
      <c r="K219" s="295">
        <v>1.8758642834531662E-2</v>
      </c>
      <c r="L219" s="295">
        <v>1.8758642834531662E-2</v>
      </c>
      <c r="M219" s="359" t="s">
        <v>540</v>
      </c>
      <c r="N219" s="359" t="s">
        <v>540</v>
      </c>
      <c r="O219" s="295">
        <v>1.0450449195141237E-5</v>
      </c>
      <c r="P219" s="295">
        <v>1.0450449195141237E-5</v>
      </c>
      <c r="Q219" s="295">
        <v>4.9601232199031472E-4</v>
      </c>
      <c r="R219" s="295">
        <v>4.9601232199031472E-4</v>
      </c>
      <c r="S219" s="295">
        <v>1.3940331508827908E-4</v>
      </c>
      <c r="T219" s="295">
        <v>1.3940331508827908E-4</v>
      </c>
      <c r="U219" s="295">
        <v>1.4540409463989013E-4</v>
      </c>
      <c r="V219" s="295">
        <v>1.4540409463989013E-4</v>
      </c>
      <c r="W219" s="359" t="s">
        <v>540</v>
      </c>
      <c r="X219" s="359" t="s">
        <v>540</v>
      </c>
      <c r="Y219" s="295">
        <v>3.6266399033366853E-7</v>
      </c>
      <c r="Z219" s="295">
        <v>3.6266399033366853E-7</v>
      </c>
      <c r="AA219" s="295">
        <v>1.6424075396257045E-4</v>
      </c>
      <c r="AB219" s="295">
        <v>1.6424075396257045E-4</v>
      </c>
      <c r="AC219" s="295">
        <v>7.0435487628207746E-3</v>
      </c>
      <c r="AD219" s="295">
        <v>7.0435487628207746E-3</v>
      </c>
      <c r="AE219" s="296">
        <v>2.7837746707934483E-3</v>
      </c>
      <c r="AF219" s="296">
        <v>2.7837746707934483E-3</v>
      </c>
      <c r="AG219" s="321">
        <v>129</v>
      </c>
      <c r="AH219" s="321">
        <v>129</v>
      </c>
      <c r="AI219" s="321">
        <v>0</v>
      </c>
      <c r="AJ219" s="320">
        <v>9</v>
      </c>
      <c r="AK219" s="204" t="s">
        <v>903</v>
      </c>
      <c r="AL219" s="129"/>
    </row>
    <row r="220" spans="1:38" x14ac:dyDescent="0.2">
      <c r="B220" s="294">
        <v>41483</v>
      </c>
      <c r="C220" s="359" t="s">
        <v>540</v>
      </c>
      <c r="D220" s="359" t="s">
        <v>540</v>
      </c>
      <c r="E220" s="295">
        <v>0.10655277999366006</v>
      </c>
      <c r="F220" s="295">
        <v>0.10655277999366006</v>
      </c>
      <c r="G220" s="295">
        <v>7.7569365582836239E-2</v>
      </c>
      <c r="H220" s="295">
        <v>7.7569365582836239E-2</v>
      </c>
      <c r="I220" s="295">
        <v>0.27213463262386084</v>
      </c>
      <c r="J220" s="295">
        <v>0.27213463262386084</v>
      </c>
      <c r="K220" s="295">
        <v>0.16627412609867179</v>
      </c>
      <c r="L220" s="295">
        <v>0.16627412609867179</v>
      </c>
      <c r="M220" s="359" t="s">
        <v>540</v>
      </c>
      <c r="N220" s="359" t="s">
        <v>540</v>
      </c>
      <c r="O220" s="295">
        <v>6.7927919768418041E-4</v>
      </c>
      <c r="P220" s="295">
        <v>6.7927919768418041E-4</v>
      </c>
      <c r="Q220" s="295">
        <v>1.8448177589815214E-3</v>
      </c>
      <c r="R220" s="295">
        <v>1.8448177589815214E-3</v>
      </c>
      <c r="S220" s="295">
        <v>3.8335911649276747E-3</v>
      </c>
      <c r="T220" s="295">
        <v>3.8335911649276747E-3</v>
      </c>
      <c r="U220" s="295">
        <v>2.1159325022075673E-3</v>
      </c>
      <c r="V220" s="295">
        <v>2.1159325022075673E-3</v>
      </c>
      <c r="W220" s="359" t="s">
        <v>540</v>
      </c>
      <c r="X220" s="359" t="s">
        <v>540</v>
      </c>
      <c r="Y220" s="295">
        <v>3.3723742709559057E-3</v>
      </c>
      <c r="Z220" s="295">
        <v>3.3723742709559057E-3</v>
      </c>
      <c r="AA220" s="295">
        <v>2.4277401179140852E-2</v>
      </c>
      <c r="AB220" s="295">
        <v>2.4277401179140852E-2</v>
      </c>
      <c r="AC220" s="295">
        <v>1.0143553852527049E-3</v>
      </c>
      <c r="AD220" s="295">
        <v>1.0143553852527049E-3</v>
      </c>
      <c r="AE220" s="296">
        <v>6.0886885718792845E-3</v>
      </c>
      <c r="AF220" s="296">
        <v>6.0886885718792845E-3</v>
      </c>
      <c r="AG220" s="321">
        <v>159</v>
      </c>
      <c r="AH220" s="321">
        <v>139</v>
      </c>
      <c r="AI220" s="321">
        <v>0</v>
      </c>
      <c r="AJ220" s="320">
        <v>9</v>
      </c>
      <c r="AK220" s="204" t="s">
        <v>903</v>
      </c>
      <c r="AL220" s="129"/>
    </row>
    <row r="221" spans="1:38" x14ac:dyDescent="0.2">
      <c r="B221" s="294">
        <v>41484</v>
      </c>
      <c r="C221" s="359" t="s">
        <v>540</v>
      </c>
      <c r="D221" s="359" t="s">
        <v>540</v>
      </c>
      <c r="E221" s="295">
        <v>4.2568163054875312E-2</v>
      </c>
      <c r="F221" s="295">
        <v>4.2568163054875312E-2</v>
      </c>
      <c r="G221" s="295">
        <v>5.5039963799802465E-2</v>
      </c>
      <c r="H221" s="295">
        <v>5.5039963799802465E-2</v>
      </c>
      <c r="I221" s="295">
        <v>3.864569679391737E-2</v>
      </c>
      <c r="J221" s="295">
        <v>3.864569679391737E-2</v>
      </c>
      <c r="K221" s="295">
        <v>4.3204706245863186E-2</v>
      </c>
      <c r="L221" s="295">
        <v>4.3204706245863186E-2</v>
      </c>
      <c r="M221" s="359" t="s">
        <v>540</v>
      </c>
      <c r="N221" s="359" t="s">
        <v>540</v>
      </c>
      <c r="O221" s="295">
        <v>1.4456454719945378E-3</v>
      </c>
      <c r="P221" s="295">
        <v>1.4456454719945378E-3</v>
      </c>
      <c r="Q221" s="295">
        <v>1.1921699668890021E-3</v>
      </c>
      <c r="R221" s="295">
        <v>1.1921699668890021E-3</v>
      </c>
      <c r="S221" s="295">
        <v>1.8587108678437211E-4</v>
      </c>
      <c r="T221" s="295">
        <v>1.8587108678437211E-4</v>
      </c>
      <c r="U221" s="295">
        <v>9.0877559149931298E-4</v>
      </c>
      <c r="V221" s="295">
        <v>9.0877559149931298E-4</v>
      </c>
      <c r="W221" s="359" t="s">
        <v>540</v>
      </c>
      <c r="X221" s="359" t="s">
        <v>540</v>
      </c>
      <c r="Y221" s="295">
        <v>2.2297918256204649E-3</v>
      </c>
      <c r="Z221" s="295">
        <v>2.2297918256204649E-3</v>
      </c>
      <c r="AA221" s="295">
        <v>6.8386521744287351E-3</v>
      </c>
      <c r="AB221" s="295">
        <v>6.8386521744287351E-3</v>
      </c>
      <c r="AC221" s="295">
        <v>1.6782419247460271E-2</v>
      </c>
      <c r="AD221" s="295">
        <v>1.6782419247460271E-2</v>
      </c>
      <c r="AE221" s="296">
        <v>8.7241377872272919E-3</v>
      </c>
      <c r="AF221" s="296">
        <v>8.7241377872272919E-3</v>
      </c>
      <c r="AG221" s="321">
        <v>488</v>
      </c>
      <c r="AH221" s="321">
        <v>370</v>
      </c>
      <c r="AI221" s="321">
        <v>6</v>
      </c>
      <c r="AJ221" s="320">
        <v>44</v>
      </c>
      <c r="AK221" s="204" t="s">
        <v>903</v>
      </c>
      <c r="AL221" s="129"/>
    </row>
    <row r="222" spans="1:38" x14ac:dyDescent="0.2">
      <c r="B222" s="294">
        <v>41485</v>
      </c>
      <c r="C222" s="359" t="s">
        <v>540</v>
      </c>
      <c r="D222" s="359" t="s">
        <v>540</v>
      </c>
      <c r="E222" s="295">
        <v>1.1309894136949654</v>
      </c>
      <c r="F222" s="295">
        <v>1.1309894136949654</v>
      </c>
      <c r="G222" s="295">
        <v>5.742430373358047E-2</v>
      </c>
      <c r="H222" s="295">
        <v>5.742430373358047E-2</v>
      </c>
      <c r="I222" s="295">
        <v>0</v>
      </c>
      <c r="J222" s="295">
        <v>0</v>
      </c>
      <c r="K222" s="295">
        <v>0.50175166495261503</v>
      </c>
      <c r="L222" s="295">
        <v>0.50175166495261503</v>
      </c>
      <c r="M222" s="359" t="s">
        <v>540</v>
      </c>
      <c r="N222" s="359" t="s">
        <v>540</v>
      </c>
      <c r="O222" s="295">
        <v>1.9563240893304398E-2</v>
      </c>
      <c r="P222" s="295">
        <v>1.9563240893304398E-2</v>
      </c>
      <c r="Q222" s="295">
        <v>2.0884729346960619E-4</v>
      </c>
      <c r="R222" s="295">
        <v>2.0884729346960619E-4</v>
      </c>
      <c r="S222" s="295">
        <v>0</v>
      </c>
      <c r="T222" s="295">
        <v>0</v>
      </c>
      <c r="U222" s="295">
        <v>8.5424905600935425E-3</v>
      </c>
      <c r="V222" s="295">
        <v>8.5424905600935425E-3</v>
      </c>
      <c r="W222" s="359" t="s">
        <v>540</v>
      </c>
      <c r="X222" s="359" t="s">
        <v>540</v>
      </c>
      <c r="Y222" s="295">
        <v>3.6266399033366853E-7</v>
      </c>
      <c r="Z222" s="295">
        <v>3.6266399033366853E-7</v>
      </c>
      <c r="AA222" s="295">
        <v>2.3223294531485011E-3</v>
      </c>
      <c r="AB222" s="295">
        <v>2.3223294531485011E-3</v>
      </c>
      <c r="AC222" s="295">
        <v>1.9170608094712352E-5</v>
      </c>
      <c r="AD222" s="295">
        <v>1.9170608094712352E-5</v>
      </c>
      <c r="AE222" s="296">
        <v>4.1187037698024124E-4</v>
      </c>
      <c r="AF222" s="296">
        <v>4.1187037698024124E-4</v>
      </c>
      <c r="AG222" s="321">
        <v>732</v>
      </c>
      <c r="AH222" s="321">
        <v>493</v>
      </c>
      <c r="AI222" s="321">
        <v>19</v>
      </c>
      <c r="AJ222" s="320">
        <v>36</v>
      </c>
      <c r="AK222" s="204" t="s">
        <v>903</v>
      </c>
      <c r="AL222" s="129"/>
    </row>
    <row r="223" spans="1:38" x14ac:dyDescent="0.2">
      <c r="B223" s="294">
        <v>41486</v>
      </c>
      <c r="C223" s="359" t="s">
        <v>540</v>
      </c>
      <c r="D223" s="359" t="s">
        <v>540</v>
      </c>
      <c r="E223" s="295">
        <v>3.0476993336096898E-2</v>
      </c>
      <c r="F223" s="295">
        <v>3.0476993336096898E-2</v>
      </c>
      <c r="G223" s="295">
        <v>4.9853589345307245E-2</v>
      </c>
      <c r="H223" s="295">
        <v>4.9853589345307245E-2</v>
      </c>
      <c r="I223" s="295">
        <v>0.19769713468102779</v>
      </c>
      <c r="J223" s="295">
        <v>0.19769713468102779</v>
      </c>
      <c r="K223" s="295">
        <v>9.925647010355497E-2</v>
      </c>
      <c r="L223" s="295">
        <v>9.925647010355497E-2</v>
      </c>
      <c r="M223" s="359" t="s">
        <v>540</v>
      </c>
      <c r="N223" s="359" t="s">
        <v>540</v>
      </c>
      <c r="O223" s="295">
        <v>1.7417415325235395E-4</v>
      </c>
      <c r="P223" s="295">
        <v>1.7417415325235395E-4</v>
      </c>
      <c r="Q223" s="295">
        <v>5.8303202760265067E-4</v>
      </c>
      <c r="R223" s="295">
        <v>5.8303202760265067E-4</v>
      </c>
      <c r="S223" s="295">
        <v>5.7697483189315512E-4</v>
      </c>
      <c r="T223" s="295">
        <v>5.7697483189315512E-4</v>
      </c>
      <c r="U223" s="295">
        <v>4.0289051223136191E-4</v>
      </c>
      <c r="V223" s="295">
        <v>4.0289051223136191E-4</v>
      </c>
      <c r="W223" s="359" t="s">
        <v>540</v>
      </c>
      <c r="X223" s="359" t="s">
        <v>540</v>
      </c>
      <c r="Y223" s="295">
        <v>1.3680000660430215E-2</v>
      </c>
      <c r="Z223" s="295">
        <v>1.3680000660430215E-2</v>
      </c>
      <c r="AA223" s="295">
        <v>2.8793723900421085E-2</v>
      </c>
      <c r="AB223" s="295">
        <v>2.8793723900421085E-2</v>
      </c>
      <c r="AC223" s="295">
        <v>3.0434480826487665E-3</v>
      </c>
      <c r="AD223" s="295">
        <v>3.0434480826487665E-3</v>
      </c>
      <c r="AE223" s="296">
        <v>1.2150221767179703E-2</v>
      </c>
      <c r="AF223" s="296">
        <v>1.2150221767179703E-2</v>
      </c>
      <c r="AG223" s="321">
        <v>455</v>
      </c>
      <c r="AH223" s="321">
        <v>280</v>
      </c>
      <c r="AI223" s="321">
        <v>6</v>
      </c>
      <c r="AJ223" s="320">
        <v>15</v>
      </c>
      <c r="AK223" s="204" t="s">
        <v>903</v>
      </c>
      <c r="AL223" s="129"/>
    </row>
    <row r="224" spans="1:38" x14ac:dyDescent="0.2">
      <c r="B224" s="294">
        <v>41487</v>
      </c>
      <c r="C224" s="359" t="s">
        <v>540</v>
      </c>
      <c r="D224" s="359" t="s">
        <v>540</v>
      </c>
      <c r="E224" s="295">
        <v>0.90554884017431347</v>
      </c>
      <c r="F224" s="295">
        <v>0.90554884017431347</v>
      </c>
      <c r="G224" s="295">
        <v>1.4766460865062894</v>
      </c>
      <c r="H224" s="295">
        <v>1.4766460865062894</v>
      </c>
      <c r="I224" s="295">
        <v>0.14634250232822898</v>
      </c>
      <c r="J224" s="295">
        <v>0.14634250232822898</v>
      </c>
      <c r="K224" s="295">
        <v>0.70799374156542649</v>
      </c>
      <c r="L224" s="295">
        <v>0.70799374156542649</v>
      </c>
      <c r="M224" s="359" t="s">
        <v>540</v>
      </c>
      <c r="N224" s="359" t="s">
        <v>540</v>
      </c>
      <c r="O224" s="295">
        <v>1.4508706965921086E-2</v>
      </c>
      <c r="P224" s="295">
        <v>1.4508706965921086E-2</v>
      </c>
      <c r="Q224" s="295">
        <v>2.9769441289980117E-2</v>
      </c>
      <c r="R224" s="295">
        <v>2.9769441289980117E-2</v>
      </c>
      <c r="S224" s="295">
        <v>4.9643069428659389E-3</v>
      </c>
      <c r="T224" s="295">
        <v>4.9643069428659389E-3</v>
      </c>
      <c r="U224" s="295">
        <v>1.3431703242359844E-2</v>
      </c>
      <c r="V224" s="295">
        <v>1.3431703242359844E-2</v>
      </c>
      <c r="W224" s="359" t="s">
        <v>540</v>
      </c>
      <c r="X224" s="359" t="s">
        <v>540</v>
      </c>
      <c r="Y224" s="295">
        <v>8.9006618951856208E-3</v>
      </c>
      <c r="Z224" s="295">
        <v>8.9006618951856208E-3</v>
      </c>
      <c r="AA224" s="295">
        <v>1.7820539022705525E-2</v>
      </c>
      <c r="AB224" s="295">
        <v>1.7820539022705525E-2</v>
      </c>
      <c r="AC224" s="295">
        <v>2.5671534227638131E-3</v>
      </c>
      <c r="AD224" s="295">
        <v>2.5671534227638131E-3</v>
      </c>
      <c r="AE224" s="296">
        <v>7.9759125502261892E-3</v>
      </c>
      <c r="AF224" s="296">
        <v>7.9759125502261892E-3</v>
      </c>
      <c r="AG224" s="321">
        <v>1196</v>
      </c>
      <c r="AH224" s="321">
        <v>706</v>
      </c>
      <c r="AI224" s="321">
        <v>37</v>
      </c>
      <c r="AJ224" s="320">
        <v>98</v>
      </c>
      <c r="AK224" s="204" t="s">
        <v>903</v>
      </c>
      <c r="AL224" s="129"/>
    </row>
    <row r="225" spans="2:38" x14ac:dyDescent="0.2">
      <c r="B225" s="294">
        <v>41488</v>
      </c>
      <c r="C225" s="359" t="s">
        <v>540</v>
      </c>
      <c r="D225" s="359" t="s">
        <v>540</v>
      </c>
      <c r="E225" s="295">
        <v>9.7781369635871515E-2</v>
      </c>
      <c r="F225" s="295">
        <v>9.7781369635871515E-2</v>
      </c>
      <c r="G225" s="295">
        <v>4.4110288774893078E-2</v>
      </c>
      <c r="H225" s="295">
        <v>4.4110288774893078E-2</v>
      </c>
      <c r="I225" s="295">
        <v>0.20570895298429584</v>
      </c>
      <c r="J225" s="295">
        <v>0.20570895298429584</v>
      </c>
      <c r="K225" s="295">
        <v>0.13065466678985621</v>
      </c>
      <c r="L225" s="295">
        <v>0.13065466678985621</v>
      </c>
      <c r="M225" s="359" t="s">
        <v>540</v>
      </c>
      <c r="N225" s="359" t="s">
        <v>540</v>
      </c>
      <c r="O225" s="295">
        <v>3.7760956425110341E-3</v>
      </c>
      <c r="P225" s="295">
        <v>3.7760956425110341E-3</v>
      </c>
      <c r="Q225" s="295">
        <v>4.2639655750044598E-4</v>
      </c>
      <c r="R225" s="295">
        <v>4.2639655750044598E-4</v>
      </c>
      <c r="S225" s="295">
        <v>9.6807857700193813E-4</v>
      </c>
      <c r="T225" s="295">
        <v>9.6807857700193813E-4</v>
      </c>
      <c r="U225" s="295">
        <v>2.0947277384059174E-3</v>
      </c>
      <c r="V225" s="295">
        <v>2.0947277384059174E-3</v>
      </c>
      <c r="W225" s="359" t="s">
        <v>540</v>
      </c>
      <c r="X225" s="359" t="s">
        <v>540</v>
      </c>
      <c r="Y225" s="295">
        <v>3.6266399033366853E-7</v>
      </c>
      <c r="Z225" s="295">
        <v>3.6266399033366853E-7</v>
      </c>
      <c r="AA225" s="295">
        <v>1.4800955237957469E-2</v>
      </c>
      <c r="AB225" s="295">
        <v>1.4800955237957469E-2</v>
      </c>
      <c r="AC225" s="295">
        <v>1.9170608094712352E-5</v>
      </c>
      <c r="AD225" s="295">
        <v>1.9170608094712352E-5</v>
      </c>
      <c r="AE225" s="296">
        <v>2.5838440406635989E-3</v>
      </c>
      <c r="AF225" s="296">
        <v>2.5838440406635989E-3</v>
      </c>
      <c r="AG225" s="321">
        <v>431</v>
      </c>
      <c r="AH225" s="321">
        <v>308</v>
      </c>
      <c r="AI225" s="321">
        <v>10</v>
      </c>
      <c r="AJ225" s="320">
        <v>35</v>
      </c>
      <c r="AK225" s="204" t="s">
        <v>903</v>
      </c>
      <c r="AL225" s="129"/>
    </row>
    <row r="226" spans="2:38" x14ac:dyDescent="0.2">
      <c r="B226" s="294">
        <v>41489</v>
      </c>
      <c r="C226" s="359" t="s">
        <v>540</v>
      </c>
      <c r="D226" s="359" t="s">
        <v>540</v>
      </c>
      <c r="E226" s="295">
        <v>0.2914038088403833</v>
      </c>
      <c r="F226" s="295">
        <v>0.2914038088403833</v>
      </c>
      <c r="G226" s="295">
        <v>0.10449326249929297</v>
      </c>
      <c r="H226" s="295">
        <v>0.10449326249929297</v>
      </c>
      <c r="I226" s="295">
        <v>0.32410109063732484</v>
      </c>
      <c r="J226" s="295">
        <v>0.32410109063732484</v>
      </c>
      <c r="K226" s="295">
        <v>0.27166028756688965</v>
      </c>
      <c r="L226" s="295">
        <v>0.27166028756688965</v>
      </c>
      <c r="M226" s="359" t="s">
        <v>540</v>
      </c>
      <c r="N226" s="359" t="s">
        <v>540</v>
      </c>
      <c r="O226" s="295">
        <v>2.238834565905758E-2</v>
      </c>
      <c r="P226" s="295">
        <v>2.238834565905758E-2</v>
      </c>
      <c r="Q226" s="295">
        <v>1.0964482907154325E-3</v>
      </c>
      <c r="R226" s="295">
        <v>1.0964482907154325E-3</v>
      </c>
      <c r="S226" s="295">
        <v>1.0881203205501783E-3</v>
      </c>
      <c r="T226" s="295">
        <v>1.0881203205501783E-3</v>
      </c>
      <c r="U226" s="295">
        <v>1.0350953987177171E-2</v>
      </c>
      <c r="V226" s="295">
        <v>1.0350953987177171E-2</v>
      </c>
      <c r="W226" s="359" t="s">
        <v>540</v>
      </c>
      <c r="X226" s="359" t="s">
        <v>540</v>
      </c>
      <c r="Y226" s="295">
        <v>3.6266399033366853E-7</v>
      </c>
      <c r="Z226" s="295">
        <v>3.6266399033366853E-7</v>
      </c>
      <c r="AA226" s="295">
        <v>2.9724834750473082E-2</v>
      </c>
      <c r="AB226" s="295">
        <v>2.9724834750473082E-2</v>
      </c>
      <c r="AC226" s="295">
        <v>2.5206856510677201E-3</v>
      </c>
      <c r="AD226" s="295">
        <v>2.5206856510677201E-3</v>
      </c>
      <c r="AE226" s="296">
        <v>6.1598759932133965E-3</v>
      </c>
      <c r="AF226" s="296">
        <v>6.1598759932133965E-3</v>
      </c>
      <c r="AG226" s="321">
        <v>276</v>
      </c>
      <c r="AH226" s="321">
        <v>262</v>
      </c>
      <c r="AI226" s="321">
        <v>13</v>
      </c>
      <c r="AJ226" s="320">
        <v>28</v>
      </c>
      <c r="AK226" s="204" t="s">
        <v>903</v>
      </c>
      <c r="AL226" s="129"/>
    </row>
    <row r="227" spans="2:38" x14ac:dyDescent="0.2">
      <c r="B227" s="294">
        <v>41490</v>
      </c>
      <c r="C227" s="359" t="s">
        <v>540</v>
      </c>
      <c r="D227" s="359" t="s">
        <v>540</v>
      </c>
      <c r="E227" s="295">
        <v>3.8548223597810981E-2</v>
      </c>
      <c r="F227" s="295">
        <v>3.8548223597810981E-2</v>
      </c>
      <c r="G227" s="295">
        <v>0.11743309272384732</v>
      </c>
      <c r="H227" s="295">
        <v>0.11743309272384732</v>
      </c>
      <c r="I227" s="295">
        <v>1.0164825058520351E-2</v>
      </c>
      <c r="J227" s="295">
        <v>1.0164825058520351E-2</v>
      </c>
      <c r="K227" s="295">
        <v>4.1176622050833875E-2</v>
      </c>
      <c r="L227" s="295">
        <v>4.1176622050833875E-2</v>
      </c>
      <c r="M227" s="359" t="s">
        <v>540</v>
      </c>
      <c r="N227" s="359" t="s">
        <v>540</v>
      </c>
      <c r="O227" s="295">
        <v>4.319519000658378E-4</v>
      </c>
      <c r="P227" s="295">
        <v>4.319519000658378E-4</v>
      </c>
      <c r="Q227" s="295">
        <v>1.1051502612766662E-3</v>
      </c>
      <c r="R227" s="295">
        <v>1.1051502612766662E-3</v>
      </c>
      <c r="S227" s="295">
        <v>1.1616942924023257E-4</v>
      </c>
      <c r="T227" s="295">
        <v>1.1616942924023257E-4</v>
      </c>
      <c r="U227" s="295">
        <v>4.2560990201884506E-4</v>
      </c>
      <c r="V227" s="295">
        <v>4.2560990201884506E-4</v>
      </c>
      <c r="W227" s="359" t="s">
        <v>540</v>
      </c>
      <c r="X227" s="359" t="s">
        <v>540</v>
      </c>
      <c r="Y227" s="295">
        <v>3.6266399033366853E-7</v>
      </c>
      <c r="Z227" s="295">
        <v>3.6266399033366853E-7</v>
      </c>
      <c r="AA227" s="295">
        <v>2.0544255808371638E-2</v>
      </c>
      <c r="AB227" s="295">
        <v>2.0544255808371638E-2</v>
      </c>
      <c r="AC227" s="295">
        <v>1.5895659270926499E-2</v>
      </c>
      <c r="AD227" s="295">
        <v>1.5895659270926499E-2</v>
      </c>
      <c r="AE227" s="296">
        <v>9.7934637332248164E-3</v>
      </c>
      <c r="AF227" s="296">
        <v>9.7934637332248164E-3</v>
      </c>
      <c r="AG227" s="321">
        <v>285</v>
      </c>
      <c r="AH227" s="321">
        <v>244</v>
      </c>
      <c r="AI227" s="321">
        <v>5</v>
      </c>
      <c r="AJ227" s="320">
        <v>36</v>
      </c>
      <c r="AK227" s="204" t="s">
        <v>903</v>
      </c>
      <c r="AL227" s="129"/>
    </row>
    <row r="228" spans="2:38" x14ac:dyDescent="0.2">
      <c r="B228" s="294">
        <v>41491</v>
      </c>
      <c r="C228" s="359" t="s">
        <v>540</v>
      </c>
      <c r="D228" s="359" t="s">
        <v>540</v>
      </c>
      <c r="E228" s="295">
        <v>8.0043473868651793E-2</v>
      </c>
      <c r="F228" s="295">
        <v>8.0043473868651793E-2</v>
      </c>
      <c r="G228" s="295">
        <v>2.8385827970743974E-2</v>
      </c>
      <c r="H228" s="295">
        <v>2.8385827970743974E-2</v>
      </c>
      <c r="I228" s="295">
        <v>2.8988144909746036E-2</v>
      </c>
      <c r="J228" s="295">
        <v>2.8988144909746036E-2</v>
      </c>
      <c r="K228" s="295">
        <v>5.1082275998176399E-2</v>
      </c>
      <c r="L228" s="295">
        <v>5.1082275998176399E-2</v>
      </c>
      <c r="M228" s="359" t="s">
        <v>540</v>
      </c>
      <c r="N228" s="359" t="s">
        <v>540</v>
      </c>
      <c r="O228" s="295">
        <v>5.991590871880976E-4</v>
      </c>
      <c r="P228" s="295">
        <v>5.991590871880976E-4</v>
      </c>
      <c r="Q228" s="295">
        <v>2.2625123459207337E-4</v>
      </c>
      <c r="R228" s="295">
        <v>2.2625123459207337E-4</v>
      </c>
      <c r="S228" s="295">
        <v>8.9063229084178301E-5</v>
      </c>
      <c r="T228" s="295">
        <v>8.9063229084178301E-5</v>
      </c>
      <c r="U228" s="295">
        <v>3.3473234286891362E-4</v>
      </c>
      <c r="V228" s="295">
        <v>3.3473234286891362E-4</v>
      </c>
      <c r="W228" s="359" t="s">
        <v>540</v>
      </c>
      <c r="X228" s="359" t="s">
        <v>540</v>
      </c>
      <c r="Y228" s="295">
        <v>3.6266399033366853E-7</v>
      </c>
      <c r="Z228" s="295">
        <v>3.6266399033366853E-7</v>
      </c>
      <c r="AA228" s="295">
        <v>2.0413726249953138E-2</v>
      </c>
      <c r="AB228" s="295">
        <v>2.0413726249953138E-2</v>
      </c>
      <c r="AC228" s="295">
        <v>2.0831141342628444E-3</v>
      </c>
      <c r="AD228" s="295">
        <v>2.0831141342628444E-3</v>
      </c>
      <c r="AE228" s="296">
        <v>4.3680734519739176E-3</v>
      </c>
      <c r="AF228" s="296">
        <v>4.3680734519739176E-3</v>
      </c>
      <c r="AG228" s="321">
        <v>342</v>
      </c>
      <c r="AH228" s="321">
        <v>311</v>
      </c>
      <c r="AI228" s="321">
        <v>5</v>
      </c>
      <c r="AJ228" s="320">
        <v>11</v>
      </c>
      <c r="AK228" s="204" t="s">
        <v>903</v>
      </c>
      <c r="AL228" s="129"/>
    </row>
    <row r="229" spans="2:38" x14ac:dyDescent="0.2">
      <c r="B229" s="294">
        <v>41492</v>
      </c>
      <c r="C229" s="359" t="s">
        <v>540</v>
      </c>
      <c r="D229" s="359" t="s">
        <v>540</v>
      </c>
      <c r="E229" s="295">
        <v>1.8863060797229936E-2</v>
      </c>
      <c r="F229" s="295">
        <v>1.8863060797229936E-2</v>
      </c>
      <c r="G229" s="295">
        <v>0.47340460247222982</v>
      </c>
      <c r="H229" s="295">
        <v>0.47340460247222982</v>
      </c>
      <c r="I229" s="295">
        <v>1.3747645148861443</v>
      </c>
      <c r="J229" s="295">
        <v>1.3747645148861443</v>
      </c>
      <c r="K229" s="295">
        <v>0.62832895858861115</v>
      </c>
      <c r="L229" s="295">
        <v>0.62832895858861115</v>
      </c>
      <c r="M229" s="359" t="s">
        <v>540</v>
      </c>
      <c r="N229" s="359" t="s">
        <v>540</v>
      </c>
      <c r="O229" s="295">
        <v>4.4240234926097908E-4</v>
      </c>
      <c r="P229" s="295">
        <v>4.4240234926097908E-4</v>
      </c>
      <c r="Q229" s="295">
        <v>9.9115444692450608E-3</v>
      </c>
      <c r="R229" s="295">
        <v>9.9115444692450608E-3</v>
      </c>
      <c r="S229" s="295">
        <v>1.5845510148367721E-2</v>
      </c>
      <c r="T229" s="295">
        <v>1.5845510148367721E-2</v>
      </c>
      <c r="U229" s="295">
        <v>8.1153660320888669E-3</v>
      </c>
      <c r="V229" s="295">
        <v>8.1153660320888669E-3</v>
      </c>
      <c r="W229" s="359" t="s">
        <v>540</v>
      </c>
      <c r="X229" s="359" t="s">
        <v>540</v>
      </c>
      <c r="Y229" s="295">
        <v>7.3539954143047176E-3</v>
      </c>
      <c r="Z229" s="295">
        <v>7.3539954143047176E-3</v>
      </c>
      <c r="AA229" s="295">
        <v>7.3600170320212835E-2</v>
      </c>
      <c r="AB229" s="295">
        <v>7.3600170320212835E-2</v>
      </c>
      <c r="AC229" s="295">
        <v>3.5733525470850208E-2</v>
      </c>
      <c r="AD229" s="295">
        <v>3.5733525470850208E-2</v>
      </c>
      <c r="AE229" s="296">
        <v>2.9984942750353717E-2</v>
      </c>
      <c r="AF229" s="296">
        <v>2.9984942750353717E-2</v>
      </c>
      <c r="AG229" s="321">
        <v>972</v>
      </c>
      <c r="AH229" s="321">
        <v>619</v>
      </c>
      <c r="AI229" s="321">
        <v>26</v>
      </c>
      <c r="AJ229" s="320">
        <v>182</v>
      </c>
      <c r="AK229" s="204" t="s">
        <v>903</v>
      </c>
      <c r="AL229" s="129"/>
    </row>
    <row r="230" spans="2:38" x14ac:dyDescent="0.2">
      <c r="B230" s="294">
        <v>41493</v>
      </c>
      <c r="C230" s="359" t="s">
        <v>540</v>
      </c>
      <c r="D230" s="359" t="s">
        <v>540</v>
      </c>
      <c r="E230" s="295">
        <v>1.6762520509006545E-2</v>
      </c>
      <c r="F230" s="295">
        <v>1.6762520509006545E-2</v>
      </c>
      <c r="G230" s="295">
        <v>0.38223405690218548</v>
      </c>
      <c r="H230" s="295">
        <v>0.38223405690218548</v>
      </c>
      <c r="I230" s="295">
        <v>0.19378996954424796</v>
      </c>
      <c r="J230" s="295">
        <v>0.19378996954424796</v>
      </c>
      <c r="K230" s="295">
        <v>0.14961778413247526</v>
      </c>
      <c r="L230" s="295">
        <v>0.14961778413247526</v>
      </c>
      <c r="M230" s="359" t="s">
        <v>540</v>
      </c>
      <c r="N230" s="359" t="s">
        <v>540</v>
      </c>
      <c r="O230" s="295">
        <v>5.9219212105800348E-5</v>
      </c>
      <c r="P230" s="295">
        <v>5.9219212105800348E-5</v>
      </c>
      <c r="Q230" s="295">
        <v>1.003337205710233E-2</v>
      </c>
      <c r="R230" s="295">
        <v>1.003337205710233E-2</v>
      </c>
      <c r="S230" s="295">
        <v>4.9836685144059771E-3</v>
      </c>
      <c r="T230" s="295">
        <v>4.9836685144059771E-3</v>
      </c>
      <c r="U230" s="295">
        <v>3.7214360471896886E-3</v>
      </c>
      <c r="V230" s="295">
        <v>3.7214360471896886E-3</v>
      </c>
      <c r="W230" s="359" t="s">
        <v>540</v>
      </c>
      <c r="X230" s="359" t="s">
        <v>540</v>
      </c>
      <c r="Y230" s="295">
        <v>1.9195423256792299E-4</v>
      </c>
      <c r="Z230" s="295">
        <v>1.9195423256792299E-4</v>
      </c>
      <c r="AA230" s="295">
        <v>6.0407982949382724E-2</v>
      </c>
      <c r="AB230" s="295">
        <v>6.0407982949382724E-2</v>
      </c>
      <c r="AC230" s="295">
        <v>9.1074922889889075E-3</v>
      </c>
      <c r="AD230" s="295">
        <v>9.1074922889889075E-3</v>
      </c>
      <c r="AE230" s="296">
        <v>1.4160130450379017E-2</v>
      </c>
      <c r="AF230" s="296">
        <v>1.4160130450379017E-2</v>
      </c>
      <c r="AG230" s="321">
        <v>596</v>
      </c>
      <c r="AH230" s="321">
        <v>386</v>
      </c>
      <c r="AI230" s="321">
        <v>17</v>
      </c>
      <c r="AJ230" s="320">
        <v>93</v>
      </c>
      <c r="AK230" s="204" t="s">
        <v>903</v>
      </c>
      <c r="AL230" s="129"/>
    </row>
    <row r="231" spans="2:38" x14ac:dyDescent="0.2">
      <c r="B231" s="294">
        <v>41494</v>
      </c>
      <c r="C231" s="359" t="s">
        <v>540</v>
      </c>
      <c r="D231" s="359" t="s">
        <v>540</v>
      </c>
      <c r="E231" s="295">
        <v>1.2714713187421838E-3</v>
      </c>
      <c r="F231" s="295">
        <v>1.2714713187421838E-3</v>
      </c>
      <c r="G231" s="295">
        <v>5.9086380110776089</v>
      </c>
      <c r="H231" s="295">
        <v>5.9086380110776089</v>
      </c>
      <c r="I231" s="295">
        <v>1.0109567133345079</v>
      </c>
      <c r="J231" s="295">
        <v>1.0109567133345079</v>
      </c>
      <c r="K231" s="295">
        <v>1.4244118328640516</v>
      </c>
      <c r="L231" s="295">
        <v>1.4244118328640516</v>
      </c>
      <c r="M231" s="359" t="s">
        <v>540</v>
      </c>
      <c r="N231" s="359" t="s">
        <v>540</v>
      </c>
      <c r="O231" s="295">
        <v>6.9669661300941588E-6</v>
      </c>
      <c r="P231" s="295">
        <v>6.9669661300941588E-6</v>
      </c>
      <c r="Q231" s="295">
        <v>0.18538678083652044</v>
      </c>
      <c r="R231" s="295">
        <v>0.18538678083652044</v>
      </c>
      <c r="S231" s="295">
        <v>0.12053352746535731</v>
      </c>
      <c r="T231" s="295">
        <v>0.12053352746535731</v>
      </c>
      <c r="U231" s="295">
        <v>7.9416384315139102E-2</v>
      </c>
      <c r="V231" s="295">
        <v>7.9416384315139102E-2</v>
      </c>
      <c r="W231" s="359" t="s">
        <v>540</v>
      </c>
      <c r="X231" s="359" t="s">
        <v>540</v>
      </c>
      <c r="Y231" s="295">
        <v>6.9185600311738324E-3</v>
      </c>
      <c r="Z231" s="295">
        <v>6.9185600311738324E-3</v>
      </c>
      <c r="AA231" s="295">
        <v>6.4905733519793904E-3</v>
      </c>
      <c r="AB231" s="295">
        <v>6.4905733519793904E-3</v>
      </c>
      <c r="AC231" s="295">
        <v>5.8044081842582949E-3</v>
      </c>
      <c r="AD231" s="295">
        <v>5.8044081842582949E-3</v>
      </c>
      <c r="AE231" s="296">
        <v>6.4082746548898752E-3</v>
      </c>
      <c r="AF231" s="296">
        <v>6.4082746548898752E-3</v>
      </c>
      <c r="AG231" s="321">
        <v>1498</v>
      </c>
      <c r="AH231" s="321">
        <v>659</v>
      </c>
      <c r="AI231" s="321">
        <v>38</v>
      </c>
      <c r="AJ231" s="320">
        <v>284</v>
      </c>
      <c r="AK231" s="204" t="s">
        <v>903</v>
      </c>
      <c r="AL231" s="129"/>
    </row>
    <row r="232" spans="2:38" x14ac:dyDescent="0.2">
      <c r="B232" s="294">
        <v>41495</v>
      </c>
      <c r="C232" s="359" t="s">
        <v>540</v>
      </c>
      <c r="D232" s="359" t="s">
        <v>540</v>
      </c>
      <c r="E232" s="295">
        <v>0.44931706314509751</v>
      </c>
      <c r="F232" s="295">
        <v>0.44931706314509751</v>
      </c>
      <c r="G232" s="295">
        <v>7.970134837033846E-2</v>
      </c>
      <c r="H232" s="295">
        <v>7.970134837033846E-2</v>
      </c>
      <c r="I232" s="295">
        <v>0.9092891011777644</v>
      </c>
      <c r="J232" s="295">
        <v>0.9092891011777644</v>
      </c>
      <c r="K232" s="295">
        <v>0.56489793692794465</v>
      </c>
      <c r="L232" s="295">
        <v>0.56489793692794465</v>
      </c>
      <c r="M232" s="359" t="s">
        <v>540</v>
      </c>
      <c r="N232" s="359" t="s">
        <v>540</v>
      </c>
      <c r="O232" s="295">
        <v>6.8485277058825582E-3</v>
      </c>
      <c r="P232" s="295">
        <v>6.8485277058825582E-3</v>
      </c>
      <c r="Q232" s="295">
        <v>9.5721676173569502E-4</v>
      </c>
      <c r="R232" s="295">
        <v>9.5721676173569502E-4</v>
      </c>
      <c r="S232" s="295">
        <v>3.488955191514985E-3</v>
      </c>
      <c r="T232" s="295">
        <v>3.488955191514985E-3</v>
      </c>
      <c r="U232" s="295">
        <v>4.5090415598224246E-3</v>
      </c>
      <c r="V232" s="295">
        <v>4.5090415598224246E-3</v>
      </c>
      <c r="W232" s="359" t="s">
        <v>540</v>
      </c>
      <c r="X232" s="359" t="s">
        <v>540</v>
      </c>
      <c r="Y232" s="295">
        <v>1.1339100040718576E-2</v>
      </c>
      <c r="Z232" s="295">
        <v>1.1339100040718576E-2</v>
      </c>
      <c r="AA232" s="295">
        <v>7.9438024357054004E-3</v>
      </c>
      <c r="AB232" s="295">
        <v>7.9438024357054004E-3</v>
      </c>
      <c r="AC232" s="295">
        <v>1.3456101256881613E-2</v>
      </c>
      <c r="AD232" s="295">
        <v>1.3456101256881613E-2</v>
      </c>
      <c r="AE232" s="296">
        <v>1.1576178518549302E-2</v>
      </c>
      <c r="AF232" s="296">
        <v>1.1576178518549302E-2</v>
      </c>
      <c r="AG232" s="321">
        <v>1000</v>
      </c>
      <c r="AH232" s="321">
        <v>591</v>
      </c>
      <c r="AI232" s="321">
        <v>16</v>
      </c>
      <c r="AJ232" s="320">
        <v>170</v>
      </c>
      <c r="AK232" s="204" t="s">
        <v>903</v>
      </c>
      <c r="AL232" s="129"/>
    </row>
    <row r="233" spans="2:38" x14ac:dyDescent="0.2">
      <c r="B233" s="294">
        <v>41496</v>
      </c>
      <c r="C233" s="359" t="s">
        <v>540</v>
      </c>
      <c r="D233" s="359" t="s">
        <v>540</v>
      </c>
      <c r="E233" s="295">
        <v>9.9279267353841768E-4</v>
      </c>
      <c r="F233" s="295">
        <v>9.9279267353841768E-4</v>
      </c>
      <c r="G233" s="295">
        <v>0.14624531725209175</v>
      </c>
      <c r="H233" s="295">
        <v>0.14624531725209175</v>
      </c>
      <c r="I233" s="295">
        <v>4.7741763103427579E-2</v>
      </c>
      <c r="J233" s="295">
        <v>4.7741763103427579E-2</v>
      </c>
      <c r="K233" s="295">
        <v>4.4560296503182988E-2</v>
      </c>
      <c r="L233" s="295">
        <v>4.4560296503182988E-2</v>
      </c>
      <c r="M233" s="359" t="s">
        <v>540</v>
      </c>
      <c r="N233" s="359" t="s">
        <v>540</v>
      </c>
      <c r="O233" s="295">
        <v>6.9669661300941588E-6</v>
      </c>
      <c r="P233" s="295">
        <v>6.9669661300941588E-6</v>
      </c>
      <c r="Q233" s="295">
        <v>5.9173399816388422E-4</v>
      </c>
      <c r="R233" s="295">
        <v>5.9173399816388422E-4</v>
      </c>
      <c r="S233" s="295">
        <v>5.2276243158104658E-4</v>
      </c>
      <c r="T233" s="295">
        <v>5.2276243158104658E-4</v>
      </c>
      <c r="U233" s="295">
        <v>3.1049832709559858E-4</v>
      </c>
      <c r="V233" s="295">
        <v>3.1049832709559858E-4</v>
      </c>
      <c r="W233" s="359" t="s">
        <v>540</v>
      </c>
      <c r="X233" s="359" t="s">
        <v>540</v>
      </c>
      <c r="Y233" s="295">
        <v>3.6266399033366853E-7</v>
      </c>
      <c r="Z233" s="295">
        <v>3.6266399033366853E-7</v>
      </c>
      <c r="AA233" s="295">
        <v>2.3224462741231588E-2</v>
      </c>
      <c r="AB233" s="295">
        <v>2.3224462741231588E-2</v>
      </c>
      <c r="AC233" s="295">
        <v>1.9514554477905808E-3</v>
      </c>
      <c r="AD233" s="295">
        <v>1.9514554477905808E-3</v>
      </c>
      <c r="AE233" s="296">
        <v>4.8058003618794195E-3</v>
      </c>
      <c r="AF233" s="296">
        <v>4.8058003618794195E-3</v>
      </c>
      <c r="AG233" s="321">
        <v>204</v>
      </c>
      <c r="AH233" s="321">
        <v>159</v>
      </c>
      <c r="AI233" s="321">
        <v>2</v>
      </c>
      <c r="AJ233" s="320">
        <v>13</v>
      </c>
      <c r="AK233" s="204" t="s">
        <v>903</v>
      </c>
      <c r="AL233" s="129"/>
    </row>
    <row r="234" spans="2:38" x14ac:dyDescent="0.2">
      <c r="B234" s="294">
        <v>41497</v>
      </c>
      <c r="C234" s="359" t="s">
        <v>540</v>
      </c>
      <c r="D234" s="359" t="s">
        <v>540</v>
      </c>
      <c r="E234" s="295">
        <v>0.2557991284325371</v>
      </c>
      <c r="F234" s="295">
        <v>0.2557991284325371</v>
      </c>
      <c r="G234" s="295">
        <v>2.7150148151048807E-3</v>
      </c>
      <c r="H234" s="295">
        <v>2.7150148151048807E-3</v>
      </c>
      <c r="I234" s="295">
        <v>3.6968984698550013E-2</v>
      </c>
      <c r="J234" s="295">
        <v>3.6968984698550013E-2</v>
      </c>
      <c r="K234" s="295">
        <v>0.12615471298594882</v>
      </c>
      <c r="L234" s="295">
        <v>0.12615471298594882</v>
      </c>
      <c r="M234" s="359" t="s">
        <v>540</v>
      </c>
      <c r="N234" s="359" t="s">
        <v>540</v>
      </c>
      <c r="O234" s="295">
        <v>4.7723717991144986E-3</v>
      </c>
      <c r="P234" s="295">
        <v>4.7723717991144986E-3</v>
      </c>
      <c r="Q234" s="295">
        <v>3.4807882244934363E-5</v>
      </c>
      <c r="R234" s="295">
        <v>3.4807882244934363E-5</v>
      </c>
      <c r="S234" s="295">
        <v>2.1297728694042638E-4</v>
      </c>
      <c r="T234" s="295">
        <v>2.1297728694042638E-4</v>
      </c>
      <c r="U234" s="295">
        <v>2.1644005337541987E-3</v>
      </c>
      <c r="V234" s="295">
        <v>2.1644005337541987E-3</v>
      </c>
      <c r="W234" s="359" t="s">
        <v>540</v>
      </c>
      <c r="X234" s="359" t="s">
        <v>540</v>
      </c>
      <c r="Y234" s="295">
        <v>4.0237856041197102E-3</v>
      </c>
      <c r="Z234" s="295">
        <v>4.0237856041197102E-3</v>
      </c>
      <c r="AA234" s="295">
        <v>2.6835780524143527E-2</v>
      </c>
      <c r="AB234" s="295">
        <v>2.6835780524143527E-2</v>
      </c>
      <c r="AC234" s="295">
        <v>1.4288648833103278E-2</v>
      </c>
      <c r="AD234" s="295">
        <v>1.4288648833103278E-2</v>
      </c>
      <c r="AE234" s="296">
        <v>1.2009361550497307E-2</v>
      </c>
      <c r="AF234" s="296">
        <v>1.2009361550497307E-2</v>
      </c>
      <c r="AG234" s="321">
        <v>179</v>
      </c>
      <c r="AH234" s="321">
        <v>147</v>
      </c>
      <c r="AI234" s="321">
        <v>1</v>
      </c>
      <c r="AJ234" s="320">
        <v>7</v>
      </c>
      <c r="AK234" s="204" t="s">
        <v>903</v>
      </c>
      <c r="AL234" s="129"/>
    </row>
    <row r="235" spans="2:38" x14ac:dyDescent="0.2">
      <c r="B235" s="294">
        <v>41498</v>
      </c>
      <c r="C235" s="359" t="s">
        <v>540</v>
      </c>
      <c r="D235" s="359" t="s">
        <v>540</v>
      </c>
      <c r="E235" s="295">
        <v>6.5405425176525505</v>
      </c>
      <c r="F235" s="295">
        <v>6.5405425176525505</v>
      </c>
      <c r="G235" s="295">
        <v>9.899440028194384</v>
      </c>
      <c r="H235" s="295">
        <v>9.899440028194384</v>
      </c>
      <c r="I235" s="295">
        <v>11.922181971666276</v>
      </c>
      <c r="J235" s="295">
        <v>11.922181971666276</v>
      </c>
      <c r="K235" s="295">
        <v>9.2301640794330471</v>
      </c>
      <c r="L235" s="295">
        <v>9.2301640794330471</v>
      </c>
      <c r="M235" s="359" t="s">
        <v>540</v>
      </c>
      <c r="N235" s="359" t="s">
        <v>540</v>
      </c>
      <c r="O235" s="295">
        <v>8.2025575732663572E-2</v>
      </c>
      <c r="P235" s="295">
        <v>8.2025575732663572E-2</v>
      </c>
      <c r="Q235" s="295">
        <v>8.3982717886465386E-2</v>
      </c>
      <c r="R235" s="295">
        <v>8.3982717886465386E-2</v>
      </c>
      <c r="S235" s="295">
        <v>6.2491408302629108E-2</v>
      </c>
      <c r="T235" s="295">
        <v>6.2491408302629108E-2</v>
      </c>
      <c r="U235" s="295">
        <v>7.4725587637016894E-2</v>
      </c>
      <c r="V235" s="295">
        <v>7.4725587637016894E-2</v>
      </c>
      <c r="W235" s="359" t="s">
        <v>540</v>
      </c>
      <c r="X235" s="359" t="s">
        <v>540</v>
      </c>
      <c r="Y235" s="295">
        <v>3.8952670297346774E-2</v>
      </c>
      <c r="Z235" s="295">
        <v>3.8952670297346774E-2</v>
      </c>
      <c r="AA235" s="295">
        <v>0.11534352310245037</v>
      </c>
      <c r="AB235" s="295">
        <v>0.11534352310245037</v>
      </c>
      <c r="AC235" s="295">
        <v>1.6422294016815549E-2</v>
      </c>
      <c r="AD235" s="295">
        <v>1.6422294016815549E-2</v>
      </c>
      <c r="AE235" s="296">
        <v>4.3436336130529385E-2</v>
      </c>
      <c r="AF235" s="296">
        <v>4.3436336130529385E-2</v>
      </c>
      <c r="AG235" s="321">
        <v>9716</v>
      </c>
      <c r="AH235" s="321">
        <v>3807</v>
      </c>
      <c r="AI235" s="321">
        <v>490</v>
      </c>
      <c r="AJ235" s="320">
        <v>2553</v>
      </c>
      <c r="AK235" s="204" t="s">
        <v>888</v>
      </c>
      <c r="AL235" s="129"/>
    </row>
    <row r="236" spans="2:38" x14ac:dyDescent="0.2">
      <c r="B236" s="294">
        <v>41499</v>
      </c>
      <c r="C236" s="359" t="s">
        <v>540</v>
      </c>
      <c r="D236" s="359" t="s">
        <v>540</v>
      </c>
      <c r="E236" s="295">
        <v>0.23160982202885019</v>
      </c>
      <c r="F236" s="295">
        <v>0.23160982202885019</v>
      </c>
      <c r="G236" s="295">
        <v>2.8351020088499039E-2</v>
      </c>
      <c r="H236" s="295">
        <v>2.8351020088499039E-2</v>
      </c>
      <c r="I236" s="295">
        <v>0.37004609990183684</v>
      </c>
      <c r="J236" s="295">
        <v>0.37004609990183684</v>
      </c>
      <c r="K236" s="295">
        <v>0.25037979246594738</v>
      </c>
      <c r="L236" s="295">
        <v>0.25037979246594738</v>
      </c>
      <c r="M236" s="359" t="s">
        <v>540</v>
      </c>
      <c r="N236" s="359" t="s">
        <v>540</v>
      </c>
      <c r="O236" s="295">
        <v>3.5043839634373618E-3</v>
      </c>
      <c r="P236" s="295">
        <v>3.5043839634373618E-3</v>
      </c>
      <c r="Q236" s="295">
        <v>1.8274138178590543E-4</v>
      </c>
      <c r="R236" s="295">
        <v>1.8274138178590543E-4</v>
      </c>
      <c r="S236" s="295">
        <v>1.8548385535357133E-3</v>
      </c>
      <c r="T236" s="295">
        <v>1.8548385535357133E-3</v>
      </c>
      <c r="U236" s="295">
        <v>2.2810267346632771E-3</v>
      </c>
      <c r="V236" s="295">
        <v>2.2810267346632771E-3</v>
      </c>
      <c r="W236" s="359" t="s">
        <v>540</v>
      </c>
      <c r="X236" s="359" t="s">
        <v>540</v>
      </c>
      <c r="Y236" s="295">
        <v>1.5428709159083846E-2</v>
      </c>
      <c r="Z236" s="295">
        <v>1.5428709159083846E-2</v>
      </c>
      <c r="AA236" s="295">
        <v>7.7784649950419626E-3</v>
      </c>
      <c r="AB236" s="295">
        <v>7.7784649950419626E-3</v>
      </c>
      <c r="AC236" s="295">
        <v>3.3648501702134102E-3</v>
      </c>
      <c r="AD236" s="295">
        <v>3.3648501702134102E-3</v>
      </c>
      <c r="AE236" s="296">
        <v>9.3784562131067964E-3</v>
      </c>
      <c r="AF236" s="296">
        <v>9.3784562131067964E-3</v>
      </c>
      <c r="AG236" s="321">
        <v>1048</v>
      </c>
      <c r="AH236" s="321">
        <v>617</v>
      </c>
      <c r="AI236" s="321">
        <v>28</v>
      </c>
      <c r="AJ236" s="320">
        <v>118</v>
      </c>
      <c r="AK236" s="204" t="s">
        <v>903</v>
      </c>
      <c r="AL236" s="129"/>
    </row>
    <row r="237" spans="2:38" x14ac:dyDescent="0.2">
      <c r="B237" s="294">
        <v>41500</v>
      </c>
      <c r="C237" s="359" t="s">
        <v>540</v>
      </c>
      <c r="D237" s="359" t="s">
        <v>540</v>
      </c>
      <c r="E237" s="295">
        <v>1.145247309880203</v>
      </c>
      <c r="F237" s="295">
        <v>1.145247309880203</v>
      </c>
      <c r="G237" s="295">
        <v>0.81186774745141033</v>
      </c>
      <c r="H237" s="295">
        <v>0.81186774745141033</v>
      </c>
      <c r="I237" s="295">
        <v>0.80408219374350176</v>
      </c>
      <c r="J237" s="295">
        <v>0.80408219374350176</v>
      </c>
      <c r="K237" s="295">
        <v>0.95377664416437324</v>
      </c>
      <c r="L237" s="295">
        <v>0.95377664416437324</v>
      </c>
      <c r="M237" s="359" t="s">
        <v>540</v>
      </c>
      <c r="N237" s="359" t="s">
        <v>540</v>
      </c>
      <c r="O237" s="295">
        <v>1.212948803249393E-2</v>
      </c>
      <c r="P237" s="295">
        <v>1.212948803249393E-2</v>
      </c>
      <c r="Q237" s="295">
        <v>1.5019601188689179E-2</v>
      </c>
      <c r="R237" s="295">
        <v>1.5019601188689179E-2</v>
      </c>
      <c r="S237" s="295">
        <v>1.6093338264080218E-2</v>
      </c>
      <c r="T237" s="295">
        <v>1.6093338264080218E-2</v>
      </c>
      <c r="U237" s="295">
        <v>1.4182957731332609E-2</v>
      </c>
      <c r="V237" s="295">
        <v>1.4182957731332609E-2</v>
      </c>
      <c r="W237" s="359" t="s">
        <v>540</v>
      </c>
      <c r="X237" s="359" t="s">
        <v>540</v>
      </c>
      <c r="Y237" s="295">
        <v>3.6266399033366853E-7</v>
      </c>
      <c r="Z237" s="295">
        <v>3.6266399033366853E-7</v>
      </c>
      <c r="AA237" s="295">
        <v>3.6025061436806199E-2</v>
      </c>
      <c r="AB237" s="295">
        <v>3.6025061436806199E-2</v>
      </c>
      <c r="AC237" s="295">
        <v>2.1257095916509296E-3</v>
      </c>
      <c r="AD237" s="295">
        <v>2.1257095916509296E-3</v>
      </c>
      <c r="AE237" s="296">
        <v>7.1019733564010182E-3</v>
      </c>
      <c r="AF237" s="296">
        <v>7.1019733564010182E-3</v>
      </c>
      <c r="AG237" s="321">
        <v>1306</v>
      </c>
      <c r="AH237" s="321">
        <v>717</v>
      </c>
      <c r="AI237" s="321">
        <v>36</v>
      </c>
      <c r="AJ237" s="320">
        <v>178</v>
      </c>
      <c r="AK237" s="204" t="s">
        <v>903</v>
      </c>
      <c r="AL237" s="129"/>
    </row>
    <row r="238" spans="2:38" x14ac:dyDescent="0.2">
      <c r="B238" s="294">
        <v>41501</v>
      </c>
      <c r="C238" s="359" t="s">
        <v>540</v>
      </c>
      <c r="D238" s="359" t="s">
        <v>540</v>
      </c>
      <c r="E238" s="295">
        <v>4.5215610184311091E-2</v>
      </c>
      <c r="F238" s="295">
        <v>4.5215610184311091E-2</v>
      </c>
      <c r="G238" s="295">
        <v>0.19188715284576191</v>
      </c>
      <c r="H238" s="295">
        <v>0.19188715284576191</v>
      </c>
      <c r="I238" s="295">
        <v>0.2364706178471094</v>
      </c>
      <c r="J238" s="295">
        <v>0.2364706178471094</v>
      </c>
      <c r="K238" s="295">
        <v>0.14555252798650167</v>
      </c>
      <c r="L238" s="295">
        <v>0.14555252798650167</v>
      </c>
      <c r="M238" s="359" t="s">
        <v>540</v>
      </c>
      <c r="N238" s="359" t="s">
        <v>540</v>
      </c>
      <c r="O238" s="295">
        <v>2.682281960086251E-4</v>
      </c>
      <c r="P238" s="295">
        <v>2.682281960086251E-4</v>
      </c>
      <c r="Q238" s="295">
        <v>1.6542446036905058E-2</v>
      </c>
      <c r="R238" s="295">
        <v>1.6542446036905058E-2</v>
      </c>
      <c r="S238" s="295">
        <v>2.4008348709648065E-3</v>
      </c>
      <c r="T238" s="295">
        <v>2.4008348709648065E-3</v>
      </c>
      <c r="U238" s="295">
        <v>3.9349983111920273E-3</v>
      </c>
      <c r="V238" s="295">
        <v>3.9349983111920273E-3</v>
      </c>
      <c r="W238" s="359" t="s">
        <v>540</v>
      </c>
      <c r="X238" s="359" t="s">
        <v>540</v>
      </c>
      <c r="Y238" s="295">
        <v>1.0687688707554772E-2</v>
      </c>
      <c r="Z238" s="295">
        <v>1.0687688707554772E-2</v>
      </c>
      <c r="AA238" s="295">
        <v>3.2957819462600869E-4</v>
      </c>
      <c r="AB238" s="295">
        <v>3.2957819462600869E-4</v>
      </c>
      <c r="AC238" s="295">
        <v>9.7193179496541313E-3</v>
      </c>
      <c r="AD238" s="295">
        <v>9.7193179496541313E-3</v>
      </c>
      <c r="AE238" s="296">
        <v>8.5060316452674565E-3</v>
      </c>
      <c r="AF238" s="296">
        <v>8.5060316452674565E-3</v>
      </c>
      <c r="AG238" s="321">
        <v>594</v>
      </c>
      <c r="AH238" s="321">
        <v>430</v>
      </c>
      <c r="AI238" s="321">
        <v>15</v>
      </c>
      <c r="AJ238" s="320">
        <v>54</v>
      </c>
      <c r="AK238" s="204" t="s">
        <v>903</v>
      </c>
      <c r="AL238" s="129"/>
    </row>
    <row r="239" spans="2:38" x14ac:dyDescent="0.2">
      <c r="B239" s="294">
        <v>41502</v>
      </c>
      <c r="C239" s="359" t="s">
        <v>540</v>
      </c>
      <c r="D239" s="359" t="s">
        <v>540</v>
      </c>
      <c r="E239" s="295">
        <v>4.3447324510831891</v>
      </c>
      <c r="F239" s="295">
        <v>4.3447324510831891</v>
      </c>
      <c r="G239" s="295">
        <v>20.287791570401119</v>
      </c>
      <c r="H239" s="295">
        <v>20.287791570401119</v>
      </c>
      <c r="I239" s="295">
        <v>16.991719055852325</v>
      </c>
      <c r="J239" s="295">
        <v>16.991719055852325</v>
      </c>
      <c r="K239" s="295">
        <v>12.066481478396133</v>
      </c>
      <c r="L239" s="295">
        <v>12.066481478396133</v>
      </c>
      <c r="M239" s="359" t="s">
        <v>540</v>
      </c>
      <c r="N239" s="359" t="s">
        <v>540</v>
      </c>
      <c r="O239" s="295">
        <v>4.0105340527887022E-2</v>
      </c>
      <c r="P239" s="295">
        <v>4.0105340527887022E-2</v>
      </c>
      <c r="Q239" s="295">
        <v>3.7444579324988146E-2</v>
      </c>
      <c r="R239" s="295">
        <v>3.7444579324988146E-2</v>
      </c>
      <c r="S239" s="295">
        <v>5.9699469686555519E-2</v>
      </c>
      <c r="T239" s="295">
        <v>5.9699469686555519E-2</v>
      </c>
      <c r="U239" s="295">
        <v>4.7306313415496744E-2</v>
      </c>
      <c r="V239" s="295">
        <v>4.7306313415496744E-2</v>
      </c>
      <c r="W239" s="359" t="s">
        <v>540</v>
      </c>
      <c r="X239" s="359" t="s">
        <v>540</v>
      </c>
      <c r="Y239" s="295">
        <v>1.2955436182900421E-2</v>
      </c>
      <c r="Z239" s="295">
        <v>1.2955436182900421E-2</v>
      </c>
      <c r="AA239" s="295">
        <v>5.0914133067076872E-2</v>
      </c>
      <c r="AB239" s="295">
        <v>5.0914133067076872E-2</v>
      </c>
      <c r="AC239" s="295">
        <v>7.5010409496972838E-2</v>
      </c>
      <c r="AD239" s="295">
        <v>7.5010409496972838E-2</v>
      </c>
      <c r="AE239" s="296">
        <v>4.3834682764803248E-2</v>
      </c>
      <c r="AF239" s="296">
        <v>4.3834682764803248E-2</v>
      </c>
      <c r="AG239" s="321">
        <v>2370</v>
      </c>
      <c r="AH239" s="321">
        <v>1076</v>
      </c>
      <c r="AI239" s="321">
        <v>66</v>
      </c>
      <c r="AJ239" s="320">
        <v>291</v>
      </c>
      <c r="AK239" s="204" t="s">
        <v>888</v>
      </c>
      <c r="AL239" s="129"/>
    </row>
    <row r="240" spans="2:38" x14ac:dyDescent="0.2">
      <c r="B240" s="294">
        <v>41503</v>
      </c>
      <c r="C240" s="359" t="s">
        <v>540</v>
      </c>
      <c r="D240" s="359" t="s">
        <v>540</v>
      </c>
      <c r="E240" s="295">
        <v>0.67959271116003472</v>
      </c>
      <c r="F240" s="295">
        <v>0.67959271116003472</v>
      </c>
      <c r="G240" s="295">
        <v>2.2616769567468555</v>
      </c>
      <c r="H240" s="295">
        <v>2.2616769567468555</v>
      </c>
      <c r="I240" s="295">
        <v>9.2546763035662085</v>
      </c>
      <c r="J240" s="295">
        <v>9.2546763035662085</v>
      </c>
      <c r="K240" s="295">
        <v>4.3090412568972276</v>
      </c>
      <c r="L240" s="295">
        <v>4.3090412568972276</v>
      </c>
      <c r="M240" s="359" t="s">
        <v>540</v>
      </c>
      <c r="N240" s="359" t="s">
        <v>540</v>
      </c>
      <c r="O240" s="295">
        <v>1.9716514148166468E-3</v>
      </c>
      <c r="P240" s="295">
        <v>1.9716514148166468E-3</v>
      </c>
      <c r="Q240" s="295">
        <v>5.021037013831782E-3</v>
      </c>
      <c r="R240" s="295">
        <v>5.021037013831782E-3</v>
      </c>
      <c r="S240" s="295">
        <v>2.3659840421927366E-2</v>
      </c>
      <c r="T240" s="295">
        <v>2.3659840421927366E-2</v>
      </c>
      <c r="U240" s="295">
        <v>1.0985582275240859E-2</v>
      </c>
      <c r="V240" s="295">
        <v>1.0985582275240859E-2</v>
      </c>
      <c r="W240" s="359" t="s">
        <v>540</v>
      </c>
      <c r="X240" s="359" t="s">
        <v>540</v>
      </c>
      <c r="Y240" s="295">
        <v>7.9705719168180512E-3</v>
      </c>
      <c r="Z240" s="295">
        <v>7.9705719168180512E-3</v>
      </c>
      <c r="AA240" s="295">
        <v>1.3939460152395342E-2</v>
      </c>
      <c r="AB240" s="295">
        <v>1.3939460152395342E-2</v>
      </c>
      <c r="AC240" s="295">
        <v>2.6075973586678878E-2</v>
      </c>
      <c r="AD240" s="295">
        <v>2.6075973586678878E-2</v>
      </c>
      <c r="AE240" s="296">
        <v>1.6091278582315058E-2</v>
      </c>
      <c r="AF240" s="296">
        <v>1.6091278582315058E-2</v>
      </c>
      <c r="AG240" s="321">
        <v>7401</v>
      </c>
      <c r="AH240" s="321">
        <v>2591</v>
      </c>
      <c r="AI240" s="321">
        <v>276</v>
      </c>
      <c r="AJ240" s="320">
        <v>1410</v>
      </c>
      <c r="AK240" s="204" t="s">
        <v>903</v>
      </c>
      <c r="AL240" s="129"/>
    </row>
    <row r="241" spans="2:38" x14ac:dyDescent="0.2">
      <c r="B241" s="294">
        <v>41504</v>
      </c>
      <c r="C241" s="359" t="s">
        <v>540</v>
      </c>
      <c r="D241" s="359" t="s">
        <v>540</v>
      </c>
      <c r="E241" s="295">
        <v>6.8028940777304411E-2</v>
      </c>
      <c r="F241" s="295">
        <v>6.8028940777304411E-2</v>
      </c>
      <c r="G241" s="295">
        <v>0.67249698694269322</v>
      </c>
      <c r="H241" s="295">
        <v>0.67249698694269322</v>
      </c>
      <c r="I241" s="295">
        <v>1.2361124287736187</v>
      </c>
      <c r="J241" s="295">
        <v>1.2361124287736187</v>
      </c>
      <c r="K241" s="295">
        <v>0.6301268196337938</v>
      </c>
      <c r="L241" s="295">
        <v>0.6301268196337938</v>
      </c>
      <c r="M241" s="359" t="s">
        <v>540</v>
      </c>
      <c r="N241" s="359" t="s">
        <v>540</v>
      </c>
      <c r="O241" s="295">
        <v>6.688287484890392E-4</v>
      </c>
      <c r="P241" s="295">
        <v>6.688287484890392E-4</v>
      </c>
      <c r="Q241" s="295">
        <v>3.4024704894423342E-3</v>
      </c>
      <c r="R241" s="295">
        <v>3.4024704894423342E-3</v>
      </c>
      <c r="S241" s="295">
        <v>8.1473493040483107E-3</v>
      </c>
      <c r="T241" s="295">
        <v>8.1473493040483107E-3</v>
      </c>
      <c r="U241" s="295">
        <v>4.0698000239310899E-3</v>
      </c>
      <c r="V241" s="295">
        <v>4.0698000239310899E-3</v>
      </c>
      <c r="W241" s="359" t="s">
        <v>540</v>
      </c>
      <c r="X241" s="359" t="s">
        <v>540</v>
      </c>
      <c r="Y241" s="295">
        <v>3.3002881222246365E-2</v>
      </c>
      <c r="Z241" s="295">
        <v>3.3002881222246365E-2</v>
      </c>
      <c r="AA241" s="295">
        <v>3.098662048185195E-2</v>
      </c>
      <c r="AB241" s="295">
        <v>3.098662048185195E-2</v>
      </c>
      <c r="AC241" s="295">
        <v>3.1338448731261417E-2</v>
      </c>
      <c r="AD241" s="295">
        <v>3.1338448731261417E-2</v>
      </c>
      <c r="AE241" s="296">
        <v>3.2000909937496366E-2</v>
      </c>
      <c r="AF241" s="296">
        <v>3.2000909937496366E-2</v>
      </c>
      <c r="AG241" s="321">
        <v>1449</v>
      </c>
      <c r="AH241" s="321">
        <v>862</v>
      </c>
      <c r="AI241" s="321">
        <v>29</v>
      </c>
      <c r="AJ241" s="320">
        <v>147</v>
      </c>
      <c r="AK241" s="204" t="s">
        <v>903</v>
      </c>
      <c r="AL241" s="129"/>
    </row>
    <row r="242" spans="2:38" x14ac:dyDescent="0.2">
      <c r="B242" s="294">
        <v>41505</v>
      </c>
      <c r="C242" s="359" t="s">
        <v>540</v>
      </c>
      <c r="D242" s="359" t="s">
        <v>540</v>
      </c>
      <c r="E242" s="295">
        <v>1.6159877938753401E-2</v>
      </c>
      <c r="F242" s="295">
        <v>1.6159877938753401E-2</v>
      </c>
      <c r="G242" s="295">
        <v>0.54465633742761044</v>
      </c>
      <c r="H242" s="295">
        <v>0.54465633742761044</v>
      </c>
      <c r="I242" s="295">
        <v>1.1016192082278935</v>
      </c>
      <c r="J242" s="295">
        <v>1.1016192082278935</v>
      </c>
      <c r="K242" s="295">
        <v>0.53271667860696803</v>
      </c>
      <c r="L242" s="295">
        <v>0.53271667860696803</v>
      </c>
      <c r="M242" s="359" t="s">
        <v>540</v>
      </c>
      <c r="N242" s="359" t="s">
        <v>540</v>
      </c>
      <c r="O242" s="295">
        <v>2.4036033148824848E-4</v>
      </c>
      <c r="P242" s="295">
        <v>2.4036033148824848E-4</v>
      </c>
      <c r="Q242" s="295">
        <v>4.3161773983718616E-3</v>
      </c>
      <c r="R242" s="295">
        <v>4.3161773983718616E-3</v>
      </c>
      <c r="S242" s="295">
        <v>1.2937402103053901E-2</v>
      </c>
      <c r="T242" s="295">
        <v>1.2937402103053901E-2</v>
      </c>
      <c r="U242" s="295">
        <v>5.9161291006605285E-3</v>
      </c>
      <c r="V242" s="295">
        <v>5.9161291006605285E-3</v>
      </c>
      <c r="W242" s="359" t="s">
        <v>540</v>
      </c>
      <c r="X242" s="359" t="s">
        <v>540</v>
      </c>
      <c r="Y242" s="295">
        <v>3.6266399033366853E-7</v>
      </c>
      <c r="Z242" s="295">
        <v>3.6266399033366853E-7</v>
      </c>
      <c r="AA242" s="295">
        <v>1.0241122663871068E-2</v>
      </c>
      <c r="AB242" s="295">
        <v>1.0241122663871068E-2</v>
      </c>
      <c r="AC242" s="295">
        <v>1.0823383717889066E-4</v>
      </c>
      <c r="AD242" s="295">
        <v>1.0823383717889066E-4</v>
      </c>
      <c r="AE242" s="296">
        <v>1.8250164217616727E-3</v>
      </c>
      <c r="AF242" s="296">
        <v>1.8250164217616727E-3</v>
      </c>
      <c r="AG242" s="321">
        <v>1026</v>
      </c>
      <c r="AH242" s="321">
        <v>520</v>
      </c>
      <c r="AI242" s="321">
        <v>19</v>
      </c>
      <c r="AJ242" s="320">
        <v>69</v>
      </c>
      <c r="AK242" s="204" t="s">
        <v>903</v>
      </c>
      <c r="AL242" s="129"/>
    </row>
    <row r="243" spans="2:38" x14ac:dyDescent="0.2">
      <c r="B243" s="294">
        <v>41506</v>
      </c>
      <c r="C243" s="359" t="s">
        <v>540</v>
      </c>
      <c r="D243" s="359" t="s">
        <v>540</v>
      </c>
      <c r="E243" s="295">
        <v>0.31065005277476843</v>
      </c>
      <c r="F243" s="295">
        <v>0.31065005277476843</v>
      </c>
      <c r="G243" s="295">
        <v>0.36090552705660195</v>
      </c>
      <c r="H243" s="295">
        <v>0.36090552705660195</v>
      </c>
      <c r="I243" s="295">
        <v>5.1118421180010337E-2</v>
      </c>
      <c r="J243" s="295">
        <v>5.1118421180010337E-2</v>
      </c>
      <c r="K243" s="295">
        <v>0.21788349193991782</v>
      </c>
      <c r="L243" s="295">
        <v>0.21788349193991782</v>
      </c>
      <c r="M243" s="359" t="s">
        <v>540</v>
      </c>
      <c r="N243" s="359" t="s">
        <v>540</v>
      </c>
      <c r="O243" s="295">
        <v>9.4750739369280556E-4</v>
      </c>
      <c r="P243" s="295">
        <v>9.4750739369280556E-4</v>
      </c>
      <c r="Q243" s="295">
        <v>2.4191478160229384E-3</v>
      </c>
      <c r="R243" s="295">
        <v>2.4191478160229384E-3</v>
      </c>
      <c r="S243" s="295">
        <v>6.5442111805331016E-4</v>
      </c>
      <c r="T243" s="295">
        <v>6.5442111805331016E-4</v>
      </c>
      <c r="U243" s="295">
        <v>1.0890160838133434E-3</v>
      </c>
      <c r="V243" s="295">
        <v>1.0890160838133434E-3</v>
      </c>
      <c r="W243" s="359" t="s">
        <v>540</v>
      </c>
      <c r="X243" s="359" t="s">
        <v>540</v>
      </c>
      <c r="Y243" s="295">
        <v>5.3475091688375996E-3</v>
      </c>
      <c r="Z243" s="295">
        <v>5.3475091688375996E-3</v>
      </c>
      <c r="AA243" s="295">
        <v>4.4796647762529666E-2</v>
      </c>
      <c r="AB243" s="295">
        <v>4.4796647762529666E-2</v>
      </c>
      <c r="AC243" s="295">
        <v>7.7560545954942018E-3</v>
      </c>
      <c r="AD243" s="295">
        <v>7.7560545954942018E-3</v>
      </c>
      <c r="AE243" s="296">
        <v>1.3155933421772277E-2</v>
      </c>
      <c r="AF243" s="296">
        <v>1.3155933421772277E-2</v>
      </c>
      <c r="AG243" s="321">
        <v>652</v>
      </c>
      <c r="AH243" s="321">
        <v>460</v>
      </c>
      <c r="AI243" s="321">
        <v>25</v>
      </c>
      <c r="AJ243" s="320">
        <v>86</v>
      </c>
      <c r="AK243" s="204" t="s">
        <v>903</v>
      </c>
      <c r="AL243" s="129"/>
    </row>
    <row r="244" spans="2:38" x14ac:dyDescent="0.2">
      <c r="B244" s="294">
        <v>41507</v>
      </c>
      <c r="C244" s="359" t="s">
        <v>540</v>
      </c>
      <c r="D244" s="359" t="s">
        <v>540</v>
      </c>
      <c r="E244" s="295">
        <v>5.8522515492790935E-4</v>
      </c>
      <c r="F244" s="295">
        <v>5.8522515492790935E-4</v>
      </c>
      <c r="G244" s="295">
        <v>9.5808695879181834E-3</v>
      </c>
      <c r="H244" s="295">
        <v>9.5808695879181834E-3</v>
      </c>
      <c r="I244" s="295">
        <v>3.693800618408595E-2</v>
      </c>
      <c r="J244" s="295">
        <v>3.693800618408595E-2</v>
      </c>
      <c r="K244" s="295">
        <v>1.6370077654874294E-2</v>
      </c>
      <c r="L244" s="295">
        <v>1.6370077654874294E-2</v>
      </c>
      <c r="M244" s="359" t="s">
        <v>540</v>
      </c>
      <c r="N244" s="359" t="s">
        <v>540</v>
      </c>
      <c r="O244" s="295">
        <v>1.0450449195141237E-5</v>
      </c>
      <c r="P244" s="295">
        <v>1.0450449195141237E-5</v>
      </c>
      <c r="Q244" s="295">
        <v>1.1312561729603669E-4</v>
      </c>
      <c r="R244" s="295">
        <v>1.1312561729603669E-4</v>
      </c>
      <c r="S244" s="295">
        <v>6.1569797497323258E-4</v>
      </c>
      <c r="T244" s="295">
        <v>6.1569797497323258E-4</v>
      </c>
      <c r="U244" s="295">
        <v>2.65059547520633E-4</v>
      </c>
      <c r="V244" s="295">
        <v>2.65059547520633E-4</v>
      </c>
      <c r="W244" s="359" t="s">
        <v>540</v>
      </c>
      <c r="X244" s="359" t="s">
        <v>540</v>
      </c>
      <c r="Y244" s="295">
        <v>3.6266399033366853E-7</v>
      </c>
      <c r="Z244" s="295">
        <v>3.6266399033366853E-7</v>
      </c>
      <c r="AA244" s="295">
        <v>1.3339024183670228E-2</v>
      </c>
      <c r="AB244" s="295">
        <v>1.3339024183670228E-2</v>
      </c>
      <c r="AC244" s="295">
        <v>7.6592467377940088E-3</v>
      </c>
      <c r="AD244" s="295">
        <v>7.6592467377940088E-3</v>
      </c>
      <c r="AE244" s="296">
        <v>5.3177439450906999E-3</v>
      </c>
      <c r="AF244" s="296">
        <v>5.3177439450906999E-3</v>
      </c>
      <c r="AG244" s="321">
        <v>339</v>
      </c>
      <c r="AH244" s="321">
        <v>277</v>
      </c>
      <c r="AI244" s="321">
        <v>9</v>
      </c>
      <c r="AJ244" s="320">
        <v>21</v>
      </c>
      <c r="AK244" s="204" t="s">
        <v>903</v>
      </c>
      <c r="AL244" s="129"/>
    </row>
    <row r="245" spans="2:38" x14ac:dyDescent="0.2">
      <c r="B245" s="294">
        <v>41508</v>
      </c>
      <c r="C245" s="359" t="s">
        <v>540</v>
      </c>
      <c r="D245" s="359" t="s">
        <v>540</v>
      </c>
      <c r="E245" s="295">
        <v>0.10550425159108089</v>
      </c>
      <c r="F245" s="295">
        <v>0.10550425159108089</v>
      </c>
      <c r="G245" s="295">
        <v>8.3538917387842475E-4</v>
      </c>
      <c r="H245" s="295">
        <v>8.3538917387842475E-4</v>
      </c>
      <c r="I245" s="295">
        <v>0.56726306760867162</v>
      </c>
      <c r="J245" s="295">
        <v>0.56726306760867162</v>
      </c>
      <c r="K245" s="295">
        <v>0.26789947124406832</v>
      </c>
      <c r="L245" s="295">
        <v>0.26789947124406832</v>
      </c>
      <c r="M245" s="359" t="s">
        <v>540</v>
      </c>
      <c r="N245" s="359" t="s">
        <v>540</v>
      </c>
      <c r="O245" s="295">
        <v>8.7087076626176976E-5</v>
      </c>
      <c r="P245" s="295">
        <v>8.7087076626176976E-5</v>
      </c>
      <c r="Q245" s="295">
        <v>3.4807882244934363E-5</v>
      </c>
      <c r="R245" s="295">
        <v>3.4807882244934363E-5</v>
      </c>
      <c r="S245" s="295">
        <v>1.3862885222667752E-3</v>
      </c>
      <c r="T245" s="295">
        <v>1.3862885222667752E-3</v>
      </c>
      <c r="U245" s="295">
        <v>5.8616025651705712E-4</v>
      </c>
      <c r="V245" s="295">
        <v>5.8616025651705712E-4</v>
      </c>
      <c r="W245" s="359" t="s">
        <v>540</v>
      </c>
      <c r="X245" s="359" t="s">
        <v>540</v>
      </c>
      <c r="Y245" s="295">
        <v>3.6266399033366853E-7</v>
      </c>
      <c r="Z245" s="295">
        <v>3.6266399033366853E-7</v>
      </c>
      <c r="AA245" s="295">
        <v>1.6424075396257045E-4</v>
      </c>
      <c r="AB245" s="295">
        <v>1.6424075396257045E-4</v>
      </c>
      <c r="AC245" s="295">
        <v>1.7034119677480777E-2</v>
      </c>
      <c r="AD245" s="295">
        <v>1.7034119677480777E-2</v>
      </c>
      <c r="AE245" s="296">
        <v>6.6915097142404949E-3</v>
      </c>
      <c r="AF245" s="296">
        <v>6.6915097142404949E-3</v>
      </c>
      <c r="AG245" s="321">
        <v>619</v>
      </c>
      <c r="AH245" s="321">
        <v>313</v>
      </c>
      <c r="AI245" s="321">
        <v>5</v>
      </c>
      <c r="AJ245" s="320">
        <v>27</v>
      </c>
      <c r="AK245" s="204" t="s">
        <v>903</v>
      </c>
      <c r="AL245" s="129"/>
    </row>
    <row r="246" spans="2:38" x14ac:dyDescent="0.2">
      <c r="B246" s="294">
        <v>41509</v>
      </c>
      <c r="C246" s="359" t="s">
        <v>540</v>
      </c>
      <c r="D246" s="359" t="s">
        <v>540</v>
      </c>
      <c r="E246" s="295">
        <v>9.5482270812940438E-3</v>
      </c>
      <c r="F246" s="295">
        <v>9.5482270812940438E-3</v>
      </c>
      <c r="G246" s="295">
        <v>0.21414679354139746</v>
      </c>
      <c r="H246" s="295">
        <v>0.21414679354139746</v>
      </c>
      <c r="I246" s="295">
        <v>0.73240565590227824</v>
      </c>
      <c r="J246" s="295">
        <v>0.73240565590227824</v>
      </c>
      <c r="K246" s="295">
        <v>0.32789986504682461</v>
      </c>
      <c r="L246" s="295">
        <v>0.32789986504682461</v>
      </c>
      <c r="M246" s="359" t="s">
        <v>540</v>
      </c>
      <c r="N246" s="359" t="s">
        <v>540</v>
      </c>
      <c r="O246" s="295">
        <v>1.184384242116007E-4</v>
      </c>
      <c r="P246" s="295">
        <v>1.184384242116007E-4</v>
      </c>
      <c r="Q246" s="295">
        <v>2.7411207267885812E-3</v>
      </c>
      <c r="R246" s="295">
        <v>2.7411207267885812E-3</v>
      </c>
      <c r="S246" s="295">
        <v>7.2760785847465663E-3</v>
      </c>
      <c r="T246" s="295">
        <v>7.2760785847465663E-3</v>
      </c>
      <c r="U246" s="295">
        <v>3.3745866964341154E-3</v>
      </c>
      <c r="V246" s="295">
        <v>3.3745866964341154E-3</v>
      </c>
      <c r="W246" s="359" t="s">
        <v>540</v>
      </c>
      <c r="X246" s="359" t="s">
        <v>540</v>
      </c>
      <c r="Y246" s="295">
        <v>2.7408407419780758E-2</v>
      </c>
      <c r="Z246" s="295">
        <v>2.7408407419780758E-2</v>
      </c>
      <c r="AA246" s="295">
        <v>7.4653108758122116E-2</v>
      </c>
      <c r="AB246" s="295">
        <v>7.4653108758122116E-2</v>
      </c>
      <c r="AC246" s="295">
        <v>1.3653589286590008E-2</v>
      </c>
      <c r="AD246" s="295">
        <v>1.3653589286590008E-2</v>
      </c>
      <c r="AE246" s="296">
        <v>3.0251516923860185E-2</v>
      </c>
      <c r="AF246" s="296">
        <v>3.0251516923860185E-2</v>
      </c>
      <c r="AG246" s="321">
        <v>988</v>
      </c>
      <c r="AH246" s="321">
        <v>371</v>
      </c>
      <c r="AI246" s="321">
        <v>26</v>
      </c>
      <c r="AJ246" s="320">
        <v>24</v>
      </c>
      <c r="AK246" s="204" t="s">
        <v>903</v>
      </c>
      <c r="AL246" s="129"/>
    </row>
    <row r="247" spans="2:38" x14ac:dyDescent="0.2">
      <c r="B247" s="294">
        <v>41510</v>
      </c>
      <c r="C247" s="359" t="s">
        <v>540</v>
      </c>
      <c r="D247" s="359" t="s">
        <v>540</v>
      </c>
      <c r="E247" s="295">
        <v>3.564648220462676E-2</v>
      </c>
      <c r="F247" s="295">
        <v>3.564648220462676E-2</v>
      </c>
      <c r="G247" s="295">
        <v>4.2639655750044596E-3</v>
      </c>
      <c r="H247" s="295">
        <v>4.2639655750044596E-3</v>
      </c>
      <c r="I247" s="295">
        <v>0.12747271470530719</v>
      </c>
      <c r="J247" s="295">
        <v>0.12747271470530719</v>
      </c>
      <c r="K247" s="295">
        <v>6.6101307273688376E-2</v>
      </c>
      <c r="L247" s="295">
        <v>6.6101307273688376E-2</v>
      </c>
      <c r="M247" s="359" t="s">
        <v>540</v>
      </c>
      <c r="N247" s="359" t="s">
        <v>540</v>
      </c>
      <c r="O247" s="295">
        <v>3.9015010328527288E-4</v>
      </c>
      <c r="P247" s="295">
        <v>3.9015010328527288E-4</v>
      </c>
      <c r="Q247" s="295">
        <v>3.4807882244934363E-5</v>
      </c>
      <c r="R247" s="295">
        <v>3.4807882244934363E-5</v>
      </c>
      <c r="S247" s="295">
        <v>1.2484341329016994E-2</v>
      </c>
      <c r="T247" s="295">
        <v>1.2484341329016994E-2</v>
      </c>
      <c r="U247" s="295">
        <v>5.058850792679509E-3</v>
      </c>
      <c r="V247" s="295">
        <v>5.058850792679509E-3</v>
      </c>
      <c r="W247" s="359" t="s">
        <v>540</v>
      </c>
      <c r="X247" s="359" t="s">
        <v>540</v>
      </c>
      <c r="Y247" s="295">
        <v>3.6266399033366853E-7</v>
      </c>
      <c r="Z247" s="295">
        <v>3.6266399033366853E-7</v>
      </c>
      <c r="AA247" s="295">
        <v>7.0562014384595757E-3</v>
      </c>
      <c r="AB247" s="295">
        <v>7.0562014384595757E-3</v>
      </c>
      <c r="AC247" s="295">
        <v>1.3370910342105441E-2</v>
      </c>
      <c r="AD247" s="295">
        <v>1.3370910342105441E-2</v>
      </c>
      <c r="AE247" s="296">
        <v>6.4582573124223382E-3</v>
      </c>
      <c r="AF247" s="296">
        <v>6.4582573124223382E-3</v>
      </c>
      <c r="AG247" s="321">
        <v>426</v>
      </c>
      <c r="AH247" s="321">
        <v>200</v>
      </c>
      <c r="AI247" s="321">
        <v>12</v>
      </c>
      <c r="AJ247" s="320">
        <v>25</v>
      </c>
      <c r="AK247" s="204" t="s">
        <v>903</v>
      </c>
      <c r="AL247" s="129"/>
    </row>
    <row r="248" spans="2:38" x14ac:dyDescent="0.2">
      <c r="B248" s="294">
        <v>41511</v>
      </c>
      <c r="C248" s="359" t="s">
        <v>540</v>
      </c>
      <c r="D248" s="359" t="s">
        <v>540</v>
      </c>
      <c r="E248" s="295">
        <v>3.6917953523368949E-2</v>
      </c>
      <c r="F248" s="295">
        <v>3.6917953523368949E-2</v>
      </c>
      <c r="G248" s="295">
        <v>0.15443387155021254</v>
      </c>
      <c r="H248" s="295">
        <v>0.15443387155021254</v>
      </c>
      <c r="I248" s="295">
        <v>1.4935516285985901E-2</v>
      </c>
      <c r="J248" s="295">
        <v>1.4935516285985901E-2</v>
      </c>
      <c r="K248" s="295">
        <v>4.8773985995768127E-2</v>
      </c>
      <c r="L248" s="295">
        <v>4.8773985995768127E-2</v>
      </c>
      <c r="M248" s="359" t="s">
        <v>540</v>
      </c>
      <c r="N248" s="359" t="s">
        <v>540</v>
      </c>
      <c r="O248" s="295">
        <v>2.2990988229310724E-4</v>
      </c>
      <c r="P248" s="295">
        <v>2.2990988229310724E-4</v>
      </c>
      <c r="Q248" s="295">
        <v>2.0884729346960619E-3</v>
      </c>
      <c r="R248" s="295">
        <v>2.0884729346960619E-3</v>
      </c>
      <c r="S248" s="295">
        <v>6.3505954651327137E-4</v>
      </c>
      <c r="T248" s="295">
        <v>6.3505954651327137E-4</v>
      </c>
      <c r="U248" s="295">
        <v>7.1187421334112854E-4</v>
      </c>
      <c r="V248" s="295">
        <v>7.1187421334112854E-4</v>
      </c>
      <c r="W248" s="359" t="s">
        <v>540</v>
      </c>
      <c r="X248" s="359" t="s">
        <v>540</v>
      </c>
      <c r="Y248" s="295">
        <v>3.6266399033366853E-7</v>
      </c>
      <c r="Z248" s="295">
        <v>3.6266399033366853E-7</v>
      </c>
      <c r="AA248" s="295">
        <v>1.2921329596731014E-2</v>
      </c>
      <c r="AB248" s="295">
        <v>1.2921329596731014E-2</v>
      </c>
      <c r="AC248" s="295">
        <v>3.2121112411931705E-4</v>
      </c>
      <c r="AD248" s="295">
        <v>3.2121112411931705E-4</v>
      </c>
      <c r="AE248" s="296">
        <v>2.3748256546187573E-3</v>
      </c>
      <c r="AF248" s="296">
        <v>2.3748256546187573E-3</v>
      </c>
      <c r="AG248" s="321">
        <v>240</v>
      </c>
      <c r="AH248" s="321">
        <v>141</v>
      </c>
      <c r="AI248" s="321">
        <v>4</v>
      </c>
      <c r="AJ248" s="320">
        <v>6</v>
      </c>
      <c r="AK248" s="204" t="s">
        <v>903</v>
      </c>
      <c r="AL248" s="129"/>
    </row>
    <row r="249" spans="2:38" x14ac:dyDescent="0.2">
      <c r="B249" s="294">
        <v>41512</v>
      </c>
      <c r="C249" s="359" t="s">
        <v>540</v>
      </c>
      <c r="D249" s="359" t="s">
        <v>540</v>
      </c>
      <c r="E249" s="295">
        <v>1.3480800783086992</v>
      </c>
      <c r="F249" s="295">
        <v>1.3480800783086992</v>
      </c>
      <c r="G249" s="295">
        <v>0.34961907123868202</v>
      </c>
      <c r="H249" s="295">
        <v>0.34961907123868202</v>
      </c>
      <c r="I249" s="295">
        <v>5.6899786441865913E-2</v>
      </c>
      <c r="J249" s="295">
        <v>5.6899786441865913E-2</v>
      </c>
      <c r="K249" s="295">
        <v>0.6692571819777684</v>
      </c>
      <c r="L249" s="295">
        <v>0.6692571819777684</v>
      </c>
      <c r="M249" s="359" t="s">
        <v>540</v>
      </c>
      <c r="N249" s="359" t="s">
        <v>540</v>
      </c>
      <c r="O249" s="295">
        <v>2.3969846970588952E-2</v>
      </c>
      <c r="P249" s="295">
        <v>2.3969846970588952E-2</v>
      </c>
      <c r="Q249" s="295">
        <v>1.3244399194197527E-2</v>
      </c>
      <c r="R249" s="295">
        <v>1.3244399194197527E-2</v>
      </c>
      <c r="S249" s="295">
        <v>3.4850828772069772E-4</v>
      </c>
      <c r="T249" s="295">
        <v>3.4850828772069772E-4</v>
      </c>
      <c r="U249" s="295">
        <v>1.2863718497672778E-2</v>
      </c>
      <c r="V249" s="295">
        <v>1.2863718497672778E-2</v>
      </c>
      <c r="W249" s="359" t="s">
        <v>540</v>
      </c>
      <c r="X249" s="359" t="s">
        <v>540</v>
      </c>
      <c r="Y249" s="295">
        <v>3.6266399033366853E-7</v>
      </c>
      <c r="Z249" s="295">
        <v>3.6266399033366853E-7</v>
      </c>
      <c r="AA249" s="295">
        <v>1.5157736030968046E-2</v>
      </c>
      <c r="AB249" s="295">
        <v>1.5157736030968046E-2</v>
      </c>
      <c r="AC249" s="295">
        <v>1.9170608094712352E-5</v>
      </c>
      <c r="AD249" s="295">
        <v>1.9170608094712352E-5</v>
      </c>
      <c r="AE249" s="296">
        <v>2.6459437060827188E-3</v>
      </c>
      <c r="AF249" s="296">
        <v>2.6459437060827188E-3</v>
      </c>
      <c r="AG249" s="321">
        <v>1494</v>
      </c>
      <c r="AH249" s="321">
        <v>469</v>
      </c>
      <c r="AI249" s="321">
        <v>27</v>
      </c>
      <c r="AJ249" s="320">
        <v>159</v>
      </c>
      <c r="AK249" s="204" t="s">
        <v>903</v>
      </c>
      <c r="AL249" s="129"/>
    </row>
    <row r="250" spans="2:38" x14ac:dyDescent="0.2">
      <c r="B250" s="294">
        <v>41513</v>
      </c>
      <c r="C250" s="359" t="s">
        <v>540</v>
      </c>
      <c r="D250" s="359" t="s">
        <v>540</v>
      </c>
      <c r="E250" s="295">
        <v>2.0569967499103003E-2</v>
      </c>
      <c r="F250" s="295">
        <v>2.0569967499103003E-2</v>
      </c>
      <c r="G250" s="295">
        <v>0.49819651660118436</v>
      </c>
      <c r="H250" s="295">
        <v>0.49819651660118436</v>
      </c>
      <c r="I250" s="295">
        <v>1.7901709045919839E-2</v>
      </c>
      <c r="J250" s="295">
        <v>1.7901709045919839E-2</v>
      </c>
      <c r="K250" s="295">
        <v>0.10265983469371992</v>
      </c>
      <c r="L250" s="295">
        <v>0.10265983469371992</v>
      </c>
      <c r="M250" s="359" t="s">
        <v>540</v>
      </c>
      <c r="N250" s="359" t="s">
        <v>540</v>
      </c>
      <c r="O250" s="295">
        <v>9.0570559691224067E-5</v>
      </c>
      <c r="P250" s="295">
        <v>9.0570559691224067E-5</v>
      </c>
      <c r="Q250" s="295">
        <v>1.8361157884202877E-3</v>
      </c>
      <c r="R250" s="295">
        <v>1.8361157884202877E-3</v>
      </c>
      <c r="S250" s="295">
        <v>1.2004174354824032E-4</v>
      </c>
      <c r="T250" s="295">
        <v>1.2004174354824032E-4</v>
      </c>
      <c r="U250" s="295">
        <v>4.0591976420302652E-4</v>
      </c>
      <c r="V250" s="295">
        <v>4.0591976420302652E-4</v>
      </c>
      <c r="W250" s="359" t="s">
        <v>540</v>
      </c>
      <c r="X250" s="359" t="s">
        <v>540</v>
      </c>
      <c r="Y250" s="295">
        <v>1.1084805776970139E-2</v>
      </c>
      <c r="Z250" s="295">
        <v>1.1084805776970139E-2</v>
      </c>
      <c r="AA250" s="295">
        <v>1.599312520484647E-2</v>
      </c>
      <c r="AB250" s="295">
        <v>1.599312520484647E-2</v>
      </c>
      <c r="AC250" s="295">
        <v>2.4108837918210939E-2</v>
      </c>
      <c r="AD250" s="295">
        <v>2.4108837918210939E-2</v>
      </c>
      <c r="AE250" s="296">
        <v>1.703337594550268E-2</v>
      </c>
      <c r="AF250" s="296">
        <v>1.703337594550268E-2</v>
      </c>
      <c r="AG250" s="321">
        <v>614</v>
      </c>
      <c r="AH250" s="321">
        <v>326</v>
      </c>
      <c r="AI250" s="321">
        <v>19</v>
      </c>
      <c r="AJ250" s="320">
        <v>59</v>
      </c>
      <c r="AK250" s="204" t="s">
        <v>903</v>
      </c>
      <c r="AL250" s="129"/>
    </row>
    <row r="251" spans="2:38" x14ac:dyDescent="0.2">
      <c r="B251" s="294">
        <v>41514</v>
      </c>
      <c r="C251" s="359" t="s">
        <v>540</v>
      </c>
      <c r="D251" s="359" t="s">
        <v>540</v>
      </c>
      <c r="E251" s="295">
        <v>6.6012004082642156E-3</v>
      </c>
      <c r="F251" s="295">
        <v>6.6012004082642156E-3</v>
      </c>
      <c r="G251" s="295">
        <v>2.6166825477629409E-2</v>
      </c>
      <c r="H251" s="295">
        <v>2.6166825477629409E-2</v>
      </c>
      <c r="I251" s="295">
        <v>0.50206103929043711</v>
      </c>
      <c r="J251" s="295">
        <v>0.50206103929043711</v>
      </c>
      <c r="K251" s="295">
        <v>0.20380201414963597</v>
      </c>
      <c r="L251" s="295">
        <v>0.20380201414963597</v>
      </c>
      <c r="M251" s="359" t="s">
        <v>540</v>
      </c>
      <c r="N251" s="359" t="s">
        <v>540</v>
      </c>
      <c r="O251" s="295">
        <v>6.2702695170847425E-5</v>
      </c>
      <c r="P251" s="295">
        <v>6.2702695170847425E-5</v>
      </c>
      <c r="Q251" s="295">
        <v>2.8716502852070851E-4</v>
      </c>
      <c r="R251" s="295">
        <v>2.8716502852070851E-4</v>
      </c>
      <c r="S251" s="295">
        <v>8.2286679045164741E-3</v>
      </c>
      <c r="T251" s="295">
        <v>8.2286679045164741E-3</v>
      </c>
      <c r="U251" s="295">
        <v>3.2958261451708428E-3</v>
      </c>
      <c r="V251" s="295">
        <v>3.2958261451708428E-3</v>
      </c>
      <c r="W251" s="359" t="s">
        <v>540</v>
      </c>
      <c r="X251" s="359" t="s">
        <v>540</v>
      </c>
      <c r="Y251" s="295">
        <v>2.47363564017376E-3</v>
      </c>
      <c r="Z251" s="295">
        <v>2.47363564017376E-3</v>
      </c>
      <c r="AA251" s="295">
        <v>4.5370977819571071E-2</v>
      </c>
      <c r="AB251" s="295">
        <v>4.5370977819571071E-2</v>
      </c>
      <c r="AC251" s="295">
        <v>1.2112408192002924E-2</v>
      </c>
      <c r="AD251" s="295">
        <v>1.2112408192002924E-2</v>
      </c>
      <c r="AE251" s="296">
        <v>1.3710286532586855E-2</v>
      </c>
      <c r="AF251" s="296">
        <v>1.3710286532586855E-2</v>
      </c>
      <c r="AG251" s="321">
        <v>653</v>
      </c>
      <c r="AH251" s="321">
        <v>333</v>
      </c>
      <c r="AI251" s="321">
        <v>11</v>
      </c>
      <c r="AJ251" s="320">
        <v>47</v>
      </c>
      <c r="AK251" s="204" t="s">
        <v>903</v>
      </c>
      <c r="AL251" s="129"/>
    </row>
    <row r="252" spans="2:38" x14ac:dyDescent="0.2">
      <c r="B252" s="294">
        <v>41515</v>
      </c>
      <c r="C252" s="359" t="s">
        <v>540</v>
      </c>
      <c r="D252" s="359" t="s">
        <v>540</v>
      </c>
      <c r="E252" s="295">
        <v>2.2043480835617919E-2</v>
      </c>
      <c r="F252" s="295">
        <v>2.2043480835617919E-2</v>
      </c>
      <c r="G252" s="295">
        <v>2.0780305700225817E-2</v>
      </c>
      <c r="H252" s="295">
        <v>2.0780305700225817E-2</v>
      </c>
      <c r="I252" s="295">
        <v>0.32364415754897996</v>
      </c>
      <c r="J252" s="295">
        <v>0.32364415754897996</v>
      </c>
      <c r="K252" s="295">
        <v>0.13979240536238183</v>
      </c>
      <c r="L252" s="295">
        <v>0.13979240536238183</v>
      </c>
      <c r="M252" s="359" t="s">
        <v>540</v>
      </c>
      <c r="N252" s="359" t="s">
        <v>540</v>
      </c>
      <c r="O252" s="295">
        <v>2.2781979245407899E-3</v>
      </c>
      <c r="P252" s="295">
        <v>2.2781979245407899E-3</v>
      </c>
      <c r="Q252" s="295">
        <v>3.3937685188811009E-4</v>
      </c>
      <c r="R252" s="295">
        <v>3.3937685188811009E-4</v>
      </c>
      <c r="S252" s="295">
        <v>4.6545217982253183E-3</v>
      </c>
      <c r="T252" s="295">
        <v>4.6545217982253183E-3</v>
      </c>
      <c r="U252" s="295">
        <v>2.8702162431519978E-3</v>
      </c>
      <c r="V252" s="295">
        <v>2.8702162431519978E-3</v>
      </c>
      <c r="W252" s="359" t="s">
        <v>540</v>
      </c>
      <c r="X252" s="359" t="s">
        <v>540</v>
      </c>
      <c r="Y252" s="295">
        <v>7.2390404731581641E-3</v>
      </c>
      <c r="Z252" s="295">
        <v>7.2390404731581641E-3</v>
      </c>
      <c r="AA252" s="295">
        <v>1.5610238500152191E-2</v>
      </c>
      <c r="AB252" s="295">
        <v>1.5610238500152191E-2</v>
      </c>
      <c r="AC252" s="295">
        <v>2.183794306271046E-3</v>
      </c>
      <c r="AD252" s="295">
        <v>2.183794306271046E-3</v>
      </c>
      <c r="AE252" s="296">
        <v>6.7187729819854743E-3</v>
      </c>
      <c r="AF252" s="296">
        <v>6.7187729819854743E-3</v>
      </c>
      <c r="AG252" s="321">
        <v>414</v>
      </c>
      <c r="AH252" s="321">
        <v>297</v>
      </c>
      <c r="AI252" s="321">
        <v>4</v>
      </c>
      <c r="AJ252" s="320">
        <v>22</v>
      </c>
      <c r="AK252" s="204" t="s">
        <v>903</v>
      </c>
      <c r="AL252" s="129"/>
    </row>
    <row r="253" spans="2:38" x14ac:dyDescent="0.2">
      <c r="B253" s="294">
        <v>41516</v>
      </c>
      <c r="C253" s="359" t="s">
        <v>540</v>
      </c>
      <c r="D253" s="359" t="s">
        <v>540</v>
      </c>
      <c r="E253" s="295">
        <v>1.6271349396834906E-2</v>
      </c>
      <c r="F253" s="295">
        <v>1.6271349396834906E-2</v>
      </c>
      <c r="G253" s="295">
        <v>0.65082037827466033</v>
      </c>
      <c r="H253" s="295">
        <v>0.65082037827466033</v>
      </c>
      <c r="I253" s="295">
        <v>0.87737348665116455</v>
      </c>
      <c r="J253" s="295">
        <v>0.87737348665116455</v>
      </c>
      <c r="K253" s="295">
        <v>0.4635315928261256</v>
      </c>
      <c r="L253" s="295">
        <v>0.4635315928261256</v>
      </c>
      <c r="M253" s="359" t="s">
        <v>540</v>
      </c>
      <c r="N253" s="359" t="s">
        <v>540</v>
      </c>
      <c r="O253" s="295">
        <v>1.2888887340674194E-4</v>
      </c>
      <c r="P253" s="295">
        <v>1.2888887340674194E-4</v>
      </c>
      <c r="Q253" s="295">
        <v>1.436695339659666E-2</v>
      </c>
      <c r="R253" s="295">
        <v>1.436695339659666E-2</v>
      </c>
      <c r="S253" s="295">
        <v>1.6867801125681769E-2</v>
      </c>
      <c r="T253" s="295">
        <v>1.6867801125681769E-2</v>
      </c>
      <c r="U253" s="295">
        <v>9.1543994583697455E-3</v>
      </c>
      <c r="V253" s="295">
        <v>9.1543994583697455E-3</v>
      </c>
      <c r="W253" s="359" t="s">
        <v>540</v>
      </c>
      <c r="X253" s="359" t="s">
        <v>540</v>
      </c>
      <c r="Y253" s="295">
        <v>3.6266399033366853E-7</v>
      </c>
      <c r="Z253" s="295">
        <v>3.6266399033366853E-7</v>
      </c>
      <c r="AA253" s="295">
        <v>2.8889445576594657E-2</v>
      </c>
      <c r="AB253" s="295">
        <v>2.8889445576594657E-2</v>
      </c>
      <c r="AC253" s="295">
        <v>1.9170608094712352E-5</v>
      </c>
      <c r="AD253" s="295">
        <v>1.9170608094712352E-5</v>
      </c>
      <c r="AE253" s="296">
        <v>5.0360235117259131E-3</v>
      </c>
      <c r="AF253" s="296">
        <v>5.0360235117259131E-3</v>
      </c>
      <c r="AG253" s="321">
        <v>623</v>
      </c>
      <c r="AH253" s="321">
        <v>307</v>
      </c>
      <c r="AI253" s="321">
        <v>13</v>
      </c>
      <c r="AJ253" s="320">
        <v>24</v>
      </c>
      <c r="AK253" s="204" t="s">
        <v>903</v>
      </c>
      <c r="AL253" s="129"/>
    </row>
    <row r="254" spans="2:38" x14ac:dyDescent="0.2">
      <c r="B254" s="294">
        <v>41517</v>
      </c>
      <c r="C254" s="359" t="s">
        <v>540</v>
      </c>
      <c r="D254" s="359" t="s">
        <v>540</v>
      </c>
      <c r="E254" s="295">
        <v>3.7757472942045289E-2</v>
      </c>
      <c r="F254" s="295">
        <v>3.7757472942045289E-2</v>
      </c>
      <c r="G254" s="295">
        <v>9.0578811571880455E-2</v>
      </c>
      <c r="H254" s="295">
        <v>9.0578811571880455E-2</v>
      </c>
      <c r="I254" s="295">
        <v>0.48904231858691505</v>
      </c>
      <c r="J254" s="295">
        <v>0.48904231858691505</v>
      </c>
      <c r="K254" s="295">
        <v>0.22346791794968116</v>
      </c>
      <c r="L254" s="295">
        <v>0.22346791794968116</v>
      </c>
      <c r="M254" s="359" t="s">
        <v>540</v>
      </c>
      <c r="N254" s="359" t="s">
        <v>540</v>
      </c>
      <c r="O254" s="295">
        <v>3.9015010328527288E-4</v>
      </c>
      <c r="P254" s="295">
        <v>3.9015010328527288E-4</v>
      </c>
      <c r="Q254" s="295">
        <v>7.483694682660888E-4</v>
      </c>
      <c r="R254" s="295">
        <v>7.483694682660888E-4</v>
      </c>
      <c r="S254" s="295">
        <v>6.0640442063401405E-3</v>
      </c>
      <c r="T254" s="295">
        <v>6.0640442063401405E-3</v>
      </c>
      <c r="U254" s="295">
        <v>2.6718002390079807E-3</v>
      </c>
      <c r="V254" s="295">
        <v>2.6718002390079807E-3</v>
      </c>
      <c r="W254" s="359" t="s">
        <v>540</v>
      </c>
      <c r="X254" s="359" t="s">
        <v>540</v>
      </c>
      <c r="Y254" s="295">
        <v>3.6266399033366853E-7</v>
      </c>
      <c r="Z254" s="295">
        <v>3.6266399033366853E-7</v>
      </c>
      <c r="AA254" s="295">
        <v>3.4622875966701019E-3</v>
      </c>
      <c r="AB254" s="295">
        <v>3.4622875966701019E-3</v>
      </c>
      <c r="AC254" s="295">
        <v>5.6959833836340767E-3</v>
      </c>
      <c r="AD254" s="295">
        <v>5.6959833836340767E-3</v>
      </c>
      <c r="AE254" s="296">
        <v>2.8307280763542461E-3</v>
      </c>
      <c r="AF254" s="296">
        <v>2.8307280763542461E-3</v>
      </c>
      <c r="AG254" s="321">
        <v>442</v>
      </c>
      <c r="AH254" s="321">
        <v>168</v>
      </c>
      <c r="AI254" s="321">
        <v>3</v>
      </c>
      <c r="AJ254" s="320">
        <v>16</v>
      </c>
      <c r="AK254" s="204" t="s">
        <v>903</v>
      </c>
      <c r="AL254" s="129"/>
    </row>
    <row r="255" spans="2:38" x14ac:dyDescent="0.2">
      <c r="B255" s="294">
        <v>41518</v>
      </c>
      <c r="C255" s="359" t="s">
        <v>540</v>
      </c>
      <c r="D255" s="359" t="s">
        <v>540</v>
      </c>
      <c r="E255" s="295">
        <v>1.058978851774312E-2</v>
      </c>
      <c r="F255" s="295">
        <v>1.058978851774312E-2</v>
      </c>
      <c r="G255" s="295">
        <v>8.6149508556212552E-4</v>
      </c>
      <c r="H255" s="295">
        <v>8.6149508556212552E-4</v>
      </c>
      <c r="I255" s="295">
        <v>0.10515269503395051</v>
      </c>
      <c r="J255" s="295">
        <v>0.10515269503395051</v>
      </c>
      <c r="K255" s="295">
        <v>4.5884079614800316E-2</v>
      </c>
      <c r="L255" s="295">
        <v>4.5884079614800316E-2</v>
      </c>
      <c r="M255" s="359" t="s">
        <v>540</v>
      </c>
      <c r="N255" s="359" t="s">
        <v>540</v>
      </c>
      <c r="O255" s="295">
        <v>1.32372356471789E-4</v>
      </c>
      <c r="P255" s="295">
        <v>1.32372356471789E-4</v>
      </c>
      <c r="Q255" s="295">
        <v>8.7019705612335906E-6</v>
      </c>
      <c r="R255" s="295">
        <v>8.7019705612335906E-6</v>
      </c>
      <c r="S255" s="295">
        <v>4.6855003126893805E-4</v>
      </c>
      <c r="T255" s="295">
        <v>4.6855003126893805E-4</v>
      </c>
      <c r="U255" s="295">
        <v>2.4234015773315018E-4</v>
      </c>
      <c r="V255" s="295">
        <v>2.4234015773315018E-4</v>
      </c>
      <c r="W255" s="359" t="s">
        <v>540</v>
      </c>
      <c r="X255" s="359" t="s">
        <v>540</v>
      </c>
      <c r="Y255" s="295">
        <v>3.6266399033366853E-7</v>
      </c>
      <c r="Z255" s="295">
        <v>3.6266399033366853E-7</v>
      </c>
      <c r="AA255" s="295">
        <v>1.8742947902196289E-2</v>
      </c>
      <c r="AB255" s="295">
        <v>1.8742947902196289E-2</v>
      </c>
      <c r="AC255" s="295">
        <v>2.0275246753283269E-2</v>
      </c>
      <c r="AD255" s="295">
        <v>2.0275246753283269E-2</v>
      </c>
      <c r="AE255" s="296">
        <v>1.119297814413376E-2</v>
      </c>
      <c r="AF255" s="296">
        <v>1.119297814413376E-2</v>
      </c>
      <c r="AG255" s="321">
        <v>149</v>
      </c>
      <c r="AH255" s="321">
        <v>74</v>
      </c>
      <c r="AI255" s="321">
        <v>2</v>
      </c>
      <c r="AJ255" s="320">
        <v>2</v>
      </c>
      <c r="AK255" s="204" t="s">
        <v>903</v>
      </c>
      <c r="AL255" s="129"/>
    </row>
    <row r="256" spans="2:38" x14ac:dyDescent="0.2">
      <c r="B256" s="294">
        <v>41519</v>
      </c>
      <c r="C256" s="359" t="s">
        <v>540</v>
      </c>
      <c r="D256" s="359" t="s">
        <v>540</v>
      </c>
      <c r="E256" s="295">
        <v>2.0374892447460366E-2</v>
      </c>
      <c r="F256" s="295">
        <v>2.0374892447460366E-2</v>
      </c>
      <c r="G256" s="295">
        <v>0.11320393503108779</v>
      </c>
      <c r="H256" s="295">
        <v>0.11320393503108779</v>
      </c>
      <c r="I256" s="295">
        <v>1.5345981602634723E-2</v>
      </c>
      <c r="J256" s="295">
        <v>1.5345981602634723E-2</v>
      </c>
      <c r="K256" s="295">
        <v>3.456527962267638E-2</v>
      </c>
      <c r="L256" s="295">
        <v>3.456527962267638E-2</v>
      </c>
      <c r="M256" s="359" t="s">
        <v>540</v>
      </c>
      <c r="N256" s="359" t="s">
        <v>540</v>
      </c>
      <c r="O256" s="295">
        <v>8.3603593561129899E-5</v>
      </c>
      <c r="P256" s="295">
        <v>8.3603593561129899E-5</v>
      </c>
      <c r="Q256" s="295">
        <v>8.266872033171912E-4</v>
      </c>
      <c r="R256" s="295">
        <v>8.266872033171912E-4</v>
      </c>
      <c r="S256" s="295">
        <v>8.9063229084178301E-5</v>
      </c>
      <c r="T256" s="295">
        <v>8.9063229084178301E-5</v>
      </c>
      <c r="U256" s="295">
        <v>2.1507688998817081E-4</v>
      </c>
      <c r="V256" s="295">
        <v>2.1507688998817081E-4</v>
      </c>
      <c r="W256" s="359" t="s">
        <v>540</v>
      </c>
      <c r="X256" s="359" t="s">
        <v>540</v>
      </c>
      <c r="Y256" s="295">
        <v>3.6266399033366853E-7</v>
      </c>
      <c r="Z256" s="295">
        <v>3.6266399033366853E-7</v>
      </c>
      <c r="AA256" s="295">
        <v>1.0170338689634625E-3</v>
      </c>
      <c r="AB256" s="295">
        <v>1.0170338689634625E-3</v>
      </c>
      <c r="AC256" s="295">
        <v>5.9554284422705956E-3</v>
      </c>
      <c r="AD256" s="295">
        <v>5.9554284422705956E-3</v>
      </c>
      <c r="AE256" s="296">
        <v>2.5065981153861577E-3</v>
      </c>
      <c r="AF256" s="296">
        <v>2.5065981153861577E-3</v>
      </c>
      <c r="AG256" s="321">
        <v>369</v>
      </c>
      <c r="AH256" s="321">
        <v>217</v>
      </c>
      <c r="AI256" s="321">
        <v>7</v>
      </c>
      <c r="AJ256" s="320">
        <v>22</v>
      </c>
      <c r="AK256" s="204" t="s">
        <v>903</v>
      </c>
      <c r="AL256" s="129"/>
    </row>
    <row r="257" spans="2:38" x14ac:dyDescent="0.2">
      <c r="B257" s="294">
        <v>41520</v>
      </c>
      <c r="C257" s="359" t="s">
        <v>540</v>
      </c>
      <c r="D257" s="359" t="s">
        <v>540</v>
      </c>
      <c r="E257" s="295">
        <v>1.8713271025432909E-2</v>
      </c>
      <c r="F257" s="295">
        <v>1.8713271025432909E-2</v>
      </c>
      <c r="G257" s="295">
        <v>1.4741138130729704E-2</v>
      </c>
      <c r="H257" s="295">
        <v>1.4741138130729704E-2</v>
      </c>
      <c r="I257" s="295">
        <v>0.14583135683957196</v>
      </c>
      <c r="J257" s="295">
        <v>0.14583135683957196</v>
      </c>
      <c r="K257" s="295">
        <v>6.7743161842330479E-2</v>
      </c>
      <c r="L257" s="295">
        <v>6.7743161842330479E-2</v>
      </c>
      <c r="M257" s="359" t="s">
        <v>540</v>
      </c>
      <c r="N257" s="359" t="s">
        <v>540</v>
      </c>
      <c r="O257" s="295">
        <v>1.3933932260188318E-4</v>
      </c>
      <c r="P257" s="295">
        <v>1.3933932260188318E-4</v>
      </c>
      <c r="Q257" s="295">
        <v>8.701970561233591E-5</v>
      </c>
      <c r="R257" s="295">
        <v>8.701970561233591E-5</v>
      </c>
      <c r="S257" s="295">
        <v>3.7638895073835352E-3</v>
      </c>
      <c r="T257" s="295">
        <v>3.7638895073835352E-3</v>
      </c>
      <c r="U257" s="295">
        <v>1.5479477575204967E-3</v>
      </c>
      <c r="V257" s="295">
        <v>1.5479477575204967E-3</v>
      </c>
      <c r="W257" s="359" t="s">
        <v>540</v>
      </c>
      <c r="X257" s="359" t="s">
        <v>540</v>
      </c>
      <c r="Y257" s="295">
        <v>3.6266399033366853E-7</v>
      </c>
      <c r="Z257" s="295">
        <v>3.6266399033366853E-7</v>
      </c>
      <c r="AA257" s="295">
        <v>4.2193590354974242E-3</v>
      </c>
      <c r="AB257" s="295">
        <v>4.2193590354974242E-3</v>
      </c>
      <c r="AC257" s="295">
        <v>8.6720744154841019E-4</v>
      </c>
      <c r="AD257" s="295">
        <v>8.6720744154841019E-4</v>
      </c>
      <c r="AE257" s="296">
        <v>1.0737619327889076E-3</v>
      </c>
      <c r="AF257" s="296">
        <v>1.0737619327889076E-3</v>
      </c>
      <c r="AG257" s="321">
        <v>506</v>
      </c>
      <c r="AH257" s="321">
        <v>289</v>
      </c>
      <c r="AI257" s="321">
        <v>9</v>
      </c>
      <c r="AJ257" s="320">
        <v>29</v>
      </c>
      <c r="AK257" s="204" t="s">
        <v>903</v>
      </c>
      <c r="AL257" s="129"/>
    </row>
    <row r="258" spans="2:38" x14ac:dyDescent="0.2">
      <c r="B258" s="294">
        <v>41521</v>
      </c>
      <c r="C258" s="359" t="s">
        <v>540</v>
      </c>
      <c r="D258" s="359" t="s">
        <v>540</v>
      </c>
      <c r="E258" s="295">
        <v>8.4996986787148742E-3</v>
      </c>
      <c r="F258" s="295">
        <v>8.4996986787148742E-3</v>
      </c>
      <c r="G258" s="295">
        <v>0.63618366379066538</v>
      </c>
      <c r="H258" s="295">
        <v>0.63618366379066538</v>
      </c>
      <c r="I258" s="295">
        <v>3.509865688778227E-2</v>
      </c>
      <c r="J258" s="295">
        <v>3.509865688778227E-2</v>
      </c>
      <c r="K258" s="295">
        <v>0.12815553391323314</v>
      </c>
      <c r="L258" s="295">
        <v>0.12815553391323314</v>
      </c>
      <c r="M258" s="359" t="s">
        <v>540</v>
      </c>
      <c r="N258" s="359" t="s">
        <v>540</v>
      </c>
      <c r="O258" s="295">
        <v>1.1495494114655362E-4</v>
      </c>
      <c r="P258" s="295">
        <v>1.1495494114655362E-4</v>
      </c>
      <c r="Q258" s="295">
        <v>2.2103005225533323E-3</v>
      </c>
      <c r="R258" s="295">
        <v>2.2103005225533323E-3</v>
      </c>
      <c r="S258" s="295">
        <v>6.4280417512928691E-4</v>
      </c>
      <c r="T258" s="295">
        <v>6.4280417512928691E-4</v>
      </c>
      <c r="U258" s="295">
        <v>6.8612557158198107E-4</v>
      </c>
      <c r="V258" s="295">
        <v>6.8612557158198107E-4</v>
      </c>
      <c r="W258" s="359" t="s">
        <v>540</v>
      </c>
      <c r="X258" s="359" t="s">
        <v>540</v>
      </c>
      <c r="Y258" s="295">
        <v>3.6266399033366853E-7</v>
      </c>
      <c r="Z258" s="295">
        <v>3.6266399033366853E-7</v>
      </c>
      <c r="AA258" s="295">
        <v>5.6029723547335649E-3</v>
      </c>
      <c r="AB258" s="295">
        <v>5.6029723547335649E-3</v>
      </c>
      <c r="AC258" s="295">
        <v>3.9844204594946513E-3</v>
      </c>
      <c r="AD258" s="295">
        <v>3.9844204594946513E-3</v>
      </c>
      <c r="AE258" s="296">
        <v>2.5338613831311372E-3</v>
      </c>
      <c r="AF258" s="296">
        <v>2.5338613831311372E-3</v>
      </c>
      <c r="AG258" s="321">
        <v>374</v>
      </c>
      <c r="AH258" s="321">
        <v>224</v>
      </c>
      <c r="AI258" s="321">
        <v>4</v>
      </c>
      <c r="AJ258" s="320">
        <v>19</v>
      </c>
      <c r="AK258" s="204" t="s">
        <v>903</v>
      </c>
      <c r="AL258" s="129"/>
    </row>
    <row r="259" spans="2:38" x14ac:dyDescent="0.2">
      <c r="B259" s="294">
        <v>41522</v>
      </c>
      <c r="C259" s="359" t="s">
        <v>540</v>
      </c>
      <c r="D259" s="359" t="s">
        <v>540</v>
      </c>
      <c r="E259" s="295">
        <v>1.770476784327113</v>
      </c>
      <c r="F259" s="295">
        <v>1.770476784327113</v>
      </c>
      <c r="G259" s="295">
        <v>0.16685158354109289</v>
      </c>
      <c r="H259" s="295">
        <v>0.16685158354109289</v>
      </c>
      <c r="I259" s="295">
        <v>5.0766040577981631E-3</v>
      </c>
      <c r="J259" s="295">
        <v>5.0766040577981631E-3</v>
      </c>
      <c r="K259" s="295">
        <v>0.80083425599299651</v>
      </c>
      <c r="L259" s="295">
        <v>0.80083425599299651</v>
      </c>
      <c r="M259" s="359" t="s">
        <v>540</v>
      </c>
      <c r="N259" s="359" t="s">
        <v>540</v>
      </c>
      <c r="O259" s="295">
        <v>2.2050447801748013E-2</v>
      </c>
      <c r="P259" s="295">
        <v>2.2050447801748013E-2</v>
      </c>
      <c r="Q259" s="295">
        <v>5.2385862778626217E-3</v>
      </c>
      <c r="R259" s="295">
        <v>5.2385862778626217E-3</v>
      </c>
      <c r="S259" s="295">
        <v>3.8723143080077525E-5</v>
      </c>
      <c r="T259" s="295">
        <v>3.8723143080077525E-5</v>
      </c>
      <c r="U259" s="295">
        <v>1.0514533593647051E-2</v>
      </c>
      <c r="V259" s="295">
        <v>1.0514533593647051E-2</v>
      </c>
      <c r="W259" s="359" t="s">
        <v>540</v>
      </c>
      <c r="X259" s="359" t="s">
        <v>540</v>
      </c>
      <c r="Y259" s="295">
        <v>3.6266399033366853E-7</v>
      </c>
      <c r="Z259" s="295">
        <v>3.6266399033366853E-7</v>
      </c>
      <c r="AA259" s="295">
        <v>2.5948179526897701E-2</v>
      </c>
      <c r="AB259" s="295">
        <v>2.5948179526897701E-2</v>
      </c>
      <c r="AC259" s="295">
        <v>6.0135131568907129E-3</v>
      </c>
      <c r="AD259" s="295">
        <v>6.0135131568907129E-3</v>
      </c>
      <c r="AE259" s="296">
        <v>6.8687209545828607E-3</v>
      </c>
      <c r="AF259" s="296">
        <v>6.8687209545828607E-3</v>
      </c>
      <c r="AG259" s="321">
        <v>1352</v>
      </c>
      <c r="AH259" s="321">
        <v>422</v>
      </c>
      <c r="AI259" s="321">
        <v>24</v>
      </c>
      <c r="AJ259" s="320">
        <v>27</v>
      </c>
      <c r="AK259" s="204" t="s">
        <v>903</v>
      </c>
      <c r="AL259" s="129"/>
    </row>
    <row r="260" spans="2:38" x14ac:dyDescent="0.2">
      <c r="B260" s="294">
        <v>41523</v>
      </c>
      <c r="C260" s="359" t="s">
        <v>540</v>
      </c>
      <c r="D260" s="359" t="s">
        <v>540</v>
      </c>
      <c r="E260" s="295">
        <v>4.6730925317606566E-2</v>
      </c>
      <c r="F260" s="295">
        <v>4.6730925317606566E-2</v>
      </c>
      <c r="G260" s="295">
        <v>4.7773818381172412E-3</v>
      </c>
      <c r="H260" s="295">
        <v>4.7773818381172412E-3</v>
      </c>
      <c r="I260" s="295">
        <v>2.4968682658033987E-2</v>
      </c>
      <c r="J260" s="295">
        <v>2.4968682658033987E-2</v>
      </c>
      <c r="K260" s="295">
        <v>3.0916545622806622E-2</v>
      </c>
      <c r="L260" s="295">
        <v>3.0916545622806622E-2</v>
      </c>
      <c r="M260" s="359" t="s">
        <v>540</v>
      </c>
      <c r="N260" s="359" t="s">
        <v>540</v>
      </c>
      <c r="O260" s="295">
        <v>5.6084077347257977E-4</v>
      </c>
      <c r="P260" s="295">
        <v>5.6084077347257977E-4</v>
      </c>
      <c r="Q260" s="295">
        <v>4.3509852806167955E-5</v>
      </c>
      <c r="R260" s="295">
        <v>4.3509852806167955E-5</v>
      </c>
      <c r="S260" s="295">
        <v>2.5557274432851167E-4</v>
      </c>
      <c r="T260" s="295">
        <v>2.5557274432851167E-4</v>
      </c>
      <c r="U260" s="295">
        <v>3.5139322871306777E-4</v>
      </c>
      <c r="V260" s="295">
        <v>3.5139322871306777E-4</v>
      </c>
      <c r="W260" s="359" t="s">
        <v>540</v>
      </c>
      <c r="X260" s="359" t="s">
        <v>540</v>
      </c>
      <c r="Y260" s="295">
        <v>3.6266399033366853E-7</v>
      </c>
      <c r="Z260" s="295">
        <v>3.6266399033366853E-7</v>
      </c>
      <c r="AA260" s="295">
        <v>5.2548935322842211E-3</v>
      </c>
      <c r="AB260" s="295">
        <v>5.2548935322842211E-3</v>
      </c>
      <c r="AC260" s="295">
        <v>9.0106844312887145E-3</v>
      </c>
      <c r="AD260" s="295">
        <v>9.0106844312887145E-3</v>
      </c>
      <c r="AE260" s="296">
        <v>4.4392608733080305E-3</v>
      </c>
      <c r="AF260" s="296">
        <v>4.4392608733080305E-3</v>
      </c>
      <c r="AG260" s="321">
        <v>436</v>
      </c>
      <c r="AH260" s="321">
        <v>305</v>
      </c>
      <c r="AI260" s="321">
        <v>6</v>
      </c>
      <c r="AJ260" s="320">
        <v>54</v>
      </c>
      <c r="AK260" s="204" t="s">
        <v>903</v>
      </c>
      <c r="AL260" s="129"/>
    </row>
    <row r="261" spans="2:38" x14ac:dyDescent="0.2">
      <c r="B261" s="294">
        <v>41524</v>
      </c>
      <c r="C261" s="359" t="s">
        <v>540</v>
      </c>
      <c r="D261" s="359" t="s">
        <v>540</v>
      </c>
      <c r="E261" s="295">
        <v>1.620864670166406E-2</v>
      </c>
      <c r="F261" s="295">
        <v>1.620864670166406E-2</v>
      </c>
      <c r="G261" s="295">
        <v>4.4728128684740659E-2</v>
      </c>
      <c r="H261" s="295">
        <v>4.4728128684740659E-2</v>
      </c>
      <c r="I261" s="295">
        <v>6.0408103204920933E-4</v>
      </c>
      <c r="J261" s="295">
        <v>6.0408103204920933E-4</v>
      </c>
      <c r="K261" s="295">
        <v>1.5069013933044448E-2</v>
      </c>
      <c r="L261" s="295">
        <v>1.5069013933044448E-2</v>
      </c>
      <c r="M261" s="359" t="s">
        <v>540</v>
      </c>
      <c r="N261" s="359" t="s">
        <v>540</v>
      </c>
      <c r="O261" s="295">
        <v>5.6780773960267395E-4</v>
      </c>
      <c r="P261" s="295">
        <v>5.6780773960267395E-4</v>
      </c>
      <c r="Q261" s="295">
        <v>5.3082020423524904E-4</v>
      </c>
      <c r="R261" s="295">
        <v>5.3082020423524904E-4</v>
      </c>
      <c r="S261" s="295">
        <v>3.4850828772069771E-5</v>
      </c>
      <c r="T261" s="295">
        <v>3.4850828772069771E-5</v>
      </c>
      <c r="U261" s="295">
        <v>3.5290785469889989E-4</v>
      </c>
      <c r="V261" s="295">
        <v>3.5290785469889989E-4</v>
      </c>
      <c r="W261" s="359" t="s">
        <v>540</v>
      </c>
      <c r="X261" s="359" t="s">
        <v>540</v>
      </c>
      <c r="Y261" s="295">
        <v>3.6266399033366853E-7</v>
      </c>
      <c r="Z261" s="295">
        <v>3.6266399033366853E-7</v>
      </c>
      <c r="AA261" s="295">
        <v>2.2614156592198659E-3</v>
      </c>
      <c r="AB261" s="295">
        <v>2.2614156592198659E-3</v>
      </c>
      <c r="AC261" s="295">
        <v>6.3465321873793787E-3</v>
      </c>
      <c r="AD261" s="295">
        <v>6.3465321873793787E-3</v>
      </c>
      <c r="AE261" s="296">
        <v>2.8761668559292119E-3</v>
      </c>
      <c r="AF261" s="296">
        <v>2.8761668559292119E-3</v>
      </c>
      <c r="AG261" s="321">
        <v>242</v>
      </c>
      <c r="AH261" s="321">
        <v>161</v>
      </c>
      <c r="AI261" s="321">
        <v>1</v>
      </c>
      <c r="AJ261" s="320">
        <v>35</v>
      </c>
      <c r="AK261" s="204" t="s">
        <v>903</v>
      </c>
      <c r="AL261" s="129"/>
    </row>
    <row r="262" spans="2:38" x14ac:dyDescent="0.2">
      <c r="B262" s="294">
        <v>41525</v>
      </c>
      <c r="C262" s="359" t="s">
        <v>540</v>
      </c>
      <c r="D262" s="359" t="s">
        <v>540</v>
      </c>
      <c r="E262" s="295">
        <v>5.4802155579320652E-2</v>
      </c>
      <c r="F262" s="295">
        <v>5.4802155579320652E-2</v>
      </c>
      <c r="G262" s="295">
        <v>1.019870949776577E-2</v>
      </c>
      <c r="H262" s="295">
        <v>1.019870949776577E-2</v>
      </c>
      <c r="I262" s="295">
        <v>1.2861117511186149</v>
      </c>
      <c r="J262" s="295">
        <v>1.2861117511186149</v>
      </c>
      <c r="K262" s="295">
        <v>0.52865596633895207</v>
      </c>
      <c r="L262" s="295">
        <v>0.52865596633895207</v>
      </c>
      <c r="M262" s="359" t="s">
        <v>540</v>
      </c>
      <c r="N262" s="359" t="s">
        <v>540</v>
      </c>
      <c r="O262" s="295">
        <v>4.2498493393574368E-4</v>
      </c>
      <c r="P262" s="295">
        <v>4.2498493393574368E-4</v>
      </c>
      <c r="Q262" s="295">
        <v>1.1312561729603669E-4</v>
      </c>
      <c r="R262" s="295">
        <v>1.1312561729603669E-4</v>
      </c>
      <c r="S262" s="295">
        <v>1.4556029483801141E-2</v>
      </c>
      <c r="T262" s="295">
        <v>1.4556029483801141E-2</v>
      </c>
      <c r="U262" s="295">
        <v>5.8979535888305417E-3</v>
      </c>
      <c r="V262" s="295">
        <v>5.8979535888305417E-3</v>
      </c>
      <c r="W262" s="359" t="s">
        <v>540</v>
      </c>
      <c r="X262" s="359" t="s">
        <v>540</v>
      </c>
      <c r="Y262" s="295">
        <v>3.6266399033366853E-7</v>
      </c>
      <c r="Z262" s="295">
        <v>3.6266399033366853E-7</v>
      </c>
      <c r="AA262" s="295">
        <v>1.6424075396257045E-4</v>
      </c>
      <c r="AB262" s="295">
        <v>1.6424075396257045E-4</v>
      </c>
      <c r="AC262" s="295">
        <v>2.9228037433397192E-2</v>
      </c>
      <c r="AD262" s="295">
        <v>2.9228037433397192E-2</v>
      </c>
      <c r="AE262" s="296">
        <v>1.1461066943626058E-2</v>
      </c>
      <c r="AF262" s="296">
        <v>1.1461066943626058E-2</v>
      </c>
      <c r="AG262" s="321">
        <v>859</v>
      </c>
      <c r="AH262" s="321">
        <v>238</v>
      </c>
      <c r="AI262" s="321">
        <v>15</v>
      </c>
      <c r="AJ262" s="320">
        <v>63</v>
      </c>
      <c r="AK262" s="204" t="s">
        <v>903</v>
      </c>
      <c r="AL262" s="129"/>
    </row>
    <row r="263" spans="2:38" x14ac:dyDescent="0.2">
      <c r="B263" s="294">
        <v>41526</v>
      </c>
      <c r="C263" s="359" t="s">
        <v>540</v>
      </c>
      <c r="D263" s="359" t="s">
        <v>540</v>
      </c>
      <c r="E263" s="295">
        <v>0.41031947023189547</v>
      </c>
      <c r="F263" s="295">
        <v>0.41031947023189547</v>
      </c>
      <c r="G263" s="295">
        <v>7.1469284219411483E-2</v>
      </c>
      <c r="H263" s="295">
        <v>7.1469284219411483E-2</v>
      </c>
      <c r="I263" s="295">
        <v>0.14519242497875068</v>
      </c>
      <c r="J263" s="295">
        <v>0.14519242497875068</v>
      </c>
      <c r="K263" s="295">
        <v>0.24763831943159118</v>
      </c>
      <c r="L263" s="295">
        <v>0.24763831943159118</v>
      </c>
      <c r="M263" s="359" t="s">
        <v>540</v>
      </c>
      <c r="N263" s="359" t="s">
        <v>540</v>
      </c>
      <c r="O263" s="295">
        <v>7.0854045543057593E-3</v>
      </c>
      <c r="P263" s="295">
        <v>7.0854045543057593E-3</v>
      </c>
      <c r="Q263" s="295">
        <v>1.618566524389448E-3</v>
      </c>
      <c r="R263" s="295">
        <v>1.618566524389448E-3</v>
      </c>
      <c r="S263" s="295">
        <v>7.783351759095582E-4</v>
      </c>
      <c r="T263" s="295">
        <v>7.783351759095582E-4</v>
      </c>
      <c r="U263" s="295">
        <v>3.6669095116997298E-3</v>
      </c>
      <c r="V263" s="295">
        <v>3.6669095116997298E-3</v>
      </c>
      <c r="W263" s="359" t="s">
        <v>540</v>
      </c>
      <c r="X263" s="359" t="s">
        <v>540</v>
      </c>
      <c r="Y263" s="295">
        <v>1.1415736668149611E-2</v>
      </c>
      <c r="Z263" s="295">
        <v>1.1415736668149611E-2</v>
      </c>
      <c r="AA263" s="295">
        <v>1.9734972546176916E-2</v>
      </c>
      <c r="AB263" s="295">
        <v>1.9734972546176916E-2</v>
      </c>
      <c r="AC263" s="295">
        <v>8.0309889113627537E-3</v>
      </c>
      <c r="AD263" s="295">
        <v>8.0309889113627537E-3</v>
      </c>
      <c r="AE263" s="296">
        <v>1.153982749488933E-2</v>
      </c>
      <c r="AF263" s="296">
        <v>1.153982749488933E-2</v>
      </c>
      <c r="AG263" s="321">
        <v>1104</v>
      </c>
      <c r="AH263" s="321">
        <v>525</v>
      </c>
      <c r="AI263" s="321">
        <v>29</v>
      </c>
      <c r="AJ263" s="320">
        <v>185</v>
      </c>
      <c r="AK263" s="204" t="s">
        <v>903</v>
      </c>
      <c r="AL263" s="129"/>
    </row>
    <row r="264" spans="2:38" x14ac:dyDescent="0.2">
      <c r="B264" s="294">
        <v>41527</v>
      </c>
      <c r="C264" s="359" t="s">
        <v>540</v>
      </c>
      <c r="D264" s="359" t="s">
        <v>540</v>
      </c>
      <c r="E264" s="295">
        <v>2.3896693826222963E-3</v>
      </c>
      <c r="F264" s="295">
        <v>2.3896693826222963E-3</v>
      </c>
      <c r="G264" s="295">
        <v>2.0362611113286604E-3</v>
      </c>
      <c r="H264" s="295">
        <v>2.0362611113286604E-3</v>
      </c>
      <c r="I264" s="295">
        <v>1.5661265433592715</v>
      </c>
      <c r="J264" s="295">
        <v>1.5661265433592715</v>
      </c>
      <c r="K264" s="295">
        <v>0.61397181886890762</v>
      </c>
      <c r="L264" s="295">
        <v>0.61397181886890762</v>
      </c>
      <c r="M264" s="359" t="s">
        <v>540</v>
      </c>
      <c r="N264" s="359" t="s">
        <v>540</v>
      </c>
      <c r="O264" s="295">
        <v>1.7417415325235398E-5</v>
      </c>
      <c r="P264" s="295">
        <v>1.7417415325235398E-5</v>
      </c>
      <c r="Q264" s="295">
        <v>1.7403941122467181E-5</v>
      </c>
      <c r="R264" s="295">
        <v>1.7403941122467181E-5</v>
      </c>
      <c r="S264" s="295">
        <v>4.7474573416175043E-3</v>
      </c>
      <c r="T264" s="295">
        <v>4.7474573416175043E-3</v>
      </c>
      <c r="U264" s="295">
        <v>1.8675338405310881E-3</v>
      </c>
      <c r="V264" s="295">
        <v>1.8675338405310881E-3</v>
      </c>
      <c r="W264" s="359" t="s">
        <v>540</v>
      </c>
      <c r="X264" s="359" t="s">
        <v>540</v>
      </c>
      <c r="Y264" s="295">
        <v>3.6266399033366853E-7</v>
      </c>
      <c r="Z264" s="295">
        <v>3.6266399033366853E-7</v>
      </c>
      <c r="AA264" s="295">
        <v>1.9665356781687054E-2</v>
      </c>
      <c r="AB264" s="295">
        <v>1.9665356781687054E-2</v>
      </c>
      <c r="AC264" s="295">
        <v>1.7312926307657336E-2</v>
      </c>
      <c r="AD264" s="295">
        <v>1.7312926307657336E-2</v>
      </c>
      <c r="AE264" s="296">
        <v>1.0194839619470347E-2</v>
      </c>
      <c r="AF264" s="296">
        <v>1.0194839619470347E-2</v>
      </c>
      <c r="AG264" s="321">
        <v>468</v>
      </c>
      <c r="AH264" s="321">
        <v>244</v>
      </c>
      <c r="AI264" s="321">
        <v>15</v>
      </c>
      <c r="AJ264" s="320">
        <v>20</v>
      </c>
      <c r="AK264" s="204" t="s">
        <v>903</v>
      </c>
      <c r="AL264" s="129"/>
    </row>
    <row r="265" spans="2:38" x14ac:dyDescent="0.2">
      <c r="B265" s="294">
        <v>41528</v>
      </c>
      <c r="C265" s="359" t="s">
        <v>540</v>
      </c>
      <c r="D265" s="359" t="s">
        <v>540</v>
      </c>
      <c r="E265" s="295">
        <v>7.8343534132908812E-3</v>
      </c>
      <c r="F265" s="295">
        <v>7.8343534132908812E-3</v>
      </c>
      <c r="G265" s="295">
        <v>1.4431870096983461</v>
      </c>
      <c r="H265" s="295">
        <v>1.4431870096983461</v>
      </c>
      <c r="I265" s="295">
        <v>6.6294020953092725E-2</v>
      </c>
      <c r="J265" s="295">
        <v>6.6294020953092725E-2</v>
      </c>
      <c r="K265" s="295">
        <v>0.2805314519659089</v>
      </c>
      <c r="L265" s="295">
        <v>0.2805314519659089</v>
      </c>
      <c r="M265" s="359" t="s">
        <v>540</v>
      </c>
      <c r="N265" s="359" t="s">
        <v>540</v>
      </c>
      <c r="O265" s="295">
        <v>1.5327325486207149E-4</v>
      </c>
      <c r="P265" s="295">
        <v>1.5327325486207149E-4</v>
      </c>
      <c r="Q265" s="295">
        <v>1.8117502708488338E-2</v>
      </c>
      <c r="R265" s="295">
        <v>1.8117502708488338E-2</v>
      </c>
      <c r="S265" s="295">
        <v>4.7629465988495353E-4</v>
      </c>
      <c r="T265" s="295">
        <v>4.7629465988495353E-4</v>
      </c>
      <c r="U265" s="295">
        <v>3.406393842136595E-3</v>
      </c>
      <c r="V265" s="295">
        <v>3.406393842136595E-3</v>
      </c>
      <c r="W265" s="359" t="s">
        <v>540</v>
      </c>
      <c r="X265" s="359" t="s">
        <v>540</v>
      </c>
      <c r="Y265" s="295">
        <v>1.1255276940005401E-3</v>
      </c>
      <c r="Z265" s="295">
        <v>1.1255276940005401E-3</v>
      </c>
      <c r="AA265" s="295">
        <v>7.4727278156522096E-4</v>
      </c>
      <c r="AB265" s="295">
        <v>7.4727278156522096E-4</v>
      </c>
      <c r="AC265" s="295">
        <v>2.6794505376960382E-3</v>
      </c>
      <c r="AD265" s="295">
        <v>2.6794505376960382E-3</v>
      </c>
      <c r="AE265" s="296">
        <v>1.6674953192351255E-3</v>
      </c>
      <c r="AF265" s="296">
        <v>1.6674953192351255E-3</v>
      </c>
      <c r="AG265" s="321">
        <v>750</v>
      </c>
      <c r="AH265" s="321">
        <v>331</v>
      </c>
      <c r="AI265" s="321">
        <v>12</v>
      </c>
      <c r="AJ265" s="320">
        <v>112</v>
      </c>
      <c r="AK265" s="204" t="s">
        <v>903</v>
      </c>
      <c r="AL265" s="129"/>
    </row>
    <row r="266" spans="2:38" x14ac:dyDescent="0.2">
      <c r="B266" s="294">
        <v>41529</v>
      </c>
      <c r="C266" s="359" t="s">
        <v>540</v>
      </c>
      <c r="D266" s="359" t="s">
        <v>540</v>
      </c>
      <c r="E266" s="295">
        <v>8.9525514771709937E-4</v>
      </c>
      <c r="F266" s="295">
        <v>8.9525514771709937E-4</v>
      </c>
      <c r="G266" s="295">
        <v>0.19169570949341477</v>
      </c>
      <c r="H266" s="295">
        <v>0.19169570949341477</v>
      </c>
      <c r="I266" s="295">
        <v>0.87080991389909135</v>
      </c>
      <c r="J266" s="295">
        <v>0.87080991389909135</v>
      </c>
      <c r="K266" s="295">
        <v>0.37436556104018454</v>
      </c>
      <c r="L266" s="295">
        <v>0.37436556104018454</v>
      </c>
      <c r="M266" s="359" t="s">
        <v>540</v>
      </c>
      <c r="N266" s="359" t="s">
        <v>540</v>
      </c>
      <c r="O266" s="295">
        <v>6.9669661300941588E-6</v>
      </c>
      <c r="P266" s="295">
        <v>6.9669661300941588E-6</v>
      </c>
      <c r="Q266" s="295">
        <v>8.266872033171912E-4</v>
      </c>
      <c r="R266" s="295">
        <v>8.266872033171912E-4</v>
      </c>
      <c r="S266" s="295">
        <v>1.3065188475218157E-2</v>
      </c>
      <c r="T266" s="295">
        <v>1.3065188475218157E-2</v>
      </c>
      <c r="U266" s="295">
        <v>5.2572667968235256E-3</v>
      </c>
      <c r="V266" s="295">
        <v>5.2572667968235256E-3</v>
      </c>
      <c r="W266" s="359" t="s">
        <v>540</v>
      </c>
      <c r="X266" s="359" t="s">
        <v>540</v>
      </c>
      <c r="Y266" s="295">
        <v>2.1935855524591794E-2</v>
      </c>
      <c r="Z266" s="295">
        <v>2.1935855524591794E-2</v>
      </c>
      <c r="AA266" s="295">
        <v>2.4216487385212218E-2</v>
      </c>
      <c r="AB266" s="295">
        <v>2.4216487385212218E-2</v>
      </c>
      <c r="AC266" s="295">
        <v>2.4116582546826956E-2</v>
      </c>
      <c r="AD266" s="295">
        <v>2.4116582546826956E-2</v>
      </c>
      <c r="AE266" s="296">
        <v>2.3185786699953029E-2</v>
      </c>
      <c r="AF266" s="296">
        <v>2.3185786699953029E-2</v>
      </c>
      <c r="AG266" s="321">
        <v>913</v>
      </c>
      <c r="AH266" s="321">
        <v>390</v>
      </c>
      <c r="AI266" s="321">
        <v>17</v>
      </c>
      <c r="AJ266" s="320">
        <v>39</v>
      </c>
      <c r="AK266" s="204" t="s">
        <v>903</v>
      </c>
      <c r="AL266" s="129"/>
    </row>
    <row r="267" spans="2:38" x14ac:dyDescent="0.2">
      <c r="B267" s="294">
        <v>41530</v>
      </c>
      <c r="C267" s="359" t="s">
        <v>540</v>
      </c>
      <c r="D267" s="359" t="s">
        <v>540</v>
      </c>
      <c r="E267" s="295">
        <v>8.9908697908865118E-2</v>
      </c>
      <c r="F267" s="295">
        <v>8.9908697908865118E-2</v>
      </c>
      <c r="G267" s="295">
        <v>2.2164702196812467</v>
      </c>
      <c r="H267" s="295">
        <v>2.2164702196812467</v>
      </c>
      <c r="I267" s="295">
        <v>0.46405814667164902</v>
      </c>
      <c r="J267" s="295">
        <v>0.46405814667164902</v>
      </c>
      <c r="K267" s="295">
        <v>0.60639414506178924</v>
      </c>
      <c r="L267" s="295">
        <v>0.60639414506178924</v>
      </c>
      <c r="M267" s="359" t="s">
        <v>540</v>
      </c>
      <c r="N267" s="359" t="s">
        <v>540</v>
      </c>
      <c r="O267" s="295">
        <v>5.0510504443182654E-4</v>
      </c>
      <c r="P267" s="295">
        <v>5.0510504443182654E-4</v>
      </c>
      <c r="Q267" s="295">
        <v>2.5148694921965078E-3</v>
      </c>
      <c r="R267" s="295">
        <v>2.5148694921965078E-3</v>
      </c>
      <c r="S267" s="295">
        <v>3.2217655042624501E-3</v>
      </c>
      <c r="T267" s="295">
        <v>3.2217655042624501E-3</v>
      </c>
      <c r="U267" s="295">
        <v>1.9175164980635504E-3</v>
      </c>
      <c r="V267" s="295">
        <v>1.9175164980635504E-3</v>
      </c>
      <c r="W267" s="359" t="s">
        <v>540</v>
      </c>
      <c r="X267" s="359" t="s">
        <v>540</v>
      </c>
      <c r="Y267" s="295">
        <v>3.6266399033366853E-7</v>
      </c>
      <c r="Z267" s="295">
        <v>3.6266399033366853E-7</v>
      </c>
      <c r="AA267" s="295">
        <v>1.196411283499532E-2</v>
      </c>
      <c r="AB267" s="295">
        <v>1.196411283499532E-2</v>
      </c>
      <c r="AC267" s="295">
        <v>2.971207672189816E-2</v>
      </c>
      <c r="AD267" s="295">
        <v>2.971207672189816E-2</v>
      </c>
      <c r="AE267" s="296">
        <v>1.3704228028643527E-2</v>
      </c>
      <c r="AF267" s="296">
        <v>1.3704228028643527E-2</v>
      </c>
      <c r="AG267" s="321">
        <v>715</v>
      </c>
      <c r="AH267" s="321">
        <v>331</v>
      </c>
      <c r="AI267" s="321">
        <v>17</v>
      </c>
      <c r="AJ267" s="320">
        <v>19</v>
      </c>
      <c r="AK267" s="204" t="s">
        <v>903</v>
      </c>
      <c r="AL267" s="129"/>
    </row>
    <row r="268" spans="2:38" x14ac:dyDescent="0.2">
      <c r="B268" s="294">
        <v>41531</v>
      </c>
      <c r="C268" s="359" t="s">
        <v>540</v>
      </c>
      <c r="D268" s="359" t="s">
        <v>540</v>
      </c>
      <c r="E268" s="295">
        <v>1.8323120922147636E-3</v>
      </c>
      <c r="F268" s="295">
        <v>1.8323120922147636E-3</v>
      </c>
      <c r="G268" s="295">
        <v>4.2813695161269269E-3</v>
      </c>
      <c r="H268" s="295">
        <v>4.2813695161269269E-3</v>
      </c>
      <c r="I268" s="295">
        <v>1.8803958279685645E-2</v>
      </c>
      <c r="J268" s="295">
        <v>1.8803958279685645E-2</v>
      </c>
      <c r="K268" s="295">
        <v>8.8969130407782759E-3</v>
      </c>
      <c r="L268" s="295">
        <v>8.8969130407782759E-3</v>
      </c>
      <c r="M268" s="359" t="s">
        <v>540</v>
      </c>
      <c r="N268" s="359" t="s">
        <v>540</v>
      </c>
      <c r="O268" s="295">
        <v>2.0900898390282475E-5</v>
      </c>
      <c r="P268" s="295">
        <v>2.0900898390282475E-5</v>
      </c>
      <c r="Q268" s="295">
        <v>4.3509852806167955E-5</v>
      </c>
      <c r="R268" s="295">
        <v>4.3509852806167955E-5</v>
      </c>
      <c r="S268" s="295">
        <v>1.781264581683566E-4</v>
      </c>
      <c r="T268" s="295">
        <v>1.781264581683566E-4</v>
      </c>
      <c r="U268" s="295">
        <v>8.633368119243475E-5</v>
      </c>
      <c r="V268" s="295">
        <v>8.633368119243475E-5</v>
      </c>
      <c r="W268" s="359" t="s">
        <v>540</v>
      </c>
      <c r="X268" s="359" t="s">
        <v>540</v>
      </c>
      <c r="Y268" s="295">
        <v>3.6266399033366853E-7</v>
      </c>
      <c r="Z268" s="295">
        <v>3.6266399033366853E-7</v>
      </c>
      <c r="AA268" s="295">
        <v>1.6424075396257045E-4</v>
      </c>
      <c r="AB268" s="295">
        <v>1.6424075396257045E-4</v>
      </c>
      <c r="AC268" s="295">
        <v>7.7637992241102174E-3</v>
      </c>
      <c r="AD268" s="295">
        <v>7.7637992241102174E-3</v>
      </c>
      <c r="AE268" s="296">
        <v>3.0654951041582355E-3</v>
      </c>
      <c r="AF268" s="296">
        <v>3.0654951041582355E-3</v>
      </c>
      <c r="AG268" s="321">
        <v>479</v>
      </c>
      <c r="AH268" s="321">
        <v>190</v>
      </c>
      <c r="AI268" s="321">
        <v>2</v>
      </c>
      <c r="AJ268" s="320">
        <v>17</v>
      </c>
      <c r="AK268" s="204" t="s">
        <v>903</v>
      </c>
      <c r="AL268" s="129"/>
    </row>
    <row r="269" spans="2:38" x14ac:dyDescent="0.2">
      <c r="B269" s="294">
        <v>41532</v>
      </c>
      <c r="C269" s="359" t="s">
        <v>540</v>
      </c>
      <c r="D269" s="359" t="s">
        <v>540</v>
      </c>
      <c r="E269" s="295">
        <v>0</v>
      </c>
      <c r="F269" s="295">
        <v>0</v>
      </c>
      <c r="G269" s="295">
        <v>1.2182758785727029E-3</v>
      </c>
      <c r="H269" s="295">
        <v>1.2182758785727029E-3</v>
      </c>
      <c r="I269" s="295">
        <v>1.92802529395706E-2</v>
      </c>
      <c r="J269" s="295">
        <v>1.92802529395706E-2</v>
      </c>
      <c r="K269" s="295">
        <v>7.753370421474972E-3</v>
      </c>
      <c r="L269" s="295">
        <v>7.753370421474972E-3</v>
      </c>
      <c r="M269" s="359" t="s">
        <v>540</v>
      </c>
      <c r="N269" s="359" t="s">
        <v>540</v>
      </c>
      <c r="O269" s="295">
        <v>0</v>
      </c>
      <c r="P269" s="295">
        <v>0</v>
      </c>
      <c r="Q269" s="295">
        <v>1.7403941122467181E-5</v>
      </c>
      <c r="R269" s="295">
        <v>1.7403941122467181E-5</v>
      </c>
      <c r="S269" s="295">
        <v>2.4782811571249613E-4</v>
      </c>
      <c r="T269" s="295">
        <v>2.4782811571249613E-4</v>
      </c>
      <c r="U269" s="295">
        <v>9.9965315064924436E-5</v>
      </c>
      <c r="V269" s="295">
        <v>9.9965315064924436E-5</v>
      </c>
      <c r="W269" s="359" t="s">
        <v>540</v>
      </c>
      <c r="X269" s="359" t="s">
        <v>540</v>
      </c>
      <c r="Y269" s="295">
        <v>1.1694415313353378E-2</v>
      </c>
      <c r="Z269" s="295">
        <v>1.1694415313353378E-2</v>
      </c>
      <c r="AA269" s="295">
        <v>8.0743319941239036E-3</v>
      </c>
      <c r="AB269" s="295">
        <v>8.0743319941239036E-3</v>
      </c>
      <c r="AC269" s="295">
        <v>1.8323600342047358E-2</v>
      </c>
      <c r="AD269" s="295">
        <v>1.8323600342047358E-2</v>
      </c>
      <c r="AE269" s="296">
        <v>1.3657274623082728E-2</v>
      </c>
      <c r="AF269" s="296">
        <v>1.3657274623082728E-2</v>
      </c>
      <c r="AG269" s="321">
        <v>153</v>
      </c>
      <c r="AH269" s="321">
        <v>96</v>
      </c>
      <c r="AI269" s="321">
        <v>2</v>
      </c>
      <c r="AJ269" s="320">
        <v>5</v>
      </c>
      <c r="AK269" s="204" t="s">
        <v>903</v>
      </c>
      <c r="AL269" s="129"/>
    </row>
    <row r="270" spans="2:38" x14ac:dyDescent="0.2">
      <c r="B270" s="294">
        <v>41533</v>
      </c>
      <c r="C270" s="359" t="s">
        <v>540</v>
      </c>
      <c r="D270" s="359" t="s">
        <v>540</v>
      </c>
      <c r="E270" s="295">
        <v>0.22005162521902399</v>
      </c>
      <c r="F270" s="295">
        <v>0.22005162521902399</v>
      </c>
      <c r="G270" s="295">
        <v>0.59905235540588164</v>
      </c>
      <c r="H270" s="295">
        <v>0.59905235540588164</v>
      </c>
      <c r="I270" s="295">
        <v>0.12269040653491763</v>
      </c>
      <c r="J270" s="295">
        <v>0.12269040653491763</v>
      </c>
      <c r="K270" s="295">
        <v>0.2479367007508001</v>
      </c>
      <c r="L270" s="295">
        <v>0.2479367007508001</v>
      </c>
      <c r="M270" s="359" t="s">
        <v>540</v>
      </c>
      <c r="N270" s="359" t="s">
        <v>540</v>
      </c>
      <c r="O270" s="295">
        <v>8.3673263222430842E-3</v>
      </c>
      <c r="P270" s="295">
        <v>8.3673263222430842E-3</v>
      </c>
      <c r="Q270" s="295">
        <v>5.1863744544952206E-3</v>
      </c>
      <c r="R270" s="295">
        <v>5.1863744544952206E-3</v>
      </c>
      <c r="S270" s="295">
        <v>7.8220749021756602E-4</v>
      </c>
      <c r="T270" s="295">
        <v>7.8220749021756602E-4</v>
      </c>
      <c r="U270" s="295">
        <v>4.8468031546630048E-3</v>
      </c>
      <c r="V270" s="295">
        <v>4.8468031546630048E-3</v>
      </c>
      <c r="W270" s="359" t="s">
        <v>540</v>
      </c>
      <c r="X270" s="359" t="s">
        <v>540</v>
      </c>
      <c r="Y270" s="295">
        <v>8.8867279629254326E-3</v>
      </c>
      <c r="Z270" s="295">
        <v>8.8867279629254326E-3</v>
      </c>
      <c r="AA270" s="295">
        <v>6.9256718800410708E-3</v>
      </c>
      <c r="AB270" s="295">
        <v>6.9256718800410708E-3</v>
      </c>
      <c r="AC270" s="295">
        <v>1.4745581921448194E-2</v>
      </c>
      <c r="AD270" s="295">
        <v>1.4745581921448194E-2</v>
      </c>
      <c r="AE270" s="296">
        <v>1.0837041037463194E-2</v>
      </c>
      <c r="AF270" s="296">
        <v>1.0837041037463194E-2</v>
      </c>
      <c r="AG270" s="321">
        <v>740</v>
      </c>
      <c r="AH270" s="321">
        <v>346</v>
      </c>
      <c r="AI270" s="321">
        <v>15</v>
      </c>
      <c r="AJ270" s="320">
        <v>72</v>
      </c>
      <c r="AK270" s="204" t="s">
        <v>903</v>
      </c>
      <c r="AL270" s="129"/>
    </row>
    <row r="271" spans="2:38" x14ac:dyDescent="0.2">
      <c r="B271" s="294">
        <v>41534</v>
      </c>
      <c r="C271" s="359" t="s">
        <v>540</v>
      </c>
      <c r="D271" s="359" t="s">
        <v>540</v>
      </c>
      <c r="E271" s="295">
        <v>0.23361630827431731</v>
      </c>
      <c r="F271" s="295">
        <v>0.23361630827431731</v>
      </c>
      <c r="G271" s="295">
        <v>1.5045707100372879E-2</v>
      </c>
      <c r="H271" s="295">
        <v>1.5045707100372879E-2</v>
      </c>
      <c r="I271" s="295">
        <v>5.6315066981356743E-2</v>
      </c>
      <c r="J271" s="295">
        <v>5.6315066981356743E-2</v>
      </c>
      <c r="K271" s="295">
        <v>0.12622287115531125</v>
      </c>
      <c r="L271" s="295">
        <v>0.12622287115531125</v>
      </c>
      <c r="M271" s="359" t="s">
        <v>540</v>
      </c>
      <c r="N271" s="359" t="s">
        <v>540</v>
      </c>
      <c r="O271" s="295">
        <v>2.0796393898331062E-3</v>
      </c>
      <c r="P271" s="295">
        <v>2.0796393898331062E-3</v>
      </c>
      <c r="Q271" s="295">
        <v>1.0442364673480309E-4</v>
      </c>
      <c r="R271" s="295">
        <v>1.0442364673480309E-4</v>
      </c>
      <c r="S271" s="295">
        <v>2.517004300205039E-4</v>
      </c>
      <c r="T271" s="295">
        <v>2.517004300205039E-4</v>
      </c>
      <c r="U271" s="295">
        <v>1.020857914450895E-3</v>
      </c>
      <c r="V271" s="295">
        <v>1.020857914450895E-3</v>
      </c>
      <c r="W271" s="359" t="s">
        <v>540</v>
      </c>
      <c r="X271" s="359" t="s">
        <v>540</v>
      </c>
      <c r="Y271" s="295">
        <v>8.165646968460687E-3</v>
      </c>
      <c r="Z271" s="295">
        <v>8.165646968460687E-3</v>
      </c>
      <c r="AA271" s="295">
        <v>1.6424075396257045E-4</v>
      </c>
      <c r="AB271" s="295">
        <v>1.6424075396257045E-4</v>
      </c>
      <c r="AC271" s="295">
        <v>1.6455426174579683E-3</v>
      </c>
      <c r="AD271" s="295">
        <v>1.6455426174579683E-3</v>
      </c>
      <c r="AE271" s="296">
        <v>4.222669357334027E-3</v>
      </c>
      <c r="AF271" s="296">
        <v>4.222669357334027E-3</v>
      </c>
      <c r="AG271" s="321">
        <v>509</v>
      </c>
      <c r="AH271" s="321">
        <v>292</v>
      </c>
      <c r="AI271" s="321">
        <v>6</v>
      </c>
      <c r="AJ271" s="320">
        <v>44</v>
      </c>
      <c r="AK271" s="204" t="s">
        <v>903</v>
      </c>
      <c r="AL271" s="129"/>
    </row>
    <row r="272" spans="2:38" x14ac:dyDescent="0.2">
      <c r="B272" s="294">
        <v>41535</v>
      </c>
      <c r="C272" s="359" t="s">
        <v>540</v>
      </c>
      <c r="D272" s="359" t="s">
        <v>540</v>
      </c>
      <c r="E272" s="295">
        <v>0.28731768320508311</v>
      </c>
      <c r="F272" s="295">
        <v>0.28731768320508311</v>
      </c>
      <c r="G272" s="295">
        <v>0.74285241893026677</v>
      </c>
      <c r="H272" s="295">
        <v>0.74285241893026677</v>
      </c>
      <c r="I272" s="295">
        <v>0.21852244102949347</v>
      </c>
      <c r="J272" s="295">
        <v>0.21852244102949347</v>
      </c>
      <c r="K272" s="295">
        <v>0.33969728685047157</v>
      </c>
      <c r="L272" s="295">
        <v>0.33969728685047157</v>
      </c>
      <c r="M272" s="359" t="s">
        <v>540</v>
      </c>
      <c r="N272" s="359" t="s">
        <v>540</v>
      </c>
      <c r="O272" s="295">
        <v>4.9465459523668522E-4</v>
      </c>
      <c r="P272" s="295">
        <v>4.9465459523668522E-4</v>
      </c>
      <c r="Q272" s="295">
        <v>4.7512759264335411E-3</v>
      </c>
      <c r="R272" s="295">
        <v>4.7512759264335411E-3</v>
      </c>
      <c r="S272" s="295">
        <v>1.9748802970839538E-3</v>
      </c>
      <c r="T272" s="295">
        <v>1.9748802970839538E-3</v>
      </c>
      <c r="U272" s="295">
        <v>1.8145219310269614E-3</v>
      </c>
      <c r="V272" s="295">
        <v>1.8145219310269614E-3</v>
      </c>
      <c r="W272" s="359" t="s">
        <v>540</v>
      </c>
      <c r="X272" s="359" t="s">
        <v>540</v>
      </c>
      <c r="Y272" s="295">
        <v>2.3375602934848794E-4</v>
      </c>
      <c r="Z272" s="295">
        <v>2.3375602934848794E-4</v>
      </c>
      <c r="AA272" s="295">
        <v>2.770597758026689E-2</v>
      </c>
      <c r="AB272" s="295">
        <v>2.770597758026689E-2</v>
      </c>
      <c r="AC272" s="295">
        <v>2.8730662530964258E-3</v>
      </c>
      <c r="AD272" s="295">
        <v>2.8730662530964258E-3</v>
      </c>
      <c r="AE272" s="296">
        <v>6.0477936702618158E-3</v>
      </c>
      <c r="AF272" s="296">
        <v>6.0477936702618158E-3</v>
      </c>
      <c r="AG272" s="321">
        <v>800</v>
      </c>
      <c r="AH272" s="321">
        <v>397</v>
      </c>
      <c r="AI272" s="321">
        <v>24</v>
      </c>
      <c r="AJ272" s="320">
        <v>59</v>
      </c>
      <c r="AK272" s="204" t="s">
        <v>903</v>
      </c>
      <c r="AL272" s="129"/>
    </row>
    <row r="273" spans="2:38" x14ac:dyDescent="0.2">
      <c r="B273" s="294">
        <v>41536</v>
      </c>
      <c r="C273" s="359" t="s">
        <v>540</v>
      </c>
      <c r="D273" s="359" t="s">
        <v>540</v>
      </c>
      <c r="E273" s="295">
        <v>3.7538013508947324E-2</v>
      </c>
      <c r="F273" s="295">
        <v>3.7538013508947324E-2</v>
      </c>
      <c r="G273" s="295">
        <v>2.5261820539261116E-2</v>
      </c>
      <c r="H273" s="295">
        <v>2.5261820539261116E-2</v>
      </c>
      <c r="I273" s="295">
        <v>0.16140967730068714</v>
      </c>
      <c r="J273" s="295">
        <v>0.16140967730068714</v>
      </c>
      <c r="K273" s="295">
        <v>8.3852723827641626E-2</v>
      </c>
      <c r="L273" s="295">
        <v>8.3852723827641626E-2</v>
      </c>
      <c r="M273" s="359" t="s">
        <v>540</v>
      </c>
      <c r="N273" s="359" t="s">
        <v>540</v>
      </c>
      <c r="O273" s="295">
        <v>9.4054042756271144E-5</v>
      </c>
      <c r="P273" s="295">
        <v>9.4054042756271144E-5</v>
      </c>
      <c r="Q273" s="295">
        <v>2.8716502852070851E-4</v>
      </c>
      <c r="R273" s="295">
        <v>2.8716502852070851E-4</v>
      </c>
      <c r="S273" s="295">
        <v>6.6991037528534112E-4</v>
      </c>
      <c r="T273" s="295">
        <v>6.6991037528534112E-4</v>
      </c>
      <c r="U273" s="295">
        <v>3.5290785469889983E-4</v>
      </c>
      <c r="V273" s="295">
        <v>3.5290785469889983E-4</v>
      </c>
      <c r="W273" s="359" t="s">
        <v>540</v>
      </c>
      <c r="X273" s="359" t="s">
        <v>540</v>
      </c>
      <c r="Y273" s="295">
        <v>1.5285886353416919E-2</v>
      </c>
      <c r="Z273" s="295">
        <v>1.5285886353416919E-2</v>
      </c>
      <c r="AA273" s="295">
        <v>1.3051859155149519E-2</v>
      </c>
      <c r="AB273" s="295">
        <v>1.3051859155149519E-2</v>
      </c>
      <c r="AC273" s="295">
        <v>1.3618738457817938E-2</v>
      </c>
      <c r="AD273" s="295">
        <v>1.3618738457817938E-2</v>
      </c>
      <c r="AE273" s="296">
        <v>1.4244949505585618E-2</v>
      </c>
      <c r="AF273" s="296">
        <v>1.4244949505585618E-2</v>
      </c>
      <c r="AG273" s="321">
        <v>577</v>
      </c>
      <c r="AH273" s="321">
        <v>322</v>
      </c>
      <c r="AI273" s="321">
        <v>8</v>
      </c>
      <c r="AJ273" s="320">
        <v>49</v>
      </c>
      <c r="AK273" s="204" t="s">
        <v>903</v>
      </c>
      <c r="AL273" s="129"/>
    </row>
    <row r="274" spans="2:38" x14ac:dyDescent="0.2">
      <c r="B274" s="294">
        <v>41537</v>
      </c>
      <c r="C274" s="359" t="s">
        <v>540</v>
      </c>
      <c r="D274" s="359" t="s">
        <v>540</v>
      </c>
      <c r="E274" s="295">
        <v>3.3093089117947251E-4</v>
      </c>
      <c r="F274" s="295">
        <v>3.3093089117947251E-4</v>
      </c>
      <c r="G274" s="295">
        <v>1.1376956311756796</v>
      </c>
      <c r="H274" s="295">
        <v>1.1376956311756796</v>
      </c>
      <c r="I274" s="295">
        <v>4.4264424854836615E-2</v>
      </c>
      <c r="J274" s="295">
        <v>4.4264424854836615E-2</v>
      </c>
      <c r="K274" s="295">
        <v>0.21547978050040212</v>
      </c>
      <c r="L274" s="295">
        <v>0.21547978050040212</v>
      </c>
      <c r="M274" s="359" t="s">
        <v>540</v>
      </c>
      <c r="N274" s="359" t="s">
        <v>540</v>
      </c>
      <c r="O274" s="295">
        <v>3.4834830650470794E-6</v>
      </c>
      <c r="P274" s="295">
        <v>3.4834830650470794E-6</v>
      </c>
      <c r="Q274" s="295">
        <v>9.8767365870001261E-3</v>
      </c>
      <c r="R274" s="295">
        <v>9.8767365870001261E-3</v>
      </c>
      <c r="S274" s="295">
        <v>5.8859177481717837E-4</v>
      </c>
      <c r="T274" s="295">
        <v>5.8859177481717837E-4</v>
      </c>
      <c r="U274" s="295">
        <v>1.9508382697518587E-3</v>
      </c>
      <c r="V274" s="295">
        <v>1.9508382697518587E-3</v>
      </c>
      <c r="W274" s="359" t="s">
        <v>540</v>
      </c>
      <c r="X274" s="359" t="s">
        <v>540</v>
      </c>
      <c r="Y274" s="295">
        <v>3.6266399033366853E-7</v>
      </c>
      <c r="Z274" s="295">
        <v>3.6266399033366853E-7</v>
      </c>
      <c r="AA274" s="295">
        <v>1.0275930546116004E-2</v>
      </c>
      <c r="AB274" s="295">
        <v>1.0275930546116004E-2</v>
      </c>
      <c r="AC274" s="295">
        <v>1.3977145017454722E-3</v>
      </c>
      <c r="AD274" s="295">
        <v>1.3977145017454722E-3</v>
      </c>
      <c r="AE274" s="296">
        <v>2.3354453789871206E-3</v>
      </c>
      <c r="AF274" s="296">
        <v>2.3354453789871206E-3</v>
      </c>
      <c r="AG274" s="321">
        <v>513</v>
      </c>
      <c r="AH274" s="321">
        <v>252</v>
      </c>
      <c r="AI274" s="321">
        <v>4</v>
      </c>
      <c r="AJ274" s="320">
        <v>22</v>
      </c>
      <c r="AK274" s="204" t="s">
        <v>903</v>
      </c>
      <c r="AL274" s="129"/>
    </row>
    <row r="275" spans="2:38" x14ac:dyDescent="0.2">
      <c r="B275" s="294">
        <v>41538</v>
      </c>
      <c r="C275" s="359" t="s">
        <v>540</v>
      </c>
      <c r="D275" s="359" t="s">
        <v>540</v>
      </c>
      <c r="E275" s="295">
        <v>9.9975963966851176E-4</v>
      </c>
      <c r="F275" s="295">
        <v>9.9975963966851176E-4</v>
      </c>
      <c r="G275" s="295">
        <v>0.68289584176336726</v>
      </c>
      <c r="H275" s="295">
        <v>0.68289584176336726</v>
      </c>
      <c r="I275" s="295">
        <v>4.5267354260610628E-3</v>
      </c>
      <c r="J275" s="295">
        <v>4.5267354260610628E-3</v>
      </c>
      <c r="K275" s="295">
        <v>0.1210670842995385</v>
      </c>
      <c r="L275" s="295">
        <v>0.1210670842995385</v>
      </c>
      <c r="M275" s="359" t="s">
        <v>540</v>
      </c>
      <c r="N275" s="359" t="s">
        <v>540</v>
      </c>
      <c r="O275" s="295">
        <v>1.0450449195141237E-5</v>
      </c>
      <c r="P275" s="295">
        <v>1.0450449195141237E-5</v>
      </c>
      <c r="Q275" s="295">
        <v>1.1077608524450363E-2</v>
      </c>
      <c r="R275" s="295">
        <v>1.1077608524450363E-2</v>
      </c>
      <c r="S275" s="295">
        <v>7.3573971852147296E-5</v>
      </c>
      <c r="T275" s="295">
        <v>7.3573971852147296E-5</v>
      </c>
      <c r="U275" s="295">
        <v>1.9614406516526841E-3</v>
      </c>
      <c r="V275" s="295">
        <v>1.9614406516526841E-3</v>
      </c>
      <c r="W275" s="359" t="s">
        <v>540</v>
      </c>
      <c r="X275" s="359" t="s">
        <v>540</v>
      </c>
      <c r="Y275" s="295">
        <v>3.6266399033366853E-7</v>
      </c>
      <c r="Z275" s="295">
        <v>3.6266399033366853E-7</v>
      </c>
      <c r="AA275" s="295">
        <v>3.6015191256498396E-3</v>
      </c>
      <c r="AB275" s="295">
        <v>3.6015191256498396E-3</v>
      </c>
      <c r="AC275" s="295">
        <v>1.9170608094712352E-5</v>
      </c>
      <c r="AD275" s="295">
        <v>1.9170608094712352E-5</v>
      </c>
      <c r="AE275" s="296">
        <v>6.3452039689757304E-4</v>
      </c>
      <c r="AF275" s="296">
        <v>6.3452039689757304E-4</v>
      </c>
      <c r="AG275" s="321">
        <v>219</v>
      </c>
      <c r="AH275" s="321">
        <v>142</v>
      </c>
      <c r="AI275" s="321">
        <v>1</v>
      </c>
      <c r="AJ275" s="320">
        <v>29</v>
      </c>
      <c r="AK275" s="204" t="s">
        <v>903</v>
      </c>
      <c r="AL275" s="129"/>
    </row>
    <row r="276" spans="2:38" x14ac:dyDescent="0.2">
      <c r="B276" s="294">
        <v>41539</v>
      </c>
      <c r="C276" s="359" t="s">
        <v>540</v>
      </c>
      <c r="D276" s="359" t="s">
        <v>540</v>
      </c>
      <c r="E276" s="295">
        <v>6.0553386119713379E-2</v>
      </c>
      <c r="F276" s="295">
        <v>6.0553386119713379E-2</v>
      </c>
      <c r="G276" s="295">
        <v>3.6783229562334388E-2</v>
      </c>
      <c r="H276" s="295">
        <v>3.6783229562334388E-2</v>
      </c>
      <c r="I276" s="295">
        <v>2.407030573857619E-2</v>
      </c>
      <c r="J276" s="295">
        <v>2.407030573857619E-2</v>
      </c>
      <c r="K276" s="295">
        <v>4.2145982681766475E-2</v>
      </c>
      <c r="L276" s="295">
        <v>4.2145982681766475E-2</v>
      </c>
      <c r="M276" s="359" t="s">
        <v>540</v>
      </c>
      <c r="N276" s="359" t="s">
        <v>540</v>
      </c>
      <c r="O276" s="295">
        <v>4.1105100167555537E-4</v>
      </c>
      <c r="P276" s="295">
        <v>4.1105100167555537E-4</v>
      </c>
      <c r="Q276" s="295">
        <v>8.266872033171912E-4</v>
      </c>
      <c r="R276" s="295">
        <v>8.266872033171912E-4</v>
      </c>
      <c r="S276" s="295">
        <v>1.9748802970839536E-4</v>
      </c>
      <c r="T276" s="295">
        <v>1.9748802970839536E-4</v>
      </c>
      <c r="U276" s="295">
        <v>3.9986126025969753E-4</v>
      </c>
      <c r="V276" s="295">
        <v>3.9986126025969753E-4</v>
      </c>
      <c r="W276" s="359" t="s">
        <v>540</v>
      </c>
      <c r="X276" s="359" t="s">
        <v>540</v>
      </c>
      <c r="Y276" s="295">
        <v>3.6266399033366853E-7</v>
      </c>
      <c r="Z276" s="295">
        <v>3.6266399033366853E-7</v>
      </c>
      <c r="AA276" s="295">
        <v>5.2897014145291557E-3</v>
      </c>
      <c r="AB276" s="295">
        <v>5.2897014145291557E-3</v>
      </c>
      <c r="AC276" s="295">
        <v>9.7696580356582321E-3</v>
      </c>
      <c r="AD276" s="295">
        <v>9.7696580356582321E-3</v>
      </c>
      <c r="AE276" s="296">
        <v>4.7421860704744681E-3</v>
      </c>
      <c r="AF276" s="296">
        <v>4.7421860704744681E-3</v>
      </c>
      <c r="AG276" s="321">
        <v>171</v>
      </c>
      <c r="AH276" s="321">
        <v>133</v>
      </c>
      <c r="AI276" s="321">
        <v>4</v>
      </c>
      <c r="AJ276" s="320">
        <v>13</v>
      </c>
      <c r="AK276" s="204" t="s">
        <v>903</v>
      </c>
      <c r="AL276" s="129"/>
    </row>
    <row r="277" spans="2:38" x14ac:dyDescent="0.2">
      <c r="B277" s="294">
        <v>41540</v>
      </c>
      <c r="C277" s="359" t="s">
        <v>540</v>
      </c>
      <c r="D277" s="359" t="s">
        <v>540</v>
      </c>
      <c r="E277" s="295">
        <v>7.9440831298398643E-2</v>
      </c>
      <c r="F277" s="295">
        <v>7.9440831298398643E-2</v>
      </c>
      <c r="G277" s="295">
        <v>0.92464528592499773</v>
      </c>
      <c r="H277" s="295">
        <v>0.92464528592499773</v>
      </c>
      <c r="I277" s="295">
        <v>3.1036599178682137E-2</v>
      </c>
      <c r="J277" s="295">
        <v>3.1036599178682137E-2</v>
      </c>
      <c r="K277" s="295">
        <v>0.20762038625991891</v>
      </c>
      <c r="L277" s="295">
        <v>0.20762038625991891</v>
      </c>
      <c r="M277" s="359" t="s">
        <v>540</v>
      </c>
      <c r="N277" s="359" t="s">
        <v>540</v>
      </c>
      <c r="O277" s="295">
        <v>4.4240234926097908E-4</v>
      </c>
      <c r="P277" s="295">
        <v>4.4240234926097908E-4</v>
      </c>
      <c r="Q277" s="295">
        <v>1.6968842594405503E-3</v>
      </c>
      <c r="R277" s="295">
        <v>1.6968842594405503E-3</v>
      </c>
      <c r="S277" s="295">
        <v>4.9178391711698455E-4</v>
      </c>
      <c r="T277" s="295">
        <v>4.9178391711698455E-4</v>
      </c>
      <c r="U277" s="295">
        <v>6.8006706763865262E-4</v>
      </c>
      <c r="V277" s="295">
        <v>6.8006706763865262E-4</v>
      </c>
      <c r="W277" s="359" t="s">
        <v>540</v>
      </c>
      <c r="X277" s="359" t="s">
        <v>540</v>
      </c>
      <c r="Y277" s="295">
        <v>3.6266399033366853E-7</v>
      </c>
      <c r="Z277" s="295">
        <v>3.6266399033366853E-7</v>
      </c>
      <c r="AA277" s="295">
        <v>5.7683097953970036E-3</v>
      </c>
      <c r="AB277" s="295">
        <v>5.7683097953970036E-3</v>
      </c>
      <c r="AC277" s="295">
        <v>1.4132037589775031E-3</v>
      </c>
      <c r="AD277" s="295">
        <v>1.4132037589775031E-3</v>
      </c>
      <c r="AE277" s="296">
        <v>1.5569276222693756E-3</v>
      </c>
      <c r="AF277" s="296">
        <v>1.5569276222693756E-3</v>
      </c>
      <c r="AG277" s="321">
        <v>505</v>
      </c>
      <c r="AH277" s="321">
        <v>284</v>
      </c>
      <c r="AI277" s="321">
        <v>3</v>
      </c>
      <c r="AJ277" s="320">
        <v>20</v>
      </c>
      <c r="AK277" s="204" t="s">
        <v>903</v>
      </c>
      <c r="AL277" s="129"/>
    </row>
    <row r="278" spans="2:38" x14ac:dyDescent="0.2">
      <c r="B278" s="294">
        <v>41541</v>
      </c>
      <c r="C278" s="359" t="s">
        <v>540</v>
      </c>
      <c r="D278" s="359" t="s">
        <v>540</v>
      </c>
      <c r="E278" s="295">
        <v>0.12109980527329667</v>
      </c>
      <c r="F278" s="295">
        <v>0.12109980527329667</v>
      </c>
      <c r="G278" s="295">
        <v>8.9108178547031968E-3</v>
      </c>
      <c r="H278" s="295">
        <v>8.9108178547031968E-3</v>
      </c>
      <c r="I278" s="295">
        <v>7.1637814698143423E-4</v>
      </c>
      <c r="J278" s="295">
        <v>7.1637814698143423E-4</v>
      </c>
      <c r="K278" s="295">
        <v>5.4485640588341315E-2</v>
      </c>
      <c r="L278" s="295">
        <v>5.4485640588341315E-2</v>
      </c>
      <c r="M278" s="359" t="s">
        <v>540</v>
      </c>
      <c r="N278" s="359" t="s">
        <v>540</v>
      </c>
      <c r="O278" s="295">
        <v>4.5633628152116738E-4</v>
      </c>
      <c r="P278" s="295">
        <v>4.5633628152116738E-4</v>
      </c>
      <c r="Q278" s="295">
        <v>7.8317735051102317E-5</v>
      </c>
      <c r="R278" s="295">
        <v>7.8317735051102317E-5</v>
      </c>
      <c r="S278" s="295">
        <v>1.1616942924023257E-5</v>
      </c>
      <c r="T278" s="295">
        <v>1.1616942924023257E-5</v>
      </c>
      <c r="U278" s="295">
        <v>2.1659151597400297E-4</v>
      </c>
      <c r="V278" s="295">
        <v>2.1659151597400297E-4</v>
      </c>
      <c r="W278" s="359" t="s">
        <v>540</v>
      </c>
      <c r="X278" s="359" t="s">
        <v>540</v>
      </c>
      <c r="Y278" s="295">
        <v>3.6266399033366853E-7</v>
      </c>
      <c r="Z278" s="295">
        <v>3.6266399033366853E-7</v>
      </c>
      <c r="AA278" s="295">
        <v>4.8621366472821332E-4</v>
      </c>
      <c r="AB278" s="295">
        <v>4.8621366472821332E-4</v>
      </c>
      <c r="AC278" s="295">
        <v>1.2422193336643544E-2</v>
      </c>
      <c r="AD278" s="295">
        <v>1.2422193336643544E-2</v>
      </c>
      <c r="AE278" s="296">
        <v>4.9436313265901494E-3</v>
      </c>
      <c r="AF278" s="296">
        <v>4.9436313265901494E-3</v>
      </c>
      <c r="AG278" s="321">
        <v>429</v>
      </c>
      <c r="AH278" s="321">
        <v>296</v>
      </c>
      <c r="AI278" s="321">
        <v>5</v>
      </c>
      <c r="AJ278" s="320">
        <v>48</v>
      </c>
      <c r="AK278" s="204" t="s">
        <v>903</v>
      </c>
      <c r="AL278" s="129"/>
    </row>
    <row r="279" spans="2:38" x14ac:dyDescent="0.2">
      <c r="B279" s="294">
        <v>41542</v>
      </c>
      <c r="C279" s="359" t="s">
        <v>540</v>
      </c>
      <c r="D279" s="359" t="s">
        <v>540</v>
      </c>
      <c r="E279" s="295">
        <v>0.11535205821596899</v>
      </c>
      <c r="F279" s="295">
        <v>0.11535205821596899</v>
      </c>
      <c r="G279" s="295">
        <v>0.38305204213494148</v>
      </c>
      <c r="H279" s="295">
        <v>0.38305204213494148</v>
      </c>
      <c r="I279" s="295">
        <v>6.5674450663811479E-3</v>
      </c>
      <c r="J279" s="295">
        <v>6.5674450663811479E-3</v>
      </c>
      <c r="K279" s="295">
        <v>0.11939645183716563</v>
      </c>
      <c r="L279" s="295">
        <v>0.11939645183716563</v>
      </c>
      <c r="M279" s="359" t="s">
        <v>540</v>
      </c>
      <c r="N279" s="359" t="s">
        <v>540</v>
      </c>
      <c r="O279" s="295">
        <v>5.2252245975706194E-4</v>
      </c>
      <c r="P279" s="295">
        <v>5.2252245975706194E-4</v>
      </c>
      <c r="Q279" s="295">
        <v>1.6002923862108574E-2</v>
      </c>
      <c r="R279" s="295">
        <v>1.6002923862108574E-2</v>
      </c>
      <c r="S279" s="295">
        <v>2.2459422986444963E-4</v>
      </c>
      <c r="T279" s="295">
        <v>2.2459422986444963E-4</v>
      </c>
      <c r="U279" s="295">
        <v>3.1004393929984909E-3</v>
      </c>
      <c r="V279" s="295">
        <v>3.1004393929984909E-3</v>
      </c>
      <c r="W279" s="359" t="s">
        <v>540</v>
      </c>
      <c r="X279" s="359" t="s">
        <v>540</v>
      </c>
      <c r="Y279" s="295">
        <v>3.6266399033366853E-7</v>
      </c>
      <c r="Z279" s="295">
        <v>3.6266399033366853E-7</v>
      </c>
      <c r="AA279" s="295">
        <v>2.301561544776198E-2</v>
      </c>
      <c r="AB279" s="295">
        <v>2.301561544776198E-2</v>
      </c>
      <c r="AC279" s="295">
        <v>1.9170608094712352E-5</v>
      </c>
      <c r="AD279" s="295">
        <v>1.9170608094712352E-5</v>
      </c>
      <c r="AE279" s="296">
        <v>4.0136509712891859E-3</v>
      </c>
      <c r="AF279" s="296">
        <v>4.0136509712891859E-3</v>
      </c>
      <c r="AG279" s="321">
        <v>484</v>
      </c>
      <c r="AH279" s="321">
        <v>271</v>
      </c>
      <c r="AI279" s="321">
        <v>9</v>
      </c>
      <c r="AJ279" s="320">
        <v>33</v>
      </c>
      <c r="AK279" s="204" t="s">
        <v>903</v>
      </c>
      <c r="AL279" s="129"/>
    </row>
    <row r="280" spans="2:38" x14ac:dyDescent="0.2">
      <c r="B280" s="294">
        <v>41543</v>
      </c>
      <c r="C280" s="359" t="s">
        <v>540</v>
      </c>
      <c r="D280" s="359" t="s">
        <v>540</v>
      </c>
      <c r="E280" s="295">
        <v>2.5348365723920034</v>
      </c>
      <c r="F280" s="295">
        <v>2.5348365723920034</v>
      </c>
      <c r="G280" s="295">
        <v>35.275091044366995</v>
      </c>
      <c r="H280" s="295">
        <v>35.275091044366995</v>
      </c>
      <c r="I280" s="295">
        <v>21.250683947514652</v>
      </c>
      <c r="J280" s="295">
        <v>21.250683947514652</v>
      </c>
      <c r="K280" s="295">
        <v>15.554018378471714</v>
      </c>
      <c r="L280" s="295">
        <v>15.554018378471714</v>
      </c>
      <c r="M280" s="359" t="s">
        <v>540</v>
      </c>
      <c r="N280" s="359" t="s">
        <v>540</v>
      </c>
      <c r="O280" s="295">
        <v>2.3997714835109329E-2</v>
      </c>
      <c r="P280" s="295">
        <v>2.3997714835109329E-2</v>
      </c>
      <c r="Q280" s="295">
        <v>0.1673737017747669</v>
      </c>
      <c r="R280" s="295">
        <v>0.1673737017747669</v>
      </c>
      <c r="S280" s="295">
        <v>0.10212841755939646</v>
      </c>
      <c r="T280" s="295">
        <v>0.10212841755939646</v>
      </c>
      <c r="U280" s="295">
        <v>7.9513320378232458E-2</v>
      </c>
      <c r="V280" s="295">
        <v>7.9513320378232458E-2</v>
      </c>
      <c r="W280" s="359" t="s">
        <v>540</v>
      </c>
      <c r="X280" s="359" t="s">
        <v>540</v>
      </c>
      <c r="Y280" s="295">
        <v>4.6821858541288126E-2</v>
      </c>
      <c r="Z280" s="295">
        <v>4.6821858541288126E-2</v>
      </c>
      <c r="AA280" s="295">
        <v>0.1198337399120469</v>
      </c>
      <c r="AB280" s="295">
        <v>0.1198337399120469</v>
      </c>
      <c r="AC280" s="295">
        <v>0.19368909840879445</v>
      </c>
      <c r="AD280" s="295">
        <v>0.19368909840879445</v>
      </c>
      <c r="AE280" s="296">
        <v>0.11697597162063963</v>
      </c>
      <c r="AF280" s="296">
        <v>0.11697597162063963</v>
      </c>
      <c r="AG280" s="321">
        <v>17983</v>
      </c>
      <c r="AH280" s="321">
        <v>5169</v>
      </c>
      <c r="AI280" s="321">
        <v>560</v>
      </c>
      <c r="AJ280" s="320">
        <v>4248</v>
      </c>
      <c r="AK280" s="204" t="s">
        <v>888</v>
      </c>
      <c r="AL280" s="129"/>
    </row>
    <row r="281" spans="2:38" x14ac:dyDescent="0.2">
      <c r="B281" s="294">
        <v>41544</v>
      </c>
      <c r="C281" s="359" t="s">
        <v>540</v>
      </c>
      <c r="D281" s="359" t="s">
        <v>540</v>
      </c>
      <c r="E281" s="295">
        <v>0.20373150705927842</v>
      </c>
      <c r="F281" s="295">
        <v>0.20373150705927842</v>
      </c>
      <c r="G281" s="295">
        <v>3.3710737796574035</v>
      </c>
      <c r="H281" s="295">
        <v>3.3710737796574035</v>
      </c>
      <c r="I281" s="295">
        <v>1.1931336122690406</v>
      </c>
      <c r="J281" s="295">
        <v>1.1931336122690406</v>
      </c>
      <c r="K281" s="295">
        <v>1.1420219348135268</v>
      </c>
      <c r="L281" s="295">
        <v>1.1420219348135268</v>
      </c>
      <c r="M281" s="359" t="s">
        <v>540</v>
      </c>
      <c r="N281" s="359" t="s">
        <v>540</v>
      </c>
      <c r="O281" s="295">
        <v>2.2990988229310724E-4</v>
      </c>
      <c r="P281" s="295">
        <v>2.2990988229310724E-4</v>
      </c>
      <c r="Q281" s="295">
        <v>1.0120391762714667E-2</v>
      </c>
      <c r="R281" s="295">
        <v>1.0120391762714667E-2</v>
      </c>
      <c r="S281" s="295">
        <v>7.5897360436951947E-3</v>
      </c>
      <c r="T281" s="295">
        <v>7.5897360436951947E-3</v>
      </c>
      <c r="U281" s="295">
        <v>4.8301422688188499E-3</v>
      </c>
      <c r="V281" s="295">
        <v>4.8301422688188499E-3</v>
      </c>
      <c r="W281" s="359" t="s">
        <v>540</v>
      </c>
      <c r="X281" s="359" t="s">
        <v>540</v>
      </c>
      <c r="Y281" s="295">
        <v>1.0443844893001479E-2</v>
      </c>
      <c r="Z281" s="295">
        <v>1.0443844893001479E-2</v>
      </c>
      <c r="AA281" s="295">
        <v>1.4809657208518703E-2</v>
      </c>
      <c r="AB281" s="295">
        <v>1.4809657208518703E-2</v>
      </c>
      <c r="AC281" s="295">
        <v>1.3657461600898018E-2</v>
      </c>
      <c r="AD281" s="295">
        <v>1.3657461600898018E-2</v>
      </c>
      <c r="AE281" s="296">
        <v>1.2460720094275301E-2</v>
      </c>
      <c r="AF281" s="296">
        <v>1.2460720094275301E-2</v>
      </c>
      <c r="AG281" s="321">
        <v>4799</v>
      </c>
      <c r="AH281" s="321">
        <v>1957</v>
      </c>
      <c r="AI281" s="321">
        <v>99</v>
      </c>
      <c r="AJ281" s="320">
        <v>1149</v>
      </c>
      <c r="AK281" s="204" t="s">
        <v>903</v>
      </c>
      <c r="AL281" s="129"/>
    </row>
    <row r="282" spans="2:38" x14ac:dyDescent="0.2">
      <c r="B282" s="294">
        <v>41545</v>
      </c>
      <c r="C282" s="359" t="s">
        <v>540</v>
      </c>
      <c r="D282" s="359" t="s">
        <v>540</v>
      </c>
      <c r="E282" s="295">
        <v>0.14938220427841389</v>
      </c>
      <c r="F282" s="295">
        <v>0.14938220427841389</v>
      </c>
      <c r="G282" s="295">
        <v>7.7321272402135461</v>
      </c>
      <c r="H282" s="295">
        <v>7.7321272402135461</v>
      </c>
      <c r="I282" s="295">
        <v>3.164788271534424</v>
      </c>
      <c r="J282" s="295">
        <v>3.164788271534424</v>
      </c>
      <c r="K282" s="295">
        <v>2.648653724692493</v>
      </c>
      <c r="L282" s="295">
        <v>2.648653724692493</v>
      </c>
      <c r="M282" s="359" t="s">
        <v>540</v>
      </c>
      <c r="N282" s="359" t="s">
        <v>540</v>
      </c>
      <c r="O282" s="295">
        <v>7.0366357913950999E-4</v>
      </c>
      <c r="P282" s="295">
        <v>7.0366357913950999E-4</v>
      </c>
      <c r="Q282" s="295">
        <v>3.8427901998407538E-2</v>
      </c>
      <c r="R282" s="295">
        <v>3.8427901998407538E-2</v>
      </c>
      <c r="S282" s="295">
        <v>1.7088523041238212E-2</v>
      </c>
      <c r="T282" s="295">
        <v>1.7088523041238212E-2</v>
      </c>
      <c r="U282" s="295">
        <v>1.3678587278050491E-2</v>
      </c>
      <c r="V282" s="295">
        <v>1.3678587278050491E-2</v>
      </c>
      <c r="W282" s="359" t="s">
        <v>540</v>
      </c>
      <c r="X282" s="359" t="s">
        <v>540</v>
      </c>
      <c r="Y282" s="295">
        <v>1.7166967208542338E-2</v>
      </c>
      <c r="Z282" s="295">
        <v>1.7166967208542338E-2</v>
      </c>
      <c r="AA282" s="295">
        <v>3.7060595933593003E-2</v>
      </c>
      <c r="AB282" s="295">
        <v>3.7060595933593003E-2</v>
      </c>
      <c r="AC282" s="295">
        <v>5.6175472702823137E-2</v>
      </c>
      <c r="AD282" s="295">
        <v>5.6175472702823137E-2</v>
      </c>
      <c r="AE282" s="296">
        <v>3.5887440217141756E-2</v>
      </c>
      <c r="AF282" s="296">
        <v>3.5887440217141756E-2</v>
      </c>
      <c r="AG282" s="321">
        <v>3835</v>
      </c>
      <c r="AH282" s="321">
        <v>996</v>
      </c>
      <c r="AI282" s="321">
        <v>98</v>
      </c>
      <c r="AJ282" s="320">
        <v>463</v>
      </c>
      <c r="AK282" s="204" t="s">
        <v>903</v>
      </c>
      <c r="AL282" s="129"/>
    </row>
    <row r="283" spans="2:38" x14ac:dyDescent="0.2">
      <c r="B283" s="294">
        <v>41546</v>
      </c>
      <c r="C283" s="359" t="s">
        <v>540</v>
      </c>
      <c r="D283" s="359" t="s">
        <v>540</v>
      </c>
      <c r="E283" s="295">
        <v>2.1315432875023077E-2</v>
      </c>
      <c r="F283" s="295">
        <v>2.1315432875023077E-2</v>
      </c>
      <c r="G283" s="295">
        <v>8.9586786927899828E-2</v>
      </c>
      <c r="H283" s="295">
        <v>8.9586786927899828E-2</v>
      </c>
      <c r="I283" s="295">
        <v>0.20573993149875988</v>
      </c>
      <c r="J283" s="295">
        <v>0.20573993149875988</v>
      </c>
      <c r="K283" s="295">
        <v>0.10533466418469954</v>
      </c>
      <c r="L283" s="295">
        <v>0.10533466418469954</v>
      </c>
      <c r="M283" s="359" t="s">
        <v>540</v>
      </c>
      <c r="N283" s="359" t="s">
        <v>540</v>
      </c>
      <c r="O283" s="295">
        <v>1.8114111938244813E-4</v>
      </c>
      <c r="P283" s="295">
        <v>1.8114111938244813E-4</v>
      </c>
      <c r="Q283" s="295">
        <v>1.5663547010220463E-4</v>
      </c>
      <c r="R283" s="295">
        <v>1.5663547010220463E-4</v>
      </c>
      <c r="S283" s="295">
        <v>4.4454168255928994E-3</v>
      </c>
      <c r="T283" s="295">
        <v>4.4454168255928994E-3</v>
      </c>
      <c r="U283" s="295">
        <v>1.8448144507436052E-3</v>
      </c>
      <c r="V283" s="295">
        <v>1.8448144507436052E-3</v>
      </c>
      <c r="W283" s="359" t="s">
        <v>540</v>
      </c>
      <c r="X283" s="359" t="s">
        <v>540</v>
      </c>
      <c r="Y283" s="295">
        <v>3.6266399033366853E-7</v>
      </c>
      <c r="Z283" s="295">
        <v>3.6266399033366853E-7</v>
      </c>
      <c r="AA283" s="295">
        <v>1.5279563618825319E-2</v>
      </c>
      <c r="AB283" s="295">
        <v>1.5279563618825319E-2</v>
      </c>
      <c r="AC283" s="295">
        <v>1.3924651288150552E-2</v>
      </c>
      <c r="AD283" s="295">
        <v>1.3924651288150552E-2</v>
      </c>
      <c r="AE283" s="296">
        <v>8.1061703850077577E-3</v>
      </c>
      <c r="AF283" s="296">
        <v>8.1061703850077577E-3</v>
      </c>
      <c r="AG283" s="321">
        <v>602</v>
      </c>
      <c r="AH283" s="321">
        <v>289</v>
      </c>
      <c r="AI283" s="321">
        <v>10</v>
      </c>
      <c r="AJ283" s="320">
        <v>32</v>
      </c>
      <c r="AK283" s="204" t="s">
        <v>903</v>
      </c>
      <c r="AL283" s="129"/>
    </row>
    <row r="284" spans="2:38" x14ac:dyDescent="0.2">
      <c r="B284" s="294">
        <v>41547</v>
      </c>
      <c r="C284" s="359" t="s">
        <v>540</v>
      </c>
      <c r="D284" s="359" t="s">
        <v>540</v>
      </c>
      <c r="E284" s="295">
        <v>0.29268921409138571</v>
      </c>
      <c r="F284" s="295">
        <v>0.29268921409138571</v>
      </c>
      <c r="G284" s="295">
        <v>7.6560372096261196</v>
      </c>
      <c r="H284" s="295">
        <v>7.6560372096261196</v>
      </c>
      <c r="I284" s="295">
        <v>2.4214549446549478</v>
      </c>
      <c r="J284" s="295">
        <v>2.4214549446549478</v>
      </c>
      <c r="K284" s="295">
        <v>2.4069709146371934</v>
      </c>
      <c r="L284" s="295">
        <v>2.4069709146371934</v>
      </c>
      <c r="M284" s="359" t="s">
        <v>540</v>
      </c>
      <c r="N284" s="359" t="s">
        <v>540</v>
      </c>
      <c r="O284" s="295">
        <v>7.2978970212736307E-3</v>
      </c>
      <c r="P284" s="295">
        <v>7.2978970212736307E-3</v>
      </c>
      <c r="Q284" s="295">
        <v>4.0498970991981131E-2</v>
      </c>
      <c r="R284" s="295">
        <v>4.0498970991981131E-2</v>
      </c>
      <c r="S284" s="295">
        <v>1.9961780257779962E-2</v>
      </c>
      <c r="T284" s="295">
        <v>1.9961780257779962E-2</v>
      </c>
      <c r="U284" s="295">
        <v>1.8030107735346371E-2</v>
      </c>
      <c r="V284" s="295">
        <v>1.8030107735346371E-2</v>
      </c>
      <c r="W284" s="359" t="s">
        <v>540</v>
      </c>
      <c r="X284" s="359" t="s">
        <v>540</v>
      </c>
      <c r="Y284" s="295">
        <v>3.6266399033366853E-7</v>
      </c>
      <c r="Z284" s="295">
        <v>3.6266399033366853E-7</v>
      </c>
      <c r="AA284" s="295">
        <v>6.3253527322906095E-2</v>
      </c>
      <c r="AB284" s="295">
        <v>6.3253527322906095E-2</v>
      </c>
      <c r="AC284" s="295">
        <v>3.8173083484895093E-2</v>
      </c>
      <c r="AD284" s="295">
        <v>3.8173083484895093E-2</v>
      </c>
      <c r="AE284" s="296">
        <v>2.5940891368181777E-2</v>
      </c>
      <c r="AF284" s="296">
        <v>2.5940891368181777E-2</v>
      </c>
      <c r="AG284" s="321">
        <v>1669</v>
      </c>
      <c r="AH284" s="321">
        <v>565</v>
      </c>
      <c r="AI284" s="321">
        <v>27</v>
      </c>
      <c r="AJ284" s="320">
        <v>101</v>
      </c>
      <c r="AK284" s="204" t="s">
        <v>903</v>
      </c>
      <c r="AL284" s="129"/>
    </row>
    <row r="285" spans="2:38" x14ac:dyDescent="0.2">
      <c r="B285" s="294">
        <v>41548</v>
      </c>
      <c r="C285" s="359" t="s">
        <v>540</v>
      </c>
      <c r="D285" s="359" t="s">
        <v>540</v>
      </c>
      <c r="E285" s="295">
        <v>3.4750460690635352</v>
      </c>
      <c r="F285" s="295">
        <v>3.4750460690635352</v>
      </c>
      <c r="G285" s="295">
        <v>32.706948088394618</v>
      </c>
      <c r="H285" s="295">
        <v>32.706948088394618</v>
      </c>
      <c r="I285" s="295">
        <v>12.398867735296339</v>
      </c>
      <c r="J285" s="295">
        <v>12.398867735296339</v>
      </c>
      <c r="K285" s="295">
        <v>12.053504162949521</v>
      </c>
      <c r="L285" s="295">
        <v>12.053504162949521</v>
      </c>
      <c r="M285" s="359" t="s">
        <v>540</v>
      </c>
      <c r="N285" s="359" t="s">
        <v>540</v>
      </c>
      <c r="O285" s="295">
        <v>4.8883717851805661E-2</v>
      </c>
      <c r="P285" s="295">
        <v>4.8883717851805661E-2</v>
      </c>
      <c r="Q285" s="295">
        <v>0.1880756897399416</v>
      </c>
      <c r="R285" s="295">
        <v>0.1880756897399416</v>
      </c>
      <c r="S285" s="295">
        <v>0.1067906839862378</v>
      </c>
      <c r="T285" s="295">
        <v>0.1067906839862378</v>
      </c>
      <c r="U285" s="295">
        <v>9.5760713328254254E-2</v>
      </c>
      <c r="V285" s="295">
        <v>9.5760713328254254E-2</v>
      </c>
      <c r="W285" s="359" t="s">
        <v>540</v>
      </c>
      <c r="X285" s="359" t="s">
        <v>540</v>
      </c>
      <c r="Y285" s="295">
        <v>7.0422456306982087E-2</v>
      </c>
      <c r="Z285" s="295">
        <v>7.0422456306982087E-2</v>
      </c>
      <c r="AA285" s="295">
        <v>8.667923207374692E-2</v>
      </c>
      <c r="AB285" s="295">
        <v>8.667923207374692E-2</v>
      </c>
      <c r="AC285" s="295">
        <v>0.11869398720560831</v>
      </c>
      <c r="AD285" s="295">
        <v>0.11869398720560831</v>
      </c>
      <c r="AE285" s="296">
        <v>9.213307620102007E-2</v>
      </c>
      <c r="AF285" s="296">
        <v>9.213307620102007E-2</v>
      </c>
      <c r="AG285" s="321">
        <v>12903</v>
      </c>
      <c r="AH285" s="321">
        <v>2358</v>
      </c>
      <c r="AI285" s="321">
        <v>236</v>
      </c>
      <c r="AJ285" s="320">
        <v>1001</v>
      </c>
      <c r="AK285" s="204" t="s">
        <v>888</v>
      </c>
      <c r="AL285" s="129"/>
    </row>
    <row r="286" spans="2:38" x14ac:dyDescent="0.2">
      <c r="B286" s="294">
        <v>41549</v>
      </c>
      <c r="C286" s="359" t="s">
        <v>540</v>
      </c>
      <c r="D286" s="359" t="s">
        <v>540</v>
      </c>
      <c r="E286" s="295">
        <v>2.7995499339879961</v>
      </c>
      <c r="F286" s="295">
        <v>2.7995499339879961</v>
      </c>
      <c r="G286" s="295">
        <v>8.8173238829933034</v>
      </c>
      <c r="H286" s="295">
        <v>8.8173238829933034</v>
      </c>
      <c r="I286" s="295">
        <v>9.3886080385372725</v>
      </c>
      <c r="J286" s="295">
        <v>9.3886080385372725</v>
      </c>
      <c r="K286" s="295">
        <v>6.4242361362496947</v>
      </c>
      <c r="L286" s="295">
        <v>6.4242361362496947</v>
      </c>
      <c r="M286" s="359" t="s">
        <v>540</v>
      </c>
      <c r="N286" s="359" t="s">
        <v>540</v>
      </c>
      <c r="O286" s="295">
        <v>7.0982934416464333E-2</v>
      </c>
      <c r="P286" s="295">
        <v>7.0982934416464333E-2</v>
      </c>
      <c r="Q286" s="295">
        <v>4.3971057245913339E-2</v>
      </c>
      <c r="R286" s="295">
        <v>4.3971057245913339E-2</v>
      </c>
      <c r="S286" s="295">
        <v>0.10758838073368739</v>
      </c>
      <c r="T286" s="295">
        <v>0.10758838073368739</v>
      </c>
      <c r="U286" s="295">
        <v>8.0599307210073995E-2</v>
      </c>
      <c r="V286" s="295">
        <v>8.0599307210073995E-2</v>
      </c>
      <c r="W286" s="359" t="s">
        <v>540</v>
      </c>
      <c r="X286" s="359" t="s">
        <v>540</v>
      </c>
      <c r="Y286" s="295">
        <v>3.871579344892357E-2</v>
      </c>
      <c r="Z286" s="295">
        <v>3.871579344892357E-2</v>
      </c>
      <c r="AA286" s="295">
        <v>0.12017311676393501</v>
      </c>
      <c r="AB286" s="295">
        <v>0.12017311676393501</v>
      </c>
      <c r="AC286" s="295">
        <v>0.11009357712752309</v>
      </c>
      <c r="AD286" s="295">
        <v>0.11009357712752309</v>
      </c>
      <c r="AE286" s="296">
        <v>8.0812761582910314E-2</v>
      </c>
      <c r="AF286" s="296">
        <v>8.0812761582910314E-2</v>
      </c>
      <c r="AG286" s="321">
        <v>8233</v>
      </c>
      <c r="AH286" s="321">
        <v>2242</v>
      </c>
      <c r="AI286" s="321">
        <v>159</v>
      </c>
      <c r="AJ286" s="320">
        <v>1319</v>
      </c>
      <c r="AK286" s="204" t="s">
        <v>903</v>
      </c>
      <c r="AL286" s="129"/>
    </row>
    <row r="287" spans="2:38" x14ac:dyDescent="0.2">
      <c r="B287" s="294">
        <v>41550</v>
      </c>
      <c r="C287" s="359" t="s">
        <v>540</v>
      </c>
      <c r="D287" s="359" t="s">
        <v>540</v>
      </c>
      <c r="E287" s="295">
        <v>0.22923408657848809</v>
      </c>
      <c r="F287" s="295">
        <v>0.22923408657848809</v>
      </c>
      <c r="G287" s="295">
        <v>0.26514904300078751</v>
      </c>
      <c r="H287" s="295">
        <v>0.26514904300078751</v>
      </c>
      <c r="I287" s="295">
        <v>0.26756142942610367</v>
      </c>
      <c r="J287" s="295">
        <v>0.26756142942610367</v>
      </c>
      <c r="K287" s="295">
        <v>0.25047672852904074</v>
      </c>
      <c r="L287" s="295">
        <v>0.25047672852904074</v>
      </c>
      <c r="M287" s="359" t="s">
        <v>540</v>
      </c>
      <c r="N287" s="359" t="s">
        <v>540</v>
      </c>
      <c r="O287" s="295">
        <v>6.050810083986777E-3</v>
      </c>
      <c r="P287" s="295">
        <v>6.050810083986777E-3</v>
      </c>
      <c r="Q287" s="295">
        <v>3.2719409310238302E-3</v>
      </c>
      <c r="R287" s="295">
        <v>3.2719409310238302E-3</v>
      </c>
      <c r="S287" s="295">
        <v>1.3165868647226357E-3</v>
      </c>
      <c r="T287" s="295">
        <v>1.3165868647226357E-3</v>
      </c>
      <c r="U287" s="295">
        <v>3.7153775432463604E-3</v>
      </c>
      <c r="V287" s="295">
        <v>3.7153775432463604E-3</v>
      </c>
      <c r="W287" s="359" t="s">
        <v>540</v>
      </c>
      <c r="X287" s="359" t="s">
        <v>540</v>
      </c>
      <c r="Y287" s="295">
        <v>8.8867279629254326E-3</v>
      </c>
      <c r="Z287" s="295">
        <v>8.8867279629254326E-3</v>
      </c>
      <c r="AA287" s="295">
        <v>4.0323834894055596E-2</v>
      </c>
      <c r="AB287" s="295">
        <v>4.0323834894055596E-2</v>
      </c>
      <c r="AC287" s="295">
        <v>2.5270532210613265E-2</v>
      </c>
      <c r="AD287" s="295">
        <v>2.5270532210613265E-2</v>
      </c>
      <c r="AE287" s="296">
        <v>2.0766929000579023E-2</v>
      </c>
      <c r="AF287" s="296">
        <v>2.0766929000579023E-2</v>
      </c>
      <c r="AG287" s="321">
        <v>1228</v>
      </c>
      <c r="AH287" s="321">
        <v>492</v>
      </c>
      <c r="AI287" s="321">
        <v>12</v>
      </c>
      <c r="AJ287" s="320">
        <v>108</v>
      </c>
      <c r="AK287" s="204" t="s">
        <v>903</v>
      </c>
      <c r="AL287" s="129"/>
    </row>
    <row r="288" spans="2:38" x14ac:dyDescent="0.2">
      <c r="B288" s="294">
        <v>41551</v>
      </c>
      <c r="C288" s="359" t="s">
        <v>540</v>
      </c>
      <c r="D288" s="359" t="s">
        <v>540</v>
      </c>
      <c r="E288" s="295">
        <v>0.19934231839731911</v>
      </c>
      <c r="F288" s="295">
        <v>0.19934231839731911</v>
      </c>
      <c r="G288" s="295">
        <v>0.23690244655902329</v>
      </c>
      <c r="H288" s="295">
        <v>0.23690244655902329</v>
      </c>
      <c r="I288" s="295">
        <v>0.175319030295051</v>
      </c>
      <c r="J288" s="295">
        <v>0.175319030295051</v>
      </c>
      <c r="K288" s="295">
        <v>0.1964833413860948</v>
      </c>
      <c r="L288" s="295">
        <v>0.1964833413860948</v>
      </c>
      <c r="M288" s="359" t="s">
        <v>540</v>
      </c>
      <c r="N288" s="359" t="s">
        <v>540</v>
      </c>
      <c r="O288" s="295">
        <v>5.8174167186286221E-4</v>
      </c>
      <c r="P288" s="295">
        <v>5.8174167186286221E-4</v>
      </c>
      <c r="Q288" s="295">
        <v>2.8977561968907858E-3</v>
      </c>
      <c r="R288" s="295">
        <v>2.8977561968907858E-3</v>
      </c>
      <c r="S288" s="295">
        <v>7.8220749021756602E-4</v>
      </c>
      <c r="T288" s="295">
        <v>7.8220749021756602E-4</v>
      </c>
      <c r="U288" s="295">
        <v>1.0632674420541961E-3</v>
      </c>
      <c r="V288" s="295">
        <v>1.0632674420541961E-3</v>
      </c>
      <c r="W288" s="359" t="s">
        <v>540</v>
      </c>
      <c r="X288" s="359" t="s">
        <v>540</v>
      </c>
      <c r="Y288" s="295">
        <v>3.6266399033366853E-7</v>
      </c>
      <c r="Z288" s="295">
        <v>3.6266399033366853E-7</v>
      </c>
      <c r="AA288" s="295">
        <v>5.4995357260295433E-2</v>
      </c>
      <c r="AB288" s="295">
        <v>5.4995357260295433E-2</v>
      </c>
      <c r="AC288" s="295">
        <v>1.9170608094712352E-5</v>
      </c>
      <c r="AD288" s="295">
        <v>1.9170608094712352E-5</v>
      </c>
      <c r="AE288" s="296">
        <v>9.5799014692224786E-3</v>
      </c>
      <c r="AF288" s="296">
        <v>9.5799014692224786E-3</v>
      </c>
      <c r="AG288" s="321">
        <v>581</v>
      </c>
      <c r="AH288" s="321">
        <v>299</v>
      </c>
      <c r="AI288" s="321">
        <v>10</v>
      </c>
      <c r="AJ288" s="320">
        <v>27</v>
      </c>
      <c r="AK288" s="204" t="s">
        <v>903</v>
      </c>
      <c r="AL288" s="129"/>
    </row>
    <row r="289" spans="2:38" x14ac:dyDescent="0.2">
      <c r="B289" s="294">
        <v>41552</v>
      </c>
      <c r="C289" s="359" t="s">
        <v>540</v>
      </c>
      <c r="D289" s="359" t="s">
        <v>540</v>
      </c>
      <c r="E289" s="295">
        <v>0.11614977583786476</v>
      </c>
      <c r="F289" s="295">
        <v>0.11614977583786476</v>
      </c>
      <c r="G289" s="295">
        <v>1.0803148372949054</v>
      </c>
      <c r="H289" s="295">
        <v>1.0803148372949054</v>
      </c>
      <c r="I289" s="295">
        <v>0.14426694185913683</v>
      </c>
      <c r="J289" s="295">
        <v>0.14426694185913683</v>
      </c>
      <c r="K289" s="295">
        <v>0.29496583761088963</v>
      </c>
      <c r="L289" s="295">
        <v>0.29496583761088963</v>
      </c>
      <c r="M289" s="359" t="s">
        <v>540</v>
      </c>
      <c r="N289" s="359" t="s">
        <v>540</v>
      </c>
      <c r="O289" s="295">
        <v>1.0903301993597358E-3</v>
      </c>
      <c r="P289" s="295">
        <v>1.0903301993597358E-3</v>
      </c>
      <c r="Q289" s="295">
        <v>2.1198000287165029E-2</v>
      </c>
      <c r="R289" s="295">
        <v>2.1198000287165029E-2</v>
      </c>
      <c r="S289" s="295">
        <v>9.2161080530584502E-4</v>
      </c>
      <c r="T289" s="295">
        <v>9.2161080530584502E-4</v>
      </c>
      <c r="U289" s="295">
        <v>4.5241878196807467E-3</v>
      </c>
      <c r="V289" s="295">
        <v>4.5241878196807467E-3</v>
      </c>
      <c r="W289" s="359" t="s">
        <v>540</v>
      </c>
      <c r="X289" s="359" t="s">
        <v>540</v>
      </c>
      <c r="Y289" s="295">
        <v>1.1426187117344753E-2</v>
      </c>
      <c r="Z289" s="295">
        <v>1.1426187117344753E-2</v>
      </c>
      <c r="AA289" s="295">
        <v>8.1874576114199411E-3</v>
      </c>
      <c r="AB289" s="295">
        <v>8.1874576114199411E-3</v>
      </c>
      <c r="AC289" s="295">
        <v>3.0899158543448596E-3</v>
      </c>
      <c r="AD289" s="295">
        <v>3.0899158543448596E-3</v>
      </c>
      <c r="AE289" s="296">
        <v>7.6017999317256396E-3</v>
      </c>
      <c r="AF289" s="296">
        <v>7.6017999317256396E-3</v>
      </c>
      <c r="AG289" s="321">
        <v>720</v>
      </c>
      <c r="AH289" s="321">
        <v>284</v>
      </c>
      <c r="AI289" s="321">
        <v>21</v>
      </c>
      <c r="AJ289" s="320">
        <v>83</v>
      </c>
      <c r="AK289" s="204" t="s">
        <v>903</v>
      </c>
      <c r="AL289" s="129"/>
    </row>
    <row r="290" spans="2:38" x14ac:dyDescent="0.2">
      <c r="B290" s="294">
        <v>41553</v>
      </c>
      <c r="C290" s="359" t="s">
        <v>540</v>
      </c>
      <c r="D290" s="359" t="s">
        <v>540</v>
      </c>
      <c r="E290" s="295">
        <v>0.19949907513524623</v>
      </c>
      <c r="F290" s="295">
        <v>0.19949907513524623</v>
      </c>
      <c r="G290" s="295">
        <v>0.18183637684753712</v>
      </c>
      <c r="H290" s="295">
        <v>0.18183637684753712</v>
      </c>
      <c r="I290" s="295">
        <v>0.21419319363314082</v>
      </c>
      <c r="J290" s="295">
        <v>0.21419319363314082</v>
      </c>
      <c r="K290" s="295">
        <v>0.20217227658888046</v>
      </c>
      <c r="L290" s="295">
        <v>0.20217227658888046</v>
      </c>
      <c r="M290" s="359" t="s">
        <v>540</v>
      </c>
      <c r="N290" s="359" t="s">
        <v>540</v>
      </c>
      <c r="O290" s="295">
        <v>7.3849840978998079E-4</v>
      </c>
      <c r="P290" s="295">
        <v>7.3849840978998079E-4</v>
      </c>
      <c r="Q290" s="295">
        <v>1.2443817902564036E-3</v>
      </c>
      <c r="R290" s="295">
        <v>1.2443817902564036E-3</v>
      </c>
      <c r="S290" s="295">
        <v>1.3866757536975761E-2</v>
      </c>
      <c r="T290" s="295">
        <v>1.3866757536975761E-2</v>
      </c>
      <c r="U290" s="295">
        <v>5.9615678802354957E-3</v>
      </c>
      <c r="V290" s="295">
        <v>5.9615678802354957E-3</v>
      </c>
      <c r="W290" s="359" t="s">
        <v>540</v>
      </c>
      <c r="X290" s="359" t="s">
        <v>540</v>
      </c>
      <c r="Y290" s="295">
        <v>3.6266399033366853E-7</v>
      </c>
      <c r="Z290" s="295">
        <v>3.6266399033366853E-7</v>
      </c>
      <c r="AA290" s="295">
        <v>1.5366583324437655E-2</v>
      </c>
      <c r="AB290" s="295">
        <v>1.5366583324437655E-2</v>
      </c>
      <c r="AC290" s="295">
        <v>7.3998016791574873E-3</v>
      </c>
      <c r="AD290" s="295">
        <v>7.3998016791574873E-3</v>
      </c>
      <c r="AE290" s="296">
        <v>5.5691718587388434E-3</v>
      </c>
      <c r="AF290" s="296">
        <v>5.5691718587388434E-3</v>
      </c>
      <c r="AG290" s="321">
        <v>453</v>
      </c>
      <c r="AH290" s="321">
        <v>171</v>
      </c>
      <c r="AI290" s="321">
        <v>6</v>
      </c>
      <c r="AJ290" s="320">
        <v>13</v>
      </c>
      <c r="AK290" s="204" t="s">
        <v>903</v>
      </c>
      <c r="AL290" s="129"/>
    </row>
    <row r="291" spans="2:38" x14ac:dyDescent="0.2">
      <c r="B291" s="294">
        <v>41554</v>
      </c>
      <c r="C291" s="359" t="s">
        <v>540</v>
      </c>
      <c r="D291" s="359" t="s">
        <v>540</v>
      </c>
      <c r="E291" s="295">
        <v>1.5013812010352913E-3</v>
      </c>
      <c r="F291" s="295">
        <v>1.5013812010352913E-3</v>
      </c>
      <c r="G291" s="295">
        <v>0.81447833861978047</v>
      </c>
      <c r="H291" s="295">
        <v>0.81447833861978047</v>
      </c>
      <c r="I291" s="295">
        <v>0.32580490893284825</v>
      </c>
      <c r="J291" s="295">
        <v>0.32580490893284825</v>
      </c>
      <c r="K291" s="295">
        <v>0.26985333876579182</v>
      </c>
      <c r="L291" s="295">
        <v>0.26985333876579182</v>
      </c>
      <c r="M291" s="359" t="s">
        <v>540</v>
      </c>
      <c r="N291" s="359" t="s">
        <v>540</v>
      </c>
      <c r="O291" s="295">
        <v>1.7417415325235398E-5</v>
      </c>
      <c r="P291" s="295">
        <v>1.7417415325235398E-5</v>
      </c>
      <c r="Q291" s="295">
        <v>3.7931889676417224E-2</v>
      </c>
      <c r="R291" s="295">
        <v>3.7931889676417224E-2</v>
      </c>
      <c r="S291" s="295">
        <v>2.003535422963211E-2</v>
      </c>
      <c r="T291" s="295">
        <v>2.003535422963211E-2</v>
      </c>
      <c r="U291" s="295">
        <v>1.4446502652867413E-2</v>
      </c>
      <c r="V291" s="295">
        <v>1.4446502652867413E-2</v>
      </c>
      <c r="W291" s="359" t="s">
        <v>540</v>
      </c>
      <c r="X291" s="359" t="s">
        <v>540</v>
      </c>
      <c r="Y291" s="295">
        <v>5.8907130198329008E-4</v>
      </c>
      <c r="Z291" s="295">
        <v>5.8907130198329008E-4</v>
      </c>
      <c r="AA291" s="295">
        <v>2.3642157328170803E-2</v>
      </c>
      <c r="AB291" s="295">
        <v>2.3642157328170803E-2</v>
      </c>
      <c r="AC291" s="295">
        <v>1.9170608094712352E-5</v>
      </c>
      <c r="AD291" s="295">
        <v>1.9170608094712352E-5</v>
      </c>
      <c r="AE291" s="296">
        <v>4.3786758338747438E-3</v>
      </c>
      <c r="AF291" s="296">
        <v>4.3786758338747438E-3</v>
      </c>
      <c r="AG291" s="321">
        <v>973</v>
      </c>
      <c r="AH291" s="321">
        <v>398</v>
      </c>
      <c r="AI291" s="321">
        <v>27</v>
      </c>
      <c r="AJ291" s="320">
        <v>129</v>
      </c>
      <c r="AK291" s="204" t="s">
        <v>903</v>
      </c>
      <c r="AL291" s="129"/>
    </row>
    <row r="292" spans="2:38" x14ac:dyDescent="0.2">
      <c r="B292" s="294">
        <v>41555</v>
      </c>
      <c r="C292" s="359" t="s">
        <v>540</v>
      </c>
      <c r="D292" s="359" t="s">
        <v>540</v>
      </c>
      <c r="E292" s="295">
        <v>0.13714124478783846</v>
      </c>
      <c r="F292" s="295">
        <v>0.13714124478783846</v>
      </c>
      <c r="G292" s="295">
        <v>9.0561407630757984E-2</v>
      </c>
      <c r="H292" s="295">
        <v>9.0561407630757984E-2</v>
      </c>
      <c r="I292" s="295">
        <v>0.7766584638141909</v>
      </c>
      <c r="J292" s="295">
        <v>0.7766584638141909</v>
      </c>
      <c r="K292" s="295">
        <v>0.3791760131711876</v>
      </c>
      <c r="L292" s="295">
        <v>0.3791760131711876</v>
      </c>
      <c r="M292" s="359" t="s">
        <v>540</v>
      </c>
      <c r="N292" s="359" t="s">
        <v>540</v>
      </c>
      <c r="O292" s="295">
        <v>6.5071463655079443E-3</v>
      </c>
      <c r="P292" s="295">
        <v>6.5071463655079443E-3</v>
      </c>
      <c r="Q292" s="295">
        <v>8.0928326219472399E-4</v>
      </c>
      <c r="R292" s="295">
        <v>8.0928326219472399E-4</v>
      </c>
      <c r="S292" s="295">
        <v>3.7019324784554114E-3</v>
      </c>
      <c r="T292" s="295">
        <v>3.7019324784554114E-3</v>
      </c>
      <c r="U292" s="295">
        <v>4.4181640006724929E-3</v>
      </c>
      <c r="V292" s="295">
        <v>4.4181640006724929E-3</v>
      </c>
      <c r="W292" s="359" t="s">
        <v>540</v>
      </c>
      <c r="X292" s="359" t="s">
        <v>540</v>
      </c>
      <c r="Y292" s="295">
        <v>9.2699111000806127E-3</v>
      </c>
      <c r="Z292" s="295">
        <v>9.2699111000806127E-3</v>
      </c>
      <c r="AA292" s="295">
        <v>1.0771942868106319E-2</v>
      </c>
      <c r="AB292" s="295">
        <v>1.0771942868106319E-2</v>
      </c>
      <c r="AC292" s="295">
        <v>2.1140926487269065E-3</v>
      </c>
      <c r="AD292" s="295">
        <v>2.1140926487269065E-3</v>
      </c>
      <c r="AE292" s="296">
        <v>6.7324046158579644E-3</v>
      </c>
      <c r="AF292" s="296">
        <v>6.7324046158579644E-3</v>
      </c>
      <c r="AG292" s="321">
        <v>1006</v>
      </c>
      <c r="AH292" s="321">
        <v>374</v>
      </c>
      <c r="AI292" s="321">
        <v>12</v>
      </c>
      <c r="AJ292" s="320">
        <v>97</v>
      </c>
      <c r="AK292" s="204" t="s">
        <v>903</v>
      </c>
      <c r="AL292" s="129"/>
    </row>
    <row r="293" spans="2:38" x14ac:dyDescent="0.2">
      <c r="B293" s="294">
        <v>41556</v>
      </c>
      <c r="C293" s="359" t="s">
        <v>540</v>
      </c>
      <c r="D293" s="359" t="s">
        <v>540</v>
      </c>
      <c r="E293" s="295">
        <v>0.23638219382796472</v>
      </c>
      <c r="F293" s="295">
        <v>0.23638219382796472</v>
      </c>
      <c r="G293" s="295">
        <v>7.8126291698755179E-2</v>
      </c>
      <c r="H293" s="295">
        <v>7.8126291698755179E-2</v>
      </c>
      <c r="I293" s="295">
        <v>0.56428138559150565</v>
      </c>
      <c r="J293" s="295">
        <v>0.56428138559150565</v>
      </c>
      <c r="K293" s="295">
        <v>0.3370921301548403</v>
      </c>
      <c r="L293" s="295">
        <v>0.3370921301548403</v>
      </c>
      <c r="M293" s="359" t="s">
        <v>540</v>
      </c>
      <c r="N293" s="359" t="s">
        <v>540</v>
      </c>
      <c r="O293" s="295">
        <v>5.4725518951889611E-3</v>
      </c>
      <c r="P293" s="295">
        <v>5.4725518951889611E-3</v>
      </c>
      <c r="Q293" s="295">
        <v>5.7433005704141701E-4</v>
      </c>
      <c r="R293" s="295">
        <v>5.7433005704141701E-4</v>
      </c>
      <c r="S293" s="295">
        <v>1.2774764902117574E-2</v>
      </c>
      <c r="T293" s="295">
        <v>1.2774764902117574E-2</v>
      </c>
      <c r="U293" s="295">
        <v>7.4761938660676819E-3</v>
      </c>
      <c r="V293" s="295">
        <v>7.4761938660676819E-3</v>
      </c>
      <c r="W293" s="359" t="s">
        <v>540</v>
      </c>
      <c r="X293" s="359" t="s">
        <v>540</v>
      </c>
      <c r="Y293" s="295">
        <v>3.6266399033366853E-7</v>
      </c>
      <c r="Z293" s="295">
        <v>3.6266399033366853E-7</v>
      </c>
      <c r="AA293" s="295">
        <v>1.3051859155149517E-2</v>
      </c>
      <c r="AB293" s="295">
        <v>1.3051859155149517E-2</v>
      </c>
      <c r="AC293" s="295">
        <v>9.7348072068861626E-3</v>
      </c>
      <c r="AD293" s="295">
        <v>9.7348072068861626E-3</v>
      </c>
      <c r="AE293" s="296">
        <v>6.0796008159642902E-3</v>
      </c>
      <c r="AF293" s="296">
        <v>6.0796008159642902E-3</v>
      </c>
      <c r="AG293" s="321">
        <v>813</v>
      </c>
      <c r="AH293" s="321">
        <v>337</v>
      </c>
      <c r="AI293" s="321">
        <v>10</v>
      </c>
      <c r="AJ293" s="320">
        <v>96</v>
      </c>
      <c r="AK293" s="204" t="s">
        <v>903</v>
      </c>
      <c r="AL293" s="129"/>
    </row>
    <row r="294" spans="2:38" x14ac:dyDescent="0.2">
      <c r="B294" s="294">
        <v>41557</v>
      </c>
      <c r="C294" s="359" t="s">
        <v>540</v>
      </c>
      <c r="D294" s="359" t="s">
        <v>540</v>
      </c>
      <c r="E294" s="295">
        <v>3.7548463958142465E-2</v>
      </c>
      <c r="F294" s="295">
        <v>3.7548463958142465E-2</v>
      </c>
      <c r="G294" s="295">
        <v>2.4365517571454056E-4</v>
      </c>
      <c r="H294" s="295">
        <v>2.4365517571454056E-4</v>
      </c>
      <c r="I294" s="295">
        <v>0.1703818295523411</v>
      </c>
      <c r="J294" s="295">
        <v>0.1703818295523411</v>
      </c>
      <c r="K294" s="295">
        <v>8.3012106405504771E-2</v>
      </c>
      <c r="L294" s="295">
        <v>8.3012106405504771E-2</v>
      </c>
      <c r="M294" s="359" t="s">
        <v>540</v>
      </c>
      <c r="N294" s="359" t="s">
        <v>540</v>
      </c>
      <c r="O294" s="295">
        <v>3.6924920489499039E-4</v>
      </c>
      <c r="P294" s="295">
        <v>3.6924920489499039E-4</v>
      </c>
      <c r="Q294" s="295">
        <v>3.4807882244934363E-5</v>
      </c>
      <c r="R294" s="295">
        <v>3.4807882244934363E-5</v>
      </c>
      <c r="S294" s="295">
        <v>1.3591823221107211E-3</v>
      </c>
      <c r="T294" s="295">
        <v>1.3591823221107211E-3</v>
      </c>
      <c r="U294" s="295">
        <v>6.9824257946863883E-4</v>
      </c>
      <c r="V294" s="295">
        <v>6.9824257946863883E-4</v>
      </c>
      <c r="W294" s="359" t="s">
        <v>540</v>
      </c>
      <c r="X294" s="359" t="s">
        <v>540</v>
      </c>
      <c r="Y294" s="295">
        <v>3.6266399033366853E-7</v>
      </c>
      <c r="Z294" s="295">
        <v>3.6266399033366853E-7</v>
      </c>
      <c r="AA294" s="295">
        <v>6.3861497052445874E-3</v>
      </c>
      <c r="AB294" s="295">
        <v>6.3861497052445874E-3</v>
      </c>
      <c r="AC294" s="295">
        <v>5.7695573554862236E-3</v>
      </c>
      <c r="AD294" s="295">
        <v>5.7695573554862236E-3</v>
      </c>
      <c r="AE294" s="296">
        <v>3.3684203013246731E-3</v>
      </c>
      <c r="AF294" s="296">
        <v>3.3684203013246731E-3</v>
      </c>
      <c r="AG294" s="321">
        <v>674</v>
      </c>
      <c r="AH294" s="321">
        <v>331</v>
      </c>
      <c r="AI294" s="321">
        <v>7</v>
      </c>
      <c r="AJ294" s="320">
        <v>23</v>
      </c>
      <c r="AK294" s="204" t="s">
        <v>903</v>
      </c>
      <c r="AL294" s="129"/>
    </row>
    <row r="295" spans="2:38" x14ac:dyDescent="0.2">
      <c r="B295" s="294">
        <v>41558</v>
      </c>
      <c r="C295" s="359" t="s">
        <v>540</v>
      </c>
      <c r="D295" s="359" t="s">
        <v>540</v>
      </c>
      <c r="E295" s="295">
        <v>2.7415011721920513E-3</v>
      </c>
      <c r="F295" s="295">
        <v>2.7415011721920513E-3</v>
      </c>
      <c r="G295" s="295">
        <v>5.2855769188932832E-2</v>
      </c>
      <c r="H295" s="295">
        <v>5.2855769188932832E-2</v>
      </c>
      <c r="I295" s="295">
        <v>1.2705063244573435E-2</v>
      </c>
      <c r="J295" s="295">
        <v>1.2705063244573435E-2</v>
      </c>
      <c r="K295" s="295">
        <v>1.5361336748310056E-2</v>
      </c>
      <c r="L295" s="295">
        <v>1.5361336748310056E-2</v>
      </c>
      <c r="M295" s="359" t="s">
        <v>540</v>
      </c>
      <c r="N295" s="359" t="s">
        <v>540</v>
      </c>
      <c r="O295" s="295">
        <v>1.0450449195141237E-5</v>
      </c>
      <c r="P295" s="295">
        <v>1.0450449195141237E-5</v>
      </c>
      <c r="Q295" s="295">
        <v>6.0913793928635144E-4</v>
      </c>
      <c r="R295" s="295">
        <v>6.0913793928635144E-4</v>
      </c>
      <c r="S295" s="295">
        <v>8.1318600468162805E-5</v>
      </c>
      <c r="T295" s="295">
        <v>8.1318600468162805E-5</v>
      </c>
      <c r="U295" s="295">
        <v>1.4237484266822577E-4</v>
      </c>
      <c r="V295" s="295">
        <v>1.4237484266822577E-4</v>
      </c>
      <c r="W295" s="359" t="s">
        <v>540</v>
      </c>
      <c r="X295" s="359" t="s">
        <v>540</v>
      </c>
      <c r="Y295" s="295">
        <v>3.6266399033366853E-7</v>
      </c>
      <c r="Z295" s="295">
        <v>3.6266399033366853E-7</v>
      </c>
      <c r="AA295" s="295">
        <v>1.6424075396257045E-4</v>
      </c>
      <c r="AB295" s="295">
        <v>1.6424075396257045E-4</v>
      </c>
      <c r="AC295" s="295">
        <v>3.0354880897027443E-2</v>
      </c>
      <c r="AD295" s="295">
        <v>3.0354880897027443E-2</v>
      </c>
      <c r="AE295" s="296">
        <v>1.1901823105503223E-2</v>
      </c>
      <c r="AF295" s="296">
        <v>1.1901823105503223E-2</v>
      </c>
      <c r="AG295" s="321">
        <v>468</v>
      </c>
      <c r="AH295" s="321">
        <v>306</v>
      </c>
      <c r="AI295" s="321">
        <v>4</v>
      </c>
      <c r="AJ295" s="320">
        <v>27</v>
      </c>
      <c r="AK295" s="204" t="s">
        <v>903</v>
      </c>
      <c r="AL295" s="129"/>
    </row>
    <row r="296" spans="2:38" x14ac:dyDescent="0.2">
      <c r="B296" s="294">
        <v>41559</v>
      </c>
      <c r="C296" s="359" t="s">
        <v>540</v>
      </c>
      <c r="D296" s="359" t="s">
        <v>540</v>
      </c>
      <c r="E296" s="295">
        <v>2.3743420571360894E-2</v>
      </c>
      <c r="F296" s="295">
        <v>2.3743420571360894E-2</v>
      </c>
      <c r="G296" s="295">
        <v>0.17995675120631066</v>
      </c>
      <c r="H296" s="295">
        <v>0.17995675120631066</v>
      </c>
      <c r="I296" s="295">
        <v>0.14118070735565463</v>
      </c>
      <c r="J296" s="295">
        <v>0.14118070735565463</v>
      </c>
      <c r="K296" s="295">
        <v>9.6867904923897616E-2</v>
      </c>
      <c r="L296" s="295">
        <v>9.6867904923897616E-2</v>
      </c>
      <c r="M296" s="359" t="s">
        <v>540</v>
      </c>
      <c r="N296" s="359" t="s">
        <v>540</v>
      </c>
      <c r="O296" s="295">
        <v>2.0552550083777769E-4</v>
      </c>
      <c r="P296" s="295">
        <v>2.0552550083777769E-4</v>
      </c>
      <c r="Q296" s="295">
        <v>4.1073301049022555E-3</v>
      </c>
      <c r="R296" s="295">
        <v>4.1073301049022555E-3</v>
      </c>
      <c r="S296" s="295">
        <v>1.9400294683118839E-3</v>
      </c>
      <c r="T296" s="295">
        <v>1.9400294683118839E-3</v>
      </c>
      <c r="U296" s="295">
        <v>1.5630940173788186E-3</v>
      </c>
      <c r="V296" s="295">
        <v>1.5630940173788186E-3</v>
      </c>
      <c r="W296" s="359" t="s">
        <v>540</v>
      </c>
      <c r="X296" s="359" t="s">
        <v>540</v>
      </c>
      <c r="Y296" s="295">
        <v>8.1830643837859218E-3</v>
      </c>
      <c r="Z296" s="295">
        <v>8.1830643837859218E-3</v>
      </c>
      <c r="AA296" s="295">
        <v>6.9901832831688562E-2</v>
      </c>
      <c r="AB296" s="295">
        <v>6.9901832831688562E-2</v>
      </c>
      <c r="AC296" s="295">
        <v>7.5004818511656898E-3</v>
      </c>
      <c r="AD296" s="295">
        <v>7.5004818511656898E-3</v>
      </c>
      <c r="AE296" s="296">
        <v>1.8658569628300613E-2</v>
      </c>
      <c r="AF296" s="296">
        <v>1.8658569628300613E-2</v>
      </c>
      <c r="AG296" s="321">
        <v>278</v>
      </c>
      <c r="AH296" s="321">
        <v>167</v>
      </c>
      <c r="AI296" s="321">
        <v>6</v>
      </c>
      <c r="AJ296" s="320">
        <v>27</v>
      </c>
      <c r="AK296" s="204" t="s">
        <v>903</v>
      </c>
      <c r="AL296" s="129"/>
    </row>
    <row r="297" spans="2:38" x14ac:dyDescent="0.2">
      <c r="B297" s="294">
        <v>41560</v>
      </c>
      <c r="C297" s="359" t="s">
        <v>540</v>
      </c>
      <c r="D297" s="359" t="s">
        <v>540</v>
      </c>
      <c r="E297" s="295">
        <v>3.2006242401652563E-2</v>
      </c>
      <c r="F297" s="295">
        <v>3.2006242401652563E-2</v>
      </c>
      <c r="G297" s="295">
        <v>0.26847319575517875</v>
      </c>
      <c r="H297" s="295">
        <v>0.26847319575517875</v>
      </c>
      <c r="I297" s="295">
        <v>0.36398205569549669</v>
      </c>
      <c r="J297" s="295">
        <v>0.36398205569549669</v>
      </c>
      <c r="K297" s="295">
        <v>0.20301440863700318</v>
      </c>
      <c r="L297" s="295">
        <v>0.20301440863700318</v>
      </c>
      <c r="M297" s="359" t="s">
        <v>540</v>
      </c>
      <c r="N297" s="359" t="s">
        <v>540</v>
      </c>
      <c r="O297" s="295">
        <v>3.9363358635031997E-4</v>
      </c>
      <c r="P297" s="295">
        <v>3.9363358635031997E-4</v>
      </c>
      <c r="Q297" s="295">
        <v>4.6990641030661391E-3</v>
      </c>
      <c r="R297" s="295">
        <v>4.6990641030661391E-3</v>
      </c>
      <c r="S297" s="295">
        <v>5.9672363486399467E-3</v>
      </c>
      <c r="T297" s="295">
        <v>5.9672363486399467E-3</v>
      </c>
      <c r="U297" s="295">
        <v>3.3230894129158222E-3</v>
      </c>
      <c r="V297" s="295">
        <v>3.3230894129158222E-3</v>
      </c>
      <c r="W297" s="359" t="s">
        <v>540</v>
      </c>
      <c r="X297" s="359" t="s">
        <v>540</v>
      </c>
      <c r="Y297" s="295">
        <v>3.6266399033366853E-7</v>
      </c>
      <c r="Z297" s="295">
        <v>3.6266399033366853E-7</v>
      </c>
      <c r="AA297" s="295">
        <v>8.376407193573368E-2</v>
      </c>
      <c r="AB297" s="295">
        <v>8.376407193573368E-2</v>
      </c>
      <c r="AC297" s="295">
        <v>2.9057655603844844E-2</v>
      </c>
      <c r="AD297" s="295">
        <v>2.9057655603844844E-2</v>
      </c>
      <c r="AE297" s="296">
        <v>2.5945435246139275E-2</v>
      </c>
      <c r="AF297" s="296">
        <v>2.5945435246139275E-2</v>
      </c>
      <c r="AG297" s="321">
        <v>453</v>
      </c>
      <c r="AH297" s="321">
        <v>176</v>
      </c>
      <c r="AI297" s="321">
        <v>7</v>
      </c>
      <c r="AJ297" s="320">
        <v>14</v>
      </c>
      <c r="AK297" s="204" t="s">
        <v>903</v>
      </c>
      <c r="AL297" s="129"/>
    </row>
    <row r="298" spans="2:38" x14ac:dyDescent="0.2">
      <c r="B298" s="294">
        <v>41561</v>
      </c>
      <c r="C298" s="359" t="s">
        <v>540</v>
      </c>
      <c r="D298" s="359" t="s">
        <v>540</v>
      </c>
      <c r="E298" s="295">
        <v>6.1438190818235337E-2</v>
      </c>
      <c r="F298" s="295">
        <v>6.1438190818235337E-2</v>
      </c>
      <c r="G298" s="295">
        <v>3.1936231959727279E-2</v>
      </c>
      <c r="H298" s="295">
        <v>3.1936231959727279E-2</v>
      </c>
      <c r="I298" s="295">
        <v>0.15505520952124643</v>
      </c>
      <c r="J298" s="295">
        <v>0.15505520952124643</v>
      </c>
      <c r="K298" s="295">
        <v>9.2920789604818921E-2</v>
      </c>
      <c r="L298" s="295">
        <v>9.2920789604818921E-2</v>
      </c>
      <c r="M298" s="359" t="s">
        <v>540</v>
      </c>
      <c r="N298" s="359" t="s">
        <v>540</v>
      </c>
      <c r="O298" s="295">
        <v>4.4588583232602617E-4</v>
      </c>
      <c r="P298" s="295">
        <v>4.4588583232602617E-4</v>
      </c>
      <c r="Q298" s="295">
        <v>2.3495320515330698E-4</v>
      </c>
      <c r="R298" s="295">
        <v>2.3495320515330698E-4</v>
      </c>
      <c r="S298" s="295">
        <v>1.9439017826198917E-3</v>
      </c>
      <c r="T298" s="295">
        <v>1.9439017826198917E-3</v>
      </c>
      <c r="U298" s="295">
        <v>9.9510927269174775E-4</v>
      </c>
      <c r="V298" s="295">
        <v>9.9510927269174775E-4</v>
      </c>
      <c r="W298" s="359" t="s">
        <v>540</v>
      </c>
      <c r="X298" s="359" t="s">
        <v>540</v>
      </c>
      <c r="Y298" s="295">
        <v>3.6266399033366853E-7</v>
      </c>
      <c r="Z298" s="295">
        <v>3.6266399033366853E-7</v>
      </c>
      <c r="AA298" s="295">
        <v>1.6315098115612117E-2</v>
      </c>
      <c r="AB298" s="295">
        <v>1.6315098115612117E-2</v>
      </c>
      <c r="AC298" s="295">
        <v>1.5403875353809512E-2</v>
      </c>
      <c r="AD298" s="295">
        <v>1.5403875353809512E-2</v>
      </c>
      <c r="AE298" s="296">
        <v>8.864998003909684E-3</v>
      </c>
      <c r="AF298" s="296">
        <v>8.864998003909684E-3</v>
      </c>
      <c r="AG298" s="321">
        <v>514</v>
      </c>
      <c r="AH298" s="321">
        <v>328</v>
      </c>
      <c r="AI298" s="321">
        <v>7</v>
      </c>
      <c r="AJ298" s="320">
        <v>25</v>
      </c>
      <c r="AK298" s="204" t="s">
        <v>903</v>
      </c>
      <c r="AL298" s="129"/>
    </row>
    <row r="299" spans="2:38" x14ac:dyDescent="0.2">
      <c r="B299" s="294">
        <v>41562</v>
      </c>
      <c r="C299" s="359" t="s">
        <v>540</v>
      </c>
      <c r="D299" s="359" t="s">
        <v>540</v>
      </c>
      <c r="E299" s="295">
        <v>1.3028226663276076E-3</v>
      </c>
      <c r="F299" s="295">
        <v>1.3028226663276076E-3</v>
      </c>
      <c r="G299" s="295">
        <v>2.9377852614724604E-2</v>
      </c>
      <c r="H299" s="295">
        <v>2.9377852614724604E-2</v>
      </c>
      <c r="I299" s="295">
        <v>0.55316397121321548</v>
      </c>
      <c r="J299" s="295">
        <v>0.55316397121321548</v>
      </c>
      <c r="K299" s="295">
        <v>0.22204568414898465</v>
      </c>
      <c r="L299" s="295">
        <v>0.22204568414898465</v>
      </c>
      <c r="M299" s="359" t="s">
        <v>540</v>
      </c>
      <c r="N299" s="359" t="s">
        <v>540</v>
      </c>
      <c r="O299" s="295">
        <v>1.0450449195141237E-5</v>
      </c>
      <c r="P299" s="295">
        <v>1.0450449195141237E-5</v>
      </c>
      <c r="Q299" s="295">
        <v>4.3509852806167955E-5</v>
      </c>
      <c r="R299" s="295">
        <v>4.3509852806167955E-5</v>
      </c>
      <c r="S299" s="295">
        <v>1.9284125253878606E-3</v>
      </c>
      <c r="T299" s="295">
        <v>1.9284125253878606E-3</v>
      </c>
      <c r="U299" s="295">
        <v>7.6640074883108729E-4</v>
      </c>
      <c r="V299" s="295">
        <v>7.6640074883108729E-4</v>
      </c>
      <c r="W299" s="359" t="s">
        <v>540</v>
      </c>
      <c r="X299" s="359" t="s">
        <v>540</v>
      </c>
      <c r="Y299" s="295">
        <v>3.6266399033366853E-7</v>
      </c>
      <c r="Z299" s="295">
        <v>3.6266399033366853E-7</v>
      </c>
      <c r="AA299" s="295">
        <v>3.310119932823171E-2</v>
      </c>
      <c r="AB299" s="295">
        <v>3.310119932823171E-2</v>
      </c>
      <c r="AC299" s="295">
        <v>7.934181053662559E-3</v>
      </c>
      <c r="AD299" s="295">
        <v>7.934181053662559E-3</v>
      </c>
      <c r="AE299" s="296">
        <v>8.8649980039096857E-3</v>
      </c>
      <c r="AF299" s="296">
        <v>8.8649980039096857E-3</v>
      </c>
      <c r="AG299" s="321">
        <v>752</v>
      </c>
      <c r="AH299" s="321">
        <v>326</v>
      </c>
      <c r="AI299" s="321">
        <v>14</v>
      </c>
      <c r="AJ299" s="320">
        <v>55</v>
      </c>
      <c r="AK299" s="204" t="s">
        <v>903</v>
      </c>
      <c r="AL299" s="129"/>
    </row>
    <row r="300" spans="2:38" x14ac:dyDescent="0.2">
      <c r="B300" s="294">
        <v>41563</v>
      </c>
      <c r="C300" s="359" t="s">
        <v>540</v>
      </c>
      <c r="D300" s="359" t="s">
        <v>540</v>
      </c>
      <c r="E300" s="295">
        <v>1.0892154847789208</v>
      </c>
      <c r="F300" s="295">
        <v>1.0892154847789208</v>
      </c>
      <c r="G300" s="295">
        <v>2.2688473804893117</v>
      </c>
      <c r="H300" s="295">
        <v>2.2688473804893117</v>
      </c>
      <c r="I300" s="295">
        <v>1.7962039702838599</v>
      </c>
      <c r="J300" s="295">
        <v>1.7962039702838599</v>
      </c>
      <c r="K300" s="295">
        <v>1.5710700378202112</v>
      </c>
      <c r="L300" s="295">
        <v>1.5710700378202112</v>
      </c>
      <c r="M300" s="359" t="s">
        <v>540</v>
      </c>
      <c r="N300" s="359" t="s">
        <v>540</v>
      </c>
      <c r="O300" s="295">
        <v>3.0180897275567897E-2</v>
      </c>
      <c r="P300" s="295">
        <v>3.0180897275567897E-2</v>
      </c>
      <c r="Q300" s="295">
        <v>8.9021158841419631E-3</v>
      </c>
      <c r="R300" s="295">
        <v>8.9021158841419631E-3</v>
      </c>
      <c r="S300" s="295">
        <v>1.3239442619078506E-2</v>
      </c>
      <c r="T300" s="295">
        <v>1.3239442619078506E-2</v>
      </c>
      <c r="U300" s="295">
        <v>1.9850688170316669E-2</v>
      </c>
      <c r="V300" s="295">
        <v>1.9850688170316669E-2</v>
      </c>
      <c r="W300" s="359" t="s">
        <v>540</v>
      </c>
      <c r="X300" s="359" t="s">
        <v>540</v>
      </c>
      <c r="Y300" s="295">
        <v>1.0046727823586109E-2</v>
      </c>
      <c r="Z300" s="295">
        <v>1.0046727823586109E-2</v>
      </c>
      <c r="AA300" s="295">
        <v>2.3964130238936444E-2</v>
      </c>
      <c r="AB300" s="295">
        <v>2.3964130238936444E-2</v>
      </c>
      <c r="AC300" s="295">
        <v>2.6408992617167542E-2</v>
      </c>
      <c r="AD300" s="295">
        <v>2.6408992617167542E-2</v>
      </c>
      <c r="AE300" s="296">
        <v>1.886910264033129E-2</v>
      </c>
      <c r="AF300" s="296">
        <v>1.886910264033129E-2</v>
      </c>
      <c r="AG300" s="321">
        <v>3360</v>
      </c>
      <c r="AH300" s="321">
        <v>883</v>
      </c>
      <c r="AI300" s="321">
        <v>48</v>
      </c>
      <c r="AJ300" s="320">
        <v>324</v>
      </c>
      <c r="AK300" s="204" t="s">
        <v>903</v>
      </c>
      <c r="AL300" s="129"/>
    </row>
    <row r="301" spans="2:38" x14ac:dyDescent="0.2">
      <c r="B301" s="294">
        <v>41564</v>
      </c>
      <c r="C301" s="359" t="s">
        <v>540</v>
      </c>
      <c r="D301" s="359" t="s">
        <v>540</v>
      </c>
      <c r="E301" s="295">
        <v>2.0272687054331886</v>
      </c>
      <c r="F301" s="295">
        <v>2.0272687054331886</v>
      </c>
      <c r="G301" s="295">
        <v>0.3455552509865859</v>
      </c>
      <c r="H301" s="295">
        <v>0.3455552509865859</v>
      </c>
      <c r="I301" s="295">
        <v>5.1439242420428783</v>
      </c>
      <c r="J301" s="295">
        <v>5.1439242420428783</v>
      </c>
      <c r="K301" s="295">
        <v>2.9536130645579037</v>
      </c>
      <c r="L301" s="295">
        <v>2.9536130645579037</v>
      </c>
      <c r="M301" s="359" t="s">
        <v>540</v>
      </c>
      <c r="N301" s="359" t="s">
        <v>540</v>
      </c>
      <c r="O301" s="295">
        <v>1.7943421268057504E-2</v>
      </c>
      <c r="P301" s="295">
        <v>1.7943421268057504E-2</v>
      </c>
      <c r="Q301" s="295">
        <v>1.340103466429973E-3</v>
      </c>
      <c r="R301" s="295">
        <v>1.340103466429973E-3</v>
      </c>
      <c r="S301" s="295">
        <v>3.6194521836948462E-2</v>
      </c>
      <c r="T301" s="295">
        <v>3.6194521836948462E-2</v>
      </c>
      <c r="U301" s="295">
        <v>2.2192299944413227E-2</v>
      </c>
      <c r="V301" s="295">
        <v>2.2192299944413227E-2</v>
      </c>
      <c r="W301" s="359" t="s">
        <v>540</v>
      </c>
      <c r="X301" s="359" t="s">
        <v>540</v>
      </c>
      <c r="Y301" s="295">
        <v>1.94277477177579E-2</v>
      </c>
      <c r="Z301" s="295">
        <v>1.94277477177579E-2</v>
      </c>
      <c r="AA301" s="295">
        <v>1.2007622687801488E-2</v>
      </c>
      <c r="AB301" s="295">
        <v>1.2007622687801488E-2</v>
      </c>
      <c r="AC301" s="295">
        <v>5.454910069345989E-2</v>
      </c>
      <c r="AD301" s="295">
        <v>5.454910069345989E-2</v>
      </c>
      <c r="AE301" s="296">
        <v>3.1873681354686462E-2</v>
      </c>
      <c r="AF301" s="296">
        <v>3.1873681354686462E-2</v>
      </c>
      <c r="AG301" s="321">
        <v>2840</v>
      </c>
      <c r="AH301" s="321">
        <v>926</v>
      </c>
      <c r="AI301" s="321">
        <v>37</v>
      </c>
      <c r="AJ301" s="320">
        <v>285</v>
      </c>
      <c r="AK301" s="204" t="s">
        <v>903</v>
      </c>
      <c r="AL301" s="129"/>
    </row>
    <row r="302" spans="2:38" x14ac:dyDescent="0.2">
      <c r="B302" s="294">
        <v>41565</v>
      </c>
      <c r="C302" s="359" t="s">
        <v>540</v>
      </c>
      <c r="D302" s="359" t="s">
        <v>540</v>
      </c>
      <c r="E302" s="295">
        <v>0.10079458248713724</v>
      </c>
      <c r="F302" s="295">
        <v>0.10079458248713724</v>
      </c>
      <c r="G302" s="295">
        <v>0.15329391340669093</v>
      </c>
      <c r="H302" s="295">
        <v>0.15329391340669093</v>
      </c>
      <c r="I302" s="295">
        <v>0.77719671550300395</v>
      </c>
      <c r="J302" s="295">
        <v>0.77719671550300395</v>
      </c>
      <c r="K302" s="295">
        <v>0.37450187737890944</v>
      </c>
      <c r="L302" s="295">
        <v>0.37450187737890944</v>
      </c>
      <c r="M302" s="359" t="s">
        <v>540</v>
      </c>
      <c r="N302" s="359" t="s">
        <v>540</v>
      </c>
      <c r="O302" s="295">
        <v>7.8030020657054576E-4</v>
      </c>
      <c r="P302" s="295">
        <v>7.8030020657054576E-4</v>
      </c>
      <c r="Q302" s="295">
        <v>1.8735342618335923E-2</v>
      </c>
      <c r="R302" s="295">
        <v>1.8735342618335923E-2</v>
      </c>
      <c r="S302" s="295">
        <v>2.8384063877696826E-3</v>
      </c>
      <c r="T302" s="295">
        <v>2.8384063877696826E-3</v>
      </c>
      <c r="U302" s="295">
        <v>4.710486815938106E-3</v>
      </c>
      <c r="V302" s="295">
        <v>4.710486815938106E-3</v>
      </c>
      <c r="W302" s="359" t="s">
        <v>540</v>
      </c>
      <c r="X302" s="359" t="s">
        <v>540</v>
      </c>
      <c r="Y302" s="295">
        <v>3.6266399033366853E-7</v>
      </c>
      <c r="Z302" s="295">
        <v>3.6266399033366853E-7</v>
      </c>
      <c r="AA302" s="295">
        <v>5.5333565902436965E-3</v>
      </c>
      <c r="AB302" s="295">
        <v>5.5333565902436965E-3</v>
      </c>
      <c r="AC302" s="295">
        <v>5.2467949239051771E-3</v>
      </c>
      <c r="AD302" s="295">
        <v>5.2467949239051771E-3</v>
      </c>
      <c r="AE302" s="296">
        <v>3.015512446625773E-3</v>
      </c>
      <c r="AF302" s="296">
        <v>3.015512446625773E-3</v>
      </c>
      <c r="AG302" s="321">
        <v>876</v>
      </c>
      <c r="AH302" s="321">
        <v>471</v>
      </c>
      <c r="AI302" s="321">
        <v>17</v>
      </c>
      <c r="AJ302" s="320">
        <v>86</v>
      </c>
      <c r="AK302" s="204" t="s">
        <v>903</v>
      </c>
      <c r="AL302" s="129"/>
    </row>
    <row r="303" spans="2:38" x14ac:dyDescent="0.2">
      <c r="B303" s="294">
        <v>41566</v>
      </c>
      <c r="C303" s="359" t="s">
        <v>540</v>
      </c>
      <c r="D303" s="359" t="s">
        <v>540</v>
      </c>
      <c r="E303" s="295">
        <v>4.8291525730747659E-2</v>
      </c>
      <c r="F303" s="295">
        <v>4.8291525730747659E-2</v>
      </c>
      <c r="G303" s="295">
        <v>0.1932794681355593</v>
      </c>
      <c r="H303" s="295">
        <v>0.1932794681355593</v>
      </c>
      <c r="I303" s="295">
        <v>0.99162224799462528</v>
      </c>
      <c r="J303" s="295">
        <v>0.99162224799462528</v>
      </c>
      <c r="K303" s="295">
        <v>0.44250404026481727</v>
      </c>
      <c r="L303" s="295">
        <v>0.44250404026481727</v>
      </c>
      <c r="M303" s="359" t="s">
        <v>540</v>
      </c>
      <c r="N303" s="359" t="s">
        <v>540</v>
      </c>
      <c r="O303" s="295">
        <v>4.5285279845612029E-4</v>
      </c>
      <c r="P303" s="295">
        <v>4.5285279845612029E-4</v>
      </c>
      <c r="Q303" s="295">
        <v>1.1573620846440677E-3</v>
      </c>
      <c r="R303" s="295">
        <v>1.1573620846440677E-3</v>
      </c>
      <c r="S303" s="295">
        <v>2.2800186645549645E-2</v>
      </c>
      <c r="T303" s="295">
        <v>2.2800186645549645E-2</v>
      </c>
      <c r="U303" s="295">
        <v>9.3164644388537918E-3</v>
      </c>
      <c r="V303" s="295">
        <v>9.3164644388537918E-3</v>
      </c>
      <c r="W303" s="359" t="s">
        <v>540</v>
      </c>
      <c r="X303" s="359" t="s">
        <v>540</v>
      </c>
      <c r="Y303" s="295">
        <v>3.6266399033366853E-7</v>
      </c>
      <c r="Z303" s="295">
        <v>3.6266399033366853E-7</v>
      </c>
      <c r="AA303" s="295">
        <v>2.8228095813940899E-2</v>
      </c>
      <c r="AB303" s="295">
        <v>2.8228095813940899E-2</v>
      </c>
      <c r="AC303" s="295">
        <v>2.1491153445997703E-2</v>
      </c>
      <c r="AD303" s="295">
        <v>2.1491153445997703E-2</v>
      </c>
      <c r="AE303" s="296">
        <v>1.3319513028242152E-2</v>
      </c>
      <c r="AF303" s="296">
        <v>1.3319513028242152E-2</v>
      </c>
      <c r="AG303" s="321">
        <v>1367</v>
      </c>
      <c r="AH303" s="321">
        <v>325</v>
      </c>
      <c r="AI303" s="321">
        <v>11</v>
      </c>
      <c r="AJ303" s="320">
        <v>58</v>
      </c>
      <c r="AK303" s="204" t="s">
        <v>903</v>
      </c>
      <c r="AL303" s="129"/>
    </row>
    <row r="304" spans="2:38" x14ac:dyDescent="0.2">
      <c r="B304" s="294">
        <v>41567</v>
      </c>
      <c r="C304" s="359" t="s">
        <v>540</v>
      </c>
      <c r="D304" s="359" t="s">
        <v>540</v>
      </c>
      <c r="E304" s="295">
        <v>0.12059121674579978</v>
      </c>
      <c r="F304" s="295">
        <v>0.12059121674579978</v>
      </c>
      <c r="G304" s="295">
        <v>2.2625123459207336E-2</v>
      </c>
      <c r="H304" s="295">
        <v>2.2625123459207336E-2</v>
      </c>
      <c r="I304" s="295">
        <v>6.0613335863245348E-2</v>
      </c>
      <c r="J304" s="295">
        <v>6.0613335863245348E-2</v>
      </c>
      <c r="K304" s="295">
        <v>8.0079790496933659E-2</v>
      </c>
      <c r="L304" s="295">
        <v>8.0079790496933659E-2</v>
      </c>
      <c r="M304" s="359" t="s">
        <v>540</v>
      </c>
      <c r="N304" s="359" t="s">
        <v>540</v>
      </c>
      <c r="O304" s="295">
        <v>1.3272070477829373E-3</v>
      </c>
      <c r="P304" s="295">
        <v>1.3272070477829373E-3</v>
      </c>
      <c r="Q304" s="295">
        <v>1.4793349954097106E-4</v>
      </c>
      <c r="R304" s="295">
        <v>1.4793349954097106E-4</v>
      </c>
      <c r="S304" s="295">
        <v>1.6650951524433335E-4</v>
      </c>
      <c r="T304" s="295">
        <v>1.6650951524433335E-4</v>
      </c>
      <c r="U304" s="295">
        <v>6.6795005975199486E-4</v>
      </c>
      <c r="V304" s="295">
        <v>6.6795005975199486E-4</v>
      </c>
      <c r="W304" s="359" t="s">
        <v>540</v>
      </c>
      <c r="X304" s="359" t="s">
        <v>540</v>
      </c>
      <c r="Y304" s="295">
        <v>3.5646844868617099E-2</v>
      </c>
      <c r="Z304" s="295">
        <v>3.5646844868617099E-2</v>
      </c>
      <c r="AA304" s="295">
        <v>5.994561029989077E-3</v>
      </c>
      <c r="AB304" s="295">
        <v>5.994561029989077E-3</v>
      </c>
      <c r="AC304" s="295">
        <v>1.9601464063689917E-2</v>
      </c>
      <c r="AD304" s="295">
        <v>1.9601464063689917E-2</v>
      </c>
      <c r="AE304" s="296">
        <v>2.4209673866375587E-2</v>
      </c>
      <c r="AF304" s="296">
        <v>2.4209673866375587E-2</v>
      </c>
      <c r="AG304" s="321">
        <v>532</v>
      </c>
      <c r="AH304" s="321">
        <v>228</v>
      </c>
      <c r="AI304" s="321">
        <v>4</v>
      </c>
      <c r="AJ304" s="320">
        <v>22</v>
      </c>
      <c r="AK304" s="204" t="s">
        <v>903</v>
      </c>
      <c r="AL304" s="129"/>
    </row>
    <row r="305" spans="2:38" x14ac:dyDescent="0.2">
      <c r="B305" s="294">
        <v>41568</v>
      </c>
      <c r="C305" s="359" t="s">
        <v>540</v>
      </c>
      <c r="D305" s="359" t="s">
        <v>540</v>
      </c>
      <c r="E305" s="295">
        <v>7.5278069035667385E-3</v>
      </c>
      <c r="F305" s="295">
        <v>7.5278069035667385E-3</v>
      </c>
      <c r="G305" s="295">
        <v>0.54545691871924395</v>
      </c>
      <c r="H305" s="295">
        <v>0.54545691871924395</v>
      </c>
      <c r="I305" s="295">
        <v>0.5112500411433395</v>
      </c>
      <c r="J305" s="295">
        <v>0.5112500411433395</v>
      </c>
      <c r="K305" s="295">
        <v>0.29818441783078298</v>
      </c>
      <c r="L305" s="295">
        <v>0.29818441783078298</v>
      </c>
      <c r="M305" s="359" t="s">
        <v>540</v>
      </c>
      <c r="N305" s="359" t="s">
        <v>540</v>
      </c>
      <c r="O305" s="295">
        <v>3.4138134037461378E-4</v>
      </c>
      <c r="P305" s="295">
        <v>3.4138134037461378E-4</v>
      </c>
      <c r="Q305" s="295">
        <v>1.4967389365321776E-3</v>
      </c>
      <c r="R305" s="295">
        <v>1.4967389365321776E-3</v>
      </c>
      <c r="S305" s="295">
        <v>1.9787526113919617E-3</v>
      </c>
      <c r="T305" s="295">
        <v>1.9787526113919617E-3</v>
      </c>
      <c r="U305" s="295">
        <v>1.182922894934939E-3</v>
      </c>
      <c r="V305" s="295">
        <v>1.182922894934939E-3</v>
      </c>
      <c r="W305" s="359" t="s">
        <v>540</v>
      </c>
      <c r="X305" s="359" t="s">
        <v>540</v>
      </c>
      <c r="Y305" s="295">
        <v>3.6266399033366853E-7</v>
      </c>
      <c r="Z305" s="295">
        <v>3.6266399033366853E-7</v>
      </c>
      <c r="AA305" s="295">
        <v>2.4764711530569937E-2</v>
      </c>
      <c r="AB305" s="295">
        <v>2.4764711530569937E-2</v>
      </c>
      <c r="AC305" s="295">
        <v>9.0803860888328519E-3</v>
      </c>
      <c r="AD305" s="295">
        <v>9.0803860888328519E-3</v>
      </c>
      <c r="AE305" s="296">
        <v>7.8623156012887774E-3</v>
      </c>
      <c r="AF305" s="296">
        <v>7.8623156012887774E-3</v>
      </c>
      <c r="AG305" s="321">
        <v>855</v>
      </c>
      <c r="AH305" s="321">
        <v>326</v>
      </c>
      <c r="AI305" s="321">
        <v>8</v>
      </c>
      <c r="AJ305" s="320">
        <v>20</v>
      </c>
      <c r="AK305" s="204" t="s">
        <v>903</v>
      </c>
      <c r="AL305" s="129"/>
    </row>
    <row r="306" spans="2:38" x14ac:dyDescent="0.2">
      <c r="B306" s="294">
        <v>41569</v>
      </c>
      <c r="C306" s="359" t="s">
        <v>540</v>
      </c>
      <c r="D306" s="359" t="s">
        <v>540</v>
      </c>
      <c r="E306" s="295">
        <v>2.0981018500778558E-2</v>
      </c>
      <c r="F306" s="295">
        <v>2.0981018500778558E-2</v>
      </c>
      <c r="G306" s="295">
        <v>1.3815770581248124</v>
      </c>
      <c r="H306" s="295">
        <v>1.3815770581248124</v>
      </c>
      <c r="I306" s="295">
        <v>0.39706710914311494</v>
      </c>
      <c r="J306" s="295">
        <v>0.39706710914311494</v>
      </c>
      <c r="K306" s="295">
        <v>0.40490345016653312</v>
      </c>
      <c r="L306" s="295">
        <v>0.40490345016653312</v>
      </c>
      <c r="M306" s="359" t="s">
        <v>540</v>
      </c>
      <c r="N306" s="359" t="s">
        <v>540</v>
      </c>
      <c r="O306" s="295">
        <v>3.4486482343966087E-4</v>
      </c>
      <c r="P306" s="295">
        <v>3.4486482343966087E-4</v>
      </c>
      <c r="Q306" s="295">
        <v>5.6049392384905562E-2</v>
      </c>
      <c r="R306" s="295">
        <v>5.6049392384905562E-2</v>
      </c>
      <c r="S306" s="295">
        <v>2.0949220406321942E-3</v>
      </c>
      <c r="T306" s="295">
        <v>2.0949220406321942E-3</v>
      </c>
      <c r="U306" s="295">
        <v>1.0725066605677725E-2</v>
      </c>
      <c r="V306" s="295">
        <v>1.0725066605677725E-2</v>
      </c>
      <c r="W306" s="359" t="s">
        <v>540</v>
      </c>
      <c r="X306" s="359" t="s">
        <v>540</v>
      </c>
      <c r="Y306" s="295">
        <v>3.3957355582069262E-2</v>
      </c>
      <c r="Z306" s="295">
        <v>3.3957355582069262E-2</v>
      </c>
      <c r="AA306" s="295">
        <v>9.9740889886158535E-2</v>
      </c>
      <c r="AB306" s="295">
        <v>9.9740889886158535E-2</v>
      </c>
      <c r="AC306" s="295">
        <v>2.0894817042564504E-2</v>
      </c>
      <c r="AD306" s="295">
        <v>2.0894817042564504E-2</v>
      </c>
      <c r="AE306" s="296">
        <v>4.0298031087885086E-2</v>
      </c>
      <c r="AF306" s="296">
        <v>4.0298031087885086E-2</v>
      </c>
      <c r="AG306" s="321">
        <v>1483</v>
      </c>
      <c r="AH306" s="321">
        <v>522</v>
      </c>
      <c r="AI306" s="321">
        <v>32</v>
      </c>
      <c r="AJ306" s="320">
        <v>152</v>
      </c>
      <c r="AK306" s="204" t="s">
        <v>903</v>
      </c>
      <c r="AL306" s="129"/>
    </row>
    <row r="307" spans="2:38" x14ac:dyDescent="0.2">
      <c r="B307" s="294">
        <v>41570</v>
      </c>
      <c r="C307" s="359" t="s">
        <v>540</v>
      </c>
      <c r="D307" s="359" t="s">
        <v>540</v>
      </c>
      <c r="E307" s="295">
        <v>1.4135974277961047E-2</v>
      </c>
      <c r="F307" s="295">
        <v>1.4135974277961047E-2</v>
      </c>
      <c r="G307" s="295">
        <v>0.63959483625066893</v>
      </c>
      <c r="H307" s="295">
        <v>0.63959483625066893</v>
      </c>
      <c r="I307" s="295">
        <v>0.21425127834776092</v>
      </c>
      <c r="J307" s="295">
        <v>0.21425127834776092</v>
      </c>
      <c r="K307" s="295">
        <v>0.201274103379282</v>
      </c>
      <c r="L307" s="295">
        <v>0.201274103379282</v>
      </c>
      <c r="M307" s="359" t="s">
        <v>540</v>
      </c>
      <c r="N307" s="359" t="s">
        <v>540</v>
      </c>
      <c r="O307" s="295">
        <v>2.3687684842320139E-4</v>
      </c>
      <c r="P307" s="295">
        <v>2.3687684842320139E-4</v>
      </c>
      <c r="Q307" s="295">
        <v>4.0290123698511525E-3</v>
      </c>
      <c r="R307" s="295">
        <v>4.0290123698511525E-3</v>
      </c>
      <c r="S307" s="295">
        <v>1.2701190930265427E-3</v>
      </c>
      <c r="T307" s="295">
        <v>1.2701190930265427E-3</v>
      </c>
      <c r="U307" s="295">
        <v>1.3010637218298497E-3</v>
      </c>
      <c r="V307" s="295">
        <v>1.3010637218298497E-3</v>
      </c>
      <c r="W307" s="359" t="s">
        <v>540</v>
      </c>
      <c r="X307" s="359" t="s">
        <v>540</v>
      </c>
      <c r="Y307" s="295">
        <v>8.9076288613157157E-3</v>
      </c>
      <c r="Z307" s="295">
        <v>8.9076288613157157E-3</v>
      </c>
      <c r="AA307" s="295">
        <v>2.6809674612459828E-2</v>
      </c>
      <c r="AB307" s="295">
        <v>2.6809674612459828E-2</v>
      </c>
      <c r="AC307" s="295">
        <v>1.3041763625924784E-2</v>
      </c>
      <c r="AD307" s="295">
        <v>1.3041763625924784E-2</v>
      </c>
      <c r="AE307" s="296">
        <v>1.3640613737238577E-2</v>
      </c>
      <c r="AF307" s="296">
        <v>1.3640613737238577E-2</v>
      </c>
      <c r="AG307" s="321">
        <v>855</v>
      </c>
      <c r="AH307" s="321">
        <v>489</v>
      </c>
      <c r="AI307" s="321">
        <v>21</v>
      </c>
      <c r="AJ307" s="320">
        <v>78</v>
      </c>
      <c r="AK307" s="204" t="s">
        <v>903</v>
      </c>
      <c r="AL307" s="129"/>
    </row>
    <row r="308" spans="2:38" x14ac:dyDescent="0.2">
      <c r="B308" s="294">
        <v>41571</v>
      </c>
      <c r="C308" s="359" t="s">
        <v>540</v>
      </c>
      <c r="D308" s="359" t="s">
        <v>540</v>
      </c>
      <c r="E308" s="295">
        <v>2.3321919120490194E-2</v>
      </c>
      <c r="F308" s="295">
        <v>2.3321919120490194E-2</v>
      </c>
      <c r="G308" s="295">
        <v>1.0520682408531412E-2</v>
      </c>
      <c r="H308" s="295">
        <v>1.0520682408531412E-2</v>
      </c>
      <c r="I308" s="295">
        <v>0.15191089030314411</v>
      </c>
      <c r="J308" s="295">
        <v>0.15191089030314411</v>
      </c>
      <c r="K308" s="295">
        <v>7.1390381216214369E-2</v>
      </c>
      <c r="L308" s="295">
        <v>7.1390381216214369E-2</v>
      </c>
      <c r="M308" s="359" t="s">
        <v>540</v>
      </c>
      <c r="N308" s="359" t="s">
        <v>540</v>
      </c>
      <c r="O308" s="295">
        <v>3.2744740811442547E-4</v>
      </c>
      <c r="P308" s="295">
        <v>3.2744740811442547E-4</v>
      </c>
      <c r="Q308" s="295">
        <v>1.1312561729603669E-4</v>
      </c>
      <c r="R308" s="295">
        <v>1.1312561729603669E-4</v>
      </c>
      <c r="S308" s="295">
        <v>1.0184186630060388E-3</v>
      </c>
      <c r="T308" s="295">
        <v>1.0184186630060388E-3</v>
      </c>
      <c r="U308" s="295">
        <v>5.6041161475790964E-4</v>
      </c>
      <c r="V308" s="295">
        <v>5.6041161475790964E-4</v>
      </c>
      <c r="W308" s="359" t="s">
        <v>540</v>
      </c>
      <c r="X308" s="359" t="s">
        <v>540</v>
      </c>
      <c r="Y308" s="295">
        <v>3.6266399033366853E-7</v>
      </c>
      <c r="Z308" s="295">
        <v>3.6266399033366853E-7</v>
      </c>
      <c r="AA308" s="295">
        <v>1.7289718818470277E-2</v>
      </c>
      <c r="AB308" s="295">
        <v>1.7289718818470277E-2</v>
      </c>
      <c r="AC308" s="295">
        <v>2.532302593991744E-3</v>
      </c>
      <c r="AD308" s="295">
        <v>2.532302593991744E-3</v>
      </c>
      <c r="AE308" s="296">
        <v>4.0000193374166958E-3</v>
      </c>
      <c r="AF308" s="296">
        <v>4.0000193374166958E-3</v>
      </c>
      <c r="AG308" s="321">
        <v>561</v>
      </c>
      <c r="AH308" s="321">
        <v>370</v>
      </c>
      <c r="AI308" s="321">
        <v>8</v>
      </c>
      <c r="AJ308" s="320">
        <v>34</v>
      </c>
      <c r="AK308" s="204" t="s">
        <v>903</v>
      </c>
      <c r="AL308" s="129"/>
    </row>
    <row r="309" spans="2:38" x14ac:dyDescent="0.2">
      <c r="B309" s="294">
        <v>41572</v>
      </c>
      <c r="C309" s="359" t="s">
        <v>540</v>
      </c>
      <c r="D309" s="359" t="s">
        <v>540</v>
      </c>
      <c r="E309" s="295">
        <v>4.8908102233260996E-3</v>
      </c>
      <c r="F309" s="295">
        <v>4.8908102233260996E-3</v>
      </c>
      <c r="G309" s="295">
        <v>5.9956577166899441E-3</v>
      </c>
      <c r="H309" s="295">
        <v>5.9956577166899441E-3</v>
      </c>
      <c r="I309" s="295">
        <v>0.13543806523687915</v>
      </c>
      <c r="J309" s="295">
        <v>0.13543806523687915</v>
      </c>
      <c r="K309" s="295">
        <v>5.6145670668813409E-2</v>
      </c>
      <c r="L309" s="295">
        <v>5.6145670668813409E-2</v>
      </c>
      <c r="M309" s="359" t="s">
        <v>540</v>
      </c>
      <c r="N309" s="359" t="s">
        <v>540</v>
      </c>
      <c r="O309" s="295">
        <v>7.3153144365988669E-5</v>
      </c>
      <c r="P309" s="295">
        <v>7.3153144365988669E-5</v>
      </c>
      <c r="Q309" s="295">
        <v>7.8317735051102317E-5</v>
      </c>
      <c r="R309" s="295">
        <v>7.8317735051102317E-5</v>
      </c>
      <c r="S309" s="295">
        <v>1.3979054651907987E-3</v>
      </c>
      <c r="T309" s="295">
        <v>1.3979054651907987E-3</v>
      </c>
      <c r="U309" s="295">
        <v>5.9221876046038546E-4</v>
      </c>
      <c r="V309" s="295">
        <v>5.9221876046038546E-4</v>
      </c>
      <c r="W309" s="359" t="s">
        <v>540</v>
      </c>
      <c r="X309" s="359" t="s">
        <v>540</v>
      </c>
      <c r="Y309" s="295">
        <v>3.6266399033366853E-7</v>
      </c>
      <c r="Z309" s="295">
        <v>3.6266399033366853E-7</v>
      </c>
      <c r="AA309" s="295">
        <v>1.6424075396257045E-4</v>
      </c>
      <c r="AB309" s="295">
        <v>1.6424075396257045E-4</v>
      </c>
      <c r="AC309" s="295">
        <v>1.4346733547723393E-2</v>
      </c>
      <c r="AD309" s="295">
        <v>1.4346733547723393E-2</v>
      </c>
      <c r="AE309" s="296">
        <v>5.6403592800729555E-3</v>
      </c>
      <c r="AF309" s="296">
        <v>5.6403592800729555E-3</v>
      </c>
      <c r="AG309" s="321">
        <v>462</v>
      </c>
      <c r="AH309" s="321">
        <v>291</v>
      </c>
      <c r="AI309" s="321">
        <v>7</v>
      </c>
      <c r="AJ309" s="320">
        <v>37</v>
      </c>
      <c r="AK309" s="204" t="s">
        <v>903</v>
      </c>
      <c r="AL309" s="129"/>
    </row>
    <row r="310" spans="2:38" x14ac:dyDescent="0.2">
      <c r="B310" s="294">
        <v>41573</v>
      </c>
      <c r="C310" s="359" t="s">
        <v>540</v>
      </c>
      <c r="D310" s="359" t="s">
        <v>540</v>
      </c>
      <c r="E310" s="295">
        <v>1.3129247672162442E-2</v>
      </c>
      <c r="F310" s="295">
        <v>1.3129247672162442E-2</v>
      </c>
      <c r="G310" s="295">
        <v>4.5337266624027013E-3</v>
      </c>
      <c r="H310" s="295">
        <v>4.5337266624027013E-3</v>
      </c>
      <c r="I310" s="295">
        <v>1.0223374450857428</v>
      </c>
      <c r="J310" s="295">
        <v>1.0223374450857428</v>
      </c>
      <c r="K310" s="295">
        <v>0.40637718125074784</v>
      </c>
      <c r="L310" s="295">
        <v>0.40637718125074784</v>
      </c>
      <c r="M310" s="359" t="s">
        <v>540</v>
      </c>
      <c r="N310" s="359" t="s">
        <v>540</v>
      </c>
      <c r="O310" s="295">
        <v>2.333933653581543E-4</v>
      </c>
      <c r="P310" s="295">
        <v>2.333933653581543E-4</v>
      </c>
      <c r="Q310" s="295">
        <v>3.4807882244934363E-5</v>
      </c>
      <c r="R310" s="295">
        <v>3.4807882244934363E-5</v>
      </c>
      <c r="S310" s="295">
        <v>9.8898907426517996E-3</v>
      </c>
      <c r="T310" s="295">
        <v>9.8898907426517996E-3</v>
      </c>
      <c r="U310" s="295">
        <v>3.975893212809496E-3</v>
      </c>
      <c r="V310" s="295">
        <v>3.975893212809496E-3</v>
      </c>
      <c r="W310" s="359" t="s">
        <v>540</v>
      </c>
      <c r="X310" s="359" t="s">
        <v>540</v>
      </c>
      <c r="Y310" s="295">
        <v>3.6266399033366853E-7</v>
      </c>
      <c r="Z310" s="295">
        <v>3.6266399033366853E-7</v>
      </c>
      <c r="AA310" s="295">
        <v>1.3669699064997104E-2</v>
      </c>
      <c r="AB310" s="295">
        <v>1.3669699064997104E-2</v>
      </c>
      <c r="AC310" s="295">
        <v>3.7365923437821542E-3</v>
      </c>
      <c r="AD310" s="295">
        <v>3.7365923437821542E-3</v>
      </c>
      <c r="AE310" s="296">
        <v>3.8409836089043159E-3</v>
      </c>
      <c r="AF310" s="296">
        <v>3.8409836089043159E-3</v>
      </c>
      <c r="AG310" s="321">
        <v>692</v>
      </c>
      <c r="AH310" s="321">
        <v>158</v>
      </c>
      <c r="AI310" s="321">
        <v>13</v>
      </c>
      <c r="AJ310" s="320">
        <v>31</v>
      </c>
      <c r="AK310" s="204" t="s">
        <v>903</v>
      </c>
      <c r="AL310" s="129"/>
    </row>
    <row r="311" spans="2:38" x14ac:dyDescent="0.2">
      <c r="B311" s="294">
        <v>41574</v>
      </c>
      <c r="C311" s="359" t="s">
        <v>540</v>
      </c>
      <c r="D311" s="359" t="s">
        <v>540</v>
      </c>
      <c r="E311" s="295">
        <v>1.1453692317874797E-2</v>
      </c>
      <c r="F311" s="295">
        <v>1.1453692317874797E-2</v>
      </c>
      <c r="G311" s="295">
        <v>0.15128375820704598</v>
      </c>
      <c r="H311" s="295">
        <v>0.15128375820704598</v>
      </c>
      <c r="I311" s="295">
        <v>2.286214367447777E-2</v>
      </c>
      <c r="J311" s="295">
        <v>2.286214367447777E-2</v>
      </c>
      <c r="K311" s="295">
        <v>4.025421482546207E-2</v>
      </c>
      <c r="L311" s="295">
        <v>4.025421482546207E-2</v>
      </c>
      <c r="M311" s="359" t="s">
        <v>540</v>
      </c>
      <c r="N311" s="359" t="s">
        <v>540</v>
      </c>
      <c r="O311" s="295">
        <v>2.159759500329189E-4</v>
      </c>
      <c r="P311" s="295">
        <v>2.159759500329189E-4</v>
      </c>
      <c r="Q311" s="295">
        <v>8.6149508556212552E-4</v>
      </c>
      <c r="R311" s="295">
        <v>8.6149508556212552E-4</v>
      </c>
      <c r="S311" s="295">
        <v>3.2256378185704579E-3</v>
      </c>
      <c r="T311" s="295">
        <v>3.2256378185704579E-3</v>
      </c>
      <c r="U311" s="295">
        <v>1.5055382299171954E-3</v>
      </c>
      <c r="V311" s="295">
        <v>1.5055382299171954E-3</v>
      </c>
      <c r="W311" s="359" t="s">
        <v>540</v>
      </c>
      <c r="X311" s="359" t="s">
        <v>540</v>
      </c>
      <c r="Y311" s="295">
        <v>3.6266399033366853E-7</v>
      </c>
      <c r="Z311" s="295">
        <v>3.6266399033366853E-7</v>
      </c>
      <c r="AA311" s="295">
        <v>2.6887992347510933E-2</v>
      </c>
      <c r="AB311" s="295">
        <v>2.6887992347510933E-2</v>
      </c>
      <c r="AC311" s="295">
        <v>1.513668566655698E-2</v>
      </c>
      <c r="AD311" s="295">
        <v>1.513668566655698E-2</v>
      </c>
      <c r="AE311" s="296">
        <v>1.0600759383673376E-2</v>
      </c>
      <c r="AF311" s="296">
        <v>1.0600759383673376E-2</v>
      </c>
      <c r="AG311" s="321">
        <v>252</v>
      </c>
      <c r="AH311" s="321">
        <v>164</v>
      </c>
      <c r="AI311" s="321">
        <v>3</v>
      </c>
      <c r="AJ311" s="320">
        <v>27</v>
      </c>
      <c r="AK311" s="204" t="s">
        <v>903</v>
      </c>
      <c r="AL311" s="129"/>
    </row>
    <row r="312" spans="2:38" x14ac:dyDescent="0.2">
      <c r="B312" s="294">
        <v>41575</v>
      </c>
      <c r="C312" s="359" t="s">
        <v>540</v>
      </c>
      <c r="D312" s="359" t="s">
        <v>540</v>
      </c>
      <c r="E312" s="295">
        <v>0.62695379856410827</v>
      </c>
      <c r="F312" s="295">
        <v>0.62695379856410827</v>
      </c>
      <c r="G312" s="295">
        <v>0.27393803326763344</v>
      </c>
      <c r="H312" s="295">
        <v>0.27393803326763344</v>
      </c>
      <c r="I312" s="295">
        <v>1.0671168877435444</v>
      </c>
      <c r="J312" s="295">
        <v>1.0671168877435444</v>
      </c>
      <c r="K312" s="295">
        <v>0.73767586700977994</v>
      </c>
      <c r="L312" s="295">
        <v>0.73767586700977994</v>
      </c>
      <c r="M312" s="359" t="s">
        <v>540</v>
      </c>
      <c r="N312" s="359" t="s">
        <v>540</v>
      </c>
      <c r="O312" s="295">
        <v>2.4767564592484735E-3</v>
      </c>
      <c r="P312" s="295">
        <v>2.4767564592484735E-3</v>
      </c>
      <c r="Q312" s="295">
        <v>1.4532290837260097E-3</v>
      </c>
      <c r="R312" s="295">
        <v>1.4532290837260097E-3</v>
      </c>
      <c r="S312" s="295">
        <v>8.7630472790215432E-3</v>
      </c>
      <c r="T312" s="295">
        <v>8.7630472790215432E-3</v>
      </c>
      <c r="U312" s="295">
        <v>4.7574402214989025E-3</v>
      </c>
      <c r="V312" s="295">
        <v>4.7574402214989025E-3</v>
      </c>
      <c r="W312" s="359" t="s">
        <v>540</v>
      </c>
      <c r="X312" s="359" t="s">
        <v>540</v>
      </c>
      <c r="Y312" s="295">
        <v>7.3296301204278263E-6</v>
      </c>
      <c r="Z312" s="295">
        <v>7.3296301204278263E-6</v>
      </c>
      <c r="AA312" s="295">
        <v>9.6232827540234846E-3</v>
      </c>
      <c r="AB312" s="295">
        <v>9.6232827540234846E-3</v>
      </c>
      <c r="AC312" s="295">
        <v>2.0960646385800637E-2</v>
      </c>
      <c r="AD312" s="295">
        <v>2.0960646385800637E-2</v>
      </c>
      <c r="AE312" s="296">
        <v>9.8767681624455858E-3</v>
      </c>
      <c r="AF312" s="296">
        <v>9.8767681624455858E-3</v>
      </c>
      <c r="AG312" s="321">
        <v>1489</v>
      </c>
      <c r="AH312" s="321">
        <v>397</v>
      </c>
      <c r="AI312" s="321">
        <v>10</v>
      </c>
      <c r="AJ312" s="320">
        <v>35</v>
      </c>
      <c r="AK312" s="204" t="s">
        <v>903</v>
      </c>
      <c r="AL312" s="129"/>
    </row>
    <row r="313" spans="2:38" x14ac:dyDescent="0.2">
      <c r="B313" s="294">
        <v>41576</v>
      </c>
      <c r="C313" s="359" t="s">
        <v>540</v>
      </c>
      <c r="D313" s="359" t="s">
        <v>540</v>
      </c>
      <c r="E313" s="295">
        <v>2.4224141234337391E-2</v>
      </c>
      <c r="F313" s="295">
        <v>2.4224141234337391E-2</v>
      </c>
      <c r="G313" s="295">
        <v>0.10904439310281813</v>
      </c>
      <c r="H313" s="295">
        <v>0.10904439310281813</v>
      </c>
      <c r="I313" s="295">
        <v>6.4512756371409158E-2</v>
      </c>
      <c r="J313" s="295">
        <v>6.4512756371409158E-2</v>
      </c>
      <c r="K313" s="295">
        <v>5.4746156257904473E-2</v>
      </c>
      <c r="L313" s="295">
        <v>5.4746156257904473E-2</v>
      </c>
      <c r="M313" s="359" t="s">
        <v>540</v>
      </c>
      <c r="N313" s="359" t="s">
        <v>540</v>
      </c>
      <c r="O313" s="295">
        <v>2.508107806833897E-4</v>
      </c>
      <c r="P313" s="295">
        <v>2.508107806833897E-4</v>
      </c>
      <c r="Q313" s="295">
        <v>1.1399581435216004E-3</v>
      </c>
      <c r="R313" s="295">
        <v>1.1399581435216004E-3</v>
      </c>
      <c r="S313" s="295">
        <v>3.6786985926073649E-3</v>
      </c>
      <c r="T313" s="295">
        <v>3.6786985926073649E-3</v>
      </c>
      <c r="U313" s="295">
        <v>1.7463637616645135E-3</v>
      </c>
      <c r="V313" s="295">
        <v>1.7463637616645135E-3</v>
      </c>
      <c r="W313" s="359" t="s">
        <v>540</v>
      </c>
      <c r="X313" s="359" t="s">
        <v>540</v>
      </c>
      <c r="Y313" s="295">
        <v>3.6266399033366853E-7</v>
      </c>
      <c r="Z313" s="295">
        <v>3.6266399033366853E-7</v>
      </c>
      <c r="AA313" s="295">
        <v>1.4618213856171566E-2</v>
      </c>
      <c r="AB313" s="295">
        <v>1.4618213856171566E-2</v>
      </c>
      <c r="AC313" s="295">
        <v>1.473396497852417E-2</v>
      </c>
      <c r="AD313" s="295">
        <v>1.473396497852417E-2</v>
      </c>
      <c r="AE313" s="296">
        <v>8.3076156411234399E-3</v>
      </c>
      <c r="AF313" s="296">
        <v>8.3076156411234399E-3</v>
      </c>
      <c r="AG313" s="321">
        <v>538</v>
      </c>
      <c r="AH313" s="321">
        <v>302</v>
      </c>
      <c r="AI313" s="321">
        <v>13</v>
      </c>
      <c r="AJ313" s="320">
        <v>6</v>
      </c>
      <c r="AK313" s="204" t="s">
        <v>903</v>
      </c>
      <c r="AL313" s="129"/>
    </row>
    <row r="314" spans="2:38" x14ac:dyDescent="0.2">
      <c r="B314" s="294">
        <v>41577</v>
      </c>
      <c r="C314" s="359" t="s">
        <v>540</v>
      </c>
      <c r="D314" s="359" t="s">
        <v>540</v>
      </c>
      <c r="E314" s="295">
        <v>6.7419331240921171E-2</v>
      </c>
      <c r="F314" s="295">
        <v>6.7419331240921171E-2</v>
      </c>
      <c r="G314" s="295">
        <v>4.5972510474997064E-2</v>
      </c>
      <c r="H314" s="295">
        <v>4.5972510474997064E-2</v>
      </c>
      <c r="I314" s="295">
        <v>5.8409989021988934E-2</v>
      </c>
      <c r="J314" s="295">
        <v>5.8409989021988934E-2</v>
      </c>
      <c r="K314" s="295">
        <v>6.0162458783240363E-2</v>
      </c>
      <c r="L314" s="295">
        <v>6.0162458783240363E-2</v>
      </c>
      <c r="M314" s="359" t="s">
        <v>540</v>
      </c>
      <c r="N314" s="359" t="s">
        <v>540</v>
      </c>
      <c r="O314" s="295">
        <v>6.7579571461913338E-4</v>
      </c>
      <c r="P314" s="295">
        <v>6.7579571461913338E-4</v>
      </c>
      <c r="Q314" s="295">
        <v>4.0203103992899189E-3</v>
      </c>
      <c r="R314" s="295">
        <v>4.0203103992899189E-3</v>
      </c>
      <c r="S314" s="295">
        <v>6.0020871774120162E-4</v>
      </c>
      <c r="T314" s="295">
        <v>6.0020871774120162E-4</v>
      </c>
      <c r="U314" s="295">
        <v>1.2283616745099048E-3</v>
      </c>
      <c r="V314" s="295">
        <v>1.2283616745099048E-3</v>
      </c>
      <c r="W314" s="359" t="s">
        <v>540</v>
      </c>
      <c r="X314" s="359" t="s">
        <v>540</v>
      </c>
      <c r="Y314" s="295">
        <v>6.5806621738642669E-3</v>
      </c>
      <c r="Z314" s="295">
        <v>6.5806621738642669E-3</v>
      </c>
      <c r="AA314" s="295">
        <v>6.6830037223573099E-2</v>
      </c>
      <c r="AB314" s="295">
        <v>6.6830037223573099E-2</v>
      </c>
      <c r="AC314" s="295">
        <v>2.9402291577257537E-2</v>
      </c>
      <c r="AD314" s="295">
        <v>2.9402291577257537E-2</v>
      </c>
      <c r="AE314" s="296">
        <v>2.5993903277685904E-2</v>
      </c>
      <c r="AF314" s="296">
        <v>2.5993903277685904E-2</v>
      </c>
      <c r="AG314" s="321">
        <v>546</v>
      </c>
      <c r="AH314" s="321">
        <v>328</v>
      </c>
      <c r="AI314" s="321">
        <v>7</v>
      </c>
      <c r="AJ314" s="320">
        <v>37</v>
      </c>
      <c r="AK314" s="204" t="s">
        <v>903</v>
      </c>
      <c r="AL314" s="129"/>
    </row>
    <row r="315" spans="2:38" x14ac:dyDescent="0.2">
      <c r="B315" s="294">
        <v>41578</v>
      </c>
      <c r="C315" s="359" t="s">
        <v>540</v>
      </c>
      <c r="D315" s="359" t="s">
        <v>540</v>
      </c>
      <c r="E315" s="295">
        <v>8.9734523755612763E-3</v>
      </c>
      <c r="F315" s="295">
        <v>8.9734523755612763E-3</v>
      </c>
      <c r="G315" s="295">
        <v>0.11100233647909569</v>
      </c>
      <c r="H315" s="295">
        <v>0.11100233647909569</v>
      </c>
      <c r="I315" s="295">
        <v>8.8377829451660936E-2</v>
      </c>
      <c r="J315" s="295">
        <v>8.8377829451660936E-2</v>
      </c>
      <c r="K315" s="295">
        <v>5.7790554489427153E-2</v>
      </c>
      <c r="L315" s="295">
        <v>5.7790554489427153E-2</v>
      </c>
      <c r="M315" s="359" t="s">
        <v>540</v>
      </c>
      <c r="N315" s="359" t="s">
        <v>540</v>
      </c>
      <c r="O315" s="295">
        <v>1.32372356471789E-4</v>
      </c>
      <c r="P315" s="295">
        <v>1.32372356471789E-4</v>
      </c>
      <c r="Q315" s="295">
        <v>1.3923152897973746E-3</v>
      </c>
      <c r="R315" s="295">
        <v>1.3923152897973746E-3</v>
      </c>
      <c r="S315" s="295">
        <v>1.3204591790306436E-3</v>
      </c>
      <c r="T315" s="295">
        <v>1.3204591790306436E-3</v>
      </c>
      <c r="U315" s="295">
        <v>8.1638340636354942E-4</v>
      </c>
      <c r="V315" s="295">
        <v>8.1638340636354942E-4</v>
      </c>
      <c r="W315" s="359" t="s">
        <v>540</v>
      </c>
      <c r="X315" s="359" t="s">
        <v>540</v>
      </c>
      <c r="Y315" s="295">
        <v>3.6266399033366853E-7</v>
      </c>
      <c r="Z315" s="295">
        <v>3.6266399033366853E-7</v>
      </c>
      <c r="AA315" s="295">
        <v>9.9974674881565286E-3</v>
      </c>
      <c r="AB315" s="295">
        <v>9.9974674881565286E-3</v>
      </c>
      <c r="AC315" s="295">
        <v>1.3657461600898018E-2</v>
      </c>
      <c r="AD315" s="295">
        <v>1.3657461600898018E-2</v>
      </c>
      <c r="AE315" s="296">
        <v>7.0822832185851994E-3</v>
      </c>
      <c r="AF315" s="296">
        <v>7.0822832185851994E-3</v>
      </c>
      <c r="AG315" s="321">
        <v>515</v>
      </c>
      <c r="AH315" s="321">
        <v>260</v>
      </c>
      <c r="AI315" s="321">
        <v>1</v>
      </c>
      <c r="AJ315" s="320">
        <v>16</v>
      </c>
      <c r="AK315" s="204" t="s">
        <v>903</v>
      </c>
      <c r="AL315" s="129"/>
    </row>
    <row r="316" spans="2:38" x14ac:dyDescent="0.2">
      <c r="B316" s="294">
        <v>41579</v>
      </c>
      <c r="C316" s="359" t="s">
        <v>540</v>
      </c>
      <c r="D316" s="359" t="s">
        <v>540</v>
      </c>
      <c r="E316" s="295">
        <v>2.4029066182694753E-2</v>
      </c>
      <c r="F316" s="295">
        <v>2.4029066182694753E-2</v>
      </c>
      <c r="G316" s="295">
        <v>1.7244869100607834</v>
      </c>
      <c r="H316" s="295">
        <v>1.7244869100607834</v>
      </c>
      <c r="I316" s="295">
        <v>7.2485851531597117E-2</v>
      </c>
      <c r="J316" s="295">
        <v>7.2485851531597117E-2</v>
      </c>
      <c r="K316" s="295">
        <v>0.33895663474339977</v>
      </c>
      <c r="L316" s="295">
        <v>0.33895663474339977</v>
      </c>
      <c r="M316" s="359" t="s">
        <v>540</v>
      </c>
      <c r="N316" s="359" t="s">
        <v>540</v>
      </c>
      <c r="O316" s="295">
        <v>4.7375369684640278E-4</v>
      </c>
      <c r="P316" s="295">
        <v>4.7375369684640278E-4</v>
      </c>
      <c r="Q316" s="295">
        <v>1.46367144839949E-2</v>
      </c>
      <c r="R316" s="295">
        <v>1.46367144839949E-2</v>
      </c>
      <c r="S316" s="295">
        <v>4.9178391711698455E-4</v>
      </c>
      <c r="T316" s="295">
        <v>4.9178391711698455E-4</v>
      </c>
      <c r="U316" s="295">
        <v>2.9459475424436095E-3</v>
      </c>
      <c r="V316" s="295">
        <v>2.9459475424436095E-3</v>
      </c>
      <c r="W316" s="359" t="s">
        <v>540</v>
      </c>
      <c r="X316" s="359" t="s">
        <v>540</v>
      </c>
      <c r="Y316" s="295">
        <v>3.6266399033366853E-7</v>
      </c>
      <c r="Z316" s="295">
        <v>3.6266399033366853E-7</v>
      </c>
      <c r="AA316" s="295">
        <v>5.6674837578613503E-2</v>
      </c>
      <c r="AB316" s="295">
        <v>5.6674837578613503E-2</v>
      </c>
      <c r="AC316" s="295">
        <v>2.1878384876798478E-2</v>
      </c>
      <c r="AD316" s="295">
        <v>2.1878384876798478E-2</v>
      </c>
      <c r="AE316" s="296">
        <v>1.8422287974510797E-2</v>
      </c>
      <c r="AF316" s="296">
        <v>1.8422287974510797E-2</v>
      </c>
      <c r="AG316" s="321">
        <v>684</v>
      </c>
      <c r="AH316" s="321">
        <v>265</v>
      </c>
      <c r="AI316" s="321">
        <v>14</v>
      </c>
      <c r="AJ316" s="320">
        <v>29</v>
      </c>
      <c r="AK316" s="204" t="s">
        <v>903</v>
      </c>
      <c r="AL316" s="129"/>
    </row>
    <row r="317" spans="2:38" x14ac:dyDescent="0.2">
      <c r="B317" s="294">
        <v>41580</v>
      </c>
      <c r="C317" s="359" t="s">
        <v>540</v>
      </c>
      <c r="D317" s="359" t="s">
        <v>540</v>
      </c>
      <c r="E317" s="295">
        <v>0.27657810491554297</v>
      </c>
      <c r="F317" s="295">
        <v>0.27657810491554297</v>
      </c>
      <c r="G317" s="295">
        <v>2.5601197391149227E-2</v>
      </c>
      <c r="H317" s="295">
        <v>2.5601197391149227E-2</v>
      </c>
      <c r="I317" s="295">
        <v>8.9922882860556025E-2</v>
      </c>
      <c r="J317" s="295">
        <v>8.9922882860556025E-2</v>
      </c>
      <c r="K317" s="295">
        <v>0.15988543369043165</v>
      </c>
      <c r="L317" s="295">
        <v>0.15988543369043165</v>
      </c>
      <c r="M317" s="359" t="s">
        <v>540</v>
      </c>
      <c r="N317" s="359" t="s">
        <v>540</v>
      </c>
      <c r="O317" s="295">
        <v>2.9679275714201117E-3</v>
      </c>
      <c r="P317" s="295">
        <v>2.9679275714201117E-3</v>
      </c>
      <c r="Q317" s="295">
        <v>4.1769458693921238E-4</v>
      </c>
      <c r="R317" s="295">
        <v>4.1769458693921238E-4</v>
      </c>
      <c r="S317" s="295">
        <v>1.7309244956794654E-3</v>
      </c>
      <c r="T317" s="295">
        <v>1.7309244956794654E-3</v>
      </c>
      <c r="U317" s="295">
        <v>2.0402012029159576E-3</v>
      </c>
      <c r="V317" s="295">
        <v>2.0402012029159576E-3</v>
      </c>
      <c r="W317" s="359" t="s">
        <v>540</v>
      </c>
      <c r="X317" s="359" t="s">
        <v>540</v>
      </c>
      <c r="Y317" s="295">
        <v>3.6266399033366853E-7</v>
      </c>
      <c r="Z317" s="295">
        <v>3.6266399033366853E-7</v>
      </c>
      <c r="AA317" s="295">
        <v>1.1128723661116896E-2</v>
      </c>
      <c r="AB317" s="295">
        <v>1.1128723661116896E-2</v>
      </c>
      <c r="AC317" s="295">
        <v>7.6011620231738915E-3</v>
      </c>
      <c r="AD317" s="295">
        <v>7.6011620231738915E-3</v>
      </c>
      <c r="AE317" s="296">
        <v>4.9103095549018413E-3</v>
      </c>
      <c r="AF317" s="296">
        <v>4.9103095549018413E-3</v>
      </c>
      <c r="AG317" s="321">
        <v>445</v>
      </c>
      <c r="AH317" s="321">
        <v>210</v>
      </c>
      <c r="AI317" s="321">
        <v>5</v>
      </c>
      <c r="AJ317" s="320">
        <v>31</v>
      </c>
      <c r="AK317" s="204" t="s">
        <v>903</v>
      </c>
      <c r="AL317" s="129"/>
    </row>
    <row r="318" spans="2:38" x14ac:dyDescent="0.2">
      <c r="B318" s="294">
        <v>41581</v>
      </c>
      <c r="C318" s="359" t="s">
        <v>540</v>
      </c>
      <c r="D318" s="359" t="s">
        <v>540</v>
      </c>
      <c r="E318" s="295">
        <v>0.3879311245728379</v>
      </c>
      <c r="F318" s="295">
        <v>0.3879311245728379</v>
      </c>
      <c r="G318" s="295">
        <v>0.30860668398358809</v>
      </c>
      <c r="H318" s="295">
        <v>0.30860668398358809</v>
      </c>
      <c r="I318" s="295">
        <v>0.28363153380433581</v>
      </c>
      <c r="J318" s="295">
        <v>0.28363153380433581</v>
      </c>
      <c r="K318" s="295">
        <v>0.33332828458004726</v>
      </c>
      <c r="L318" s="295">
        <v>0.33332828458004726</v>
      </c>
      <c r="M318" s="359" t="s">
        <v>540</v>
      </c>
      <c r="N318" s="359" t="s">
        <v>540</v>
      </c>
      <c r="O318" s="295">
        <v>9.4437225893426319E-3</v>
      </c>
      <c r="P318" s="295">
        <v>9.4437225893426319E-3</v>
      </c>
      <c r="Q318" s="295">
        <v>2.2712143164819675E-3</v>
      </c>
      <c r="R318" s="295">
        <v>2.2712143164819675E-3</v>
      </c>
      <c r="S318" s="295">
        <v>9.3129159107586453E-3</v>
      </c>
      <c r="T318" s="295">
        <v>9.3129159107586453E-3</v>
      </c>
      <c r="U318" s="295">
        <v>8.1441439258196757E-3</v>
      </c>
      <c r="V318" s="295">
        <v>8.1441439258196757E-3</v>
      </c>
      <c r="W318" s="359" t="s">
        <v>540</v>
      </c>
      <c r="X318" s="359" t="s">
        <v>540</v>
      </c>
      <c r="Y318" s="295">
        <v>3.7886724479442371E-2</v>
      </c>
      <c r="Z318" s="295">
        <v>3.7886724479442371E-2</v>
      </c>
      <c r="AA318" s="295">
        <v>1.6424075396257045E-4</v>
      </c>
      <c r="AB318" s="295">
        <v>1.6424075396257045E-4</v>
      </c>
      <c r="AC318" s="295">
        <v>3.3493609129813789E-3</v>
      </c>
      <c r="AD318" s="295">
        <v>3.3493609129813789E-3</v>
      </c>
      <c r="AE318" s="296">
        <v>1.7811893702220423E-2</v>
      </c>
      <c r="AF318" s="296">
        <v>1.7811893702220423E-2</v>
      </c>
      <c r="AG318" s="321">
        <v>949</v>
      </c>
      <c r="AH318" s="321">
        <v>262</v>
      </c>
      <c r="AI318" s="321">
        <v>20</v>
      </c>
      <c r="AJ318" s="320">
        <v>26</v>
      </c>
      <c r="AK318" s="204" t="s">
        <v>903</v>
      </c>
      <c r="AL318" s="129"/>
    </row>
    <row r="319" spans="2:38" x14ac:dyDescent="0.2">
      <c r="B319" s="294">
        <v>41582</v>
      </c>
      <c r="C319" s="359" t="s">
        <v>540</v>
      </c>
      <c r="D319" s="359" t="s">
        <v>540</v>
      </c>
      <c r="E319" s="295">
        <v>2.1747384775088915E-2</v>
      </c>
      <c r="F319" s="295">
        <v>2.1747384775088915E-2</v>
      </c>
      <c r="G319" s="295">
        <v>9.5704272232447041E-2</v>
      </c>
      <c r="H319" s="295">
        <v>9.5704272232447041E-2</v>
      </c>
      <c r="I319" s="295">
        <v>0.66477568651292285</v>
      </c>
      <c r="J319" s="295">
        <v>0.66477568651292285</v>
      </c>
      <c r="K319" s="295">
        <v>0.28613556811348795</v>
      </c>
      <c r="L319" s="295">
        <v>0.28613556811348795</v>
      </c>
      <c r="M319" s="359" t="s">
        <v>540</v>
      </c>
      <c r="N319" s="359" t="s">
        <v>540</v>
      </c>
      <c r="O319" s="295">
        <v>2.7519516213871928E-4</v>
      </c>
      <c r="P319" s="295">
        <v>2.7519516213871928E-4</v>
      </c>
      <c r="Q319" s="295">
        <v>7.3966749770485525E-4</v>
      </c>
      <c r="R319" s="295">
        <v>7.3966749770485525E-4</v>
      </c>
      <c r="S319" s="295">
        <v>4.8868606567057833E-3</v>
      </c>
      <c r="T319" s="295">
        <v>4.8868606567057833E-3</v>
      </c>
      <c r="U319" s="295">
        <v>2.1598566557967012E-3</v>
      </c>
      <c r="V319" s="295">
        <v>2.1598566557967012E-3</v>
      </c>
      <c r="W319" s="359" t="s">
        <v>540</v>
      </c>
      <c r="X319" s="359" t="s">
        <v>540</v>
      </c>
      <c r="Y319" s="295">
        <v>3.6266399033366853E-7</v>
      </c>
      <c r="Z319" s="295">
        <v>3.6266399033366853E-7</v>
      </c>
      <c r="AA319" s="295">
        <v>2.1736425775260644E-2</v>
      </c>
      <c r="AB319" s="295">
        <v>2.1736425775260644E-2</v>
      </c>
      <c r="AC319" s="295">
        <v>1.5415492296733536E-2</v>
      </c>
      <c r="AD319" s="295">
        <v>1.5415492296733536E-2</v>
      </c>
      <c r="AE319" s="296">
        <v>9.8131538710406353E-3</v>
      </c>
      <c r="AF319" s="296">
        <v>9.8131538710406353E-3</v>
      </c>
      <c r="AG319" s="321">
        <v>723</v>
      </c>
      <c r="AH319" s="321">
        <v>371</v>
      </c>
      <c r="AI319" s="321">
        <v>14</v>
      </c>
      <c r="AJ319" s="320">
        <v>34</v>
      </c>
      <c r="AK319" s="204" t="s">
        <v>903</v>
      </c>
      <c r="AL319" s="129"/>
    </row>
    <row r="320" spans="2:38" x14ac:dyDescent="0.2">
      <c r="B320" s="294">
        <v>41583</v>
      </c>
      <c r="C320" s="359" t="s">
        <v>540</v>
      </c>
      <c r="D320" s="359" t="s">
        <v>540</v>
      </c>
      <c r="E320" s="295">
        <v>1.052011885644218E-2</v>
      </c>
      <c r="F320" s="295">
        <v>1.052011885644218E-2</v>
      </c>
      <c r="G320" s="295">
        <v>0.12797988104406244</v>
      </c>
      <c r="H320" s="295">
        <v>0.12797988104406244</v>
      </c>
      <c r="I320" s="295">
        <v>0.17525320095181485</v>
      </c>
      <c r="J320" s="295">
        <v>0.17525320095181485</v>
      </c>
      <c r="K320" s="295">
        <v>9.5398717717640386E-2</v>
      </c>
      <c r="L320" s="295">
        <v>9.5398717717640386E-2</v>
      </c>
      <c r="M320" s="359" t="s">
        <v>540</v>
      </c>
      <c r="N320" s="359" t="s">
        <v>540</v>
      </c>
      <c r="O320" s="295">
        <v>6.6186178235894501E-5</v>
      </c>
      <c r="P320" s="295">
        <v>6.6186178235894501E-5</v>
      </c>
      <c r="Q320" s="295">
        <v>1.722990171124251E-3</v>
      </c>
      <c r="R320" s="295">
        <v>1.722990171124251E-3</v>
      </c>
      <c r="S320" s="295">
        <v>1.4366286082708761E-3</v>
      </c>
      <c r="T320" s="295">
        <v>1.4366286082708761E-3</v>
      </c>
      <c r="U320" s="295">
        <v>8.9060007966932676E-4</v>
      </c>
      <c r="V320" s="295">
        <v>8.9060007966932676E-4</v>
      </c>
      <c r="W320" s="359" t="s">
        <v>540</v>
      </c>
      <c r="X320" s="359" t="s">
        <v>540</v>
      </c>
      <c r="Y320" s="295">
        <v>3.6266399033366853E-7</v>
      </c>
      <c r="Z320" s="295">
        <v>3.6266399033366853E-7</v>
      </c>
      <c r="AA320" s="295">
        <v>9.7277064007582868E-3</v>
      </c>
      <c r="AB320" s="295">
        <v>9.7277064007582868E-3</v>
      </c>
      <c r="AC320" s="295">
        <v>4.8789250646444418E-3</v>
      </c>
      <c r="AD320" s="295">
        <v>4.8789250646444418E-3</v>
      </c>
      <c r="AE320" s="296">
        <v>3.6016727031428302E-3</v>
      </c>
      <c r="AF320" s="296">
        <v>3.6016727031428302E-3</v>
      </c>
      <c r="AG320" s="321">
        <v>203</v>
      </c>
      <c r="AH320" s="321">
        <v>101</v>
      </c>
      <c r="AI320" s="321">
        <v>2</v>
      </c>
      <c r="AJ320" s="320">
        <v>11</v>
      </c>
      <c r="AK320" s="204" t="s">
        <v>903</v>
      </c>
      <c r="AL320" s="129"/>
    </row>
    <row r="321" spans="1:38" x14ac:dyDescent="0.2">
      <c r="B321" s="294">
        <v>41584</v>
      </c>
      <c r="C321" s="359" t="s">
        <v>540</v>
      </c>
      <c r="D321" s="359" t="s">
        <v>540</v>
      </c>
      <c r="E321" s="295">
        <v>4.5772967474718623E-2</v>
      </c>
      <c r="F321" s="295">
        <v>4.5772967474718623E-2</v>
      </c>
      <c r="G321" s="295">
        <v>6.7457675790682806E-2</v>
      </c>
      <c r="H321" s="295">
        <v>6.7457675790682806E-2</v>
      </c>
      <c r="I321" s="295">
        <v>0.31994609738483254</v>
      </c>
      <c r="J321" s="295">
        <v>0.31994609738483254</v>
      </c>
      <c r="K321" s="295">
        <v>0.15678802354940485</v>
      </c>
      <c r="L321" s="295">
        <v>0.15678802354940485</v>
      </c>
      <c r="M321" s="359" t="s">
        <v>540</v>
      </c>
      <c r="N321" s="359" t="s">
        <v>540</v>
      </c>
      <c r="O321" s="295">
        <v>4.7375369684640278E-4</v>
      </c>
      <c r="P321" s="295">
        <v>4.7375369684640278E-4</v>
      </c>
      <c r="Q321" s="295">
        <v>5.6562808648018346E-4</v>
      </c>
      <c r="R321" s="295">
        <v>5.6562808648018346E-4</v>
      </c>
      <c r="S321" s="295">
        <v>1.6844567239833724E-3</v>
      </c>
      <c r="T321" s="295">
        <v>1.6844567239833724E-3</v>
      </c>
      <c r="U321" s="295">
        <v>9.6330212698927172E-4</v>
      </c>
      <c r="V321" s="295">
        <v>9.6330212698927172E-4</v>
      </c>
      <c r="W321" s="359" t="s">
        <v>540</v>
      </c>
      <c r="X321" s="359" t="s">
        <v>540</v>
      </c>
      <c r="Y321" s="295">
        <v>6.6224639706448304E-3</v>
      </c>
      <c r="Z321" s="295">
        <v>6.6224639706448304E-3</v>
      </c>
      <c r="AA321" s="295">
        <v>8.5964502277979197E-3</v>
      </c>
      <c r="AB321" s="295">
        <v>8.5964502277979197E-3</v>
      </c>
      <c r="AC321" s="295">
        <v>1.2639042937891977E-2</v>
      </c>
      <c r="AD321" s="295">
        <v>1.2639042937891977E-2</v>
      </c>
      <c r="AE321" s="296">
        <v>9.3193857996593417E-3</v>
      </c>
      <c r="AF321" s="296">
        <v>9.3193857996593417E-3</v>
      </c>
      <c r="AG321" s="321">
        <v>656</v>
      </c>
      <c r="AH321" s="321">
        <v>370</v>
      </c>
      <c r="AI321" s="321">
        <v>11</v>
      </c>
      <c r="AJ321" s="320">
        <v>38</v>
      </c>
      <c r="AK321" s="204" t="s">
        <v>903</v>
      </c>
      <c r="AL321" s="129"/>
    </row>
    <row r="322" spans="1:38" x14ac:dyDescent="0.2">
      <c r="B322" s="294">
        <v>41585</v>
      </c>
      <c r="C322" s="359" t="s">
        <v>540</v>
      </c>
      <c r="D322" s="359" t="s">
        <v>540</v>
      </c>
      <c r="E322" s="295">
        <v>1.2401199711567602E-2</v>
      </c>
      <c r="F322" s="295">
        <v>1.2401199711567602E-2</v>
      </c>
      <c r="G322" s="295">
        <v>0.20768993138496211</v>
      </c>
      <c r="H322" s="295">
        <v>0.20768993138496211</v>
      </c>
      <c r="I322" s="295">
        <v>6.0686909835097495E-2</v>
      </c>
      <c r="J322" s="295">
        <v>6.0686909835097495E-2</v>
      </c>
      <c r="K322" s="295">
        <v>6.5278865363381483E-2</v>
      </c>
      <c r="L322" s="295">
        <v>6.5278865363381483E-2</v>
      </c>
      <c r="M322" s="359" t="s">
        <v>540</v>
      </c>
      <c r="N322" s="359" t="s">
        <v>540</v>
      </c>
      <c r="O322" s="295">
        <v>1.6024022099216565E-4</v>
      </c>
      <c r="P322" s="295">
        <v>1.6024022099216565E-4</v>
      </c>
      <c r="Q322" s="295">
        <v>1.6707783477568495E-3</v>
      </c>
      <c r="R322" s="295">
        <v>1.6707783477568495E-3</v>
      </c>
      <c r="S322" s="295">
        <v>2.1142836121722328E-3</v>
      </c>
      <c r="T322" s="295">
        <v>2.1142836121722328E-3</v>
      </c>
      <c r="U322" s="295">
        <v>1.1874667728924357E-3</v>
      </c>
      <c r="V322" s="295">
        <v>1.1874667728924357E-3</v>
      </c>
      <c r="W322" s="359" t="s">
        <v>540</v>
      </c>
      <c r="X322" s="359" t="s">
        <v>540</v>
      </c>
      <c r="Y322" s="295">
        <v>3.6266399033366853E-7</v>
      </c>
      <c r="Z322" s="295">
        <v>3.6266399033366853E-7</v>
      </c>
      <c r="AA322" s="295">
        <v>5.7562438575859347E-2</v>
      </c>
      <c r="AB322" s="295">
        <v>5.7562438575859347E-2</v>
      </c>
      <c r="AC322" s="295">
        <v>5.0183283797327217E-3</v>
      </c>
      <c r="AD322" s="295">
        <v>5.0183283797327217E-3</v>
      </c>
      <c r="AE322" s="296">
        <v>1.1982098282752332E-2</v>
      </c>
      <c r="AF322" s="296">
        <v>1.1982098282752332E-2</v>
      </c>
      <c r="AG322" s="321">
        <v>532</v>
      </c>
      <c r="AH322" s="321">
        <v>297</v>
      </c>
      <c r="AI322" s="321">
        <v>3</v>
      </c>
      <c r="AJ322" s="320">
        <v>18</v>
      </c>
      <c r="AK322" s="204" t="s">
        <v>903</v>
      </c>
      <c r="AL322" s="129"/>
    </row>
    <row r="323" spans="1:38" x14ac:dyDescent="0.2">
      <c r="B323" s="294">
        <v>41586</v>
      </c>
      <c r="C323" s="359" t="s">
        <v>540</v>
      </c>
      <c r="D323" s="359" t="s">
        <v>540</v>
      </c>
      <c r="E323" s="295">
        <v>0.16532958975019943</v>
      </c>
      <c r="F323" s="295">
        <v>0.16532958975019943</v>
      </c>
      <c r="G323" s="295">
        <v>0.911209443378453</v>
      </c>
      <c r="H323" s="295">
        <v>0.911209443378453</v>
      </c>
      <c r="I323" s="295">
        <v>7.5041578974882228E-2</v>
      </c>
      <c r="J323" s="295">
        <v>7.5041578974882228E-2</v>
      </c>
      <c r="K323" s="295">
        <v>0.25983863174746941</v>
      </c>
      <c r="L323" s="295">
        <v>0.25983863174746941</v>
      </c>
      <c r="M323" s="359" t="s">
        <v>540</v>
      </c>
      <c r="N323" s="359" t="s">
        <v>540</v>
      </c>
      <c r="O323" s="295">
        <v>4.5285279845612035E-3</v>
      </c>
      <c r="P323" s="295">
        <v>4.5285279845612035E-3</v>
      </c>
      <c r="Q323" s="295">
        <v>1.3662093781136738E-3</v>
      </c>
      <c r="R323" s="295">
        <v>1.3662093781136738E-3</v>
      </c>
      <c r="S323" s="295">
        <v>3.9110374510878301E-4</v>
      </c>
      <c r="T323" s="295">
        <v>3.9110374510878301E-4</v>
      </c>
      <c r="U323" s="295">
        <v>2.3597872859265501E-3</v>
      </c>
      <c r="V323" s="295">
        <v>2.3597872859265501E-3</v>
      </c>
      <c r="W323" s="359" t="s">
        <v>540</v>
      </c>
      <c r="X323" s="359" t="s">
        <v>540</v>
      </c>
      <c r="Y323" s="295">
        <v>1.1049970946319669E-2</v>
      </c>
      <c r="Z323" s="295">
        <v>1.1049970946319669E-2</v>
      </c>
      <c r="AA323" s="295">
        <v>4.7302815284164933E-2</v>
      </c>
      <c r="AB323" s="295">
        <v>4.7302815284164933E-2</v>
      </c>
      <c r="AC323" s="295">
        <v>3.5880673414554511E-2</v>
      </c>
      <c r="AD323" s="295">
        <v>3.5880673414554511E-2</v>
      </c>
      <c r="AE323" s="296">
        <v>2.7072316979598422E-2</v>
      </c>
      <c r="AF323" s="296">
        <v>2.7072316979598422E-2</v>
      </c>
      <c r="AG323" s="321">
        <v>749</v>
      </c>
      <c r="AH323" s="321">
        <v>337</v>
      </c>
      <c r="AI323" s="321">
        <v>11</v>
      </c>
      <c r="AJ323" s="320">
        <v>53</v>
      </c>
      <c r="AK323" s="204" t="s">
        <v>903</v>
      </c>
      <c r="AL323" s="129"/>
    </row>
    <row r="324" spans="1:38" x14ac:dyDescent="0.2">
      <c r="B324" s="294">
        <v>41587</v>
      </c>
      <c r="C324" s="359" t="s">
        <v>540</v>
      </c>
      <c r="D324" s="359" t="s">
        <v>540</v>
      </c>
      <c r="E324" s="295">
        <v>2.8299816420442471E-2</v>
      </c>
      <c r="F324" s="295">
        <v>2.8299816420442471E-2</v>
      </c>
      <c r="G324" s="295">
        <v>0.40219637736965536</v>
      </c>
      <c r="H324" s="295">
        <v>0.40219637736965536</v>
      </c>
      <c r="I324" s="295">
        <v>9.7915339592284031E-2</v>
      </c>
      <c r="J324" s="295">
        <v>9.7915339592284031E-2</v>
      </c>
      <c r="K324" s="295">
        <v>0.12060815262583137</v>
      </c>
      <c r="L324" s="295">
        <v>0.12060815262583137</v>
      </c>
      <c r="M324" s="359" t="s">
        <v>540</v>
      </c>
      <c r="N324" s="359" t="s">
        <v>540</v>
      </c>
      <c r="O324" s="295">
        <v>1.9159156857758935E-4</v>
      </c>
      <c r="P324" s="295">
        <v>1.9159156857758935E-4</v>
      </c>
      <c r="Q324" s="295">
        <v>1.8970295823489229E-3</v>
      </c>
      <c r="R324" s="295">
        <v>1.8970295823489229E-3</v>
      </c>
      <c r="S324" s="295">
        <v>7.1250583267342641E-4</v>
      </c>
      <c r="T324" s="295">
        <v>7.1250583267342641E-4</v>
      </c>
      <c r="U324" s="295">
        <v>6.9218407552530984E-4</v>
      </c>
      <c r="V324" s="295">
        <v>6.9218407552530984E-4</v>
      </c>
      <c r="W324" s="359" t="s">
        <v>540</v>
      </c>
      <c r="X324" s="359" t="s">
        <v>540</v>
      </c>
      <c r="Y324" s="295">
        <v>3.6266399033366853E-7</v>
      </c>
      <c r="Z324" s="295">
        <v>3.6266399033366853E-7</v>
      </c>
      <c r="AA324" s="295">
        <v>2.2249842038373421E-2</v>
      </c>
      <c r="AB324" s="295">
        <v>2.2249842038373421E-2</v>
      </c>
      <c r="AC324" s="295">
        <v>2.7237667879081204E-2</v>
      </c>
      <c r="AD324" s="295">
        <v>2.7237667879081204E-2</v>
      </c>
      <c r="AE324" s="296">
        <v>1.4526669938950406E-2</v>
      </c>
      <c r="AF324" s="296">
        <v>1.4526669938950406E-2</v>
      </c>
      <c r="AG324" s="321">
        <v>504</v>
      </c>
      <c r="AH324" s="321">
        <v>237</v>
      </c>
      <c r="AI324" s="321">
        <v>10</v>
      </c>
      <c r="AJ324" s="320">
        <v>57</v>
      </c>
      <c r="AK324" s="204" t="s">
        <v>903</v>
      </c>
      <c r="AL324" s="129"/>
    </row>
    <row r="325" spans="1:38" x14ac:dyDescent="0.2">
      <c r="B325" s="294">
        <v>41588</v>
      </c>
      <c r="C325" s="359" t="s">
        <v>540</v>
      </c>
      <c r="D325" s="359" t="s">
        <v>540</v>
      </c>
      <c r="E325" s="295">
        <v>1.3412176166705565</v>
      </c>
      <c r="F325" s="295">
        <v>1.3412176166705565</v>
      </c>
      <c r="G325" s="295">
        <v>0.49849238360026626</v>
      </c>
      <c r="H325" s="295">
        <v>0.49849238360026626</v>
      </c>
      <c r="I325" s="295">
        <v>0.15660413524444952</v>
      </c>
      <c r="J325" s="295">
        <v>0.15660413524444952</v>
      </c>
      <c r="K325" s="295">
        <v>0.73118418003450336</v>
      </c>
      <c r="L325" s="295">
        <v>0.73118418003450336</v>
      </c>
      <c r="M325" s="359" t="s">
        <v>540</v>
      </c>
      <c r="N325" s="359" t="s">
        <v>540</v>
      </c>
      <c r="O325" s="295">
        <v>3.295374979534537E-3</v>
      </c>
      <c r="P325" s="295">
        <v>3.295374979534537E-3</v>
      </c>
      <c r="Q325" s="295">
        <v>3.2545369899013633E-3</v>
      </c>
      <c r="R325" s="295">
        <v>3.2545369899013633E-3</v>
      </c>
      <c r="S325" s="295">
        <v>3.2256378185704579E-3</v>
      </c>
      <c r="T325" s="295">
        <v>3.2256378185704579E-3</v>
      </c>
      <c r="U325" s="295">
        <v>3.2609897474967023E-3</v>
      </c>
      <c r="V325" s="295">
        <v>3.2609897474967023E-3</v>
      </c>
      <c r="W325" s="359" t="s">
        <v>540</v>
      </c>
      <c r="X325" s="359" t="s">
        <v>540</v>
      </c>
      <c r="Y325" s="295">
        <v>3.6266399033366853E-7</v>
      </c>
      <c r="Z325" s="295">
        <v>3.6266399033366853E-7</v>
      </c>
      <c r="AA325" s="295">
        <v>1.4165711386987417E-2</v>
      </c>
      <c r="AB325" s="295">
        <v>1.4165711386987417E-2</v>
      </c>
      <c r="AC325" s="295">
        <v>1.1856835447674413E-2</v>
      </c>
      <c r="AD325" s="295">
        <v>1.1856835447674413E-2</v>
      </c>
      <c r="AE325" s="296">
        <v>7.1034879823868502E-3</v>
      </c>
      <c r="AF325" s="296">
        <v>7.1034879823868502E-3</v>
      </c>
      <c r="AG325" s="321">
        <v>879</v>
      </c>
      <c r="AH325" s="321">
        <v>304</v>
      </c>
      <c r="AI325" s="321">
        <v>18</v>
      </c>
      <c r="AJ325" s="320">
        <v>42</v>
      </c>
      <c r="AK325" s="204" t="s">
        <v>903</v>
      </c>
      <c r="AL325" s="129"/>
    </row>
    <row r="326" spans="1:38" x14ac:dyDescent="0.2">
      <c r="B326" s="294">
        <v>41589</v>
      </c>
      <c r="C326" s="359" t="s">
        <v>540</v>
      </c>
      <c r="D326" s="359" t="s">
        <v>540</v>
      </c>
      <c r="E326" s="295">
        <v>0.14287505791290595</v>
      </c>
      <c r="F326" s="295">
        <v>0.14287505791290595</v>
      </c>
      <c r="G326" s="295">
        <v>1.7390975186330944</v>
      </c>
      <c r="H326" s="295">
        <v>1.7390975186330944</v>
      </c>
      <c r="I326" s="295">
        <v>6.4869009287745874E-2</v>
      </c>
      <c r="J326" s="295">
        <v>6.4869009287745874E-2</v>
      </c>
      <c r="K326" s="295">
        <v>0.39019491721811678</v>
      </c>
      <c r="L326" s="295">
        <v>0.39019491721811678</v>
      </c>
      <c r="M326" s="359" t="s">
        <v>540</v>
      </c>
      <c r="N326" s="359" t="s">
        <v>540</v>
      </c>
      <c r="O326" s="295">
        <v>4.1105100167555537E-4</v>
      </c>
      <c r="P326" s="295">
        <v>4.1105100167555537E-4</v>
      </c>
      <c r="Q326" s="295">
        <v>2.5757832861251429E-2</v>
      </c>
      <c r="R326" s="295">
        <v>2.5757832861251429E-2</v>
      </c>
      <c r="S326" s="295">
        <v>4.4492891399009072E-3</v>
      </c>
      <c r="T326" s="295">
        <v>4.4492891399009072E-3</v>
      </c>
      <c r="U326" s="295">
        <v>6.4023240421126571E-3</v>
      </c>
      <c r="V326" s="295">
        <v>6.4023240421126571E-3</v>
      </c>
      <c r="W326" s="359" t="s">
        <v>540</v>
      </c>
      <c r="X326" s="359" t="s">
        <v>540</v>
      </c>
      <c r="Y326" s="295">
        <v>3.6266399033366853E-7</v>
      </c>
      <c r="Z326" s="295">
        <v>3.6266399033366853E-7</v>
      </c>
      <c r="AA326" s="295">
        <v>1.6741494673112561E-2</v>
      </c>
      <c r="AB326" s="295">
        <v>1.6741494673112561E-2</v>
      </c>
      <c r="AC326" s="295">
        <v>1.291010493945252E-2</v>
      </c>
      <c r="AD326" s="295">
        <v>1.291010493945252E-2</v>
      </c>
      <c r="AE326" s="296">
        <v>7.9637955423395336E-3</v>
      </c>
      <c r="AF326" s="296">
        <v>7.9637955423395336E-3</v>
      </c>
      <c r="AG326" s="321">
        <v>834</v>
      </c>
      <c r="AH326" s="321">
        <v>336</v>
      </c>
      <c r="AI326" s="321">
        <v>10</v>
      </c>
      <c r="AJ326" s="320">
        <v>24</v>
      </c>
      <c r="AK326" s="204" t="s">
        <v>903</v>
      </c>
      <c r="AL326" s="129"/>
    </row>
    <row r="327" spans="1:38" x14ac:dyDescent="0.2">
      <c r="B327" s="294">
        <v>41590</v>
      </c>
      <c r="C327" s="359" t="s">
        <v>540</v>
      </c>
      <c r="D327" s="359" t="s">
        <v>540</v>
      </c>
      <c r="E327" s="295">
        <v>0.64743667898658508</v>
      </c>
      <c r="F327" s="295">
        <v>0.64743667898658508</v>
      </c>
      <c r="G327" s="295">
        <v>0.30149717403506027</v>
      </c>
      <c r="H327" s="295">
        <v>0.30149717403506027</v>
      </c>
      <c r="I327" s="295">
        <v>1.8536962208148511</v>
      </c>
      <c r="J327" s="295">
        <v>1.8536962208148511</v>
      </c>
      <c r="K327" s="295">
        <v>1.0590431501797104</v>
      </c>
      <c r="L327" s="295">
        <v>1.0590431501797104</v>
      </c>
      <c r="M327" s="359" t="s">
        <v>540</v>
      </c>
      <c r="N327" s="359" t="s">
        <v>540</v>
      </c>
      <c r="O327" s="295">
        <v>6.110029296092577E-3</v>
      </c>
      <c r="P327" s="295">
        <v>6.110029296092577E-3</v>
      </c>
      <c r="Q327" s="295">
        <v>1.1225542023991333E-3</v>
      </c>
      <c r="R327" s="295">
        <v>1.1225542023991333E-3</v>
      </c>
      <c r="S327" s="295">
        <v>5.0494978576421093E-3</v>
      </c>
      <c r="T327" s="295">
        <v>5.0494978576421093E-3</v>
      </c>
      <c r="U327" s="295">
        <v>4.8271130168471852E-3</v>
      </c>
      <c r="V327" s="295">
        <v>4.8271130168471852E-3</v>
      </c>
      <c r="W327" s="359" t="s">
        <v>540</v>
      </c>
      <c r="X327" s="359" t="s">
        <v>540</v>
      </c>
      <c r="Y327" s="295">
        <v>3.6266399033366853E-7</v>
      </c>
      <c r="Z327" s="295">
        <v>3.6266399033366853E-7</v>
      </c>
      <c r="AA327" s="295">
        <v>4.4309337411100581E-2</v>
      </c>
      <c r="AB327" s="295">
        <v>4.4309337411100581E-2</v>
      </c>
      <c r="AC327" s="295">
        <v>6.8964008191164808E-3</v>
      </c>
      <c r="AD327" s="295">
        <v>6.8964008191164808E-3</v>
      </c>
      <c r="AE327" s="296">
        <v>1.0409916509458517E-2</v>
      </c>
      <c r="AF327" s="296">
        <v>1.0409916509458517E-2</v>
      </c>
      <c r="AG327" s="321">
        <v>812</v>
      </c>
      <c r="AH327" s="321">
        <v>391</v>
      </c>
      <c r="AI327" s="321">
        <v>12</v>
      </c>
      <c r="AJ327" s="320">
        <v>52</v>
      </c>
      <c r="AK327" s="204" t="s">
        <v>903</v>
      </c>
      <c r="AL327" s="129"/>
    </row>
    <row r="328" spans="1:38" x14ac:dyDescent="0.2">
      <c r="B328" s="294">
        <v>41591</v>
      </c>
      <c r="C328" s="359" t="s">
        <v>540</v>
      </c>
      <c r="D328" s="359" t="s">
        <v>540</v>
      </c>
      <c r="E328" s="295">
        <v>0.7671814093475785</v>
      </c>
      <c r="F328" s="295">
        <v>0.7671814093475785</v>
      </c>
      <c r="G328" s="295">
        <v>0.52288400708340399</v>
      </c>
      <c r="H328" s="295">
        <v>0.52288400708340399</v>
      </c>
      <c r="I328" s="295">
        <v>0.41858943206702204</v>
      </c>
      <c r="J328" s="295">
        <v>0.41858943206702204</v>
      </c>
      <c r="K328" s="295">
        <v>0.58831102541693858</v>
      </c>
      <c r="L328" s="295">
        <v>0.58831102541693858</v>
      </c>
      <c r="M328" s="359" t="s">
        <v>540</v>
      </c>
      <c r="N328" s="359" t="s">
        <v>540</v>
      </c>
      <c r="O328" s="295">
        <v>4.5215610184311085E-3</v>
      </c>
      <c r="P328" s="295">
        <v>4.5215610184311085E-3</v>
      </c>
      <c r="Q328" s="295">
        <v>1.9509817998285713E-2</v>
      </c>
      <c r="R328" s="295">
        <v>1.9509817998285713E-2</v>
      </c>
      <c r="S328" s="295">
        <v>1.2507575214865041E-3</v>
      </c>
      <c r="T328" s="295">
        <v>1.2507575214865041E-3</v>
      </c>
      <c r="U328" s="295">
        <v>5.8510001832697443E-3</v>
      </c>
      <c r="V328" s="295">
        <v>5.8510001832697443E-3</v>
      </c>
      <c r="W328" s="359" t="s">
        <v>540</v>
      </c>
      <c r="X328" s="359" t="s">
        <v>540</v>
      </c>
      <c r="Y328" s="295">
        <v>2.5907026218745462E-2</v>
      </c>
      <c r="Z328" s="295">
        <v>2.5907026218745462E-2</v>
      </c>
      <c r="AA328" s="295">
        <v>0.10558861410330753</v>
      </c>
      <c r="AB328" s="295">
        <v>0.10558861410330753</v>
      </c>
      <c r="AC328" s="295">
        <v>5.1693486377450224E-3</v>
      </c>
      <c r="AD328" s="295">
        <v>5.1693486377450224E-3</v>
      </c>
      <c r="AE328" s="296">
        <v>3.1664662968641621E-2</v>
      </c>
      <c r="AF328" s="296">
        <v>3.1664662968641621E-2</v>
      </c>
      <c r="AG328" s="321">
        <v>1661</v>
      </c>
      <c r="AH328" s="321">
        <v>486</v>
      </c>
      <c r="AI328" s="321">
        <v>24</v>
      </c>
      <c r="AJ328" s="320">
        <v>76</v>
      </c>
      <c r="AK328" s="204" t="s">
        <v>903</v>
      </c>
      <c r="AL328" s="129"/>
    </row>
    <row r="329" spans="1:38" x14ac:dyDescent="0.2">
      <c r="B329" s="294">
        <v>41592</v>
      </c>
      <c r="C329" s="359" t="s">
        <v>540</v>
      </c>
      <c r="D329" s="359" t="s">
        <v>540</v>
      </c>
      <c r="E329" s="295">
        <v>0.47760991259940988</v>
      </c>
      <c r="F329" s="295">
        <v>0.47760991259940988</v>
      </c>
      <c r="G329" s="295">
        <v>2.3097988539504772</v>
      </c>
      <c r="H329" s="295">
        <v>2.3097988539504772</v>
      </c>
      <c r="I329" s="295">
        <v>0.14030169200773687</v>
      </c>
      <c r="J329" s="295">
        <v>0.14030169200773687</v>
      </c>
      <c r="K329" s="295">
        <v>0.66457698768154705</v>
      </c>
      <c r="L329" s="295">
        <v>0.66457698768154705</v>
      </c>
      <c r="M329" s="359" t="s">
        <v>540</v>
      </c>
      <c r="N329" s="359" t="s">
        <v>540</v>
      </c>
      <c r="O329" s="295">
        <v>9.9732120152297883E-3</v>
      </c>
      <c r="P329" s="295">
        <v>9.9732120152297883E-3</v>
      </c>
      <c r="Q329" s="295">
        <v>3.0613532434419773E-2</v>
      </c>
      <c r="R329" s="295">
        <v>3.0613532434419773E-2</v>
      </c>
      <c r="S329" s="295">
        <v>1.0377802345460777E-3</v>
      </c>
      <c r="T329" s="295">
        <v>1.0377802345460777E-3</v>
      </c>
      <c r="U329" s="295">
        <v>1.0070748179798219E-2</v>
      </c>
      <c r="V329" s="295">
        <v>1.0070748179798219E-2</v>
      </c>
      <c r="W329" s="359" t="s">
        <v>540</v>
      </c>
      <c r="X329" s="359" t="s">
        <v>540</v>
      </c>
      <c r="Y329" s="295">
        <v>1.2823063826428631E-2</v>
      </c>
      <c r="Z329" s="295">
        <v>1.2823063826428631E-2</v>
      </c>
      <c r="AA329" s="295">
        <v>9.0750586086657675E-3</v>
      </c>
      <c r="AB329" s="295">
        <v>9.0750586086657675E-3</v>
      </c>
      <c r="AC329" s="295">
        <v>1.5694298926910093E-2</v>
      </c>
      <c r="AD329" s="295">
        <v>1.5694298926910093E-2</v>
      </c>
      <c r="AE329" s="296">
        <v>1.3293764386483003E-2</v>
      </c>
      <c r="AF329" s="296">
        <v>1.3293764386483003E-2</v>
      </c>
      <c r="AG329" s="321">
        <v>1231</v>
      </c>
      <c r="AH329" s="321">
        <v>414</v>
      </c>
      <c r="AI329" s="321">
        <v>11</v>
      </c>
      <c r="AJ329" s="320">
        <v>57</v>
      </c>
      <c r="AK329" s="204" t="s">
        <v>903</v>
      </c>
      <c r="AL329" s="129"/>
    </row>
    <row r="330" spans="1:38" x14ac:dyDescent="0.2">
      <c r="B330" s="294">
        <v>41593</v>
      </c>
      <c r="C330" s="359" t="s">
        <v>540</v>
      </c>
      <c r="D330" s="359" t="s">
        <v>540</v>
      </c>
      <c r="E330" s="295">
        <v>5.3318191793610595E-2</v>
      </c>
      <c r="F330" s="295">
        <v>5.3318191793610595E-2</v>
      </c>
      <c r="G330" s="295">
        <v>3.0735360022277045E-2</v>
      </c>
      <c r="H330" s="295">
        <v>3.0735360022277045E-2</v>
      </c>
      <c r="I330" s="295">
        <v>4.6374836152700841E-2</v>
      </c>
      <c r="J330" s="295">
        <v>4.6374836152700841E-2</v>
      </c>
      <c r="K330" s="295">
        <v>4.6671685127433069E-2</v>
      </c>
      <c r="L330" s="295">
        <v>4.6671685127433069E-2</v>
      </c>
      <c r="M330" s="359" t="s">
        <v>540</v>
      </c>
      <c r="N330" s="359" t="s">
        <v>540</v>
      </c>
      <c r="O330" s="295">
        <v>5.9219212105800342E-4</v>
      </c>
      <c r="P330" s="295">
        <v>5.9219212105800342E-4</v>
      </c>
      <c r="Q330" s="295">
        <v>2.0884729346960619E-4</v>
      </c>
      <c r="R330" s="295">
        <v>2.0884729346960619E-4</v>
      </c>
      <c r="S330" s="295">
        <v>2.6331737294452715E-4</v>
      </c>
      <c r="T330" s="295">
        <v>2.6331737294452715E-4</v>
      </c>
      <c r="U330" s="295">
        <v>3.968320082880333E-4</v>
      </c>
      <c r="V330" s="295">
        <v>3.968320082880333E-4</v>
      </c>
      <c r="W330" s="359" t="s">
        <v>540</v>
      </c>
      <c r="X330" s="359" t="s">
        <v>540</v>
      </c>
      <c r="Y330" s="295">
        <v>3.6266399033366853E-7</v>
      </c>
      <c r="Z330" s="295">
        <v>3.6266399033366853E-7</v>
      </c>
      <c r="AA330" s="295">
        <v>1.2468827127546869E-2</v>
      </c>
      <c r="AB330" s="295">
        <v>1.2468827127546869E-2</v>
      </c>
      <c r="AC330" s="295">
        <v>3.9478509597146437E-4</v>
      </c>
      <c r="AD330" s="295">
        <v>3.9478509597146437E-4</v>
      </c>
      <c r="AE330" s="296">
        <v>2.3248429970862952E-3</v>
      </c>
      <c r="AF330" s="296">
        <v>2.3248429970862952E-3</v>
      </c>
      <c r="AG330" s="321">
        <v>455</v>
      </c>
      <c r="AH330" s="321">
        <v>286</v>
      </c>
      <c r="AI330" s="321">
        <v>5</v>
      </c>
      <c r="AJ330" s="320">
        <v>19</v>
      </c>
      <c r="AK330" s="204" t="s">
        <v>903</v>
      </c>
      <c r="AL330" s="129"/>
    </row>
    <row r="331" spans="1:38" x14ac:dyDescent="0.2">
      <c r="B331" s="294">
        <v>41594</v>
      </c>
      <c r="C331" s="359" t="s">
        <v>540</v>
      </c>
      <c r="D331" s="359" t="s">
        <v>540</v>
      </c>
      <c r="E331" s="295">
        <v>2.3140778001107747E-2</v>
      </c>
      <c r="F331" s="295">
        <v>2.3140778001107747E-2</v>
      </c>
      <c r="G331" s="295">
        <v>0.70640856621982051</v>
      </c>
      <c r="H331" s="295">
        <v>0.70640856621982051</v>
      </c>
      <c r="I331" s="295">
        <v>0.18102682158505443</v>
      </c>
      <c r="J331" s="295">
        <v>0.18102682158505443</v>
      </c>
      <c r="K331" s="295">
        <v>0.20382321891343763</v>
      </c>
      <c r="L331" s="295">
        <v>0.20382321891343763</v>
      </c>
      <c r="M331" s="359" t="s">
        <v>540</v>
      </c>
      <c r="N331" s="359" t="s">
        <v>540</v>
      </c>
      <c r="O331" s="295">
        <v>2.6126122987853097E-4</v>
      </c>
      <c r="P331" s="295">
        <v>2.6126122987853097E-4</v>
      </c>
      <c r="Q331" s="295">
        <v>3.8375690175040137E-3</v>
      </c>
      <c r="R331" s="295">
        <v>3.8375690175040137E-3</v>
      </c>
      <c r="S331" s="295">
        <v>2.7725770445335505E-3</v>
      </c>
      <c r="T331" s="295">
        <v>2.7725770445335505E-3</v>
      </c>
      <c r="U331" s="295">
        <v>1.8660192145452564E-3</v>
      </c>
      <c r="V331" s="295">
        <v>1.8660192145452564E-3</v>
      </c>
      <c r="W331" s="359" t="s">
        <v>540</v>
      </c>
      <c r="X331" s="359" t="s">
        <v>540</v>
      </c>
      <c r="Y331" s="295">
        <v>3.6266399033366853E-7</v>
      </c>
      <c r="Z331" s="295">
        <v>3.6266399033366853E-7</v>
      </c>
      <c r="AA331" s="295">
        <v>1.6424075396257045E-4</v>
      </c>
      <c r="AB331" s="295">
        <v>1.6424075396257045E-4</v>
      </c>
      <c r="AC331" s="295">
        <v>5.72911554139821E-4</v>
      </c>
      <c r="AD331" s="295">
        <v>5.72911554139821E-4</v>
      </c>
      <c r="AE331" s="296">
        <v>2.5283464846786145E-4</v>
      </c>
      <c r="AF331" s="296">
        <v>2.5283464846786145E-4</v>
      </c>
      <c r="AG331" s="321">
        <v>448</v>
      </c>
      <c r="AH331" s="321">
        <v>156</v>
      </c>
      <c r="AI331" s="321">
        <v>6</v>
      </c>
      <c r="AJ331" s="320">
        <v>22</v>
      </c>
      <c r="AK331" s="204" t="s">
        <v>903</v>
      </c>
      <c r="AL331" s="129"/>
    </row>
    <row r="332" spans="1:38" x14ac:dyDescent="0.2">
      <c r="B332" s="294">
        <v>41595</v>
      </c>
      <c r="C332" s="359" t="s">
        <v>540</v>
      </c>
      <c r="D332" s="359" t="s">
        <v>540</v>
      </c>
      <c r="E332" s="295">
        <v>5.1834228007900541E-3</v>
      </c>
      <c r="F332" s="295">
        <v>5.1834228007900541E-3</v>
      </c>
      <c r="G332" s="295">
        <v>0.14138961767892338</v>
      </c>
      <c r="H332" s="295">
        <v>0.14138961767892338</v>
      </c>
      <c r="I332" s="295">
        <v>2.0678158404761398E-3</v>
      </c>
      <c r="J332" s="295">
        <v>2.0678158404761398E-3</v>
      </c>
      <c r="K332" s="295">
        <v>2.7672216761154084E-2</v>
      </c>
      <c r="L332" s="295">
        <v>2.7672216761154084E-2</v>
      </c>
      <c r="M332" s="359" t="s">
        <v>540</v>
      </c>
      <c r="N332" s="359" t="s">
        <v>540</v>
      </c>
      <c r="O332" s="295">
        <v>5.5735729040753271E-5</v>
      </c>
      <c r="P332" s="295">
        <v>5.5735729040753271E-5</v>
      </c>
      <c r="Q332" s="295">
        <v>1.4532290837260097E-3</v>
      </c>
      <c r="R332" s="295">
        <v>1.4532290837260097E-3</v>
      </c>
      <c r="S332" s="295">
        <v>2.3233885848046514E-5</v>
      </c>
      <c r="T332" s="295">
        <v>2.3233885848046514E-5</v>
      </c>
      <c r="U332" s="295">
        <v>2.862643113222837E-4</v>
      </c>
      <c r="V332" s="295">
        <v>2.862643113222837E-4</v>
      </c>
      <c r="W332" s="359" t="s">
        <v>540</v>
      </c>
      <c r="X332" s="359" t="s">
        <v>540</v>
      </c>
      <c r="Y332" s="295">
        <v>5.0813930133832078E-2</v>
      </c>
      <c r="Z332" s="295">
        <v>5.0813930133832078E-2</v>
      </c>
      <c r="AA332" s="295">
        <v>4.3987364500334934E-2</v>
      </c>
      <c r="AB332" s="295">
        <v>4.3987364500334934E-2</v>
      </c>
      <c r="AC332" s="295">
        <v>2.9053783289536839E-2</v>
      </c>
      <c r="AD332" s="295">
        <v>2.9053783289536839E-2</v>
      </c>
      <c r="AE332" s="296">
        <v>4.1114414494248644E-2</v>
      </c>
      <c r="AF332" s="296">
        <v>4.1114414494248644E-2</v>
      </c>
      <c r="AG332" s="321">
        <v>180</v>
      </c>
      <c r="AH332" s="321">
        <v>125</v>
      </c>
      <c r="AI332" s="321">
        <v>0</v>
      </c>
      <c r="AJ332" s="320">
        <v>3</v>
      </c>
      <c r="AK332" s="204" t="s">
        <v>903</v>
      </c>
      <c r="AL332" s="129"/>
    </row>
    <row r="333" spans="1:38" x14ac:dyDescent="0.2">
      <c r="B333" s="294">
        <v>41596</v>
      </c>
      <c r="C333" s="359" t="s">
        <v>540</v>
      </c>
      <c r="D333" s="359" t="s">
        <v>540</v>
      </c>
      <c r="E333" s="295">
        <v>1.6581379389624096E-3</v>
      </c>
      <c r="F333" s="295">
        <v>1.6581379389624096E-3</v>
      </c>
      <c r="G333" s="295">
        <v>0.14288635661545557</v>
      </c>
      <c r="H333" s="295">
        <v>0.14288635661545557</v>
      </c>
      <c r="I333" s="295">
        <v>2.6126504636128305E-2</v>
      </c>
      <c r="J333" s="295">
        <v>2.6126504636128305E-2</v>
      </c>
      <c r="K333" s="295">
        <v>3.581030218303044E-2</v>
      </c>
      <c r="L333" s="295">
        <v>3.581030218303044E-2</v>
      </c>
      <c r="M333" s="359" t="s">
        <v>540</v>
      </c>
      <c r="N333" s="359" t="s">
        <v>540</v>
      </c>
      <c r="O333" s="295">
        <v>6.9669661300941588E-6</v>
      </c>
      <c r="P333" s="295">
        <v>6.9669661300941588E-6</v>
      </c>
      <c r="Q333" s="295">
        <v>1.4619310542872434E-3</v>
      </c>
      <c r="R333" s="295">
        <v>1.4619310542872434E-3</v>
      </c>
      <c r="S333" s="295">
        <v>1.5102025801230233E-4</v>
      </c>
      <c r="T333" s="295">
        <v>1.5102025801230233E-4</v>
      </c>
      <c r="U333" s="295">
        <v>3.1655683103892724E-4</v>
      </c>
      <c r="V333" s="295">
        <v>3.1655683103892724E-4</v>
      </c>
      <c r="W333" s="359" t="s">
        <v>540</v>
      </c>
      <c r="X333" s="359" t="s">
        <v>540</v>
      </c>
      <c r="Y333" s="295">
        <v>1.1572493406076731E-2</v>
      </c>
      <c r="Z333" s="295">
        <v>1.1572493406076731E-2</v>
      </c>
      <c r="AA333" s="295">
        <v>2.8941657399962052E-2</v>
      </c>
      <c r="AB333" s="295">
        <v>2.8941657399962052E-2</v>
      </c>
      <c r="AC333" s="295">
        <v>1.7529775908905771E-2</v>
      </c>
      <c r="AD333" s="295">
        <v>1.7529775908905771E-2</v>
      </c>
      <c r="AE333" s="296">
        <v>1.6925837500508592E-2</v>
      </c>
      <c r="AF333" s="296">
        <v>1.6925837500508592E-2</v>
      </c>
      <c r="AG333" s="321">
        <v>487</v>
      </c>
      <c r="AH333" s="321">
        <v>303</v>
      </c>
      <c r="AI333" s="321">
        <v>8</v>
      </c>
      <c r="AJ333" s="320">
        <v>17</v>
      </c>
      <c r="AK333" s="204" t="s">
        <v>903</v>
      </c>
      <c r="AL333" s="129"/>
    </row>
    <row r="334" spans="1:38" x14ac:dyDescent="0.2">
      <c r="B334" s="294">
        <v>41597</v>
      </c>
      <c r="C334" s="359" t="s">
        <v>540</v>
      </c>
      <c r="D334" s="359" t="s">
        <v>540</v>
      </c>
      <c r="E334" s="295">
        <v>5.6662335536055791E-2</v>
      </c>
      <c r="F334" s="295">
        <v>5.6662335536055791E-2</v>
      </c>
      <c r="G334" s="295">
        <v>5.2255333220207714E-2</v>
      </c>
      <c r="H334" s="295">
        <v>5.2255333220207714E-2</v>
      </c>
      <c r="I334" s="295">
        <v>0.58712804000875141</v>
      </c>
      <c r="J334" s="295">
        <v>0.58712804000875141</v>
      </c>
      <c r="K334" s="295">
        <v>0.26338285655431676</v>
      </c>
      <c r="L334" s="295">
        <v>0.26338285655431676</v>
      </c>
      <c r="M334" s="359" t="s">
        <v>540</v>
      </c>
      <c r="N334" s="359" t="s">
        <v>540</v>
      </c>
      <c r="O334" s="295">
        <v>9.1580769780087706E-3</v>
      </c>
      <c r="P334" s="295">
        <v>9.1580769780087706E-3</v>
      </c>
      <c r="Q334" s="295">
        <v>7.0572981251604428E-3</v>
      </c>
      <c r="R334" s="295">
        <v>7.0572981251604428E-3</v>
      </c>
      <c r="S334" s="295">
        <v>6.8671621938209484E-2</v>
      </c>
      <c r="T334" s="295">
        <v>6.8671621938209484E-2</v>
      </c>
      <c r="U334" s="295">
        <v>3.2070690624010759E-2</v>
      </c>
      <c r="V334" s="295">
        <v>3.2070690624010759E-2</v>
      </c>
      <c r="W334" s="359" t="s">
        <v>540</v>
      </c>
      <c r="X334" s="359" t="s">
        <v>540</v>
      </c>
      <c r="Y334" s="295">
        <v>6.9708122771495384E-3</v>
      </c>
      <c r="Z334" s="295">
        <v>6.9708122771495384E-3</v>
      </c>
      <c r="AA334" s="295">
        <v>8.4833246105018838E-3</v>
      </c>
      <c r="AB334" s="295">
        <v>8.4833246105018838E-3</v>
      </c>
      <c r="AC334" s="295">
        <v>1.4110522374934922E-2</v>
      </c>
      <c r="AD334" s="295">
        <v>1.4110522374934922E-2</v>
      </c>
      <c r="AE334" s="296">
        <v>1.0026716135042973E-2</v>
      </c>
      <c r="AF334" s="296">
        <v>1.0026716135042973E-2</v>
      </c>
      <c r="AG334" s="321">
        <v>978</v>
      </c>
      <c r="AH334" s="321">
        <v>410</v>
      </c>
      <c r="AI334" s="321">
        <v>13</v>
      </c>
      <c r="AJ334" s="320">
        <v>77</v>
      </c>
      <c r="AK334" s="204" t="s">
        <v>903</v>
      </c>
      <c r="AL334" s="129"/>
    </row>
    <row r="335" spans="1:38" x14ac:dyDescent="0.2">
      <c r="B335" s="294">
        <v>41598</v>
      </c>
      <c r="C335" s="359" t="s">
        <v>540</v>
      </c>
      <c r="D335" s="359" t="s">
        <v>540</v>
      </c>
      <c r="E335" s="295">
        <v>0.36389857490707811</v>
      </c>
      <c r="F335" s="295">
        <v>0.36389857490707811</v>
      </c>
      <c r="G335" s="295">
        <v>4.6459820826426142E-2</v>
      </c>
      <c r="H335" s="295">
        <v>4.6459820826426142E-2</v>
      </c>
      <c r="I335" s="295">
        <v>0.30806196477355674</v>
      </c>
      <c r="J335" s="295">
        <v>0.30806196477355674</v>
      </c>
      <c r="K335" s="295">
        <v>0.2868065474252115</v>
      </c>
      <c r="L335" s="295">
        <v>0.2868065474252115</v>
      </c>
      <c r="M335" s="359" t="s">
        <v>540</v>
      </c>
      <c r="N335" s="359" t="s">
        <v>540</v>
      </c>
      <c r="O335" s="295">
        <v>2.6091288157202622E-3</v>
      </c>
      <c r="P335" s="295">
        <v>2.6091288157202622E-3</v>
      </c>
      <c r="Q335" s="295">
        <v>6.0913793928635144E-4</v>
      </c>
      <c r="R335" s="295">
        <v>6.0913793928635144E-4</v>
      </c>
      <c r="S335" s="295">
        <v>7.3961203282948071E-3</v>
      </c>
      <c r="T335" s="295">
        <v>7.3961203282948071E-3</v>
      </c>
      <c r="U335" s="295">
        <v>4.1334143153360405E-3</v>
      </c>
      <c r="V335" s="295">
        <v>4.1334143153360405E-3</v>
      </c>
      <c r="W335" s="359" t="s">
        <v>540</v>
      </c>
      <c r="X335" s="359" t="s">
        <v>540</v>
      </c>
      <c r="Y335" s="295">
        <v>1.5554114549425544E-2</v>
      </c>
      <c r="Z335" s="295">
        <v>1.5554114549425544E-2</v>
      </c>
      <c r="AA335" s="295">
        <v>4.0167199423953387E-2</v>
      </c>
      <c r="AB335" s="295">
        <v>4.0167199423953387E-2</v>
      </c>
      <c r="AC335" s="295">
        <v>3.0782989114208374E-3</v>
      </c>
      <c r="AD335" s="295">
        <v>3.0782989114208374E-3</v>
      </c>
      <c r="AE335" s="296">
        <v>1.4958338344912579E-2</v>
      </c>
      <c r="AF335" s="296">
        <v>1.4958338344912579E-2</v>
      </c>
      <c r="AG335" s="321">
        <v>1040</v>
      </c>
      <c r="AH335" s="321">
        <v>331</v>
      </c>
      <c r="AI335" s="321">
        <v>7</v>
      </c>
      <c r="AJ335" s="320">
        <v>4</v>
      </c>
      <c r="AK335" s="204" t="s">
        <v>903</v>
      </c>
      <c r="AL335" s="129"/>
    </row>
    <row r="336" spans="1:38" x14ac:dyDescent="0.2">
      <c r="A336" s="362"/>
      <c r="B336" s="294">
        <v>41599</v>
      </c>
      <c r="C336" s="359" t="s">
        <v>540</v>
      </c>
      <c r="D336" s="359" t="s">
        <v>540</v>
      </c>
      <c r="E336" s="295">
        <v>0.9683664902863075</v>
      </c>
      <c r="F336" s="295">
        <v>0.87977106549296513</v>
      </c>
      <c r="G336" s="295">
        <v>1.06066578776764</v>
      </c>
      <c r="H336" s="295">
        <v>1.06066578776764</v>
      </c>
      <c r="I336" s="295">
        <v>2.8616402736177291E-3</v>
      </c>
      <c r="J336" s="295">
        <v>2.8616402736177291E-3</v>
      </c>
      <c r="K336" s="295">
        <v>0.60678188931416221</v>
      </c>
      <c r="L336" s="295">
        <v>0.56826040661649213</v>
      </c>
      <c r="M336" s="359" t="s">
        <v>540</v>
      </c>
      <c r="N336" s="359" t="s">
        <v>540</v>
      </c>
      <c r="O336" s="295">
        <v>3.0874110405512262E-2</v>
      </c>
      <c r="P336" s="295">
        <v>1.2582340830950049E-2</v>
      </c>
      <c r="Q336" s="295">
        <v>1.8465581530937681E-2</v>
      </c>
      <c r="R336" s="295">
        <v>1.8465581530937681E-2</v>
      </c>
      <c r="S336" s="295">
        <v>1.0068017200820156E-4</v>
      </c>
      <c r="T336" s="295">
        <v>1.0068017200820156E-4</v>
      </c>
      <c r="U336" s="295">
        <v>1.667754672999823E-2</v>
      </c>
      <c r="V336" s="295">
        <v>8.7242456783934077E-3</v>
      </c>
      <c r="W336" s="359" t="s">
        <v>540</v>
      </c>
      <c r="X336" s="359" t="s">
        <v>540</v>
      </c>
      <c r="Y336" s="295">
        <v>1.869621627409801E-2</v>
      </c>
      <c r="Z336" s="295">
        <v>1.869621627409801E-2</v>
      </c>
      <c r="AA336" s="295">
        <v>3.7112807756960402E-2</v>
      </c>
      <c r="AB336" s="295">
        <v>3.7112807756960402E-2</v>
      </c>
      <c r="AC336" s="295">
        <v>1.9170608094712352E-5</v>
      </c>
      <c r="AD336" s="295">
        <v>1.9170608094712352E-5</v>
      </c>
      <c r="AE336" s="296">
        <v>1.4596342734298688E-2</v>
      </c>
      <c r="AF336" s="296">
        <v>1.4596342734298688E-2</v>
      </c>
      <c r="AG336" s="321">
        <v>991</v>
      </c>
      <c r="AH336" s="321">
        <v>451</v>
      </c>
      <c r="AI336" s="321">
        <v>14</v>
      </c>
      <c r="AJ336" s="320">
        <v>82</v>
      </c>
      <c r="AK336" s="204" t="s">
        <v>903</v>
      </c>
      <c r="AL336" s="363" t="s">
        <v>585</v>
      </c>
    </row>
    <row r="337" spans="1:38" x14ac:dyDescent="0.2">
      <c r="B337" s="294">
        <v>41600</v>
      </c>
      <c r="C337" s="359" t="s">
        <v>540</v>
      </c>
      <c r="D337" s="359" t="s">
        <v>540</v>
      </c>
      <c r="E337" s="295">
        <v>0.66542190205142315</v>
      </c>
      <c r="F337" s="295">
        <v>0.66542190205142315</v>
      </c>
      <c r="G337" s="295">
        <v>8.860346425448043E-2</v>
      </c>
      <c r="H337" s="295">
        <v>8.860346425448043E-2</v>
      </c>
      <c r="I337" s="295">
        <v>5.870041259508952E-2</v>
      </c>
      <c r="J337" s="295">
        <v>5.870041259508952E-2</v>
      </c>
      <c r="K337" s="295">
        <v>0.32770902217260994</v>
      </c>
      <c r="L337" s="295">
        <v>0.32770902217260994</v>
      </c>
      <c r="M337" s="359" t="s">
        <v>540</v>
      </c>
      <c r="N337" s="359" t="s">
        <v>540</v>
      </c>
      <c r="O337" s="295">
        <v>7.642761844713292E-3</v>
      </c>
      <c r="P337" s="295">
        <v>7.642761844713292E-3</v>
      </c>
      <c r="Q337" s="295">
        <v>9.4851479117446147E-4</v>
      </c>
      <c r="R337" s="295">
        <v>9.4851479117446147E-4</v>
      </c>
      <c r="S337" s="295">
        <v>5.5761326035311633E-4</v>
      </c>
      <c r="T337" s="295">
        <v>5.5761326035311633E-4</v>
      </c>
      <c r="U337" s="295">
        <v>3.7062897873313678E-3</v>
      </c>
      <c r="V337" s="295">
        <v>3.7062897873313678E-3</v>
      </c>
      <c r="W337" s="359" t="s">
        <v>540</v>
      </c>
      <c r="X337" s="359" t="s">
        <v>540</v>
      </c>
      <c r="Y337" s="295">
        <v>5.3718935502929293E-3</v>
      </c>
      <c r="Z337" s="295">
        <v>5.3718935502929293E-3</v>
      </c>
      <c r="AA337" s="295">
        <v>2.0570361720055341E-2</v>
      </c>
      <c r="AB337" s="295">
        <v>2.0570361720055341E-2</v>
      </c>
      <c r="AC337" s="295">
        <v>1.3297336370253295E-2</v>
      </c>
      <c r="AD337" s="295">
        <v>1.3297336370253295E-2</v>
      </c>
      <c r="AE337" s="296">
        <v>1.1117246844842148E-2</v>
      </c>
      <c r="AF337" s="296">
        <v>1.1117246844842148E-2</v>
      </c>
      <c r="AG337" s="321">
        <v>627</v>
      </c>
      <c r="AH337" s="321">
        <v>359</v>
      </c>
      <c r="AI337" s="321">
        <v>4</v>
      </c>
      <c r="AJ337" s="320">
        <v>46</v>
      </c>
      <c r="AK337" s="204" t="s">
        <v>903</v>
      </c>
      <c r="AL337" s="129"/>
    </row>
    <row r="338" spans="1:38" x14ac:dyDescent="0.2">
      <c r="B338" s="294">
        <v>41601</v>
      </c>
      <c r="C338" s="359" t="s">
        <v>540</v>
      </c>
      <c r="D338" s="359" t="s">
        <v>540</v>
      </c>
      <c r="E338" s="295">
        <v>0.13753836185725382</v>
      </c>
      <c r="F338" s="295">
        <v>0.13753836185725382</v>
      </c>
      <c r="G338" s="295">
        <v>0.26448769323813376</v>
      </c>
      <c r="H338" s="295">
        <v>0.26448769323813376</v>
      </c>
      <c r="I338" s="295">
        <v>1.6075022217403343</v>
      </c>
      <c r="J338" s="295">
        <v>1.6075022217403343</v>
      </c>
      <c r="K338" s="295">
        <v>0.73459966163255463</v>
      </c>
      <c r="L338" s="295">
        <v>0.73459966163255463</v>
      </c>
      <c r="M338" s="359" t="s">
        <v>540</v>
      </c>
      <c r="N338" s="359" t="s">
        <v>540</v>
      </c>
      <c r="O338" s="295">
        <v>1.5780178284663269E-3</v>
      </c>
      <c r="P338" s="295">
        <v>1.5780178284663269E-3</v>
      </c>
      <c r="Q338" s="295">
        <v>4.7773818381172412E-3</v>
      </c>
      <c r="R338" s="295">
        <v>4.7773818381172412E-3</v>
      </c>
      <c r="S338" s="295">
        <v>7.1238966324418618E-2</v>
      </c>
      <c r="T338" s="295">
        <v>7.1238966324418618E-2</v>
      </c>
      <c r="U338" s="295">
        <v>2.938222949915863E-2</v>
      </c>
      <c r="V338" s="295">
        <v>2.938222949915863E-2</v>
      </c>
      <c r="W338" s="359" t="s">
        <v>540</v>
      </c>
      <c r="X338" s="359" t="s">
        <v>540</v>
      </c>
      <c r="Y338" s="295">
        <v>3.6266399033366853E-7</v>
      </c>
      <c r="Z338" s="295">
        <v>3.6266399033366853E-7</v>
      </c>
      <c r="AA338" s="295">
        <v>0.12023403055786366</v>
      </c>
      <c r="AB338" s="295">
        <v>0.12023403055786366</v>
      </c>
      <c r="AC338" s="295">
        <v>2.6408992617167542E-2</v>
      </c>
      <c r="AD338" s="295">
        <v>2.6408992617167542E-2</v>
      </c>
      <c r="AE338" s="296">
        <v>3.1257228578452756E-2</v>
      </c>
      <c r="AF338" s="296">
        <v>3.1257228578452756E-2</v>
      </c>
      <c r="AG338" s="321">
        <v>2127</v>
      </c>
      <c r="AH338" s="321">
        <v>535</v>
      </c>
      <c r="AI338" s="321">
        <v>25</v>
      </c>
      <c r="AJ338" s="320">
        <v>320</v>
      </c>
      <c r="AK338" s="204" t="s">
        <v>903</v>
      </c>
      <c r="AL338" s="129"/>
    </row>
    <row r="339" spans="1:38" x14ac:dyDescent="0.2">
      <c r="B339" s="294">
        <v>41602</v>
      </c>
      <c r="C339" s="359" t="s">
        <v>540</v>
      </c>
      <c r="D339" s="359" t="s">
        <v>540</v>
      </c>
      <c r="E339" s="295">
        <v>0.16800490474415558</v>
      </c>
      <c r="F339" s="295">
        <v>0.16800490474415558</v>
      </c>
      <c r="G339" s="295">
        <v>8.1563570070442445E-2</v>
      </c>
      <c r="H339" s="295">
        <v>8.1563570070442445E-2</v>
      </c>
      <c r="I339" s="295">
        <v>0.31916388989461497</v>
      </c>
      <c r="J339" s="295">
        <v>0.31916388989461497</v>
      </c>
      <c r="K339" s="295">
        <v>0.2120839890401664</v>
      </c>
      <c r="L339" s="295">
        <v>0.2120839890401664</v>
      </c>
      <c r="M339" s="359" t="s">
        <v>540</v>
      </c>
      <c r="N339" s="359" t="s">
        <v>540</v>
      </c>
      <c r="O339" s="295">
        <v>1.1495494114655363E-3</v>
      </c>
      <c r="P339" s="295">
        <v>1.1495494114655363E-3</v>
      </c>
      <c r="Q339" s="295">
        <v>7.2226355658238804E-4</v>
      </c>
      <c r="R339" s="295">
        <v>7.2226355658238804E-4</v>
      </c>
      <c r="S339" s="295">
        <v>6.0214487489520553E-3</v>
      </c>
      <c r="T339" s="295">
        <v>6.0214487489520553E-3</v>
      </c>
      <c r="U339" s="295">
        <v>2.9807839401177465E-3</v>
      </c>
      <c r="V339" s="295">
        <v>2.9807839401177465E-3</v>
      </c>
      <c r="W339" s="359" t="s">
        <v>540</v>
      </c>
      <c r="X339" s="359" t="s">
        <v>540</v>
      </c>
      <c r="Y339" s="295">
        <v>7.8347160772812147E-3</v>
      </c>
      <c r="Z339" s="295">
        <v>7.8347160772812147E-3</v>
      </c>
      <c r="AA339" s="295">
        <v>4.4474674851764019E-2</v>
      </c>
      <c r="AB339" s="295">
        <v>4.4474674851764019E-2</v>
      </c>
      <c r="AC339" s="295">
        <v>1.2104663563386906E-2</v>
      </c>
      <c r="AD339" s="295">
        <v>1.2104663563386906E-2</v>
      </c>
      <c r="AE339" s="296">
        <v>1.5882260196270214E-2</v>
      </c>
      <c r="AF339" s="296">
        <v>1.5882260196270214E-2</v>
      </c>
      <c r="AG339" s="321">
        <v>521</v>
      </c>
      <c r="AH339" s="321">
        <v>207</v>
      </c>
      <c r="AI339" s="321">
        <v>4</v>
      </c>
      <c r="AJ339" s="320">
        <v>30</v>
      </c>
      <c r="AK339" s="204" t="s">
        <v>903</v>
      </c>
      <c r="AL339" s="129"/>
    </row>
    <row r="340" spans="1:38" x14ac:dyDescent="0.2">
      <c r="B340" s="294">
        <v>41603</v>
      </c>
      <c r="C340" s="359" t="s">
        <v>540</v>
      </c>
      <c r="D340" s="359" t="s">
        <v>540</v>
      </c>
      <c r="E340" s="295">
        <v>8.2906896948120481E-4</v>
      </c>
      <c r="F340" s="295">
        <v>8.2906896948120481E-4</v>
      </c>
      <c r="G340" s="295">
        <v>9.4311956942649669E-2</v>
      </c>
      <c r="H340" s="295">
        <v>9.4311956942649669E-2</v>
      </c>
      <c r="I340" s="295">
        <v>0.28768584688481996</v>
      </c>
      <c r="J340" s="295">
        <v>0.28768584688481996</v>
      </c>
      <c r="K340" s="295">
        <v>0.1293021057845081</v>
      </c>
      <c r="L340" s="295">
        <v>0.1293021057845081</v>
      </c>
      <c r="M340" s="359" t="s">
        <v>540</v>
      </c>
      <c r="N340" s="359" t="s">
        <v>540</v>
      </c>
      <c r="O340" s="295">
        <v>6.9669661300941588E-6</v>
      </c>
      <c r="P340" s="295">
        <v>6.9669661300941588E-6</v>
      </c>
      <c r="Q340" s="295">
        <v>1.0007266145418631E-3</v>
      </c>
      <c r="R340" s="295">
        <v>1.0007266145418631E-3</v>
      </c>
      <c r="S340" s="295">
        <v>1.610882752131225E-3</v>
      </c>
      <c r="T340" s="295">
        <v>1.610882752131225E-3</v>
      </c>
      <c r="U340" s="295">
        <v>8.0729565044855621E-4</v>
      </c>
      <c r="V340" s="295">
        <v>8.0729565044855621E-4</v>
      </c>
      <c r="W340" s="359" t="s">
        <v>540</v>
      </c>
      <c r="X340" s="359" t="s">
        <v>540</v>
      </c>
      <c r="Y340" s="295">
        <v>1.0283604672009311E-2</v>
      </c>
      <c r="Z340" s="295">
        <v>1.0283604672009311E-2</v>
      </c>
      <c r="AA340" s="295">
        <v>9.2665019610129063E-3</v>
      </c>
      <c r="AB340" s="295">
        <v>9.2665019610129063E-3</v>
      </c>
      <c r="AC340" s="295">
        <v>1.9170608094712352E-5</v>
      </c>
      <c r="AD340" s="295">
        <v>1.9170608094712352E-5</v>
      </c>
      <c r="AE340" s="296">
        <v>6.0917178238509484E-3</v>
      </c>
      <c r="AF340" s="296">
        <v>6.0917178238509484E-3</v>
      </c>
      <c r="AG340" s="321">
        <v>652</v>
      </c>
      <c r="AH340" s="321">
        <v>372</v>
      </c>
      <c r="AI340" s="321">
        <v>10</v>
      </c>
      <c r="AJ340" s="320">
        <v>30</v>
      </c>
      <c r="AK340" s="204" t="s">
        <v>903</v>
      </c>
      <c r="AL340" s="129"/>
    </row>
    <row r="341" spans="1:38" x14ac:dyDescent="0.2">
      <c r="B341" s="294">
        <v>41604</v>
      </c>
      <c r="C341" s="359" t="s">
        <v>540</v>
      </c>
      <c r="D341" s="359" t="s">
        <v>540</v>
      </c>
      <c r="E341" s="295">
        <v>2.5739456367632869E-2</v>
      </c>
      <c r="F341" s="295">
        <v>2.5739456367632869E-2</v>
      </c>
      <c r="G341" s="295">
        <v>2.2790460899870777E-2</v>
      </c>
      <c r="H341" s="295">
        <v>2.2790460899870777E-2</v>
      </c>
      <c r="I341" s="295">
        <v>1.1469407748888161</v>
      </c>
      <c r="J341" s="295">
        <v>1.1469407748888161</v>
      </c>
      <c r="K341" s="295">
        <v>0.46377544760984446</v>
      </c>
      <c r="L341" s="295">
        <v>0.46377544760984446</v>
      </c>
      <c r="M341" s="359" t="s">
        <v>540</v>
      </c>
      <c r="N341" s="359" t="s">
        <v>540</v>
      </c>
      <c r="O341" s="295">
        <v>2.821621282688134E-4</v>
      </c>
      <c r="P341" s="295">
        <v>2.821621282688134E-4</v>
      </c>
      <c r="Q341" s="295">
        <v>1.91443352347139E-4</v>
      </c>
      <c r="R341" s="295">
        <v>1.91443352347139E-4</v>
      </c>
      <c r="S341" s="295">
        <v>7.4464604142989079E-3</v>
      </c>
      <c r="T341" s="295">
        <v>7.4464604142989079E-3</v>
      </c>
      <c r="U341" s="295">
        <v>3.0686322472960135E-3</v>
      </c>
      <c r="V341" s="295">
        <v>3.0686322472960135E-3</v>
      </c>
      <c r="W341" s="359" t="s">
        <v>540</v>
      </c>
      <c r="X341" s="359" t="s">
        <v>540</v>
      </c>
      <c r="Y341" s="295">
        <v>3.6266399033366853E-7</v>
      </c>
      <c r="Z341" s="295">
        <v>3.6266399033366853E-7</v>
      </c>
      <c r="AA341" s="295">
        <v>5.2993904031211701E-2</v>
      </c>
      <c r="AB341" s="295">
        <v>5.2993904031211701E-2</v>
      </c>
      <c r="AC341" s="295">
        <v>1.6639143618063984E-2</v>
      </c>
      <c r="AD341" s="295">
        <v>1.6639143618063984E-2</v>
      </c>
      <c r="AE341" s="296">
        <v>1.5732312223672829E-2</v>
      </c>
      <c r="AF341" s="296">
        <v>1.5732312223672829E-2</v>
      </c>
      <c r="AG341" s="321">
        <v>1133</v>
      </c>
      <c r="AH341" s="321">
        <v>441</v>
      </c>
      <c r="AI341" s="321">
        <v>11</v>
      </c>
      <c r="AJ341" s="320">
        <v>81</v>
      </c>
      <c r="AK341" s="204" t="s">
        <v>903</v>
      </c>
      <c r="AL341" s="129"/>
    </row>
    <row r="342" spans="1:38" x14ac:dyDescent="0.2">
      <c r="B342" s="294">
        <v>41605</v>
      </c>
      <c r="C342" s="359" t="s">
        <v>540</v>
      </c>
      <c r="D342" s="359" t="s">
        <v>540</v>
      </c>
      <c r="E342" s="295">
        <v>6.1215247902072327E-2</v>
      </c>
      <c r="F342" s="295">
        <v>6.1215247902072327E-2</v>
      </c>
      <c r="G342" s="295">
        <v>5.8999360405163747E-3</v>
      </c>
      <c r="H342" s="295">
        <v>5.8999360405163747E-3</v>
      </c>
      <c r="I342" s="295">
        <v>0.15990334703487213</v>
      </c>
      <c r="J342" s="295">
        <v>0.15990334703487213</v>
      </c>
      <c r="K342" s="295">
        <v>9.0188404326377675E-2</v>
      </c>
      <c r="L342" s="295">
        <v>9.0188404326377675E-2</v>
      </c>
      <c r="M342" s="359" t="s">
        <v>540</v>
      </c>
      <c r="N342" s="359" t="s">
        <v>540</v>
      </c>
      <c r="O342" s="295">
        <v>6.9669661300941592E-5</v>
      </c>
      <c r="P342" s="295">
        <v>6.9669661300941592E-5</v>
      </c>
      <c r="Q342" s="295">
        <v>5.2211823367401547E-5</v>
      </c>
      <c r="R342" s="295">
        <v>5.2211823367401547E-5</v>
      </c>
      <c r="S342" s="295">
        <v>1.4172670367308374E-3</v>
      </c>
      <c r="T342" s="295">
        <v>1.4172670367308374E-3</v>
      </c>
      <c r="U342" s="295">
        <v>5.9373338644621784E-4</v>
      </c>
      <c r="V342" s="295">
        <v>5.9373338644621784E-4</v>
      </c>
      <c r="W342" s="359" t="s">
        <v>540</v>
      </c>
      <c r="X342" s="359" t="s">
        <v>540</v>
      </c>
      <c r="Y342" s="295">
        <v>1.1621262168987392E-2</v>
      </c>
      <c r="Z342" s="295">
        <v>1.1621262168987392E-2</v>
      </c>
      <c r="AA342" s="295">
        <v>1.1589928100862274E-2</v>
      </c>
      <c r="AB342" s="295">
        <v>1.1589928100862274E-2</v>
      </c>
      <c r="AC342" s="295">
        <v>1.9170608094712352E-5</v>
      </c>
      <c r="AD342" s="295">
        <v>1.9170608094712352E-5</v>
      </c>
      <c r="AE342" s="296">
        <v>7.0777393406277027E-3</v>
      </c>
      <c r="AF342" s="296">
        <v>7.0777393406277027E-3</v>
      </c>
      <c r="AG342" s="321">
        <v>616</v>
      </c>
      <c r="AH342" s="321">
        <v>327</v>
      </c>
      <c r="AI342" s="321">
        <v>4</v>
      </c>
      <c r="AJ342" s="320">
        <v>32</v>
      </c>
      <c r="AK342" s="204" t="s">
        <v>903</v>
      </c>
      <c r="AL342" s="129"/>
    </row>
    <row r="343" spans="1:38" x14ac:dyDescent="0.2">
      <c r="B343" s="294">
        <v>41606</v>
      </c>
      <c r="C343" s="359" t="s">
        <v>540</v>
      </c>
      <c r="D343" s="359" t="s">
        <v>540</v>
      </c>
      <c r="E343" s="295">
        <v>4.0453688834391731E-2</v>
      </c>
      <c r="F343" s="295">
        <v>4.0453688834391731E-2</v>
      </c>
      <c r="G343" s="295">
        <v>6.788407234818325E-2</v>
      </c>
      <c r="H343" s="295">
        <v>6.788407234818325E-2</v>
      </c>
      <c r="I343" s="295">
        <v>0.77812219862261778</v>
      </c>
      <c r="J343" s="295">
        <v>0.77812219862261778</v>
      </c>
      <c r="K343" s="295">
        <v>0.33376146761199527</v>
      </c>
      <c r="L343" s="295">
        <v>0.33376146761199527</v>
      </c>
      <c r="M343" s="359" t="s">
        <v>540</v>
      </c>
      <c r="N343" s="359" t="s">
        <v>540</v>
      </c>
      <c r="O343" s="295">
        <v>4.3891886619593199E-4</v>
      </c>
      <c r="P343" s="295">
        <v>4.3891886619593199E-4</v>
      </c>
      <c r="Q343" s="295">
        <v>9.7462070285816223E-4</v>
      </c>
      <c r="R343" s="295">
        <v>9.7462070285816223E-4</v>
      </c>
      <c r="S343" s="295">
        <v>2.1313217951274669E-2</v>
      </c>
      <c r="T343" s="295">
        <v>2.1313217951274669E-2</v>
      </c>
      <c r="U343" s="295">
        <v>8.6969824106484257E-3</v>
      </c>
      <c r="V343" s="295">
        <v>8.6969824106484257E-3</v>
      </c>
      <c r="W343" s="359" t="s">
        <v>540</v>
      </c>
      <c r="X343" s="359" t="s">
        <v>540</v>
      </c>
      <c r="Y343" s="295">
        <v>3.6266399033366853E-7</v>
      </c>
      <c r="Z343" s="295">
        <v>3.6266399033366853E-7</v>
      </c>
      <c r="AA343" s="295">
        <v>4.6885120697225717E-2</v>
      </c>
      <c r="AB343" s="295">
        <v>4.6885120697225717E-2</v>
      </c>
      <c r="AC343" s="295">
        <v>3.189606199161453E-2</v>
      </c>
      <c r="AD343" s="295">
        <v>3.189606199161453E-2</v>
      </c>
      <c r="AE343" s="296">
        <v>2.0636671165797454E-2</v>
      </c>
      <c r="AF343" s="296">
        <v>2.0636671165797454E-2</v>
      </c>
      <c r="AG343" s="321">
        <v>1110</v>
      </c>
      <c r="AH343" s="321">
        <v>415</v>
      </c>
      <c r="AI343" s="321">
        <v>10</v>
      </c>
      <c r="AJ343" s="320">
        <v>61</v>
      </c>
      <c r="AK343" s="204" t="s">
        <v>903</v>
      </c>
      <c r="AL343" s="129"/>
    </row>
    <row r="344" spans="1:38" x14ac:dyDescent="0.2">
      <c r="B344" s="294">
        <v>41607</v>
      </c>
      <c r="C344" s="359" t="s">
        <v>540</v>
      </c>
      <c r="D344" s="359" t="s">
        <v>540</v>
      </c>
      <c r="E344" s="295">
        <v>4.0589544673928571E-2</v>
      </c>
      <c r="F344" s="295">
        <v>4.0589544673928571E-2</v>
      </c>
      <c r="G344" s="295">
        <v>9.8219141724643549E-2</v>
      </c>
      <c r="H344" s="295">
        <v>9.8219141724643549E-2</v>
      </c>
      <c r="I344" s="295">
        <v>0.15357211314127944</v>
      </c>
      <c r="J344" s="295">
        <v>0.15357211314127944</v>
      </c>
      <c r="K344" s="295">
        <v>9.4812557461123353E-2</v>
      </c>
      <c r="L344" s="295">
        <v>9.4812557461123353E-2</v>
      </c>
      <c r="M344" s="359" t="s">
        <v>540</v>
      </c>
      <c r="N344" s="359" t="s">
        <v>540</v>
      </c>
      <c r="O344" s="295">
        <v>5.1903897669201479E-4</v>
      </c>
      <c r="P344" s="295">
        <v>5.1903897669201479E-4</v>
      </c>
      <c r="Q344" s="295">
        <v>7.6577340938855602E-4</v>
      </c>
      <c r="R344" s="295">
        <v>7.6577340938855602E-4</v>
      </c>
      <c r="S344" s="295">
        <v>1.5411810945870855E-3</v>
      </c>
      <c r="T344" s="295">
        <v>1.5411810945870855E-3</v>
      </c>
      <c r="U344" s="295">
        <v>9.6178750100343955E-4</v>
      </c>
      <c r="V344" s="295">
        <v>9.6178750100343955E-4</v>
      </c>
      <c r="W344" s="359" t="s">
        <v>540</v>
      </c>
      <c r="X344" s="359" t="s">
        <v>540</v>
      </c>
      <c r="Y344" s="295">
        <v>4.3616834614292775E-3</v>
      </c>
      <c r="Z344" s="295">
        <v>4.3616834614292775E-3</v>
      </c>
      <c r="AA344" s="295">
        <v>1.6424075396257045E-4</v>
      </c>
      <c r="AB344" s="295">
        <v>1.6424075396257045E-4</v>
      </c>
      <c r="AC344" s="295">
        <v>1.1498863860329759E-3</v>
      </c>
      <c r="AD344" s="295">
        <v>1.1498863860329759E-3</v>
      </c>
      <c r="AE344" s="296">
        <v>2.3748256546187578E-3</v>
      </c>
      <c r="AF344" s="296">
        <v>2.3748256546187578E-3</v>
      </c>
      <c r="AG344" s="321">
        <v>517</v>
      </c>
      <c r="AH344" s="321">
        <v>326</v>
      </c>
      <c r="AI344" s="321">
        <v>6</v>
      </c>
      <c r="AJ344" s="320">
        <v>52</v>
      </c>
      <c r="AK344" s="204" t="s">
        <v>903</v>
      </c>
      <c r="AL344" s="129"/>
    </row>
    <row r="345" spans="1:38" x14ac:dyDescent="0.2">
      <c r="B345" s="294">
        <v>41608</v>
      </c>
      <c r="C345" s="359" t="s">
        <v>540</v>
      </c>
      <c r="D345" s="359" t="s">
        <v>540</v>
      </c>
      <c r="E345" s="295">
        <v>0</v>
      </c>
      <c r="F345" s="295">
        <v>0</v>
      </c>
      <c r="G345" s="295">
        <v>8.8986350959174704E-2</v>
      </c>
      <c r="H345" s="295">
        <v>8.8986350959174704E-2</v>
      </c>
      <c r="I345" s="295">
        <v>0.10053689637880528</v>
      </c>
      <c r="J345" s="295">
        <v>0.10053689637880528</v>
      </c>
      <c r="K345" s="295">
        <v>5.4812799801281072E-2</v>
      </c>
      <c r="L345" s="295">
        <v>5.4812799801281072E-2</v>
      </c>
      <c r="M345" s="359" t="s">
        <v>540</v>
      </c>
      <c r="N345" s="359" t="s">
        <v>540</v>
      </c>
      <c r="O345" s="295">
        <v>0</v>
      </c>
      <c r="P345" s="295">
        <v>0</v>
      </c>
      <c r="Q345" s="295">
        <v>7.8317735051102323E-4</v>
      </c>
      <c r="R345" s="295">
        <v>7.8317735051102323E-4</v>
      </c>
      <c r="S345" s="295">
        <v>1.409522408114822E-3</v>
      </c>
      <c r="T345" s="295">
        <v>1.409522408114822E-3</v>
      </c>
      <c r="U345" s="295">
        <v>6.8764019756781356E-4</v>
      </c>
      <c r="V345" s="295">
        <v>6.8764019756781356E-4</v>
      </c>
      <c r="W345" s="359" t="s">
        <v>540</v>
      </c>
      <c r="X345" s="359" t="s">
        <v>540</v>
      </c>
      <c r="Y345" s="295">
        <v>2.2326005627877066E-2</v>
      </c>
      <c r="Z345" s="295">
        <v>2.2326005627877066E-2</v>
      </c>
      <c r="AA345" s="295">
        <v>3.0358910391696556E-3</v>
      </c>
      <c r="AB345" s="295">
        <v>3.0358910391696556E-3</v>
      </c>
      <c r="AC345" s="295">
        <v>1.0453338997167667E-3</v>
      </c>
      <c r="AD345" s="295">
        <v>1.0453338997167667E-3</v>
      </c>
      <c r="AE345" s="296">
        <v>1.0644683537262506E-2</v>
      </c>
      <c r="AF345" s="296">
        <v>1.0644683537262506E-2</v>
      </c>
      <c r="AG345" s="321">
        <v>604</v>
      </c>
      <c r="AH345" s="321">
        <v>65</v>
      </c>
      <c r="AI345" s="321">
        <v>7</v>
      </c>
      <c r="AJ345" s="320">
        <v>16</v>
      </c>
      <c r="AK345" s="204" t="s">
        <v>903</v>
      </c>
      <c r="AL345" s="129"/>
    </row>
    <row r="346" spans="1:38" x14ac:dyDescent="0.2">
      <c r="B346" s="294">
        <v>41609</v>
      </c>
      <c r="C346" s="359" t="s">
        <v>540</v>
      </c>
      <c r="D346" s="359" t="s">
        <v>540</v>
      </c>
      <c r="E346" s="295">
        <v>5.2739933604812779E-3</v>
      </c>
      <c r="F346" s="295">
        <v>5.2739933604812779E-3</v>
      </c>
      <c r="G346" s="295">
        <v>0.85493379975895545</v>
      </c>
      <c r="H346" s="295">
        <v>0.85493379975895545</v>
      </c>
      <c r="I346" s="295">
        <v>9.4414767457845022E-2</v>
      </c>
      <c r="J346" s="295">
        <v>9.4414767457845022E-2</v>
      </c>
      <c r="K346" s="295">
        <v>0.18802869913317957</v>
      </c>
      <c r="L346" s="295">
        <v>0.18802869913317957</v>
      </c>
      <c r="M346" s="359" t="s">
        <v>540</v>
      </c>
      <c r="N346" s="359" t="s">
        <v>540</v>
      </c>
      <c r="O346" s="295">
        <v>1.0450449195141237E-4</v>
      </c>
      <c r="P346" s="295">
        <v>1.0450449195141237E-4</v>
      </c>
      <c r="Q346" s="295">
        <v>7.8143695639877643E-3</v>
      </c>
      <c r="R346" s="295">
        <v>7.8143695639877643E-3</v>
      </c>
      <c r="S346" s="295">
        <v>1.2623744644105273E-3</v>
      </c>
      <c r="T346" s="295">
        <v>1.2623744644105273E-3</v>
      </c>
      <c r="U346" s="295">
        <v>1.8993409862335642E-3</v>
      </c>
      <c r="V346" s="295">
        <v>1.8993409862335642E-3</v>
      </c>
      <c r="W346" s="359" t="s">
        <v>540</v>
      </c>
      <c r="X346" s="359" t="s">
        <v>540</v>
      </c>
      <c r="Y346" s="295">
        <v>1.3599880549934131E-2</v>
      </c>
      <c r="Z346" s="295">
        <v>1.3599880549934131E-2</v>
      </c>
      <c r="AA346" s="295">
        <v>4.4805349733090895E-2</v>
      </c>
      <c r="AB346" s="295">
        <v>4.4805349733090895E-2</v>
      </c>
      <c r="AC346" s="295">
        <v>4.5960307558298677E-2</v>
      </c>
      <c r="AD346" s="295">
        <v>4.5960307558298677E-2</v>
      </c>
      <c r="AE346" s="296">
        <v>3.1688896984414933E-2</v>
      </c>
      <c r="AF346" s="296">
        <v>3.1688896984414933E-2</v>
      </c>
      <c r="AG346" s="321">
        <v>442</v>
      </c>
      <c r="AH346" s="321">
        <v>176</v>
      </c>
      <c r="AI346" s="321">
        <v>7</v>
      </c>
      <c r="AJ346" s="320">
        <v>14</v>
      </c>
      <c r="AK346" s="204" t="s">
        <v>903</v>
      </c>
      <c r="AL346" s="129"/>
    </row>
    <row r="347" spans="1:38" x14ac:dyDescent="0.2">
      <c r="B347" s="294">
        <v>41610</v>
      </c>
      <c r="C347" s="359" t="s">
        <v>540</v>
      </c>
      <c r="D347" s="359" t="s">
        <v>540</v>
      </c>
      <c r="E347" s="295">
        <v>3.9328523804381529E-3</v>
      </c>
      <c r="F347" s="295">
        <v>3.9328523804381529E-3</v>
      </c>
      <c r="G347" s="295">
        <v>0.13885734424560442</v>
      </c>
      <c r="H347" s="295">
        <v>0.13885734424560442</v>
      </c>
      <c r="I347" s="295">
        <v>0.23353927591594756</v>
      </c>
      <c r="J347" s="295">
        <v>0.23353927591594756</v>
      </c>
      <c r="K347" s="295">
        <v>0.11722599279946806</v>
      </c>
      <c r="L347" s="295">
        <v>0.11722599279946806</v>
      </c>
      <c r="M347" s="359" t="s">
        <v>540</v>
      </c>
      <c r="N347" s="359" t="s">
        <v>540</v>
      </c>
      <c r="O347" s="295">
        <v>5.5735729040753271E-5</v>
      </c>
      <c r="P347" s="295">
        <v>5.5735729040753271E-5</v>
      </c>
      <c r="Q347" s="295">
        <v>3.5330000478608382E-3</v>
      </c>
      <c r="R347" s="295">
        <v>3.5330000478608382E-3</v>
      </c>
      <c r="S347" s="295">
        <v>1.734796809987473E-3</v>
      </c>
      <c r="T347" s="295">
        <v>1.734796809987473E-3</v>
      </c>
      <c r="U347" s="295">
        <v>1.3177246076740039E-3</v>
      </c>
      <c r="V347" s="295">
        <v>1.3177246076740039E-3</v>
      </c>
      <c r="W347" s="359" t="s">
        <v>540</v>
      </c>
      <c r="X347" s="359" t="s">
        <v>540</v>
      </c>
      <c r="Y347" s="295">
        <v>8.2353166297616277E-3</v>
      </c>
      <c r="Z347" s="295">
        <v>8.2353166297616277E-3</v>
      </c>
      <c r="AA347" s="295">
        <v>2.9785748544401715E-2</v>
      </c>
      <c r="AB347" s="295">
        <v>2.9785748544401715E-2</v>
      </c>
      <c r="AC347" s="295">
        <v>4.2748440325952319E-3</v>
      </c>
      <c r="AD347" s="295">
        <v>4.2748440325952319E-3</v>
      </c>
      <c r="AE347" s="296">
        <v>1.0437179777203497E-2</v>
      </c>
      <c r="AF347" s="296">
        <v>1.0437179777203497E-2</v>
      </c>
      <c r="AG347" s="321">
        <v>641</v>
      </c>
      <c r="AH347" s="321">
        <v>366</v>
      </c>
      <c r="AI347" s="321">
        <v>5</v>
      </c>
      <c r="AJ347" s="320">
        <v>49</v>
      </c>
      <c r="AK347" s="204" t="s">
        <v>903</v>
      </c>
      <c r="AL347" s="129"/>
    </row>
    <row r="348" spans="1:38" x14ac:dyDescent="0.2">
      <c r="B348" s="294">
        <v>41611</v>
      </c>
      <c r="C348" s="359" t="s">
        <v>540</v>
      </c>
      <c r="D348" s="359" t="s">
        <v>540</v>
      </c>
      <c r="E348" s="295">
        <v>3.894882415029139E-2</v>
      </c>
      <c r="F348" s="295">
        <v>3.894882415029139E-2</v>
      </c>
      <c r="G348" s="295">
        <v>1.6176963273333247E-2</v>
      </c>
      <c r="H348" s="295">
        <v>1.6176963273333247E-2</v>
      </c>
      <c r="I348" s="295">
        <v>5.502945863109817E-2</v>
      </c>
      <c r="J348" s="295">
        <v>5.502945863109817E-2</v>
      </c>
      <c r="K348" s="295">
        <v>4.1275072739912967E-2</v>
      </c>
      <c r="L348" s="295">
        <v>4.1275072739912967E-2</v>
      </c>
      <c r="M348" s="359" t="s">
        <v>540</v>
      </c>
      <c r="N348" s="359" t="s">
        <v>540</v>
      </c>
      <c r="O348" s="295">
        <v>8.2906896948120481E-4</v>
      </c>
      <c r="P348" s="295">
        <v>8.2906896948120481E-4</v>
      </c>
      <c r="Q348" s="295">
        <v>1.7403941122467182E-4</v>
      </c>
      <c r="R348" s="295">
        <v>1.7403941122467182E-4</v>
      </c>
      <c r="S348" s="295">
        <v>4.3369920249686824E-4</v>
      </c>
      <c r="T348" s="295">
        <v>4.3369920249686824E-4</v>
      </c>
      <c r="U348" s="295">
        <v>5.6041161475790975E-4</v>
      </c>
      <c r="V348" s="295">
        <v>5.6041161475790975E-4</v>
      </c>
      <c r="W348" s="359" t="s">
        <v>540</v>
      </c>
      <c r="X348" s="359" t="s">
        <v>540</v>
      </c>
      <c r="Y348" s="295">
        <v>3.6266399033366853E-7</v>
      </c>
      <c r="Z348" s="295">
        <v>3.6266399033366853E-7</v>
      </c>
      <c r="AA348" s="295">
        <v>4.4978220934568987E-3</v>
      </c>
      <c r="AB348" s="295">
        <v>4.4978220934568987E-3</v>
      </c>
      <c r="AC348" s="295">
        <v>1.7103821335024916E-2</v>
      </c>
      <c r="AD348" s="295">
        <v>1.7103821335024916E-2</v>
      </c>
      <c r="AE348" s="296">
        <v>7.4730567229299039E-3</v>
      </c>
      <c r="AF348" s="296">
        <v>7.4730567229299039E-3</v>
      </c>
      <c r="AG348" s="321">
        <v>589</v>
      </c>
      <c r="AH348" s="321">
        <v>356</v>
      </c>
      <c r="AI348" s="321">
        <v>10</v>
      </c>
      <c r="AJ348" s="320">
        <v>89</v>
      </c>
      <c r="AK348" s="204" t="s">
        <v>903</v>
      </c>
      <c r="AL348" s="129"/>
    </row>
    <row r="349" spans="1:38" x14ac:dyDescent="0.2">
      <c r="B349" s="294">
        <v>41612</v>
      </c>
      <c r="C349" s="359" t="s">
        <v>540</v>
      </c>
      <c r="D349" s="359" t="s">
        <v>540</v>
      </c>
      <c r="E349" s="295">
        <v>2.849123381486681</v>
      </c>
      <c r="F349" s="295">
        <v>2.849123381486681</v>
      </c>
      <c r="G349" s="295">
        <v>2.2461700452067372</v>
      </c>
      <c r="H349" s="295">
        <v>2.2461700452067372</v>
      </c>
      <c r="I349" s="295">
        <v>2.5407377145988184</v>
      </c>
      <c r="J349" s="295">
        <v>2.5407377145988184</v>
      </c>
      <c r="K349" s="295">
        <v>2.6235533428552831</v>
      </c>
      <c r="L349" s="295">
        <v>2.6235533428552831</v>
      </c>
      <c r="M349" s="359" t="s">
        <v>540</v>
      </c>
      <c r="N349" s="359" t="s">
        <v>540</v>
      </c>
      <c r="O349" s="295">
        <v>4.7208162497518018E-2</v>
      </c>
      <c r="P349" s="295">
        <v>4.7208162497518018E-2</v>
      </c>
      <c r="Q349" s="295">
        <v>6.6343823558844897E-2</v>
      </c>
      <c r="R349" s="295">
        <v>6.6343823558844897E-2</v>
      </c>
      <c r="S349" s="295">
        <v>4.6010838607748114E-2</v>
      </c>
      <c r="T349" s="295">
        <v>4.6010838607748114E-2</v>
      </c>
      <c r="U349" s="295">
        <v>5.007050583964049E-2</v>
      </c>
      <c r="V349" s="295">
        <v>5.007050583964049E-2</v>
      </c>
      <c r="W349" s="359" t="s">
        <v>540</v>
      </c>
      <c r="X349" s="359" t="s">
        <v>540</v>
      </c>
      <c r="Y349" s="295">
        <v>2.351735683612317E-2</v>
      </c>
      <c r="Z349" s="295">
        <v>2.351735683612317E-2</v>
      </c>
      <c r="AA349" s="295">
        <v>4.8538495103860095E-2</v>
      </c>
      <c r="AB349" s="295">
        <v>4.8538495103860095E-2</v>
      </c>
      <c r="AC349" s="295">
        <v>3.4978424180788704E-2</v>
      </c>
      <c r="AD349" s="295">
        <v>3.4978424180788704E-2</v>
      </c>
      <c r="AE349" s="296">
        <v>3.2355332418181101E-2</v>
      </c>
      <c r="AF349" s="296">
        <v>3.2355332418181101E-2</v>
      </c>
      <c r="AG349" s="321">
        <v>2219</v>
      </c>
      <c r="AH349" s="321">
        <v>546</v>
      </c>
      <c r="AI349" s="321">
        <v>26</v>
      </c>
      <c r="AJ349" s="320">
        <v>99</v>
      </c>
      <c r="AK349" s="204" t="s">
        <v>903</v>
      </c>
      <c r="AL349" s="129"/>
    </row>
    <row r="350" spans="1:38" x14ac:dyDescent="0.2">
      <c r="B350" s="294">
        <v>41613</v>
      </c>
      <c r="C350" s="359" t="s">
        <v>540</v>
      </c>
      <c r="D350" s="359" t="s">
        <v>540</v>
      </c>
      <c r="E350" s="295">
        <v>1.0128401185777636</v>
      </c>
      <c r="F350" s="295">
        <v>1.0128401185777636</v>
      </c>
      <c r="G350" s="295">
        <v>0.16971453185573873</v>
      </c>
      <c r="H350" s="295">
        <v>0.16971453185573873</v>
      </c>
      <c r="I350" s="295">
        <v>0.72315082470613978</v>
      </c>
      <c r="J350" s="295">
        <v>0.72315082470613978</v>
      </c>
      <c r="K350" s="295">
        <v>0.75277971734049842</v>
      </c>
      <c r="L350" s="295">
        <v>0.75277971734049842</v>
      </c>
      <c r="M350" s="359" t="s">
        <v>540</v>
      </c>
      <c r="N350" s="359" t="s">
        <v>540</v>
      </c>
      <c r="O350" s="295">
        <v>1.5167085265214984E-2</v>
      </c>
      <c r="P350" s="295">
        <v>1.5167085265214984E-2</v>
      </c>
      <c r="Q350" s="295">
        <v>1.2182758785727029E-3</v>
      </c>
      <c r="R350" s="295">
        <v>1.2182758785727029E-3</v>
      </c>
      <c r="S350" s="295">
        <v>5.0146470288700397E-3</v>
      </c>
      <c r="T350" s="295">
        <v>5.0146470288700397E-3</v>
      </c>
      <c r="U350" s="295">
        <v>8.7681698319825394E-3</v>
      </c>
      <c r="V350" s="295">
        <v>8.7681698319825394E-3</v>
      </c>
      <c r="W350" s="359" t="s">
        <v>540</v>
      </c>
      <c r="X350" s="359" t="s">
        <v>540</v>
      </c>
      <c r="Y350" s="295">
        <v>1.76302704561936E-2</v>
      </c>
      <c r="Z350" s="295">
        <v>1.76302704561936E-2</v>
      </c>
      <c r="AA350" s="295">
        <v>9.2657485849314408E-2</v>
      </c>
      <c r="AB350" s="295">
        <v>9.2657485849314408E-2</v>
      </c>
      <c r="AC350" s="295">
        <v>1.1353434587633405E-2</v>
      </c>
      <c r="AD350" s="295">
        <v>1.1353434587633405E-2</v>
      </c>
      <c r="AE350" s="296">
        <v>2.8234035110731713E-2</v>
      </c>
      <c r="AF350" s="296">
        <v>2.8234035110731713E-2</v>
      </c>
      <c r="AG350" s="321">
        <v>1794</v>
      </c>
      <c r="AH350" s="321">
        <v>574</v>
      </c>
      <c r="AI350" s="321">
        <v>20</v>
      </c>
      <c r="AJ350" s="320">
        <v>128</v>
      </c>
      <c r="AK350" s="204" t="s">
        <v>903</v>
      </c>
      <c r="AL350" s="129"/>
    </row>
    <row r="351" spans="1:38" x14ac:dyDescent="0.2">
      <c r="B351" s="294">
        <v>41614</v>
      </c>
      <c r="C351" s="359" t="s">
        <v>540</v>
      </c>
      <c r="D351" s="359" t="s">
        <v>540</v>
      </c>
      <c r="E351" s="295">
        <v>1.8984982704506582E-3</v>
      </c>
      <c r="F351" s="295">
        <v>1.8984982704506582E-3</v>
      </c>
      <c r="G351" s="295">
        <v>0.21086615063981237</v>
      </c>
      <c r="H351" s="295">
        <v>0.21086615063981237</v>
      </c>
      <c r="I351" s="295">
        <v>0.54804477169802923</v>
      </c>
      <c r="J351" s="295">
        <v>0.54804477169802923</v>
      </c>
      <c r="K351" s="295">
        <v>0.25189138919980802</v>
      </c>
      <c r="L351" s="295">
        <v>0.25189138919980802</v>
      </c>
      <c r="M351" s="359" t="s">
        <v>540</v>
      </c>
      <c r="N351" s="359" t="s">
        <v>540</v>
      </c>
      <c r="O351" s="295">
        <v>1.7417415325235398E-5</v>
      </c>
      <c r="P351" s="295">
        <v>1.7417415325235398E-5</v>
      </c>
      <c r="Q351" s="295">
        <v>3.6635296062793418E-3</v>
      </c>
      <c r="R351" s="295">
        <v>3.6635296062793418E-3</v>
      </c>
      <c r="S351" s="295">
        <v>3.109468389330225E-3</v>
      </c>
      <c r="T351" s="295">
        <v>3.109468389330225E-3</v>
      </c>
      <c r="U351" s="295">
        <v>1.8614753365877596E-3</v>
      </c>
      <c r="V351" s="295">
        <v>1.8614753365877596E-3</v>
      </c>
      <c r="W351" s="359" t="s">
        <v>540</v>
      </c>
      <c r="X351" s="359" t="s">
        <v>540</v>
      </c>
      <c r="Y351" s="295">
        <v>3.6266399033366853E-7</v>
      </c>
      <c r="Z351" s="295">
        <v>3.6266399033366853E-7</v>
      </c>
      <c r="AA351" s="295">
        <v>2.5982987409142635E-2</v>
      </c>
      <c r="AB351" s="295">
        <v>2.5982987409142635E-2</v>
      </c>
      <c r="AC351" s="295">
        <v>1.1523816417185745E-2</v>
      </c>
      <c r="AD351" s="295">
        <v>1.1523816417185745E-2</v>
      </c>
      <c r="AE351" s="296">
        <v>9.0300922363653943E-3</v>
      </c>
      <c r="AF351" s="296">
        <v>9.0300922363653943E-3</v>
      </c>
      <c r="AG351" s="321">
        <v>712</v>
      </c>
      <c r="AH351" s="321">
        <v>267</v>
      </c>
      <c r="AI351" s="321">
        <v>5</v>
      </c>
      <c r="AJ351" s="320">
        <v>35</v>
      </c>
      <c r="AK351" s="204" t="s">
        <v>903</v>
      </c>
      <c r="AL351" s="129"/>
    </row>
    <row r="352" spans="1:38" x14ac:dyDescent="0.2">
      <c r="A352" s="362"/>
      <c r="B352" s="294">
        <v>41615</v>
      </c>
      <c r="C352" s="359" t="s">
        <v>540</v>
      </c>
      <c r="D352" s="359" t="s">
        <v>540</v>
      </c>
      <c r="E352" s="295">
        <v>0.49115369475631293</v>
      </c>
      <c r="F352" s="295">
        <v>9.5342931490338678E-3</v>
      </c>
      <c r="G352" s="295">
        <v>2.2633825429768571E-2</v>
      </c>
      <c r="H352" s="295">
        <v>2.2633825429768571E-2</v>
      </c>
      <c r="I352" s="295">
        <v>7.0030804260320198E-2</v>
      </c>
      <c r="J352" s="295">
        <v>7.0030804260320198E-2</v>
      </c>
      <c r="K352" s="295">
        <v>0.2448862440153341</v>
      </c>
      <c r="L352" s="295">
        <v>3.5477084466147363E-2</v>
      </c>
      <c r="M352" s="359" t="s">
        <v>540</v>
      </c>
      <c r="N352" s="359" t="s">
        <v>540</v>
      </c>
      <c r="O352" s="295">
        <v>8.0370921276766219E-2</v>
      </c>
      <c r="P352" s="295">
        <v>1.0102100888637056E-4</v>
      </c>
      <c r="Q352" s="295">
        <v>1.1312561729603669E-4</v>
      </c>
      <c r="R352" s="295">
        <v>1.1312561729603669E-4</v>
      </c>
      <c r="S352" s="295">
        <v>6.6216574666932569E-4</v>
      </c>
      <c r="T352" s="295">
        <v>6.6216574666932569E-4</v>
      </c>
      <c r="U352" s="295">
        <v>3.5224141926513394E-2</v>
      </c>
      <c r="V352" s="295">
        <v>3.2261533498227635E-4</v>
      </c>
      <c r="W352" s="359" t="s">
        <v>540</v>
      </c>
      <c r="X352" s="359" t="s">
        <v>540</v>
      </c>
      <c r="Y352" s="295">
        <v>3.6266399033366853E-7</v>
      </c>
      <c r="Z352" s="295">
        <v>3.6266399033366853E-7</v>
      </c>
      <c r="AA352" s="295">
        <v>1.452132397025142E-3</v>
      </c>
      <c r="AB352" s="295">
        <v>1.452132397025142E-3</v>
      </c>
      <c r="AC352" s="295">
        <v>2.2393402679763506E-2</v>
      </c>
      <c r="AD352" s="295">
        <v>2.2393402679763506E-2</v>
      </c>
      <c r="AE352" s="296">
        <v>9.0119167245354074E-3</v>
      </c>
      <c r="AF352" s="296">
        <v>9.0119167245354074E-3</v>
      </c>
      <c r="AG352" s="321">
        <v>604</v>
      </c>
      <c r="AH352" s="321">
        <v>257</v>
      </c>
      <c r="AI352" s="321">
        <v>13</v>
      </c>
      <c r="AJ352" s="320">
        <v>63</v>
      </c>
      <c r="AK352" s="204" t="s">
        <v>903</v>
      </c>
      <c r="AL352" s="363" t="s">
        <v>585</v>
      </c>
    </row>
    <row r="353" spans="2:38" x14ac:dyDescent="0.2">
      <c r="B353" s="294">
        <v>41616</v>
      </c>
      <c r="C353" s="359" t="s">
        <v>540</v>
      </c>
      <c r="D353" s="359" t="s">
        <v>540</v>
      </c>
      <c r="E353" s="295">
        <v>0.44948775381528483</v>
      </c>
      <c r="F353" s="295">
        <v>0.44948775381528483</v>
      </c>
      <c r="G353" s="295">
        <v>4.5076207507190004E-3</v>
      </c>
      <c r="H353" s="295">
        <v>4.5076207507190004E-3</v>
      </c>
      <c r="I353" s="295">
        <v>1.0240916034672702</v>
      </c>
      <c r="J353" s="295">
        <v>1.0240916034672702</v>
      </c>
      <c r="K353" s="295">
        <v>0.59678838705964143</v>
      </c>
      <c r="L353" s="295">
        <v>0.59678838705964143</v>
      </c>
      <c r="M353" s="359" t="s">
        <v>540</v>
      </c>
      <c r="N353" s="359" t="s">
        <v>540</v>
      </c>
      <c r="O353" s="295">
        <v>2.554786479905528E-2</v>
      </c>
      <c r="P353" s="295">
        <v>2.554786479905528E-2</v>
      </c>
      <c r="Q353" s="295">
        <v>6.9615764489868725E-5</v>
      </c>
      <c r="R353" s="295">
        <v>6.9615764489868725E-5</v>
      </c>
      <c r="S353" s="295">
        <v>1.5965551891915963E-2</v>
      </c>
      <c r="T353" s="295">
        <v>1.5965551891915963E-2</v>
      </c>
      <c r="U353" s="295">
        <v>1.7365186927566043E-2</v>
      </c>
      <c r="V353" s="295">
        <v>1.7365186927566043E-2</v>
      </c>
      <c r="W353" s="359" t="s">
        <v>540</v>
      </c>
      <c r="X353" s="359" t="s">
        <v>540</v>
      </c>
      <c r="Y353" s="295">
        <v>1.1572493406076731E-2</v>
      </c>
      <c r="Z353" s="295">
        <v>1.1572493406076731E-2</v>
      </c>
      <c r="AA353" s="295">
        <v>2.1257817394392794E-2</v>
      </c>
      <c r="AB353" s="295">
        <v>2.1257817394392794E-2</v>
      </c>
      <c r="AC353" s="295">
        <v>4.055842909862787E-2</v>
      </c>
      <c r="AD353" s="295">
        <v>4.055842909862787E-2</v>
      </c>
      <c r="AE353" s="296">
        <v>2.4595903492762795E-2</v>
      </c>
      <c r="AF353" s="296">
        <v>2.4595903492762795E-2</v>
      </c>
      <c r="AG353" s="321">
        <v>1001</v>
      </c>
      <c r="AH353" s="321">
        <v>220</v>
      </c>
      <c r="AI353" s="321">
        <v>16</v>
      </c>
      <c r="AJ353" s="320">
        <v>80</v>
      </c>
      <c r="AK353" s="204" t="s">
        <v>903</v>
      </c>
      <c r="AL353" s="129"/>
    </row>
    <row r="354" spans="2:38" x14ac:dyDescent="0.2">
      <c r="B354" s="294">
        <v>41617</v>
      </c>
      <c r="C354" s="359" t="s">
        <v>540</v>
      </c>
      <c r="D354" s="359" t="s">
        <v>540</v>
      </c>
      <c r="E354" s="295">
        <v>0.33339719718952587</v>
      </c>
      <c r="F354" s="295">
        <v>0.33339719718952587</v>
      </c>
      <c r="G354" s="295">
        <v>0.17095891364599514</v>
      </c>
      <c r="H354" s="295">
        <v>0.17095891364599514</v>
      </c>
      <c r="I354" s="295">
        <v>0.14916154714445862</v>
      </c>
      <c r="J354" s="295">
        <v>0.14916154714445862</v>
      </c>
      <c r="K354" s="295">
        <v>0.23306155894394218</v>
      </c>
      <c r="L354" s="295">
        <v>0.23306155894394218</v>
      </c>
      <c r="M354" s="359" t="s">
        <v>540</v>
      </c>
      <c r="N354" s="359" t="s">
        <v>540</v>
      </c>
      <c r="O354" s="295">
        <v>3.0828825125666652E-3</v>
      </c>
      <c r="P354" s="295">
        <v>3.0828825125666652E-3</v>
      </c>
      <c r="Q354" s="295">
        <v>1.8622217001039885E-3</v>
      </c>
      <c r="R354" s="295">
        <v>1.8622217001039885E-3</v>
      </c>
      <c r="S354" s="295">
        <v>1.5915211805911861E-3</v>
      </c>
      <c r="T354" s="295">
        <v>1.5915211805911861E-3</v>
      </c>
      <c r="U354" s="295">
        <v>2.2870852386066044E-3</v>
      </c>
      <c r="V354" s="295">
        <v>2.2870852386066044E-3</v>
      </c>
      <c r="W354" s="359" t="s">
        <v>540</v>
      </c>
      <c r="X354" s="359" t="s">
        <v>540</v>
      </c>
      <c r="Y354" s="295">
        <v>8.0747500111781625E-2</v>
      </c>
      <c r="Z354" s="295">
        <v>8.0747500111781625E-2</v>
      </c>
      <c r="AA354" s="295">
        <v>1.6424075396257045E-4</v>
      </c>
      <c r="AB354" s="295">
        <v>1.6424075396257045E-4</v>
      </c>
      <c r="AC354" s="295">
        <v>1.5341918324881389E-2</v>
      </c>
      <c r="AD354" s="295">
        <v>1.5341918324881389E-2</v>
      </c>
      <c r="AE354" s="296">
        <v>4.1138648510021962E-2</v>
      </c>
      <c r="AF354" s="296">
        <v>4.1138648510021962E-2</v>
      </c>
      <c r="AG354" s="321">
        <v>789</v>
      </c>
      <c r="AH354" s="321">
        <v>380</v>
      </c>
      <c r="AI354" s="321">
        <v>9</v>
      </c>
      <c r="AJ354" s="320">
        <v>41</v>
      </c>
      <c r="AK354" s="204" t="s">
        <v>903</v>
      </c>
      <c r="AL354" s="129"/>
    </row>
    <row r="355" spans="2:38" x14ac:dyDescent="0.2">
      <c r="B355" s="294">
        <v>41618</v>
      </c>
      <c r="C355" s="359" t="s">
        <v>540</v>
      </c>
      <c r="D355" s="359" t="s">
        <v>540</v>
      </c>
      <c r="E355" s="295">
        <v>0.29490819280382069</v>
      </c>
      <c r="F355" s="295">
        <v>0.29490819280382069</v>
      </c>
      <c r="G355" s="295">
        <v>0.59222130851531329</v>
      </c>
      <c r="H355" s="295">
        <v>0.59222130851531329</v>
      </c>
      <c r="I355" s="295">
        <v>0.86768882856683716</v>
      </c>
      <c r="J355" s="295">
        <v>0.86768882856683716</v>
      </c>
      <c r="K355" s="295">
        <v>0.57069592520171042</v>
      </c>
      <c r="L355" s="295">
        <v>0.57069592520171042</v>
      </c>
      <c r="M355" s="359" t="s">
        <v>540</v>
      </c>
      <c r="N355" s="359" t="s">
        <v>540</v>
      </c>
      <c r="O355" s="295">
        <v>7.6984975737540455E-4</v>
      </c>
      <c r="P355" s="295">
        <v>7.6984975737540455E-4</v>
      </c>
      <c r="Q355" s="295">
        <v>6.4829680681190256E-3</v>
      </c>
      <c r="R355" s="295">
        <v>6.4829680681190256E-3</v>
      </c>
      <c r="S355" s="295">
        <v>1.6205635379012442E-2</v>
      </c>
      <c r="T355" s="295">
        <v>1.6205635379012442E-2</v>
      </c>
      <c r="U355" s="295">
        <v>7.8018384530216039E-3</v>
      </c>
      <c r="V355" s="295">
        <v>7.8018384530216039E-3</v>
      </c>
      <c r="W355" s="359" t="s">
        <v>540</v>
      </c>
      <c r="X355" s="359" t="s">
        <v>540</v>
      </c>
      <c r="Y355" s="295">
        <v>8.1099112394199344E-3</v>
      </c>
      <c r="Z355" s="295">
        <v>8.1099112394199344E-3</v>
      </c>
      <c r="AA355" s="295">
        <v>2.600792511107976E-3</v>
      </c>
      <c r="AB355" s="295">
        <v>2.600792511107976E-3</v>
      </c>
      <c r="AC355" s="295">
        <v>1.0482163868331659E-2</v>
      </c>
      <c r="AD355" s="295">
        <v>1.0482163868331659E-2</v>
      </c>
      <c r="AE355" s="296">
        <v>8.0789071172627791E-3</v>
      </c>
      <c r="AF355" s="296">
        <v>8.0789071172627791E-3</v>
      </c>
      <c r="AG355" s="321">
        <v>1134</v>
      </c>
      <c r="AH355" s="321">
        <v>385</v>
      </c>
      <c r="AI355" s="321">
        <v>8</v>
      </c>
      <c r="AJ355" s="320">
        <v>57</v>
      </c>
      <c r="AK355" s="204" t="s">
        <v>903</v>
      </c>
      <c r="AL355" s="129"/>
    </row>
    <row r="356" spans="2:38" x14ac:dyDescent="0.2">
      <c r="B356" s="294">
        <v>41619</v>
      </c>
      <c r="C356" s="359" t="s">
        <v>540</v>
      </c>
      <c r="D356" s="359" t="s">
        <v>540</v>
      </c>
      <c r="E356" s="295">
        <v>7.6079270140628208E-3</v>
      </c>
      <c r="F356" s="295">
        <v>7.6079270140628208E-3</v>
      </c>
      <c r="G356" s="295">
        <v>3.5155961067383709E-3</v>
      </c>
      <c r="H356" s="295">
        <v>3.5155961067383709E-3</v>
      </c>
      <c r="I356" s="295">
        <v>2.8260149819840576E-2</v>
      </c>
      <c r="J356" s="295">
        <v>2.8260149819840576E-2</v>
      </c>
      <c r="K356" s="295">
        <v>1.4973592495937016E-2</v>
      </c>
      <c r="L356" s="295">
        <v>1.4973592495937016E-2</v>
      </c>
      <c r="M356" s="359" t="s">
        <v>540</v>
      </c>
      <c r="N356" s="359" t="s">
        <v>540</v>
      </c>
      <c r="O356" s="295">
        <v>1.1147145808150654E-4</v>
      </c>
      <c r="P356" s="295">
        <v>1.1147145808150654E-4</v>
      </c>
      <c r="Q356" s="295">
        <v>9.5721676173569502E-5</v>
      </c>
      <c r="R356" s="295">
        <v>9.5721676173569502E-5</v>
      </c>
      <c r="S356" s="295">
        <v>2.1684960124843412E-4</v>
      </c>
      <c r="T356" s="295">
        <v>2.1684960124843412E-4</v>
      </c>
      <c r="U356" s="295">
        <v>1.4994797259738668E-4</v>
      </c>
      <c r="V356" s="295">
        <v>1.4994797259738668E-4</v>
      </c>
      <c r="W356" s="359" t="s">
        <v>540</v>
      </c>
      <c r="X356" s="359" t="s">
        <v>540</v>
      </c>
      <c r="Y356" s="295">
        <v>3.6266399033366853E-7</v>
      </c>
      <c r="Z356" s="295">
        <v>3.6266399033366853E-7</v>
      </c>
      <c r="AA356" s="295">
        <v>4.4187509823243307E-2</v>
      </c>
      <c r="AB356" s="295">
        <v>4.4187509823243307E-2</v>
      </c>
      <c r="AC356" s="295">
        <v>3.3377439700573563E-3</v>
      </c>
      <c r="AD356" s="295">
        <v>3.3377439700573563E-3</v>
      </c>
      <c r="AE356" s="296">
        <v>8.9967704646770862E-3</v>
      </c>
      <c r="AF356" s="296">
        <v>8.9967704646770862E-3</v>
      </c>
      <c r="AG356" s="321">
        <v>443</v>
      </c>
      <c r="AH356" s="321">
        <v>315</v>
      </c>
      <c r="AI356" s="321">
        <v>6</v>
      </c>
      <c r="AJ356" s="320">
        <v>35</v>
      </c>
      <c r="AK356" s="204" t="s">
        <v>903</v>
      </c>
      <c r="AL356" s="129"/>
    </row>
    <row r="357" spans="2:38" x14ac:dyDescent="0.2">
      <c r="B357" s="294">
        <v>41620</v>
      </c>
      <c r="C357" s="359" t="s">
        <v>540</v>
      </c>
      <c r="D357" s="359" t="s">
        <v>540</v>
      </c>
      <c r="E357" s="295">
        <v>0.55592906235086337</v>
      </c>
      <c r="F357" s="295">
        <v>0.55592906235086337</v>
      </c>
      <c r="G357" s="295">
        <v>0.10119521565658543</v>
      </c>
      <c r="H357" s="295">
        <v>0.10119521565658543</v>
      </c>
      <c r="I357" s="295">
        <v>1.3320761219546668E-2</v>
      </c>
      <c r="J357" s="295">
        <v>1.3320761219546668E-2</v>
      </c>
      <c r="K357" s="295">
        <v>0.26454306005946432</v>
      </c>
      <c r="L357" s="295">
        <v>0.26454306005946432</v>
      </c>
      <c r="M357" s="359" t="s">
        <v>540</v>
      </c>
      <c r="N357" s="359" t="s">
        <v>540</v>
      </c>
      <c r="O357" s="295">
        <v>3.1978374537132187E-3</v>
      </c>
      <c r="P357" s="295">
        <v>3.1978374537132187E-3</v>
      </c>
      <c r="Q357" s="295">
        <v>5.1341626311278193E-4</v>
      </c>
      <c r="R357" s="295">
        <v>5.1341626311278193E-4</v>
      </c>
      <c r="S357" s="295">
        <v>2.2459422986444963E-4</v>
      </c>
      <c r="T357" s="295">
        <v>2.2459422986444963E-4</v>
      </c>
      <c r="U357" s="295">
        <v>1.5676378953363146E-3</v>
      </c>
      <c r="V357" s="295">
        <v>1.5676378953363146E-3</v>
      </c>
      <c r="W357" s="359" t="s">
        <v>540</v>
      </c>
      <c r="X357" s="359" t="s">
        <v>540</v>
      </c>
      <c r="Y357" s="295">
        <v>3.6266399033366853E-7</v>
      </c>
      <c r="Z357" s="295">
        <v>3.6266399033366853E-7</v>
      </c>
      <c r="AA357" s="295">
        <v>1.6424075396257045E-4</v>
      </c>
      <c r="AB357" s="295">
        <v>1.6424075396257045E-4</v>
      </c>
      <c r="AC357" s="295">
        <v>3.3532332272893871E-3</v>
      </c>
      <c r="AD357" s="295">
        <v>3.3532332272893871E-3</v>
      </c>
      <c r="AE357" s="296">
        <v>1.3403361062953728E-3</v>
      </c>
      <c r="AF357" s="296">
        <v>1.3403361062953728E-3</v>
      </c>
      <c r="AG357" s="321">
        <v>756</v>
      </c>
      <c r="AH357" s="321">
        <v>357</v>
      </c>
      <c r="AI357" s="321">
        <v>13</v>
      </c>
      <c r="AJ357" s="320">
        <v>31</v>
      </c>
      <c r="AK357" s="204" t="s">
        <v>903</v>
      </c>
      <c r="AL357" s="129"/>
    </row>
    <row r="358" spans="2:38" x14ac:dyDescent="0.2">
      <c r="B358" s="294">
        <v>41621</v>
      </c>
      <c r="C358" s="359" t="s">
        <v>540</v>
      </c>
      <c r="D358" s="359" t="s">
        <v>540</v>
      </c>
      <c r="E358" s="295">
        <v>1.9242760451320066E-2</v>
      </c>
      <c r="F358" s="295">
        <v>1.9242760451320066E-2</v>
      </c>
      <c r="G358" s="295">
        <v>0.20395678601419293</v>
      </c>
      <c r="H358" s="295">
        <v>0.20395678601419293</v>
      </c>
      <c r="I358" s="295">
        <v>4.0670917177005425E-2</v>
      </c>
      <c r="J358" s="295">
        <v>4.0670917177005425E-2</v>
      </c>
      <c r="K358" s="295">
        <v>5.9774714530867322E-2</v>
      </c>
      <c r="L358" s="295">
        <v>5.9774714530867322E-2</v>
      </c>
      <c r="M358" s="359" t="s">
        <v>540</v>
      </c>
      <c r="N358" s="359" t="s">
        <v>540</v>
      </c>
      <c r="O358" s="295">
        <v>4.9813807830173236E-4</v>
      </c>
      <c r="P358" s="295">
        <v>4.9813807830173236E-4</v>
      </c>
      <c r="Q358" s="295">
        <v>1.1225542023991333E-3</v>
      </c>
      <c r="R358" s="295">
        <v>1.1225542023991333E-3</v>
      </c>
      <c r="S358" s="295">
        <v>1.548925723203101E-4</v>
      </c>
      <c r="T358" s="295">
        <v>1.548925723203101E-4</v>
      </c>
      <c r="U358" s="295">
        <v>4.7256330757964265E-4</v>
      </c>
      <c r="V358" s="295">
        <v>4.7256330757964265E-4</v>
      </c>
      <c r="W358" s="359" t="s">
        <v>540</v>
      </c>
      <c r="X358" s="359" t="s">
        <v>540</v>
      </c>
      <c r="Y358" s="295">
        <v>3.6266399033366853E-7</v>
      </c>
      <c r="Z358" s="295">
        <v>3.6266399033366853E-7</v>
      </c>
      <c r="AA358" s="295">
        <v>1.6915534084337235E-2</v>
      </c>
      <c r="AB358" s="295">
        <v>1.6915534084337235E-2</v>
      </c>
      <c r="AC358" s="295">
        <v>1.5884042328002477E-2</v>
      </c>
      <c r="AD358" s="295">
        <v>1.5884042328002477E-2</v>
      </c>
      <c r="AE358" s="296">
        <v>9.1573208191752988E-3</v>
      </c>
      <c r="AF358" s="296">
        <v>9.1573208191752988E-3</v>
      </c>
      <c r="AG358" s="321">
        <v>486</v>
      </c>
      <c r="AH358" s="321">
        <v>325</v>
      </c>
      <c r="AI358" s="321">
        <v>4</v>
      </c>
      <c r="AJ358" s="320">
        <v>70</v>
      </c>
      <c r="AK358" s="204" t="s">
        <v>903</v>
      </c>
      <c r="AL358" s="129"/>
    </row>
    <row r="359" spans="2:38" x14ac:dyDescent="0.2">
      <c r="B359" s="294">
        <v>41622</v>
      </c>
      <c r="C359" s="359" t="s">
        <v>540</v>
      </c>
      <c r="D359" s="359" t="s">
        <v>540</v>
      </c>
      <c r="E359" s="295">
        <v>1.2505704203519014E-3</v>
      </c>
      <c r="F359" s="295">
        <v>1.2505704203519014E-3</v>
      </c>
      <c r="G359" s="295">
        <v>0.12798858301462365</v>
      </c>
      <c r="H359" s="295">
        <v>0.12798858301462365</v>
      </c>
      <c r="I359" s="295">
        <v>2.2014106841024072E-2</v>
      </c>
      <c r="J359" s="295">
        <v>2.2014106841024072E-2</v>
      </c>
      <c r="K359" s="295">
        <v>3.1431518457989575E-2</v>
      </c>
      <c r="L359" s="295">
        <v>3.1431518457989575E-2</v>
      </c>
      <c r="M359" s="359" t="s">
        <v>540</v>
      </c>
      <c r="N359" s="359" t="s">
        <v>540</v>
      </c>
      <c r="O359" s="295">
        <v>6.9669661300941588E-6</v>
      </c>
      <c r="P359" s="295">
        <v>6.9669661300941588E-6</v>
      </c>
      <c r="Q359" s="295">
        <v>1.0964482907154325E-3</v>
      </c>
      <c r="R359" s="295">
        <v>1.0964482907154325E-3</v>
      </c>
      <c r="S359" s="295">
        <v>2.4395580140448839E-4</v>
      </c>
      <c r="T359" s="295">
        <v>2.4395580140448839E-4</v>
      </c>
      <c r="U359" s="295">
        <v>2.8929356329394798E-4</v>
      </c>
      <c r="V359" s="295">
        <v>2.8929356329394798E-4</v>
      </c>
      <c r="W359" s="359" t="s">
        <v>540</v>
      </c>
      <c r="X359" s="359" t="s">
        <v>540</v>
      </c>
      <c r="Y359" s="295">
        <v>3.6266399033366853E-7</v>
      </c>
      <c r="Z359" s="295">
        <v>3.6266399033366853E-7</v>
      </c>
      <c r="AA359" s="295">
        <v>3.9888736365993917E-2</v>
      </c>
      <c r="AB359" s="295">
        <v>3.9888736365993917E-2</v>
      </c>
      <c r="AC359" s="295">
        <v>6.7066574180241001E-3</v>
      </c>
      <c r="AD359" s="295">
        <v>6.7066574180241001E-3</v>
      </c>
      <c r="AE359" s="296">
        <v>9.5662698353499893E-3</v>
      </c>
      <c r="AF359" s="296">
        <v>9.5662698353499893E-3</v>
      </c>
      <c r="AG359" s="321">
        <v>426</v>
      </c>
      <c r="AH359" s="321">
        <v>213</v>
      </c>
      <c r="AI359" s="321">
        <v>4</v>
      </c>
      <c r="AJ359" s="320">
        <v>60</v>
      </c>
      <c r="AK359" s="204" t="s">
        <v>903</v>
      </c>
      <c r="AL359" s="129"/>
    </row>
    <row r="360" spans="2:38" x14ac:dyDescent="0.2">
      <c r="B360" s="294">
        <v>41623</v>
      </c>
      <c r="C360" s="359" t="s">
        <v>540</v>
      </c>
      <c r="D360" s="359" t="s">
        <v>540</v>
      </c>
      <c r="E360" s="295">
        <v>2.006137897160613E-2</v>
      </c>
      <c r="F360" s="295">
        <v>2.006137897160613E-2</v>
      </c>
      <c r="G360" s="295">
        <v>3.7766552235753786E-3</v>
      </c>
      <c r="H360" s="295">
        <v>3.7766552235753786E-3</v>
      </c>
      <c r="I360" s="295">
        <v>1.83315359341087E-2</v>
      </c>
      <c r="J360" s="295">
        <v>1.83315359341087E-2</v>
      </c>
      <c r="K360" s="295">
        <v>1.6550318147188325E-2</v>
      </c>
      <c r="L360" s="295">
        <v>1.6550318147188325E-2</v>
      </c>
      <c r="M360" s="359" t="s">
        <v>540</v>
      </c>
      <c r="N360" s="359" t="s">
        <v>540</v>
      </c>
      <c r="O360" s="295">
        <v>2.6126122987853097E-4</v>
      </c>
      <c r="P360" s="295">
        <v>2.6126122987853097E-4</v>
      </c>
      <c r="Q360" s="295">
        <v>4.3509852806167955E-5</v>
      </c>
      <c r="R360" s="295">
        <v>4.3509852806167955E-5</v>
      </c>
      <c r="S360" s="295">
        <v>2.1297728694042638E-4</v>
      </c>
      <c r="T360" s="295">
        <v>2.1297728694042638E-4</v>
      </c>
      <c r="U360" s="295">
        <v>2.0447450808734548E-4</v>
      </c>
      <c r="V360" s="295">
        <v>2.0447450808734548E-4</v>
      </c>
      <c r="W360" s="359" t="s">
        <v>540</v>
      </c>
      <c r="X360" s="359" t="s">
        <v>540</v>
      </c>
      <c r="Y360" s="295">
        <v>1.5972132517231192E-2</v>
      </c>
      <c r="Z360" s="295">
        <v>1.5972132517231192E-2</v>
      </c>
      <c r="AA360" s="295">
        <v>4.9764304743247466E-3</v>
      </c>
      <c r="AB360" s="295">
        <v>4.9764304743247466E-3</v>
      </c>
      <c r="AC360" s="295">
        <v>1.8391583328583559E-3</v>
      </c>
      <c r="AD360" s="295">
        <v>1.8391583328583559E-3</v>
      </c>
      <c r="AE360" s="296">
        <v>8.5302656610407711E-3</v>
      </c>
      <c r="AF360" s="296">
        <v>8.5302656610407711E-3</v>
      </c>
      <c r="AG360" s="321">
        <v>127</v>
      </c>
      <c r="AH360" s="321">
        <v>98</v>
      </c>
      <c r="AI360" s="321">
        <v>6</v>
      </c>
      <c r="AJ360" s="320">
        <v>9</v>
      </c>
      <c r="AK360" s="204" t="s">
        <v>903</v>
      </c>
      <c r="AL360" s="129"/>
    </row>
    <row r="361" spans="2:38" x14ac:dyDescent="0.2">
      <c r="B361" s="294">
        <v>41624</v>
      </c>
      <c r="C361" s="359" t="s">
        <v>540</v>
      </c>
      <c r="D361" s="359" t="s">
        <v>540</v>
      </c>
      <c r="E361" s="295">
        <v>3.0954230516008346E-2</v>
      </c>
      <c r="F361" s="295">
        <v>3.0954230516008346E-2</v>
      </c>
      <c r="G361" s="295">
        <v>0.13097335891712678</v>
      </c>
      <c r="H361" s="295">
        <v>0.13097335891712678</v>
      </c>
      <c r="I361" s="295">
        <v>4.4399955855616888E-2</v>
      </c>
      <c r="J361" s="295">
        <v>4.4399955855616888E-2</v>
      </c>
      <c r="K361" s="295">
        <v>5.3622303776416975E-2</v>
      </c>
      <c r="L361" s="295">
        <v>5.3622303776416975E-2</v>
      </c>
      <c r="M361" s="359" t="s">
        <v>540</v>
      </c>
      <c r="N361" s="359" t="s">
        <v>540</v>
      </c>
      <c r="O361" s="295">
        <v>3.6924920489499039E-4</v>
      </c>
      <c r="P361" s="295">
        <v>3.6924920489499039E-4</v>
      </c>
      <c r="Q361" s="295">
        <v>1.2965936136238052E-3</v>
      </c>
      <c r="R361" s="295">
        <v>1.2965936136238052E-3</v>
      </c>
      <c r="S361" s="295">
        <v>5.5761326035311633E-4</v>
      </c>
      <c r="T361" s="295">
        <v>5.5761326035311633E-4</v>
      </c>
      <c r="U361" s="295">
        <v>6.0433576834704322E-4</v>
      </c>
      <c r="V361" s="295">
        <v>6.0433576834704322E-4</v>
      </c>
      <c r="W361" s="359" t="s">
        <v>540</v>
      </c>
      <c r="X361" s="359" t="s">
        <v>540</v>
      </c>
      <c r="Y361" s="295">
        <v>3.6266399033366853E-7</v>
      </c>
      <c r="Z361" s="295">
        <v>3.6266399033366853E-7</v>
      </c>
      <c r="AA361" s="295">
        <v>2.1249115423831559E-2</v>
      </c>
      <c r="AB361" s="295">
        <v>2.1249115423831559E-2</v>
      </c>
      <c r="AC361" s="295">
        <v>1.9170608094712352E-5</v>
      </c>
      <c r="AD361" s="295">
        <v>1.9170608094712352E-5</v>
      </c>
      <c r="AE361" s="296">
        <v>3.7061818961652503E-3</v>
      </c>
      <c r="AF361" s="296">
        <v>3.7061818961652503E-3</v>
      </c>
      <c r="AG361" s="321">
        <v>546</v>
      </c>
      <c r="AH361" s="321">
        <v>312</v>
      </c>
      <c r="AI361" s="321">
        <v>2</v>
      </c>
      <c r="AJ361" s="320">
        <v>47</v>
      </c>
      <c r="AK361" s="204" t="s">
        <v>903</v>
      </c>
      <c r="AL361" s="129"/>
    </row>
    <row r="362" spans="2:38" x14ac:dyDescent="0.2">
      <c r="B362" s="294">
        <v>41625</v>
      </c>
      <c r="C362" s="359" t="s">
        <v>540</v>
      </c>
      <c r="D362" s="359" t="s">
        <v>540</v>
      </c>
      <c r="E362" s="295">
        <v>1.0412130881425719E-2</v>
      </c>
      <c r="F362" s="295">
        <v>1.0412130881425719E-2</v>
      </c>
      <c r="G362" s="295">
        <v>8.5818833674885672E-2</v>
      </c>
      <c r="H362" s="295">
        <v>8.5818833674885672E-2</v>
      </c>
      <c r="I362" s="295">
        <v>0.2365093409901895</v>
      </c>
      <c r="J362" s="295">
        <v>0.2365093409901895</v>
      </c>
      <c r="K362" s="295">
        <v>0.11197326988060204</v>
      </c>
      <c r="L362" s="295">
        <v>0.11197326988060204</v>
      </c>
      <c r="M362" s="359" t="s">
        <v>540</v>
      </c>
      <c r="N362" s="359" t="s">
        <v>540</v>
      </c>
      <c r="O362" s="295">
        <v>1.5327325486207149E-4</v>
      </c>
      <c r="P362" s="295">
        <v>1.5327325486207149E-4</v>
      </c>
      <c r="Q362" s="295">
        <v>1.4880369659709442E-3</v>
      </c>
      <c r="R362" s="295">
        <v>1.4880369659709442E-3</v>
      </c>
      <c r="S362" s="295">
        <v>4.2246949100364578E-3</v>
      </c>
      <c r="T362" s="295">
        <v>4.2246949100364578E-3</v>
      </c>
      <c r="U362" s="295">
        <v>1.9781015374968377E-3</v>
      </c>
      <c r="V362" s="295">
        <v>1.9781015374968377E-3</v>
      </c>
      <c r="W362" s="359" t="s">
        <v>540</v>
      </c>
      <c r="X362" s="359" t="s">
        <v>540</v>
      </c>
      <c r="Y362" s="295">
        <v>3.6266399033366853E-7</v>
      </c>
      <c r="Z362" s="295">
        <v>3.6266399033366853E-7</v>
      </c>
      <c r="AA362" s="295">
        <v>5.333211267335324E-3</v>
      </c>
      <c r="AB362" s="295">
        <v>5.333211267335324E-3</v>
      </c>
      <c r="AC362" s="295">
        <v>8.3949864563154803E-3</v>
      </c>
      <c r="AD362" s="295">
        <v>8.3949864563154803E-3</v>
      </c>
      <c r="AE362" s="296">
        <v>4.2120669754332025E-3</v>
      </c>
      <c r="AF362" s="296">
        <v>4.2120669754332025E-3</v>
      </c>
      <c r="AG362" s="321">
        <v>768</v>
      </c>
      <c r="AH362" s="321">
        <v>417</v>
      </c>
      <c r="AI362" s="321">
        <v>11</v>
      </c>
      <c r="AJ362" s="320">
        <v>98</v>
      </c>
      <c r="AK362" s="204" t="s">
        <v>903</v>
      </c>
      <c r="AL362" s="129"/>
    </row>
    <row r="363" spans="2:38" x14ac:dyDescent="0.2">
      <c r="B363" s="294">
        <v>41626</v>
      </c>
      <c r="C363" s="359" t="s">
        <v>540</v>
      </c>
      <c r="D363" s="359" t="s">
        <v>540</v>
      </c>
      <c r="E363" s="295">
        <v>3.5939094782090716E-2</v>
      </c>
      <c r="F363" s="295">
        <v>3.5939094782090716E-2</v>
      </c>
      <c r="G363" s="295">
        <v>0</v>
      </c>
      <c r="H363" s="295">
        <v>0</v>
      </c>
      <c r="I363" s="295">
        <v>2.0356756317196755E-2</v>
      </c>
      <c r="J363" s="295">
        <v>2.0356756317196755E-2</v>
      </c>
      <c r="K363" s="295">
        <v>2.3588785103350503E-2</v>
      </c>
      <c r="L363" s="295">
        <v>2.3588785103350503E-2</v>
      </c>
      <c r="M363" s="359" t="s">
        <v>540</v>
      </c>
      <c r="N363" s="359" t="s">
        <v>540</v>
      </c>
      <c r="O363" s="295">
        <v>4.5981976458621447E-4</v>
      </c>
      <c r="P363" s="295">
        <v>4.5981976458621447E-4</v>
      </c>
      <c r="Q363" s="295">
        <v>0</v>
      </c>
      <c r="R363" s="295">
        <v>0</v>
      </c>
      <c r="S363" s="295">
        <v>2.3621117278847291E-4</v>
      </c>
      <c r="T363" s="295">
        <v>2.3621117278847291E-4</v>
      </c>
      <c r="U363" s="295">
        <v>2.9232281526561242E-4</v>
      </c>
      <c r="V363" s="295">
        <v>2.9232281526561242E-4</v>
      </c>
      <c r="W363" s="359" t="s">
        <v>540</v>
      </c>
      <c r="X363" s="359" t="s">
        <v>540</v>
      </c>
      <c r="Y363" s="295">
        <v>3.6266399033366853E-7</v>
      </c>
      <c r="Z363" s="295">
        <v>3.6266399033366853E-7</v>
      </c>
      <c r="AA363" s="295">
        <v>1.6424075396257045E-4</v>
      </c>
      <c r="AB363" s="295">
        <v>1.6424075396257045E-4</v>
      </c>
      <c r="AC363" s="295">
        <v>7.5508219371697907E-3</v>
      </c>
      <c r="AD363" s="295">
        <v>7.5508219371697907E-3</v>
      </c>
      <c r="AE363" s="296">
        <v>2.9821906749374653E-3</v>
      </c>
      <c r="AF363" s="296">
        <v>2.9821906749374653E-3</v>
      </c>
      <c r="AG363" s="321">
        <v>428</v>
      </c>
      <c r="AH363" s="321">
        <v>302</v>
      </c>
      <c r="AI363" s="321">
        <v>11</v>
      </c>
      <c r="AJ363" s="320">
        <v>29</v>
      </c>
      <c r="AK363" s="204" t="s">
        <v>903</v>
      </c>
      <c r="AL363" s="129"/>
    </row>
    <row r="364" spans="2:38" x14ac:dyDescent="0.2">
      <c r="B364" s="294">
        <v>41627</v>
      </c>
      <c r="C364" s="359" t="s">
        <v>540</v>
      </c>
      <c r="D364" s="359" t="s">
        <v>540</v>
      </c>
      <c r="E364" s="295">
        <v>0.1228485137719503</v>
      </c>
      <c r="F364" s="295">
        <v>0.1228485137719503</v>
      </c>
      <c r="G364" s="295">
        <v>0.79679593443935381</v>
      </c>
      <c r="H364" s="295">
        <v>0.79679593443935381</v>
      </c>
      <c r="I364" s="295">
        <v>0.47141554385686379</v>
      </c>
      <c r="J364" s="295">
        <v>0.47141554385686379</v>
      </c>
      <c r="K364" s="295">
        <v>0.37649209592429289</v>
      </c>
      <c r="L364" s="295">
        <v>0.37649209592429289</v>
      </c>
      <c r="M364" s="359" t="s">
        <v>540</v>
      </c>
      <c r="N364" s="359" t="s">
        <v>540</v>
      </c>
      <c r="O364" s="295">
        <v>2.0131048632907073E-2</v>
      </c>
      <c r="P364" s="295">
        <v>2.0131048632907073E-2</v>
      </c>
      <c r="Q364" s="295">
        <v>3.0804975786766914E-3</v>
      </c>
      <c r="R364" s="295">
        <v>3.0804975786766914E-3</v>
      </c>
      <c r="S364" s="295">
        <v>2.9158526739298377E-3</v>
      </c>
      <c r="T364" s="295">
        <v>2.9158526739298377E-3</v>
      </c>
      <c r="U364" s="295">
        <v>1.042971453844045E-2</v>
      </c>
      <c r="V364" s="295">
        <v>1.042971453844045E-2</v>
      </c>
      <c r="W364" s="359" t="s">
        <v>540</v>
      </c>
      <c r="X364" s="359" t="s">
        <v>540</v>
      </c>
      <c r="Y364" s="295">
        <v>3.6266399033366853E-7</v>
      </c>
      <c r="Z364" s="295">
        <v>3.6266399033366853E-7</v>
      </c>
      <c r="AA364" s="295">
        <v>8.5365234519000646E-2</v>
      </c>
      <c r="AB364" s="295">
        <v>8.5365234519000646E-2</v>
      </c>
      <c r="AC364" s="295">
        <v>4.5476268269797719E-2</v>
      </c>
      <c r="AD364" s="295">
        <v>4.5476268269797719E-2</v>
      </c>
      <c r="AE364" s="296">
        <v>3.2646140607460877E-2</v>
      </c>
      <c r="AF364" s="296">
        <v>3.2646140607460877E-2</v>
      </c>
      <c r="AG364" s="321">
        <v>993</v>
      </c>
      <c r="AH364" s="321">
        <v>592</v>
      </c>
      <c r="AI364" s="321">
        <v>15</v>
      </c>
      <c r="AJ364" s="320">
        <v>78</v>
      </c>
      <c r="AK364" s="204" t="s">
        <v>903</v>
      </c>
      <c r="AL364" s="129"/>
    </row>
    <row r="365" spans="2:38" x14ac:dyDescent="0.2">
      <c r="B365" s="294">
        <v>41628</v>
      </c>
      <c r="C365" s="359" t="s">
        <v>540</v>
      </c>
      <c r="D365" s="359" t="s">
        <v>540</v>
      </c>
      <c r="E365" s="295">
        <v>1.32372356471789E-4</v>
      </c>
      <c r="F365" s="295">
        <v>1.32372356471789E-4</v>
      </c>
      <c r="G365" s="295">
        <v>0.46800938072426501</v>
      </c>
      <c r="H365" s="295">
        <v>0.46800938072426501</v>
      </c>
      <c r="I365" s="295">
        <v>0.44934335230121958</v>
      </c>
      <c r="J365" s="295">
        <v>0.44934335230121958</v>
      </c>
      <c r="K365" s="295">
        <v>0.25727436995345554</v>
      </c>
      <c r="L365" s="295">
        <v>0.25727436995345554</v>
      </c>
      <c r="M365" s="359" t="s">
        <v>540</v>
      </c>
      <c r="N365" s="359" t="s">
        <v>540</v>
      </c>
      <c r="O365" s="295">
        <v>3.4834830650470794E-6</v>
      </c>
      <c r="P365" s="295">
        <v>3.4834830650470794E-6</v>
      </c>
      <c r="Q365" s="295">
        <v>2.1058768758185293E-3</v>
      </c>
      <c r="R365" s="295">
        <v>2.1058768758185293E-3</v>
      </c>
      <c r="S365" s="295">
        <v>7.56262984353914E-3</v>
      </c>
      <c r="T365" s="295">
        <v>7.56262984353914E-3</v>
      </c>
      <c r="U365" s="295">
        <v>3.3261186648874861E-3</v>
      </c>
      <c r="V365" s="295">
        <v>3.3261186648874861E-3</v>
      </c>
      <c r="W365" s="359" t="s">
        <v>540</v>
      </c>
      <c r="X365" s="359" t="s">
        <v>540</v>
      </c>
      <c r="Y365" s="295">
        <v>1.6996276538355035E-2</v>
      </c>
      <c r="Z365" s="295">
        <v>1.6996276538355035E-2</v>
      </c>
      <c r="AA365" s="295">
        <v>1.9308575988676472E-2</v>
      </c>
      <c r="AB365" s="295">
        <v>1.9308575988676472E-2</v>
      </c>
      <c r="AC365" s="295">
        <v>1.6139615072330988E-2</v>
      </c>
      <c r="AD365" s="295">
        <v>1.6139615072330988E-2</v>
      </c>
      <c r="AE365" s="296">
        <v>1.7063668465219322E-2</v>
      </c>
      <c r="AF365" s="296">
        <v>1.7063668465219322E-2</v>
      </c>
      <c r="AG365" s="321">
        <v>1014</v>
      </c>
      <c r="AH365" s="321">
        <v>396</v>
      </c>
      <c r="AI365" s="321">
        <v>11</v>
      </c>
      <c r="AJ365" s="320">
        <v>38</v>
      </c>
      <c r="AK365" s="204" t="s">
        <v>903</v>
      </c>
      <c r="AL365" s="129"/>
    </row>
    <row r="366" spans="2:38" x14ac:dyDescent="0.2">
      <c r="B366" s="294">
        <v>41629</v>
      </c>
      <c r="C366" s="359" t="s">
        <v>540</v>
      </c>
      <c r="D366" s="359" t="s">
        <v>540</v>
      </c>
      <c r="E366" s="295">
        <v>1.0311109872539355E-3</v>
      </c>
      <c r="F366" s="295">
        <v>1.0311109872539355E-3</v>
      </c>
      <c r="G366" s="295">
        <v>0.26580169079288007</v>
      </c>
      <c r="H366" s="295">
        <v>0.26580169079288007</v>
      </c>
      <c r="I366" s="295">
        <v>1.2021870831211627</v>
      </c>
      <c r="J366" s="295">
        <v>1.2021870831211627</v>
      </c>
      <c r="K366" s="295">
        <v>0.51693881971255429</v>
      </c>
      <c r="L366" s="295">
        <v>0.51693881971255429</v>
      </c>
      <c r="M366" s="359" t="s">
        <v>540</v>
      </c>
      <c r="N366" s="359" t="s">
        <v>540</v>
      </c>
      <c r="O366" s="295">
        <v>6.9669661300941588E-6</v>
      </c>
      <c r="P366" s="295">
        <v>6.9669661300941588E-6</v>
      </c>
      <c r="Q366" s="295">
        <v>6.0652734811798134E-3</v>
      </c>
      <c r="R366" s="295">
        <v>6.0652734811798134E-3</v>
      </c>
      <c r="S366" s="295">
        <v>1.0292611430684606E-2</v>
      </c>
      <c r="T366" s="295">
        <v>1.0292611430684606E-2</v>
      </c>
      <c r="U366" s="295">
        <v>5.0845994344386573E-3</v>
      </c>
      <c r="V366" s="295">
        <v>5.0845994344386573E-3</v>
      </c>
      <c r="W366" s="359" t="s">
        <v>540</v>
      </c>
      <c r="X366" s="359" t="s">
        <v>540</v>
      </c>
      <c r="Y366" s="295">
        <v>3.4333571753094351E-2</v>
      </c>
      <c r="Z366" s="295">
        <v>3.4333571753094351E-2</v>
      </c>
      <c r="AA366" s="295">
        <v>7.3173773762712405E-2</v>
      </c>
      <c r="AB366" s="295">
        <v>7.3173773762712405E-2</v>
      </c>
      <c r="AC366" s="295">
        <v>3.0409093297339554E-2</v>
      </c>
      <c r="AD366" s="295">
        <v>3.0409093297339554E-2</v>
      </c>
      <c r="AE366" s="296">
        <v>3.9558893606798984E-2</v>
      </c>
      <c r="AF366" s="296">
        <v>3.9558893606798984E-2</v>
      </c>
      <c r="AG366" s="321">
        <v>904</v>
      </c>
      <c r="AH366" s="321">
        <v>299</v>
      </c>
      <c r="AI366" s="321">
        <v>16</v>
      </c>
      <c r="AJ366" s="320">
        <v>45</v>
      </c>
      <c r="AK366" s="204" t="s">
        <v>903</v>
      </c>
      <c r="AL366" s="129"/>
    </row>
    <row r="367" spans="2:38" x14ac:dyDescent="0.2">
      <c r="B367" s="294">
        <v>41630</v>
      </c>
      <c r="C367" s="359" t="s">
        <v>540</v>
      </c>
      <c r="D367" s="359" t="s">
        <v>540</v>
      </c>
      <c r="E367" s="295">
        <v>6.8189180998296572E-2</v>
      </c>
      <c r="F367" s="295">
        <v>6.8189180998296572E-2</v>
      </c>
      <c r="G367" s="295">
        <v>2.0474344415292842</v>
      </c>
      <c r="H367" s="295">
        <v>2.0474344415292842</v>
      </c>
      <c r="I367" s="295">
        <v>1.6585625582057244</v>
      </c>
      <c r="J367" s="295">
        <v>1.6585625582057244</v>
      </c>
      <c r="K367" s="295">
        <v>1.0347500639929479</v>
      </c>
      <c r="L367" s="295">
        <v>1.0347500639929479</v>
      </c>
      <c r="M367" s="359" t="s">
        <v>540</v>
      </c>
      <c r="N367" s="359" t="s">
        <v>540</v>
      </c>
      <c r="O367" s="295">
        <v>4.9117111217163818E-4</v>
      </c>
      <c r="P367" s="295">
        <v>4.9117111217163818E-4</v>
      </c>
      <c r="Q367" s="295">
        <v>9.3685415062240845E-2</v>
      </c>
      <c r="R367" s="295">
        <v>9.3685415062240845E-2</v>
      </c>
      <c r="S367" s="295">
        <v>5.3395341993118899E-2</v>
      </c>
      <c r="T367" s="295">
        <v>5.3395341993118899E-2</v>
      </c>
      <c r="U367" s="295">
        <v>3.7405203346111769E-2</v>
      </c>
      <c r="V367" s="295">
        <v>3.7405203346111769E-2</v>
      </c>
      <c r="W367" s="359" t="s">
        <v>540</v>
      </c>
      <c r="X367" s="359" t="s">
        <v>540</v>
      </c>
      <c r="Y367" s="295">
        <v>8.363985996016328E-4</v>
      </c>
      <c r="Z367" s="295">
        <v>8.363985996016328E-4</v>
      </c>
      <c r="AA367" s="295">
        <v>2.7001117964806965E-2</v>
      </c>
      <c r="AB367" s="295">
        <v>2.7001117964806965E-2</v>
      </c>
      <c r="AC367" s="295">
        <v>3.1748914047910241E-2</v>
      </c>
      <c r="AD367" s="295">
        <v>3.1748914047910241E-2</v>
      </c>
      <c r="AE367" s="296">
        <v>1.7481705237309006E-2</v>
      </c>
      <c r="AF367" s="296">
        <v>1.7481705237309006E-2</v>
      </c>
      <c r="AG367" s="321">
        <v>782</v>
      </c>
      <c r="AH367" s="321">
        <v>218</v>
      </c>
      <c r="AI367" s="321">
        <v>12</v>
      </c>
      <c r="AJ367" s="320">
        <v>30</v>
      </c>
      <c r="AK367" s="204" t="s">
        <v>903</v>
      </c>
      <c r="AL367" s="129"/>
    </row>
    <row r="368" spans="2:38" x14ac:dyDescent="0.2">
      <c r="B368" s="294">
        <v>41631</v>
      </c>
      <c r="C368" s="359" t="s">
        <v>540</v>
      </c>
      <c r="D368" s="359" t="s">
        <v>540</v>
      </c>
      <c r="E368" s="295">
        <v>0.45736390902535629</v>
      </c>
      <c r="F368" s="295">
        <v>0.45736390902535629</v>
      </c>
      <c r="G368" s="295">
        <v>0.41566702779844494</v>
      </c>
      <c r="H368" s="295">
        <v>0.41566702779844494</v>
      </c>
      <c r="I368" s="295">
        <v>1.0078085218020976</v>
      </c>
      <c r="J368" s="295">
        <v>1.0078085218020976</v>
      </c>
      <c r="K368" s="295">
        <v>0.66540851734776896</v>
      </c>
      <c r="L368" s="295">
        <v>0.66540851734776896</v>
      </c>
      <c r="M368" s="359" t="s">
        <v>540</v>
      </c>
      <c r="N368" s="359" t="s">
        <v>540</v>
      </c>
      <c r="O368" s="295">
        <v>1.1561680292891256E-2</v>
      </c>
      <c r="P368" s="295">
        <v>1.1561680292891256E-2</v>
      </c>
      <c r="Q368" s="295">
        <v>7.213933595262647E-3</v>
      </c>
      <c r="R368" s="295">
        <v>7.213933595262647E-3</v>
      </c>
      <c r="S368" s="295">
        <v>1.135362555107873E-2</v>
      </c>
      <c r="T368" s="295">
        <v>1.135362555107873E-2</v>
      </c>
      <c r="U368" s="295">
        <v>1.0723551979691893E-2</v>
      </c>
      <c r="V368" s="295">
        <v>1.0723551979691893E-2</v>
      </c>
      <c r="W368" s="359" t="s">
        <v>540</v>
      </c>
      <c r="X368" s="359" t="s">
        <v>540</v>
      </c>
      <c r="Y368" s="295">
        <v>7.2390404731581641E-3</v>
      </c>
      <c r="Z368" s="295">
        <v>7.2390404731581641E-3</v>
      </c>
      <c r="AA368" s="295">
        <v>7.6863409280675449E-2</v>
      </c>
      <c r="AB368" s="295">
        <v>7.6863409280675449E-2</v>
      </c>
      <c r="AC368" s="295">
        <v>1.5841446870614388E-2</v>
      </c>
      <c r="AD368" s="295">
        <v>1.5841446870614388E-2</v>
      </c>
      <c r="AE368" s="296">
        <v>2.272231114828838E-2</v>
      </c>
      <c r="AF368" s="296">
        <v>2.272231114828838E-2</v>
      </c>
      <c r="AG368" s="321">
        <v>1530</v>
      </c>
      <c r="AH368" s="321">
        <v>429</v>
      </c>
      <c r="AI368" s="321">
        <v>23</v>
      </c>
      <c r="AJ368" s="320">
        <v>33</v>
      </c>
      <c r="AK368" s="204" t="s">
        <v>903</v>
      </c>
      <c r="AL368" s="129"/>
    </row>
    <row r="369" spans="2:38" x14ac:dyDescent="0.2">
      <c r="B369" s="294">
        <v>41632</v>
      </c>
      <c r="C369" s="359" t="s">
        <v>540</v>
      </c>
      <c r="D369" s="359" t="s">
        <v>540</v>
      </c>
      <c r="E369" s="295">
        <v>4.6365159595776629E-3</v>
      </c>
      <c r="F369" s="295">
        <v>4.6365159595776629E-3</v>
      </c>
      <c r="G369" s="295">
        <v>7.6264069998651193E-2</v>
      </c>
      <c r="H369" s="295">
        <v>7.6264069998651193E-2</v>
      </c>
      <c r="I369" s="295">
        <v>1.772745490205949E-2</v>
      </c>
      <c r="J369" s="295">
        <v>1.772745490205949E-2</v>
      </c>
      <c r="K369" s="295">
        <v>2.22241070901157E-2</v>
      </c>
      <c r="L369" s="295">
        <v>2.22241070901157E-2</v>
      </c>
      <c r="M369" s="359" t="s">
        <v>540</v>
      </c>
      <c r="N369" s="359" t="s">
        <v>540</v>
      </c>
      <c r="O369" s="295">
        <v>4.180179678056495E-5</v>
      </c>
      <c r="P369" s="295">
        <v>4.180179678056495E-5</v>
      </c>
      <c r="Q369" s="295">
        <v>6.8745567433745373E-4</v>
      </c>
      <c r="R369" s="295">
        <v>6.8745567433745373E-4</v>
      </c>
      <c r="S369" s="295">
        <v>1.6650951524433335E-4</v>
      </c>
      <c r="T369" s="295">
        <v>1.6650951524433335E-4</v>
      </c>
      <c r="U369" s="295">
        <v>2.0295988210151329E-4</v>
      </c>
      <c r="V369" s="295">
        <v>2.0295988210151329E-4</v>
      </c>
      <c r="W369" s="359" t="s">
        <v>540</v>
      </c>
      <c r="X369" s="359" t="s">
        <v>540</v>
      </c>
      <c r="Y369" s="295">
        <v>9.21069188797481E-3</v>
      </c>
      <c r="Z369" s="295">
        <v>9.21069188797481E-3</v>
      </c>
      <c r="AA369" s="295">
        <v>1.6522777199335145E-3</v>
      </c>
      <c r="AB369" s="295">
        <v>1.6522777199335145E-3</v>
      </c>
      <c r="AC369" s="295">
        <v>4.8363296072563566E-3</v>
      </c>
      <c r="AD369" s="295">
        <v>4.8363296072563566E-3</v>
      </c>
      <c r="AE369" s="296">
        <v>6.184110008986712E-3</v>
      </c>
      <c r="AF369" s="296">
        <v>6.184110008986712E-3</v>
      </c>
      <c r="AG369" s="321">
        <v>199</v>
      </c>
      <c r="AH369" s="321">
        <v>126</v>
      </c>
      <c r="AI369" s="321">
        <v>1</v>
      </c>
      <c r="AJ369" s="320">
        <v>1</v>
      </c>
      <c r="AK369" s="204" t="s">
        <v>903</v>
      </c>
      <c r="AL369" s="129"/>
    </row>
    <row r="370" spans="2:38" x14ac:dyDescent="0.2">
      <c r="B370" s="294">
        <v>41633</v>
      </c>
      <c r="C370" s="359" t="s">
        <v>540</v>
      </c>
      <c r="D370" s="359" t="s">
        <v>540</v>
      </c>
      <c r="E370" s="295">
        <v>0.13241764175163462</v>
      </c>
      <c r="F370" s="295">
        <v>0.13241764175163462</v>
      </c>
      <c r="G370" s="295">
        <v>0.27023969577910917</v>
      </c>
      <c r="H370" s="295">
        <v>0.27023969577910917</v>
      </c>
      <c r="I370" s="295">
        <v>2.1956022126403958E-3</v>
      </c>
      <c r="J370" s="295">
        <v>2.1956022126403958E-3</v>
      </c>
      <c r="K370" s="295">
        <v>0.10547098052342445</v>
      </c>
      <c r="L370" s="295">
        <v>0.10547098052342445</v>
      </c>
      <c r="M370" s="359" t="s">
        <v>540</v>
      </c>
      <c r="N370" s="359" t="s">
        <v>540</v>
      </c>
      <c r="O370" s="295">
        <v>1.3585583953683608E-3</v>
      </c>
      <c r="P370" s="295">
        <v>1.3585583953683608E-3</v>
      </c>
      <c r="Q370" s="295">
        <v>2.3147241692881354E-3</v>
      </c>
      <c r="R370" s="295">
        <v>2.3147241692881354E-3</v>
      </c>
      <c r="S370" s="295">
        <v>2.3233885848046514E-5</v>
      </c>
      <c r="T370" s="295">
        <v>2.3233885848046514E-5</v>
      </c>
      <c r="U370" s="295">
        <v>1.0026824026209086E-3</v>
      </c>
      <c r="V370" s="295">
        <v>1.0026824026209086E-3</v>
      </c>
      <c r="W370" s="359" t="s">
        <v>540</v>
      </c>
      <c r="X370" s="359" t="s">
        <v>540</v>
      </c>
      <c r="Y370" s="295">
        <v>3.6266399033366853E-7</v>
      </c>
      <c r="Z370" s="295">
        <v>3.6266399033366853E-7</v>
      </c>
      <c r="AA370" s="295">
        <v>3.2465955477261665E-2</v>
      </c>
      <c r="AB370" s="295">
        <v>3.2465955477261665E-2</v>
      </c>
      <c r="AC370" s="295">
        <v>3.9805481451866435E-3</v>
      </c>
      <c r="AD370" s="295">
        <v>3.9805481451866435E-3</v>
      </c>
      <c r="AE370" s="296">
        <v>7.207997175409272E-3</v>
      </c>
      <c r="AF370" s="296">
        <v>7.207997175409272E-3</v>
      </c>
      <c r="AG370" s="321">
        <v>262</v>
      </c>
      <c r="AH370" s="321">
        <v>115</v>
      </c>
      <c r="AI370" s="321">
        <v>3</v>
      </c>
      <c r="AJ370" s="320">
        <v>6</v>
      </c>
      <c r="AK370" s="204" t="s">
        <v>903</v>
      </c>
      <c r="AL370" s="129"/>
    </row>
    <row r="371" spans="2:38" x14ac:dyDescent="0.2">
      <c r="B371" s="294">
        <v>41634</v>
      </c>
      <c r="C371" s="359" t="s">
        <v>540</v>
      </c>
      <c r="D371" s="359" t="s">
        <v>540</v>
      </c>
      <c r="E371" s="295">
        <v>1.7177054993747148E-2</v>
      </c>
      <c r="F371" s="295">
        <v>1.7177054993747148E-2</v>
      </c>
      <c r="G371" s="295">
        <v>5.2594710072095825E-2</v>
      </c>
      <c r="H371" s="295">
        <v>5.2594710072095825E-2</v>
      </c>
      <c r="I371" s="295">
        <v>3.7731830617227541E-2</v>
      </c>
      <c r="J371" s="295">
        <v>3.7731830617227541E-2</v>
      </c>
      <c r="K371" s="295">
        <v>3.1381535800457105E-2</v>
      </c>
      <c r="L371" s="295">
        <v>3.1381535800457105E-2</v>
      </c>
      <c r="M371" s="359" t="s">
        <v>540</v>
      </c>
      <c r="N371" s="359" t="s">
        <v>540</v>
      </c>
      <c r="O371" s="295">
        <v>3.3093089117947251E-4</v>
      </c>
      <c r="P371" s="295">
        <v>3.3093089117947251E-4</v>
      </c>
      <c r="Q371" s="295">
        <v>4.0899261637797877E-4</v>
      </c>
      <c r="R371" s="295">
        <v>4.0899261637797877E-4</v>
      </c>
      <c r="S371" s="295">
        <v>4.3757151680487601E-4</v>
      </c>
      <c r="T371" s="295">
        <v>4.3757151680487601E-4</v>
      </c>
      <c r="U371" s="295">
        <v>3.8622962638720803E-4</v>
      </c>
      <c r="V371" s="295">
        <v>3.8622962638720803E-4</v>
      </c>
      <c r="W371" s="359" t="s">
        <v>540</v>
      </c>
      <c r="X371" s="359" t="s">
        <v>540</v>
      </c>
      <c r="Y371" s="295">
        <v>1.7010210470615218E-2</v>
      </c>
      <c r="Z371" s="295">
        <v>1.7010210470615218E-2</v>
      </c>
      <c r="AA371" s="295">
        <v>0.10427461654856125</v>
      </c>
      <c r="AB371" s="295">
        <v>0.10427461654856125</v>
      </c>
      <c r="AC371" s="295">
        <v>3.5623381999218061E-3</v>
      </c>
      <c r="AD371" s="295">
        <v>3.5623381999218061E-3</v>
      </c>
      <c r="AE371" s="296">
        <v>2.693902989284519E-2</v>
      </c>
      <c r="AF371" s="296">
        <v>2.693902989284519E-2</v>
      </c>
      <c r="AG371" s="321">
        <v>162</v>
      </c>
      <c r="AH371" s="321">
        <v>98</v>
      </c>
      <c r="AI371" s="321">
        <v>3</v>
      </c>
      <c r="AJ371" s="320">
        <v>2</v>
      </c>
      <c r="AK371" s="204" t="s">
        <v>903</v>
      </c>
      <c r="AL371" s="129"/>
    </row>
    <row r="372" spans="2:38" x14ac:dyDescent="0.2">
      <c r="B372" s="294">
        <v>41635</v>
      </c>
      <c r="C372" s="359" t="s">
        <v>540</v>
      </c>
      <c r="D372" s="359" t="s">
        <v>540</v>
      </c>
      <c r="E372" s="295">
        <v>5.7825818879781517E-4</v>
      </c>
      <c r="F372" s="295">
        <v>5.7825818879781517E-4</v>
      </c>
      <c r="G372" s="295">
        <v>0.10329239056184272</v>
      </c>
      <c r="H372" s="295">
        <v>0.10329239056184272</v>
      </c>
      <c r="I372" s="295">
        <v>0.10905986017073034</v>
      </c>
      <c r="J372" s="295">
        <v>0.10905986017073034</v>
      </c>
      <c r="K372" s="295">
        <v>6.0887964630453983E-2</v>
      </c>
      <c r="L372" s="295">
        <v>6.0887964630453983E-2</v>
      </c>
      <c r="M372" s="359" t="s">
        <v>540</v>
      </c>
      <c r="N372" s="359" t="s">
        <v>540</v>
      </c>
      <c r="O372" s="295">
        <v>3.4834830650470794E-6</v>
      </c>
      <c r="P372" s="295">
        <v>3.4834830650470794E-6</v>
      </c>
      <c r="Q372" s="295">
        <v>1.2704877019401044E-3</v>
      </c>
      <c r="R372" s="295">
        <v>1.2704877019401044E-3</v>
      </c>
      <c r="S372" s="295">
        <v>1.7425414386034886E-3</v>
      </c>
      <c r="T372" s="295">
        <v>1.7425414386034886E-3</v>
      </c>
      <c r="U372" s="295">
        <v>9.0423171354181658E-4</v>
      </c>
      <c r="V372" s="295">
        <v>9.0423171354181658E-4</v>
      </c>
      <c r="W372" s="359" t="s">
        <v>540</v>
      </c>
      <c r="X372" s="359" t="s">
        <v>540</v>
      </c>
      <c r="Y372" s="295">
        <v>3.6266399033366853E-7</v>
      </c>
      <c r="Z372" s="295">
        <v>3.6266399033366853E-7</v>
      </c>
      <c r="AA372" s="295">
        <v>2.8550068724706546E-2</v>
      </c>
      <c r="AB372" s="295">
        <v>2.8550068724706546E-2</v>
      </c>
      <c r="AC372" s="295">
        <v>2.0209417410047132E-2</v>
      </c>
      <c r="AD372" s="295">
        <v>2.0209417410047132E-2</v>
      </c>
      <c r="AE372" s="296">
        <v>1.2874212988407487E-2</v>
      </c>
      <c r="AF372" s="296">
        <v>1.2874212988407487E-2</v>
      </c>
      <c r="AG372" s="321">
        <v>249</v>
      </c>
      <c r="AH372" s="321">
        <v>190</v>
      </c>
      <c r="AI372" s="321">
        <v>3</v>
      </c>
      <c r="AJ372" s="320">
        <v>10</v>
      </c>
      <c r="AK372" s="204" t="s">
        <v>903</v>
      </c>
      <c r="AL372" s="129"/>
    </row>
    <row r="373" spans="2:38" x14ac:dyDescent="0.2">
      <c r="B373" s="294">
        <v>41636</v>
      </c>
      <c r="C373" s="359" t="s">
        <v>540</v>
      </c>
      <c r="D373" s="359" t="s">
        <v>540</v>
      </c>
      <c r="E373" s="295">
        <v>1.2310629151876378E-2</v>
      </c>
      <c r="F373" s="295">
        <v>1.2310629151876378E-2</v>
      </c>
      <c r="G373" s="295">
        <v>0.58580795621168413</v>
      </c>
      <c r="H373" s="295">
        <v>0.58580795621168413</v>
      </c>
      <c r="I373" s="295">
        <v>0.78456960194545067</v>
      </c>
      <c r="J373" s="295">
        <v>0.78456960194545067</v>
      </c>
      <c r="K373" s="295">
        <v>0.41419416596362763</v>
      </c>
      <c r="L373" s="295">
        <v>0.41419416596362763</v>
      </c>
      <c r="M373" s="359" t="s">
        <v>540</v>
      </c>
      <c r="N373" s="359" t="s">
        <v>540</v>
      </c>
      <c r="O373" s="295">
        <v>2.3687684842320139E-4</v>
      </c>
      <c r="P373" s="295">
        <v>2.3687684842320139E-4</v>
      </c>
      <c r="Q373" s="295">
        <v>3.979411137652121E-2</v>
      </c>
      <c r="R373" s="295">
        <v>3.979411137652121E-2</v>
      </c>
      <c r="S373" s="295">
        <v>1.9307359139726653E-2</v>
      </c>
      <c r="T373" s="295">
        <v>1.9307359139726653E-2</v>
      </c>
      <c r="U373" s="295">
        <v>1.4581304365606477E-2</v>
      </c>
      <c r="V373" s="295">
        <v>1.4581304365606477E-2</v>
      </c>
      <c r="W373" s="359" t="s">
        <v>540</v>
      </c>
      <c r="X373" s="359" t="s">
        <v>540</v>
      </c>
      <c r="Y373" s="295">
        <v>3.6266399033366853E-7</v>
      </c>
      <c r="Z373" s="295">
        <v>3.6266399033366853E-7</v>
      </c>
      <c r="AA373" s="295">
        <v>7.2059921530874496E-2</v>
      </c>
      <c r="AB373" s="295">
        <v>7.2059921530874496E-2</v>
      </c>
      <c r="AC373" s="295">
        <v>3.8045297112730844E-2</v>
      </c>
      <c r="AD373" s="295">
        <v>3.8045297112730844E-2</v>
      </c>
      <c r="AE373" s="296">
        <v>2.742371020831149E-2</v>
      </c>
      <c r="AF373" s="296">
        <v>2.742371020831149E-2</v>
      </c>
      <c r="AG373" s="321">
        <v>422</v>
      </c>
      <c r="AH373" s="321">
        <v>262</v>
      </c>
      <c r="AI373" s="321">
        <v>8</v>
      </c>
      <c r="AJ373" s="320">
        <v>21</v>
      </c>
      <c r="AK373" s="204" t="s">
        <v>903</v>
      </c>
      <c r="AL373" s="129"/>
    </row>
    <row r="374" spans="2:38" x14ac:dyDescent="0.2">
      <c r="B374" s="294">
        <v>41637</v>
      </c>
      <c r="C374" s="359" t="s">
        <v>540</v>
      </c>
      <c r="D374" s="359" t="s">
        <v>540</v>
      </c>
      <c r="E374" s="295">
        <v>4.4240234926097908E-4</v>
      </c>
      <c r="F374" s="295">
        <v>4.4240234926097908E-4</v>
      </c>
      <c r="G374" s="295">
        <v>7.4784735003241481E-2</v>
      </c>
      <c r="H374" s="295">
        <v>7.4784735003241481E-2</v>
      </c>
      <c r="I374" s="295">
        <v>1.451091702211285</v>
      </c>
      <c r="J374" s="295">
        <v>1.451091702211285</v>
      </c>
      <c r="K374" s="295">
        <v>0.58079242202326753</v>
      </c>
      <c r="L374" s="295">
        <v>0.58079242202326753</v>
      </c>
      <c r="M374" s="359" t="s">
        <v>540</v>
      </c>
      <c r="N374" s="359" t="s">
        <v>540</v>
      </c>
      <c r="O374" s="295">
        <v>3.4834830650470794E-6</v>
      </c>
      <c r="P374" s="295">
        <v>3.4834830650470794E-6</v>
      </c>
      <c r="Q374" s="295">
        <v>5.395221747964827E-4</v>
      </c>
      <c r="R374" s="295">
        <v>5.395221747964827E-4</v>
      </c>
      <c r="S374" s="295">
        <v>6.2654045503565429E-3</v>
      </c>
      <c r="T374" s="295">
        <v>6.2654045503565429E-3</v>
      </c>
      <c r="U374" s="295">
        <v>2.546086282183909E-3</v>
      </c>
      <c r="V374" s="295">
        <v>2.546086282183909E-3</v>
      </c>
      <c r="W374" s="359" t="s">
        <v>540</v>
      </c>
      <c r="X374" s="359" t="s">
        <v>540</v>
      </c>
      <c r="Y374" s="295">
        <v>1.1572493406076731E-2</v>
      </c>
      <c r="Z374" s="295">
        <v>1.1572493406076731E-2</v>
      </c>
      <c r="AA374" s="295">
        <v>5.1906157711057506E-2</v>
      </c>
      <c r="AB374" s="295">
        <v>5.1906157711057506E-2</v>
      </c>
      <c r="AC374" s="295">
        <v>1.2815450725052395E-3</v>
      </c>
      <c r="AD374" s="295">
        <v>1.2815450725052395E-3</v>
      </c>
      <c r="AE374" s="296">
        <v>1.4567564840567874E-2</v>
      </c>
      <c r="AF374" s="296">
        <v>1.4567564840567874E-2</v>
      </c>
      <c r="AG374" s="321">
        <v>911</v>
      </c>
      <c r="AH374" s="321">
        <v>151</v>
      </c>
      <c r="AI374" s="321">
        <v>7</v>
      </c>
      <c r="AJ374" s="320">
        <v>6</v>
      </c>
      <c r="AK374" s="204" t="s">
        <v>903</v>
      </c>
      <c r="AL374" s="129"/>
    </row>
    <row r="375" spans="2:38" x14ac:dyDescent="0.2">
      <c r="B375" s="294">
        <v>41638</v>
      </c>
      <c r="C375" s="359" t="s">
        <v>540</v>
      </c>
      <c r="D375" s="359" t="s">
        <v>540</v>
      </c>
      <c r="E375" s="295">
        <v>3.4869665481121262E-3</v>
      </c>
      <c r="F375" s="295">
        <v>3.4869665481121262E-3</v>
      </c>
      <c r="G375" s="295">
        <v>2.0876027376399386E-2</v>
      </c>
      <c r="H375" s="295">
        <v>2.0876027376399386E-2</v>
      </c>
      <c r="I375" s="295">
        <v>0.36152313610991177</v>
      </c>
      <c r="J375" s="295">
        <v>0.36152313610991177</v>
      </c>
      <c r="K375" s="295">
        <v>0.14655672501510841</v>
      </c>
      <c r="L375" s="295">
        <v>0.14655672501510841</v>
      </c>
      <c r="M375" s="359" t="s">
        <v>540</v>
      </c>
      <c r="N375" s="359" t="s">
        <v>540</v>
      </c>
      <c r="O375" s="295">
        <v>2.4384381455329555E-5</v>
      </c>
      <c r="P375" s="295">
        <v>2.4384381455329555E-5</v>
      </c>
      <c r="Q375" s="295">
        <v>1.4793349954097106E-4</v>
      </c>
      <c r="R375" s="295">
        <v>1.4793349954097106E-4</v>
      </c>
      <c r="S375" s="295">
        <v>1.6612228381353259E-3</v>
      </c>
      <c r="T375" s="295">
        <v>1.6612228381353259E-3</v>
      </c>
      <c r="U375" s="295">
        <v>6.8612557158198096E-4</v>
      </c>
      <c r="V375" s="295">
        <v>6.8612557158198096E-4</v>
      </c>
      <c r="W375" s="359" t="s">
        <v>540</v>
      </c>
      <c r="X375" s="359" t="s">
        <v>540</v>
      </c>
      <c r="Y375" s="295">
        <v>1.5400841294563473E-2</v>
      </c>
      <c r="Z375" s="295">
        <v>1.5400841294563473E-2</v>
      </c>
      <c r="AA375" s="295">
        <v>1.4635617797294031E-2</v>
      </c>
      <c r="AB375" s="295">
        <v>1.4635617797294031E-2</v>
      </c>
      <c r="AC375" s="295">
        <v>3.0606581327047949E-2</v>
      </c>
      <c r="AD375" s="295">
        <v>3.0606581327047949E-2</v>
      </c>
      <c r="AE375" s="296">
        <v>2.1215258292385353E-2</v>
      </c>
      <c r="AF375" s="296">
        <v>2.1215258292385353E-2</v>
      </c>
      <c r="AG375" s="321">
        <v>457</v>
      </c>
      <c r="AH375" s="321">
        <v>207</v>
      </c>
      <c r="AI375" s="321">
        <v>3</v>
      </c>
      <c r="AJ375" s="320">
        <v>12</v>
      </c>
      <c r="AK375" s="204" t="s">
        <v>903</v>
      </c>
      <c r="AL375" s="129"/>
    </row>
    <row r="376" spans="2:38" x14ac:dyDescent="0.2">
      <c r="B376" s="294">
        <v>41639</v>
      </c>
      <c r="C376" s="359" t="s">
        <v>540</v>
      </c>
      <c r="D376" s="359" t="s">
        <v>540</v>
      </c>
      <c r="E376" s="295">
        <v>4.493693153910732E-4</v>
      </c>
      <c r="F376" s="295">
        <v>4.493693153910732E-4</v>
      </c>
      <c r="G376" s="295">
        <v>0.65906984636670973</v>
      </c>
      <c r="H376" s="295">
        <v>0.65906984636670973</v>
      </c>
      <c r="I376" s="295">
        <v>3.9633330558174746</v>
      </c>
      <c r="J376" s="295">
        <v>3.9633330558174746</v>
      </c>
      <c r="K376" s="295">
        <v>1.6651373992963046</v>
      </c>
      <c r="L376" s="295">
        <v>1.6651373992963046</v>
      </c>
      <c r="M376" s="359" t="s">
        <v>540</v>
      </c>
      <c r="N376" s="359" t="s">
        <v>540</v>
      </c>
      <c r="O376" s="295">
        <v>3.4834830650470794E-6</v>
      </c>
      <c r="P376" s="295">
        <v>3.4834830650470794E-6</v>
      </c>
      <c r="Q376" s="295">
        <v>2.3025414105024084E-2</v>
      </c>
      <c r="R376" s="295">
        <v>2.3025414105024084E-2</v>
      </c>
      <c r="S376" s="295">
        <v>1.979527074253563E-2</v>
      </c>
      <c r="T376" s="295">
        <v>1.979527074253563E-2</v>
      </c>
      <c r="U376" s="295">
        <v>1.1751983024071946E-2</v>
      </c>
      <c r="V376" s="295">
        <v>1.1751983024071946E-2</v>
      </c>
      <c r="W376" s="359" t="s">
        <v>540</v>
      </c>
      <c r="X376" s="359" t="s">
        <v>540</v>
      </c>
      <c r="Y376" s="295">
        <v>5.5181998390249065E-3</v>
      </c>
      <c r="Z376" s="295">
        <v>5.5181998390249065E-3</v>
      </c>
      <c r="AA376" s="295">
        <v>1.5375285294998889E-2</v>
      </c>
      <c r="AB376" s="295">
        <v>1.5375285294998889E-2</v>
      </c>
      <c r="AC376" s="295">
        <v>3.0854409442760439E-2</v>
      </c>
      <c r="AD376" s="295">
        <v>3.0854409442760439E-2</v>
      </c>
      <c r="AE376" s="296">
        <v>1.7143943642468427E-2</v>
      </c>
      <c r="AF376" s="296">
        <v>1.7143943642468427E-2</v>
      </c>
      <c r="AG376" s="321">
        <v>1892</v>
      </c>
      <c r="AH376" s="321">
        <v>354</v>
      </c>
      <c r="AI376" s="321">
        <v>20</v>
      </c>
      <c r="AJ376" s="320">
        <v>100</v>
      </c>
      <c r="AK376" s="204" t="s">
        <v>903</v>
      </c>
      <c r="AL376" s="129"/>
    </row>
  </sheetData>
  <mergeCells count="2">
    <mergeCell ref="AG10:AJ10"/>
    <mergeCell ref="B6:AM6"/>
  </mergeCells>
  <phoneticPr fontId="31" type="noConversion"/>
  <pageMargins left="0.75" right="0.75" top="1" bottom="1" header="0.5" footer="0.5"/>
  <pageSetup paperSize="8" scale="28" fitToHeight="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849"/>
  <sheetViews>
    <sheetView zoomScaleNormal="100" zoomScaleSheetLayoutView="100" workbookViewId="0">
      <selection activeCell="B42" sqref="B42:G42"/>
    </sheetView>
  </sheetViews>
  <sheetFormatPr defaultRowHeight="12.75" x14ac:dyDescent="0.2"/>
  <cols>
    <col min="1" max="1" width="9.42578125" customWidth="1"/>
    <col min="2" max="4" width="14.5703125" customWidth="1"/>
    <col min="5" max="5" width="11.28515625" customWidth="1"/>
    <col min="8" max="8" width="43.5703125" customWidth="1"/>
  </cols>
  <sheetData>
    <row r="1" spans="2:3" ht="20.25" x14ac:dyDescent="0.3">
      <c r="B1" s="75" t="str">
        <f>Cover!C22</f>
        <v>SP AusNet</v>
      </c>
    </row>
    <row r="2" spans="2:3" ht="20.25" x14ac:dyDescent="0.3">
      <c r="B2" s="80" t="s">
        <v>245</v>
      </c>
    </row>
    <row r="3" spans="2:3" ht="20.25" x14ac:dyDescent="0.3">
      <c r="B3" s="76">
        <f>Cover!C26</f>
        <v>2013</v>
      </c>
    </row>
    <row r="4" spans="2:3" ht="18" x14ac:dyDescent="0.25">
      <c r="B4" s="207" t="s">
        <v>247</v>
      </c>
    </row>
    <row r="6" spans="2:3" ht="15.75" x14ac:dyDescent="0.25">
      <c r="B6" s="488" t="s">
        <v>259</v>
      </c>
      <c r="C6" s="488"/>
    </row>
    <row r="7" spans="2:3" x14ac:dyDescent="0.2">
      <c r="B7" s="73"/>
      <c r="C7" s="73"/>
    </row>
    <row r="8" spans="2:3" ht="63.75" x14ac:dyDescent="0.2">
      <c r="B8" s="98" t="s">
        <v>287</v>
      </c>
      <c r="C8" s="206">
        <f>EXP(C13*C12+C11)</f>
        <v>8.780431812007091</v>
      </c>
    </row>
    <row r="11" spans="2:3" ht="38.25" x14ac:dyDescent="0.2">
      <c r="B11" s="98" t="s">
        <v>503</v>
      </c>
      <c r="C11" s="206">
        <f>AVERAGE(E19:E1845)</f>
        <v>-1.7995912799491656</v>
      </c>
    </row>
    <row r="12" spans="2:3" ht="50.25" customHeight="1" x14ac:dyDescent="0.2">
      <c r="B12" s="98" t="s">
        <v>267</v>
      </c>
      <c r="C12" s="206">
        <f>STDEV(E19:E1845)</f>
        <v>1.4186131670388649</v>
      </c>
    </row>
    <row r="13" spans="2:3" ht="25.5" x14ac:dyDescent="0.2">
      <c r="B13" s="200" t="s">
        <v>237</v>
      </c>
      <c r="C13" s="212">
        <v>2.8</v>
      </c>
    </row>
    <row r="16" spans="2:3" ht="15.75" x14ac:dyDescent="0.25">
      <c r="B16" s="114" t="s">
        <v>260</v>
      </c>
    </row>
    <row r="17" spans="2:6" s="307" customFormat="1" ht="15.75" x14ac:dyDescent="0.25">
      <c r="B17" s="114"/>
    </row>
    <row r="18" spans="2:6" ht="63.75" x14ac:dyDescent="0.2">
      <c r="B18" s="78" t="s">
        <v>27</v>
      </c>
      <c r="C18" s="78" t="s">
        <v>234</v>
      </c>
      <c r="D18" s="278" t="s">
        <v>482</v>
      </c>
      <c r="E18" s="78" t="s">
        <v>262</v>
      </c>
    </row>
    <row r="19" spans="2:6" x14ac:dyDescent="0.2">
      <c r="B19" s="127">
        <v>39448</v>
      </c>
      <c r="C19" s="201">
        <v>0.69947909221763105</v>
      </c>
      <c r="D19" s="201">
        <v>0.69947909221763105</v>
      </c>
      <c r="E19" s="206">
        <f>IF(D19=0,"",LN(D19))</f>
        <v>-0.35741937493355319</v>
      </c>
    </row>
    <row r="20" spans="2:6" x14ac:dyDescent="0.2">
      <c r="B20" s="127">
        <v>39449</v>
      </c>
      <c r="C20" s="201">
        <v>1.4028974041041018</v>
      </c>
      <c r="D20" s="201">
        <v>1.4028974041041018</v>
      </c>
      <c r="E20" s="206">
        <f t="shared" ref="E20:E83" si="0">IF(D20=0,"",LN(D20))</f>
        <v>0.33853967236244853</v>
      </c>
      <c r="F20" s="357"/>
    </row>
    <row r="21" spans="2:6" x14ac:dyDescent="0.2">
      <c r="B21" s="127">
        <v>39450</v>
      </c>
      <c r="C21" s="201">
        <v>0.4128667878904731</v>
      </c>
      <c r="D21" s="201">
        <v>0.4128667878904731</v>
      </c>
      <c r="E21" s="206">
        <f t="shared" si="0"/>
        <v>-0.88463028553142597</v>
      </c>
      <c r="F21" s="357"/>
    </row>
    <row r="22" spans="2:6" x14ac:dyDescent="0.2">
      <c r="B22" s="127">
        <v>39451</v>
      </c>
      <c r="C22" s="201">
        <v>0.8058297126862819</v>
      </c>
      <c r="D22" s="201">
        <v>0.8058297126862819</v>
      </c>
      <c r="E22" s="206">
        <f t="shared" si="0"/>
        <v>-0.21588283337990427</v>
      </c>
      <c r="F22" s="357"/>
    </row>
    <row r="23" spans="2:6" x14ac:dyDescent="0.2">
      <c r="B23" s="127">
        <v>39452</v>
      </c>
      <c r="C23" s="201">
        <v>0.23692328660565584</v>
      </c>
      <c r="D23" s="201">
        <v>0.23692328660565584</v>
      </c>
      <c r="E23" s="206">
        <f t="shared" si="0"/>
        <v>-1.4400188754525731</v>
      </c>
      <c r="F23" s="357"/>
    </row>
    <row r="24" spans="2:6" x14ac:dyDescent="0.2">
      <c r="B24" s="127">
        <v>39453</v>
      </c>
      <c r="C24" s="201">
        <v>0.10053985592761144</v>
      </c>
      <c r="D24" s="201">
        <v>0.10053985592761144</v>
      </c>
      <c r="E24" s="206">
        <f t="shared" si="0"/>
        <v>-2.2972010537044971</v>
      </c>
      <c r="F24" s="357"/>
    </row>
    <row r="25" spans="2:6" x14ac:dyDescent="0.2">
      <c r="B25" s="127">
        <v>39454</v>
      </c>
      <c r="C25" s="201">
        <v>9.3213239767170511E-2</v>
      </c>
      <c r="D25" s="201">
        <v>9.3213239767170511E-2</v>
      </c>
      <c r="E25" s="206">
        <f t="shared" si="0"/>
        <v>-2.3728655097921489</v>
      </c>
      <c r="F25" s="357"/>
    </row>
    <row r="26" spans="2:6" x14ac:dyDescent="0.2">
      <c r="B26" s="127">
        <v>39455</v>
      </c>
      <c r="C26" s="201">
        <v>3.4979273388493493E-2</v>
      </c>
      <c r="D26" s="201">
        <v>3.4979273388493493E-2</v>
      </c>
      <c r="E26" s="206">
        <f t="shared" si="0"/>
        <v>-3.3529995818060114</v>
      </c>
      <c r="F26" s="357"/>
    </row>
    <row r="27" spans="2:6" x14ac:dyDescent="0.2">
      <c r="B27" s="127">
        <v>39456</v>
      </c>
      <c r="C27" s="201">
        <v>0.19390268631511762</v>
      </c>
      <c r="D27" s="201">
        <v>0.19390268631511762</v>
      </c>
      <c r="E27" s="206">
        <f t="shared" si="0"/>
        <v>-1.6403988627030539</v>
      </c>
      <c r="F27" s="357"/>
    </row>
    <row r="28" spans="2:6" x14ac:dyDescent="0.2">
      <c r="B28" s="127">
        <v>39457</v>
      </c>
      <c r="C28" s="201">
        <v>3.7646008756037643</v>
      </c>
      <c r="D28" s="201">
        <v>3.7646008756037643</v>
      </c>
      <c r="E28" s="206">
        <f t="shared" si="0"/>
        <v>1.325641846496705</v>
      </c>
      <c r="F28" s="357"/>
    </row>
    <row r="29" spans="2:6" x14ac:dyDescent="0.2">
      <c r="B29" s="127">
        <v>39458</v>
      </c>
      <c r="C29" s="201">
        <v>3.8902852526917999</v>
      </c>
      <c r="D29" s="201">
        <v>3.8902852526917999</v>
      </c>
      <c r="E29" s="206">
        <f t="shared" si="0"/>
        <v>1.3584824846826835</v>
      </c>
      <c r="F29" s="357"/>
    </row>
    <row r="30" spans="2:6" x14ac:dyDescent="0.2">
      <c r="B30" s="127">
        <v>39459</v>
      </c>
      <c r="C30" s="201">
        <v>9.5679822884705529E-2</v>
      </c>
      <c r="D30" s="201">
        <v>9.5679822884705529E-2</v>
      </c>
      <c r="E30" s="206">
        <f t="shared" si="0"/>
        <v>-2.3467478399029176</v>
      </c>
      <c r="F30" s="357"/>
    </row>
    <row r="31" spans="2:6" x14ac:dyDescent="0.2">
      <c r="B31" s="127">
        <v>39460</v>
      </c>
      <c r="C31" s="201">
        <v>0.46742248712689605</v>
      </c>
      <c r="D31" s="201">
        <v>0.46742248712689605</v>
      </c>
      <c r="E31" s="206">
        <f t="shared" si="0"/>
        <v>-0.76052174693734265</v>
      </c>
      <c r="F31" s="357"/>
    </row>
    <row r="32" spans="2:6" x14ac:dyDescent="0.2">
      <c r="B32" s="127">
        <v>39461</v>
      </c>
      <c r="C32" s="201">
        <v>0.14291223019669505</v>
      </c>
      <c r="D32" s="201">
        <v>0.14291223019669505</v>
      </c>
      <c r="E32" s="206">
        <f t="shared" si="0"/>
        <v>-1.9455246120074075</v>
      </c>
      <c r="F32" s="357"/>
    </row>
    <row r="33" spans="2:6" x14ac:dyDescent="0.2">
      <c r="B33" s="127">
        <v>39462</v>
      </c>
      <c r="C33" s="201">
        <v>4.5259473241562258E-2</v>
      </c>
      <c r="D33" s="201">
        <v>4.5259473241562258E-2</v>
      </c>
      <c r="E33" s="206">
        <f t="shared" si="0"/>
        <v>-3.0953432773428773</v>
      </c>
      <c r="F33" s="357"/>
    </row>
    <row r="34" spans="2:6" x14ac:dyDescent="0.2">
      <c r="B34" s="127">
        <v>39463</v>
      </c>
      <c r="C34" s="201">
        <v>0.14853517540331293</v>
      </c>
      <c r="D34" s="201">
        <v>0.14853517540331293</v>
      </c>
      <c r="E34" s="206">
        <f t="shared" si="0"/>
        <v>-1.9069334773862034</v>
      </c>
      <c r="F34" s="357"/>
    </row>
    <row r="35" spans="2:6" x14ac:dyDescent="0.2">
      <c r="B35" s="127">
        <v>39464</v>
      </c>
      <c r="C35" s="201">
        <v>6.4274103204231089E-2</v>
      </c>
      <c r="D35" s="201">
        <v>6.4274103204231089E-2</v>
      </c>
      <c r="E35" s="206">
        <f t="shared" si="0"/>
        <v>-2.7445984784093396</v>
      </c>
      <c r="F35" s="357"/>
    </row>
    <row r="36" spans="2:6" x14ac:dyDescent="0.2">
      <c r="B36" s="127">
        <v>39465</v>
      </c>
      <c r="C36" s="201">
        <v>1.9617280708461178</v>
      </c>
      <c r="D36" s="201">
        <v>1.9617280708461178</v>
      </c>
      <c r="E36" s="206">
        <f t="shared" si="0"/>
        <v>0.6738257535998311</v>
      </c>
      <c r="F36" s="357"/>
    </row>
    <row r="37" spans="2:6" x14ac:dyDescent="0.2">
      <c r="B37" s="127">
        <v>39466</v>
      </c>
      <c r="C37" s="201">
        <v>2.5899505021258489</v>
      </c>
      <c r="D37" s="201">
        <v>2.5899505021258489</v>
      </c>
      <c r="E37" s="206">
        <f t="shared" si="0"/>
        <v>0.95163876438050521</v>
      </c>
      <c r="F37" s="357"/>
    </row>
    <row r="38" spans="2:6" x14ac:dyDescent="0.2">
      <c r="B38" s="127">
        <v>39467</v>
      </c>
      <c r="C38" s="201">
        <v>0.38763085023984362</v>
      </c>
      <c r="D38" s="201">
        <v>0.38763085023984362</v>
      </c>
      <c r="E38" s="206">
        <f t="shared" si="0"/>
        <v>-0.94770180915082658</v>
      </c>
      <c r="F38" s="357"/>
    </row>
    <row r="39" spans="2:6" x14ac:dyDescent="0.2">
      <c r="B39" s="127">
        <v>39468</v>
      </c>
      <c r="C39" s="201">
        <v>0.94757679816236229</v>
      </c>
      <c r="D39" s="201">
        <v>0.94757679816236229</v>
      </c>
      <c r="E39" s="206">
        <f t="shared" si="0"/>
        <v>-5.384729184069896E-2</v>
      </c>
      <c r="F39" s="357"/>
    </row>
    <row r="40" spans="2:6" x14ac:dyDescent="0.2">
      <c r="B40" s="127">
        <v>39469</v>
      </c>
      <c r="C40" s="201">
        <v>0.45442804857373653</v>
      </c>
      <c r="D40" s="201">
        <v>0.45442804857373653</v>
      </c>
      <c r="E40" s="206">
        <f t="shared" si="0"/>
        <v>-0.78871568686546745</v>
      </c>
      <c r="F40" s="357"/>
    </row>
    <row r="41" spans="2:6" x14ac:dyDescent="0.2">
      <c r="B41" s="127">
        <v>39470</v>
      </c>
      <c r="C41" s="201">
        <v>0.12018941496770505</v>
      </c>
      <c r="D41" s="201">
        <v>0.12018941496770505</v>
      </c>
      <c r="E41" s="206">
        <f t="shared" si="0"/>
        <v>-2.1186863225914374</v>
      </c>
      <c r="F41" s="357"/>
    </row>
    <row r="42" spans="2:6" x14ac:dyDescent="0.2">
      <c r="B42" s="127">
        <v>39471</v>
      </c>
      <c r="C42" s="201">
        <v>0.31595865980101123</v>
      </c>
      <c r="D42" s="201">
        <v>0.31595865980101123</v>
      </c>
      <c r="E42" s="206">
        <f t="shared" si="0"/>
        <v>-1.1521438973678757</v>
      </c>
      <c r="F42" s="357"/>
    </row>
    <row r="43" spans="2:6" x14ac:dyDescent="0.2">
      <c r="B43" s="127">
        <v>39472</v>
      </c>
      <c r="C43" s="201">
        <v>0.34780650287047782</v>
      </c>
      <c r="D43" s="201">
        <v>0.34780650287047782</v>
      </c>
      <c r="E43" s="206">
        <f t="shared" si="0"/>
        <v>-1.0561089800818337</v>
      </c>
      <c r="F43" s="357"/>
    </row>
    <row r="44" spans="2:6" x14ac:dyDescent="0.2">
      <c r="B44" s="127">
        <v>39473</v>
      </c>
      <c r="C44" s="201">
        <v>0.25799894289294961</v>
      </c>
      <c r="D44" s="201">
        <v>0.25799894289294961</v>
      </c>
      <c r="E44" s="206">
        <f t="shared" si="0"/>
        <v>-1.3547997913830625</v>
      </c>
      <c r="F44" s="357"/>
    </row>
    <row r="45" spans="2:6" x14ac:dyDescent="0.2">
      <c r="B45" s="127">
        <v>39474</v>
      </c>
      <c r="C45" s="201">
        <v>0.134731285382337</v>
      </c>
      <c r="D45" s="201">
        <v>0.134731285382337</v>
      </c>
      <c r="E45" s="206">
        <f t="shared" si="0"/>
        <v>-2.0044729628283831</v>
      </c>
      <c r="F45" s="357"/>
    </row>
    <row r="46" spans="2:6" x14ac:dyDescent="0.2">
      <c r="B46" s="127">
        <v>39475</v>
      </c>
      <c r="C46" s="201">
        <v>0.15266387652457775</v>
      </c>
      <c r="D46" s="201">
        <v>0.15266387652457775</v>
      </c>
      <c r="E46" s="206">
        <f t="shared" si="0"/>
        <v>-1.8795166597429545</v>
      </c>
      <c r="F46" s="357"/>
    </row>
    <row r="47" spans="2:6" x14ac:dyDescent="0.2">
      <c r="B47" s="127">
        <v>39476</v>
      </c>
      <c r="C47" s="201">
        <v>5.3285841081573429E-2</v>
      </c>
      <c r="D47" s="201">
        <v>5.3285841081573429E-2</v>
      </c>
      <c r="E47" s="206">
        <f t="shared" si="0"/>
        <v>-2.9320846288495117</v>
      </c>
      <c r="F47" s="357"/>
    </row>
    <row r="48" spans="2:6" x14ac:dyDescent="0.2">
      <c r="B48" s="127">
        <v>39477</v>
      </c>
      <c r="C48" s="201">
        <v>0.36401547764285075</v>
      </c>
      <c r="D48" s="201">
        <v>0.36401547764285075</v>
      </c>
      <c r="E48" s="206">
        <f t="shared" si="0"/>
        <v>-1.0105588912525456</v>
      </c>
      <c r="F48" s="357"/>
    </row>
    <row r="49" spans="2:6" x14ac:dyDescent="0.2">
      <c r="B49" s="127">
        <v>39478</v>
      </c>
      <c r="C49" s="201">
        <v>0.65151867722000789</v>
      </c>
      <c r="D49" s="201">
        <v>0.65151867722000789</v>
      </c>
      <c r="E49" s="206">
        <f t="shared" si="0"/>
        <v>-0.42844921480051662</v>
      </c>
      <c r="F49" s="357"/>
    </row>
    <row r="50" spans="2:6" x14ac:dyDescent="0.2">
      <c r="B50" s="127">
        <v>39479</v>
      </c>
      <c r="C50" s="201">
        <v>0.44297605552803826</v>
      </c>
      <c r="D50" s="201">
        <v>0.44297605552803826</v>
      </c>
      <c r="E50" s="206">
        <f t="shared" si="0"/>
        <v>-0.81423956112457052</v>
      </c>
      <c r="F50" s="357"/>
    </row>
    <row r="51" spans="2:6" x14ac:dyDescent="0.2">
      <c r="B51" s="127">
        <v>39480</v>
      </c>
      <c r="C51" s="201">
        <v>0.29392063718955791</v>
      </c>
      <c r="D51" s="201">
        <v>0.29392063718955791</v>
      </c>
      <c r="E51" s="206">
        <f t="shared" si="0"/>
        <v>-1.2244454896163448</v>
      </c>
      <c r="F51" s="357"/>
    </row>
    <row r="52" spans="2:6" x14ac:dyDescent="0.2">
      <c r="B52" s="127">
        <v>39481</v>
      </c>
      <c r="C52" s="201">
        <v>0.75746041665974118</v>
      </c>
      <c r="D52" s="201">
        <v>0.75746041665974118</v>
      </c>
      <c r="E52" s="206">
        <f t="shared" si="0"/>
        <v>-0.27778399819863031</v>
      </c>
      <c r="F52" s="357"/>
    </row>
    <row r="53" spans="2:6" x14ac:dyDescent="0.2">
      <c r="B53" s="127">
        <v>39482</v>
      </c>
      <c r="C53" s="201">
        <v>1.3266394300929789</v>
      </c>
      <c r="D53" s="201">
        <v>1.3266394300929789</v>
      </c>
      <c r="E53" s="206">
        <f t="shared" si="0"/>
        <v>0.2826490003368225</v>
      </c>
      <c r="F53" s="357"/>
    </row>
    <row r="54" spans="2:6" x14ac:dyDescent="0.2">
      <c r="B54" s="127">
        <v>39483</v>
      </c>
      <c r="C54" s="201">
        <v>0.10713015381240007</v>
      </c>
      <c r="D54" s="201">
        <v>0.10713015381240007</v>
      </c>
      <c r="E54" s="206">
        <f t="shared" si="0"/>
        <v>-2.2337107929540099</v>
      </c>
      <c r="F54" s="357"/>
    </row>
    <row r="55" spans="2:6" x14ac:dyDescent="0.2">
      <c r="B55" s="127">
        <v>39484</v>
      </c>
      <c r="C55" s="201">
        <v>5.1808218176257644E-2</v>
      </c>
      <c r="D55" s="201">
        <v>5.1808218176257644E-2</v>
      </c>
      <c r="E55" s="206">
        <f t="shared" si="0"/>
        <v>-2.9602064902492997</v>
      </c>
      <c r="F55" s="357"/>
    </row>
    <row r="56" spans="2:6" x14ac:dyDescent="0.2">
      <c r="B56" s="127">
        <v>39485</v>
      </c>
      <c r="C56" s="201">
        <v>1.6265702859840236</v>
      </c>
      <c r="D56" s="201">
        <v>1.6265702859840236</v>
      </c>
      <c r="E56" s="206">
        <f t="shared" si="0"/>
        <v>0.48647367902191307</v>
      </c>
      <c r="F56" s="357"/>
    </row>
    <row r="57" spans="2:6" x14ac:dyDescent="0.2">
      <c r="B57" s="127">
        <v>39486</v>
      </c>
      <c r="C57" s="201">
        <v>0.11988358525501877</v>
      </c>
      <c r="D57" s="201">
        <v>0.11988358525501877</v>
      </c>
      <c r="E57" s="206">
        <f t="shared" si="0"/>
        <v>-2.1212341299486925</v>
      </c>
      <c r="F57" s="357"/>
    </row>
    <row r="58" spans="2:6" x14ac:dyDescent="0.2">
      <c r="B58" s="127">
        <v>39487</v>
      </c>
      <c r="C58" s="201">
        <v>7.7467995917838178E-2</v>
      </c>
      <c r="D58" s="201">
        <v>7.7467995917838178E-2</v>
      </c>
      <c r="E58" s="206">
        <f t="shared" si="0"/>
        <v>-2.5578903838114666</v>
      </c>
      <c r="F58" s="357"/>
    </row>
    <row r="59" spans="2:6" x14ac:dyDescent="0.2">
      <c r="B59" s="127">
        <v>39488</v>
      </c>
      <c r="C59" s="201">
        <v>7.4004141998065293E-2</v>
      </c>
      <c r="D59" s="201">
        <v>7.4004141998065293E-2</v>
      </c>
      <c r="E59" s="206">
        <f t="shared" si="0"/>
        <v>-2.6036342143975659</v>
      </c>
      <c r="F59" s="357"/>
    </row>
    <row r="60" spans="2:6" x14ac:dyDescent="0.2">
      <c r="B60" s="127">
        <v>39489</v>
      </c>
      <c r="C60" s="201">
        <v>0.2595247672203736</v>
      </c>
      <c r="D60" s="201">
        <v>0.2595247672203736</v>
      </c>
      <c r="E60" s="206">
        <f t="shared" si="0"/>
        <v>-1.348903138848135</v>
      </c>
      <c r="F60" s="357"/>
    </row>
    <row r="61" spans="2:6" x14ac:dyDescent="0.2">
      <c r="B61" s="127">
        <v>39490</v>
      </c>
      <c r="C61" s="201">
        <v>0.82165806243580064</v>
      </c>
      <c r="D61" s="201">
        <v>0.82165806243580064</v>
      </c>
      <c r="E61" s="206">
        <f t="shared" si="0"/>
        <v>-0.19643095290885187</v>
      </c>
      <c r="F61" s="357"/>
    </row>
    <row r="62" spans="2:6" x14ac:dyDescent="0.2">
      <c r="B62" s="127">
        <v>39491</v>
      </c>
      <c r="C62" s="201">
        <v>2.7323557863314064E-2</v>
      </c>
      <c r="D62" s="201">
        <v>2.7323557863314064E-2</v>
      </c>
      <c r="E62" s="206">
        <f t="shared" si="0"/>
        <v>-3.6000060235011717</v>
      </c>
      <c r="F62" s="357"/>
    </row>
    <row r="63" spans="2:6" x14ac:dyDescent="0.2">
      <c r="B63" s="127">
        <v>39492</v>
      </c>
      <c r="C63" s="201">
        <v>0.48597504828452803</v>
      </c>
      <c r="D63" s="201">
        <v>0.48597504828452803</v>
      </c>
      <c r="E63" s="206">
        <f t="shared" si="0"/>
        <v>-0.72159799737797381</v>
      </c>
      <c r="F63" s="357"/>
    </row>
    <row r="64" spans="2:6" x14ac:dyDescent="0.2">
      <c r="B64" s="127">
        <v>39493</v>
      </c>
      <c r="C64" s="201">
        <v>9.7674364489181278E-2</v>
      </c>
      <c r="D64" s="201">
        <v>9.7674364489181278E-2</v>
      </c>
      <c r="E64" s="206">
        <f t="shared" si="0"/>
        <v>-2.3261161444437279</v>
      </c>
      <c r="F64" s="357"/>
    </row>
    <row r="65" spans="2:6" x14ac:dyDescent="0.2">
      <c r="B65" s="127">
        <v>39494</v>
      </c>
      <c r="C65" s="201">
        <v>0.63782947334128937</v>
      </c>
      <c r="D65" s="201">
        <v>0.63782947334128937</v>
      </c>
      <c r="E65" s="206">
        <f t="shared" si="0"/>
        <v>-0.44968431452798152</v>
      </c>
      <c r="F65" s="357"/>
    </row>
    <row r="66" spans="2:6" x14ac:dyDescent="0.2">
      <c r="B66" s="127">
        <v>39495</v>
      </c>
      <c r="C66" s="201">
        <v>0.21047566493030739</v>
      </c>
      <c r="D66" s="201">
        <v>0.21047566493030739</v>
      </c>
      <c r="E66" s="206">
        <f t="shared" si="0"/>
        <v>-1.558385238574387</v>
      </c>
      <c r="F66" s="357"/>
    </row>
    <row r="67" spans="2:6" x14ac:dyDescent="0.2">
      <c r="B67" s="127">
        <v>39496</v>
      </c>
      <c r="C67" s="201">
        <v>0.41071102083963551</v>
      </c>
      <c r="D67" s="201">
        <v>0.41071102083963551</v>
      </c>
      <c r="E67" s="206">
        <f t="shared" si="0"/>
        <v>-0.88986542409761293</v>
      </c>
      <c r="F67" s="357"/>
    </row>
    <row r="68" spans="2:6" x14ac:dyDescent="0.2">
      <c r="B68" s="127">
        <v>39497</v>
      </c>
      <c r="C68" s="201">
        <v>0.14516606220975264</v>
      </c>
      <c r="D68" s="201">
        <v>0.14516606220975264</v>
      </c>
      <c r="E68" s="206">
        <f t="shared" si="0"/>
        <v>-1.9298769352486591</v>
      </c>
      <c r="F68" s="357"/>
    </row>
    <row r="69" spans="2:6" x14ac:dyDescent="0.2">
      <c r="B69" s="127">
        <v>39498</v>
      </c>
      <c r="C69" s="201">
        <v>0.9506600270592811</v>
      </c>
      <c r="D69" s="201">
        <v>0.9506600270592811</v>
      </c>
      <c r="E69" s="206">
        <f t="shared" si="0"/>
        <v>-5.0598770299691023E-2</v>
      </c>
      <c r="F69" s="357"/>
    </row>
    <row r="70" spans="2:6" x14ac:dyDescent="0.2">
      <c r="B70" s="127">
        <v>39499</v>
      </c>
      <c r="C70" s="201">
        <v>0.90378497511809353</v>
      </c>
      <c r="D70" s="201">
        <v>0.90378497511809353</v>
      </c>
      <c r="E70" s="206">
        <f t="shared" si="0"/>
        <v>-0.10116380626563001</v>
      </c>
      <c r="F70" s="357"/>
    </row>
    <row r="71" spans="2:6" x14ac:dyDescent="0.2">
      <c r="B71" s="127">
        <v>39500</v>
      </c>
      <c r="C71" s="201">
        <v>0.23757982321712912</v>
      </c>
      <c r="D71" s="201">
        <v>0.23757982321712912</v>
      </c>
      <c r="E71" s="206">
        <f t="shared" si="0"/>
        <v>-1.4372516142193068</v>
      </c>
      <c r="F71" s="357"/>
    </row>
    <row r="72" spans="2:6" x14ac:dyDescent="0.2">
      <c r="B72" s="127">
        <v>39501</v>
      </c>
      <c r="C72" s="201">
        <v>0.47215619920151852</v>
      </c>
      <c r="D72" s="201">
        <v>0.47215619920151852</v>
      </c>
      <c r="E72" s="206">
        <f t="shared" si="0"/>
        <v>-0.75044541763031403</v>
      </c>
      <c r="F72" s="357"/>
    </row>
    <row r="73" spans="2:6" x14ac:dyDescent="0.2">
      <c r="B73" s="127">
        <v>39502</v>
      </c>
      <c r="C73" s="201">
        <v>3.3968705642225774E-2</v>
      </c>
      <c r="D73" s="201">
        <v>3.3968705642225774E-2</v>
      </c>
      <c r="E73" s="206">
        <f t="shared" si="0"/>
        <v>-3.3823156005021464</v>
      </c>
      <c r="F73" s="357"/>
    </row>
    <row r="74" spans="2:6" x14ac:dyDescent="0.2">
      <c r="B74" s="127">
        <v>39503</v>
      </c>
      <c r="C74" s="201">
        <v>0.14312664341917619</v>
      </c>
      <c r="D74" s="201">
        <v>0.14312664341917619</v>
      </c>
      <c r="E74" s="206">
        <f t="shared" si="0"/>
        <v>-1.9440254223348308</v>
      </c>
      <c r="F74" s="357"/>
    </row>
    <row r="75" spans="2:6" x14ac:dyDescent="0.2">
      <c r="B75" s="127">
        <v>39504</v>
      </c>
      <c r="C75" s="201">
        <v>0.23679530351936867</v>
      </c>
      <c r="D75" s="201">
        <v>0.23679530351936867</v>
      </c>
      <c r="E75" s="206">
        <f t="shared" si="0"/>
        <v>-1.4405592092797395</v>
      </c>
      <c r="F75" s="357"/>
    </row>
    <row r="76" spans="2:6" x14ac:dyDescent="0.2">
      <c r="B76" s="127">
        <v>39505</v>
      </c>
      <c r="C76" s="201">
        <v>9.1572729297489205E-2</v>
      </c>
      <c r="D76" s="201">
        <v>9.1572729297489205E-2</v>
      </c>
      <c r="E76" s="206">
        <f t="shared" si="0"/>
        <v>-2.3906217667209013</v>
      </c>
      <c r="F76" s="357"/>
    </row>
    <row r="77" spans="2:6" x14ac:dyDescent="0.2">
      <c r="B77" s="127">
        <v>39506</v>
      </c>
      <c r="C77" s="201">
        <v>0.1918865371765934</v>
      </c>
      <c r="D77" s="201">
        <v>0.1918865371765934</v>
      </c>
      <c r="E77" s="206">
        <f t="shared" si="0"/>
        <v>-1.6508510338406748</v>
      </c>
      <c r="F77" s="357"/>
    </row>
    <row r="78" spans="2:6" x14ac:dyDescent="0.2">
      <c r="B78" s="127">
        <v>39507</v>
      </c>
      <c r="C78" s="201">
        <v>0.24346870730434378</v>
      </c>
      <c r="D78" s="201">
        <v>0.24346870730434378</v>
      </c>
      <c r="E78" s="206">
        <f t="shared" si="0"/>
        <v>-1.4127668568150304</v>
      </c>
      <c r="F78" s="357"/>
    </row>
    <row r="79" spans="2:6" x14ac:dyDescent="0.2">
      <c r="B79" s="127">
        <v>39508</v>
      </c>
      <c r="C79" s="201">
        <v>6.1982042477087704E-2</v>
      </c>
      <c r="D79" s="201">
        <v>6.1982042477087704E-2</v>
      </c>
      <c r="E79" s="206">
        <f t="shared" si="0"/>
        <v>-2.7809105733564046</v>
      </c>
      <c r="F79" s="357"/>
    </row>
    <row r="80" spans="2:6" x14ac:dyDescent="0.2">
      <c r="B80" s="127">
        <v>39509</v>
      </c>
      <c r="C80" s="201">
        <v>0.31254965577536142</v>
      </c>
      <c r="D80" s="201">
        <v>0.31254965577536142</v>
      </c>
      <c r="E80" s="206">
        <f t="shared" si="0"/>
        <v>-1.1629919239475508</v>
      </c>
      <c r="F80" s="357"/>
    </row>
    <row r="81" spans="2:6" x14ac:dyDescent="0.2">
      <c r="B81" s="127">
        <v>39510</v>
      </c>
      <c r="C81" s="201">
        <v>9.6954667393566271E-2</v>
      </c>
      <c r="D81" s="201">
        <v>9.6954667393566271E-2</v>
      </c>
      <c r="E81" s="206">
        <f t="shared" si="0"/>
        <v>-2.3335117561772267</v>
      </c>
      <c r="F81" s="357"/>
    </row>
    <row r="82" spans="2:6" x14ac:dyDescent="0.2">
      <c r="B82" s="127">
        <v>39511</v>
      </c>
      <c r="C82" s="201">
        <v>0.18833625312062655</v>
      </c>
      <c r="D82" s="201">
        <v>0.18833625312062655</v>
      </c>
      <c r="E82" s="206">
        <f t="shared" si="0"/>
        <v>-1.6695263333286186</v>
      </c>
      <c r="F82" s="357"/>
    </row>
    <row r="83" spans="2:6" x14ac:dyDescent="0.2">
      <c r="B83" s="127">
        <v>39512</v>
      </c>
      <c r="C83" s="201">
        <v>0.64295544526479198</v>
      </c>
      <c r="D83" s="201">
        <v>0.64295544526479198</v>
      </c>
      <c r="E83" s="206">
        <f t="shared" si="0"/>
        <v>-0.44167984911298108</v>
      </c>
      <c r="F83" s="357"/>
    </row>
    <row r="84" spans="2:6" x14ac:dyDescent="0.2">
      <c r="B84" s="127">
        <v>39513</v>
      </c>
      <c r="C84" s="201">
        <v>3.6453572057801815E-2</v>
      </c>
      <c r="D84" s="201">
        <v>3.6453572057801815E-2</v>
      </c>
      <c r="E84" s="206">
        <f t="shared" ref="E84:E147" si="1">IF(D84=0,"",LN(D84))</f>
        <v>-3.3117158264867435</v>
      </c>
      <c r="F84" s="357"/>
    </row>
    <row r="85" spans="2:6" x14ac:dyDescent="0.2">
      <c r="B85" s="127">
        <v>39514</v>
      </c>
      <c r="C85" s="201">
        <v>0.33316324325761831</v>
      </c>
      <c r="D85" s="201">
        <v>0.33316324325761831</v>
      </c>
      <c r="E85" s="206">
        <f t="shared" si="1"/>
        <v>-1.0991226891274113</v>
      </c>
      <c r="F85" s="357"/>
    </row>
    <row r="86" spans="2:6" x14ac:dyDescent="0.2">
      <c r="B86" s="127">
        <v>39515</v>
      </c>
      <c r="C86" s="201">
        <v>6.239757197802015E-2</v>
      </c>
      <c r="D86" s="201">
        <v>6.239757197802015E-2</v>
      </c>
      <c r="E86" s="206">
        <f t="shared" si="1"/>
        <v>-2.7742289149724439</v>
      </c>
      <c r="F86" s="357"/>
    </row>
    <row r="87" spans="2:6" x14ac:dyDescent="0.2">
      <c r="B87" s="127">
        <v>39516</v>
      </c>
      <c r="C87" s="201">
        <v>4.0878130183730522E-2</v>
      </c>
      <c r="D87" s="201">
        <v>4.0878130183730522E-2</v>
      </c>
      <c r="E87" s="206">
        <f t="shared" si="1"/>
        <v>-3.1971600732782899</v>
      </c>
      <c r="F87" s="357"/>
    </row>
    <row r="88" spans="2:6" x14ac:dyDescent="0.2">
      <c r="B88" s="127">
        <v>39517</v>
      </c>
      <c r="C88" s="201">
        <v>6.4209280602085625E-2</v>
      </c>
      <c r="D88" s="201">
        <v>6.4209280602085625E-2</v>
      </c>
      <c r="E88" s="206">
        <f t="shared" si="1"/>
        <v>-2.7456075210687887</v>
      </c>
      <c r="F88" s="357"/>
    </row>
    <row r="89" spans="2:6" x14ac:dyDescent="0.2">
      <c r="B89" s="127">
        <v>39518</v>
      </c>
      <c r="C89" s="201">
        <v>0.29698558278843562</v>
      </c>
      <c r="D89" s="201">
        <v>0.29698558278843562</v>
      </c>
      <c r="E89" s="206">
        <f t="shared" si="1"/>
        <v>-1.2140716841575574</v>
      </c>
      <c r="F89" s="357"/>
    </row>
    <row r="90" spans="2:6" x14ac:dyDescent="0.2">
      <c r="B90" s="127">
        <v>39519</v>
      </c>
      <c r="C90" s="201">
        <v>0.50001495906203353</v>
      </c>
      <c r="D90" s="201">
        <v>0.50001495906203353</v>
      </c>
      <c r="E90" s="206">
        <f t="shared" si="1"/>
        <v>-0.69311726288341635</v>
      </c>
      <c r="F90" s="357"/>
    </row>
    <row r="91" spans="2:6" x14ac:dyDescent="0.2">
      <c r="B91" s="127">
        <v>39520</v>
      </c>
      <c r="C91" s="201">
        <v>0.38957885254021496</v>
      </c>
      <c r="D91" s="201">
        <v>0.38957885254021496</v>
      </c>
      <c r="E91" s="206">
        <f t="shared" si="1"/>
        <v>-0.94268898861454531</v>
      </c>
      <c r="F91" s="357"/>
    </row>
    <row r="92" spans="2:6" x14ac:dyDescent="0.2">
      <c r="B92" s="127">
        <v>39521</v>
      </c>
      <c r="C92" s="201">
        <v>0.47085974715860929</v>
      </c>
      <c r="D92" s="201">
        <v>0.47085974715860929</v>
      </c>
      <c r="E92" s="206">
        <f t="shared" si="1"/>
        <v>-0.75319500604332768</v>
      </c>
      <c r="F92" s="357"/>
    </row>
    <row r="93" spans="2:6" x14ac:dyDescent="0.2">
      <c r="B93" s="127">
        <v>39522</v>
      </c>
      <c r="C93" s="201">
        <v>0.22367620611592939</v>
      </c>
      <c r="D93" s="201">
        <v>0.22367620611592939</v>
      </c>
      <c r="E93" s="206">
        <f t="shared" si="1"/>
        <v>-1.4975557812932967</v>
      </c>
      <c r="F93" s="357"/>
    </row>
    <row r="94" spans="2:6" x14ac:dyDescent="0.2">
      <c r="B94" s="127">
        <v>39523</v>
      </c>
      <c r="C94" s="201">
        <v>1.5337210500596701</v>
      </c>
      <c r="D94" s="201">
        <v>1.5337210500596701</v>
      </c>
      <c r="E94" s="206">
        <f t="shared" si="1"/>
        <v>0.42769684159812527</v>
      </c>
      <c r="F94" s="357"/>
    </row>
    <row r="95" spans="2:6" x14ac:dyDescent="0.2">
      <c r="B95" s="127">
        <v>39524</v>
      </c>
      <c r="C95" s="201">
        <v>0.67635238231373473</v>
      </c>
      <c r="D95" s="201">
        <v>0.67635238231373473</v>
      </c>
      <c r="E95" s="206">
        <f t="shared" si="1"/>
        <v>-0.39104106314407455</v>
      </c>
      <c r="F95" s="357"/>
    </row>
    <row r="96" spans="2:6" x14ac:dyDescent="0.2">
      <c r="B96" s="127">
        <v>39525</v>
      </c>
      <c r="C96" s="201">
        <v>0.15807739486272568</v>
      </c>
      <c r="D96" s="201">
        <v>0.15807739486272568</v>
      </c>
      <c r="E96" s="206">
        <f t="shared" si="1"/>
        <v>-1.8446705249847346</v>
      </c>
      <c r="F96" s="357"/>
    </row>
    <row r="97" spans="2:6" x14ac:dyDescent="0.2">
      <c r="B97" s="127">
        <v>39526</v>
      </c>
      <c r="C97" s="201">
        <v>1.7468860219200123E-2</v>
      </c>
      <c r="D97" s="201">
        <v>1.7468860219200123E-2</v>
      </c>
      <c r="E97" s="206">
        <f t="shared" si="1"/>
        <v>-4.0473353991396852</v>
      </c>
      <c r="F97" s="357"/>
    </row>
    <row r="98" spans="2:6" x14ac:dyDescent="0.2">
      <c r="B98" s="127">
        <v>39527</v>
      </c>
      <c r="C98" s="201">
        <v>0.15851951825171781</v>
      </c>
      <c r="D98" s="201">
        <v>0.15851951825171781</v>
      </c>
      <c r="E98" s="206">
        <f t="shared" si="1"/>
        <v>-1.8418775497023845</v>
      </c>
      <c r="F98" s="357"/>
    </row>
    <row r="99" spans="2:6" x14ac:dyDescent="0.2">
      <c r="B99" s="127">
        <v>39528</v>
      </c>
      <c r="C99" s="201">
        <v>0.67941899003061623</v>
      </c>
      <c r="D99" s="201">
        <v>0.67941899003061623</v>
      </c>
      <c r="E99" s="206">
        <f t="shared" si="1"/>
        <v>-0.38651727246786383</v>
      </c>
      <c r="F99" s="357"/>
    </row>
    <row r="100" spans="2:6" x14ac:dyDescent="0.2">
      <c r="B100" s="127">
        <v>39529</v>
      </c>
      <c r="C100" s="201">
        <v>0.2936397392469276</v>
      </c>
      <c r="D100" s="201">
        <v>0.2936397392469276</v>
      </c>
      <c r="E100" s="206">
        <f t="shared" si="1"/>
        <v>-1.2254016397425131</v>
      </c>
      <c r="F100" s="357"/>
    </row>
    <row r="101" spans="2:6" x14ac:dyDescent="0.2">
      <c r="B101" s="127">
        <v>39530</v>
      </c>
      <c r="C101" s="201">
        <v>0.14579600493316625</v>
      </c>
      <c r="D101" s="201">
        <v>0.14579600493316625</v>
      </c>
      <c r="E101" s="206">
        <f t="shared" si="1"/>
        <v>-1.9255468607900839</v>
      </c>
      <c r="F101" s="357"/>
    </row>
    <row r="102" spans="2:6" x14ac:dyDescent="0.2">
      <c r="B102" s="127">
        <v>39531</v>
      </c>
      <c r="C102" s="201">
        <v>0.40144138873283447</v>
      </c>
      <c r="D102" s="201">
        <v>0.40144138873283447</v>
      </c>
      <c r="E102" s="206">
        <f t="shared" si="1"/>
        <v>-0.91269373699168432</v>
      </c>
      <c r="F102" s="357"/>
    </row>
    <row r="103" spans="2:6" x14ac:dyDescent="0.2">
      <c r="B103" s="127">
        <v>39532</v>
      </c>
      <c r="C103" s="201">
        <v>1.6144866880969082</v>
      </c>
      <c r="D103" s="201">
        <v>1.6144866880969082</v>
      </c>
      <c r="E103" s="206">
        <f t="shared" si="1"/>
        <v>0.47901706596504895</v>
      </c>
      <c r="F103" s="357"/>
    </row>
    <row r="104" spans="2:6" x14ac:dyDescent="0.2">
      <c r="B104" s="127">
        <v>39533</v>
      </c>
      <c r="C104" s="201">
        <v>0.94770644336665322</v>
      </c>
      <c r="D104" s="201">
        <v>0.94770644336665322</v>
      </c>
      <c r="E104" s="206">
        <f t="shared" si="1"/>
        <v>-5.3710483577266474E-2</v>
      </c>
      <c r="F104" s="357"/>
    </row>
    <row r="105" spans="2:6" x14ac:dyDescent="0.2">
      <c r="B105" s="127">
        <v>39534</v>
      </c>
      <c r="C105" s="201">
        <v>5.0398742109094778E-2</v>
      </c>
      <c r="D105" s="201">
        <v>5.0398742109094778E-2</v>
      </c>
      <c r="E105" s="206">
        <f t="shared" si="1"/>
        <v>-2.9877890623691554</v>
      </c>
      <c r="F105" s="357"/>
    </row>
    <row r="106" spans="2:6" x14ac:dyDescent="0.2">
      <c r="B106" s="127">
        <v>39535</v>
      </c>
      <c r="C106" s="201">
        <v>0.12322444244251565</v>
      </c>
      <c r="D106" s="201">
        <v>0.12322444244251565</v>
      </c>
      <c r="E106" s="206">
        <f t="shared" si="1"/>
        <v>-2.0937478511116998</v>
      </c>
      <c r="F106" s="357"/>
    </row>
    <row r="107" spans="2:6" x14ac:dyDescent="0.2">
      <c r="B107" s="127">
        <v>39536</v>
      </c>
      <c r="C107" s="201">
        <v>5.6816179721495511E-2</v>
      </c>
      <c r="D107" s="201">
        <v>5.6816179721495511E-2</v>
      </c>
      <c r="E107" s="206">
        <f t="shared" si="1"/>
        <v>-2.8679341395666191</v>
      </c>
      <c r="F107" s="357"/>
    </row>
    <row r="108" spans="2:6" x14ac:dyDescent="0.2">
      <c r="B108" s="127">
        <v>39537</v>
      </c>
      <c r="C108" s="201">
        <v>0.37573174745114202</v>
      </c>
      <c r="D108" s="201">
        <v>0.37573174745114202</v>
      </c>
      <c r="E108" s="206">
        <f t="shared" si="1"/>
        <v>-0.97887982783991967</v>
      </c>
      <c r="F108" s="357"/>
    </row>
    <row r="109" spans="2:6" x14ac:dyDescent="0.2">
      <c r="B109" s="127">
        <v>39538</v>
      </c>
      <c r="C109" s="201">
        <v>8.8180346451876696E-2</v>
      </c>
      <c r="D109" s="201">
        <v>8.8180346451876696E-2</v>
      </c>
      <c r="E109" s="206">
        <f t="shared" si="1"/>
        <v>-2.4283711701433401</v>
      </c>
      <c r="F109" s="357"/>
    </row>
    <row r="110" spans="2:6" x14ac:dyDescent="0.2">
      <c r="B110" s="127">
        <v>39539</v>
      </c>
      <c r="C110" s="201">
        <v>0.89840636125802387</v>
      </c>
      <c r="D110" s="201">
        <v>0.89840636125802387</v>
      </c>
      <c r="E110" s="206">
        <f t="shared" si="1"/>
        <v>-0.10713279493067406</v>
      </c>
      <c r="F110" s="357"/>
    </row>
    <row r="111" spans="2:6" x14ac:dyDescent="0.2">
      <c r="B111" s="127">
        <v>39540</v>
      </c>
      <c r="C111" s="201">
        <v>176.1538822090213</v>
      </c>
      <c r="D111" s="201">
        <v>176.1538822090213</v>
      </c>
      <c r="E111" s="206">
        <f t="shared" si="1"/>
        <v>5.1713579437667612</v>
      </c>
      <c r="F111" s="357"/>
    </row>
    <row r="112" spans="2:6" x14ac:dyDescent="0.2">
      <c r="B112" s="127">
        <v>39541</v>
      </c>
      <c r="C112" s="201">
        <v>3.5612872771515285</v>
      </c>
      <c r="D112" s="201">
        <v>3.5612872771515285</v>
      </c>
      <c r="E112" s="206">
        <f t="shared" si="1"/>
        <v>1.2701220742098145</v>
      </c>
      <c r="F112" s="357"/>
    </row>
    <row r="113" spans="2:6" x14ac:dyDescent="0.2">
      <c r="B113" s="127">
        <v>39542</v>
      </c>
      <c r="C113" s="201">
        <v>1.9207635105261933</v>
      </c>
      <c r="D113" s="201">
        <v>1.9207635105261933</v>
      </c>
      <c r="E113" s="206">
        <f t="shared" si="1"/>
        <v>0.65272276872561097</v>
      </c>
      <c r="F113" s="357"/>
    </row>
    <row r="114" spans="2:6" x14ac:dyDescent="0.2">
      <c r="B114" s="127">
        <v>39543</v>
      </c>
      <c r="C114" s="201">
        <v>0.36402212611486567</v>
      </c>
      <c r="D114" s="201">
        <v>0.36402212611486567</v>
      </c>
      <c r="E114" s="206">
        <f t="shared" si="1"/>
        <v>-1.0105406271629416</v>
      </c>
      <c r="F114" s="357"/>
    </row>
    <row r="115" spans="2:6" x14ac:dyDescent="0.2">
      <c r="B115" s="127">
        <v>39544</v>
      </c>
      <c r="C115" s="201">
        <v>0.44215496923419573</v>
      </c>
      <c r="D115" s="201">
        <v>0.44215496923419573</v>
      </c>
      <c r="E115" s="206">
        <f t="shared" si="1"/>
        <v>-0.8160948492263167</v>
      </c>
      <c r="F115" s="357"/>
    </row>
    <row r="116" spans="2:6" x14ac:dyDescent="0.2">
      <c r="B116" s="127">
        <v>39545</v>
      </c>
      <c r="C116" s="201">
        <v>0.16233407907027766</v>
      </c>
      <c r="D116" s="201">
        <v>0.16233407907027766</v>
      </c>
      <c r="E116" s="206">
        <f t="shared" si="1"/>
        <v>-1.8180988507161286</v>
      </c>
      <c r="F116" s="357"/>
    </row>
    <row r="117" spans="2:6" x14ac:dyDescent="0.2">
      <c r="B117" s="127">
        <v>39546</v>
      </c>
      <c r="C117" s="201">
        <v>0.26666190192838929</v>
      </c>
      <c r="D117" s="201">
        <v>0.26666190192838929</v>
      </c>
      <c r="E117" s="206">
        <f t="shared" si="1"/>
        <v>-1.3217737079104901</v>
      </c>
      <c r="F117" s="357"/>
    </row>
    <row r="118" spans="2:6" x14ac:dyDescent="0.2">
      <c r="B118" s="127">
        <v>39547</v>
      </c>
      <c r="C118" s="201">
        <v>0.10513561220792432</v>
      </c>
      <c r="D118" s="201">
        <v>0.10513561220792432</v>
      </c>
      <c r="E118" s="206">
        <f t="shared" si="1"/>
        <v>-2.2525042173138305</v>
      </c>
      <c r="F118" s="357"/>
    </row>
    <row r="119" spans="2:6" x14ac:dyDescent="0.2">
      <c r="B119" s="127">
        <v>39548</v>
      </c>
      <c r="C119" s="201">
        <v>3.3490015657151595E-2</v>
      </c>
      <c r="D119" s="201">
        <v>3.3490015657151595E-2</v>
      </c>
      <c r="E119" s="206">
        <f t="shared" si="1"/>
        <v>-3.3965079246589163</v>
      </c>
      <c r="F119" s="357"/>
    </row>
    <row r="120" spans="2:6" x14ac:dyDescent="0.2">
      <c r="B120" s="127">
        <v>39549</v>
      </c>
      <c r="C120" s="201">
        <v>0.35419402235881137</v>
      </c>
      <c r="D120" s="201">
        <v>0.35419402235881137</v>
      </c>
      <c r="E120" s="206">
        <f t="shared" si="1"/>
        <v>-1.0379104302331494</v>
      </c>
      <c r="F120" s="357"/>
    </row>
    <row r="121" spans="2:6" x14ac:dyDescent="0.2">
      <c r="B121" s="127">
        <v>39550</v>
      </c>
      <c r="C121" s="201">
        <v>0.20577685733376327</v>
      </c>
      <c r="D121" s="201">
        <v>0.20577685733376327</v>
      </c>
      <c r="E121" s="206">
        <f t="shared" si="1"/>
        <v>-1.5809629141223061</v>
      </c>
      <c r="F121" s="357"/>
    </row>
    <row r="122" spans="2:6" x14ac:dyDescent="0.2">
      <c r="B122" s="127">
        <v>39551</v>
      </c>
      <c r="C122" s="201">
        <v>0.40662221055046022</v>
      </c>
      <c r="D122" s="201">
        <v>0.40662221055046022</v>
      </c>
      <c r="E122" s="206">
        <f t="shared" si="1"/>
        <v>-0.89987075421716789</v>
      </c>
      <c r="F122" s="357"/>
    </row>
    <row r="123" spans="2:6" x14ac:dyDescent="0.2">
      <c r="B123" s="127">
        <v>39552</v>
      </c>
      <c r="C123" s="201">
        <v>3.1236183644093998E-2</v>
      </c>
      <c r="D123" s="201">
        <v>3.1236183644093998E-2</v>
      </c>
      <c r="E123" s="206">
        <f t="shared" si="1"/>
        <v>-3.4661781239540814</v>
      </c>
      <c r="F123" s="357"/>
    </row>
    <row r="124" spans="2:6" x14ac:dyDescent="0.2">
      <c r="B124" s="127">
        <v>39553</v>
      </c>
      <c r="C124" s="201">
        <v>2.1788704910893852E-2</v>
      </c>
      <c r="D124" s="201">
        <v>2.1788704910893852E-2</v>
      </c>
      <c r="E124" s="206">
        <f t="shared" si="1"/>
        <v>-3.8263635668128733</v>
      </c>
      <c r="F124" s="357"/>
    </row>
    <row r="125" spans="2:6" x14ac:dyDescent="0.2">
      <c r="B125" s="127">
        <v>39554</v>
      </c>
      <c r="C125" s="201">
        <v>0.10854794046958158</v>
      </c>
      <c r="D125" s="201">
        <v>0.10854794046958158</v>
      </c>
      <c r="E125" s="206">
        <f t="shared" si="1"/>
        <v>-2.2205633559416365</v>
      </c>
      <c r="F125" s="357"/>
    </row>
    <row r="126" spans="2:6" x14ac:dyDescent="0.2">
      <c r="B126" s="127">
        <v>39555</v>
      </c>
      <c r="C126" s="201">
        <v>1.1830955950548665E-2</v>
      </c>
      <c r="D126" s="201">
        <v>1.1830955950548665E-2</v>
      </c>
      <c r="E126" s="206">
        <f t="shared" si="1"/>
        <v>-4.4370357969405445</v>
      </c>
      <c r="F126" s="357"/>
    </row>
    <row r="127" spans="2:6" x14ac:dyDescent="0.2">
      <c r="B127" s="127">
        <v>39556</v>
      </c>
      <c r="C127" s="201">
        <v>2.9564092932341825E-2</v>
      </c>
      <c r="D127" s="201">
        <v>2.9564092932341825E-2</v>
      </c>
      <c r="E127" s="206">
        <f t="shared" si="1"/>
        <v>-3.5211947306352047</v>
      </c>
      <c r="F127" s="357"/>
    </row>
    <row r="128" spans="2:6" x14ac:dyDescent="0.2">
      <c r="B128" s="127">
        <v>39557</v>
      </c>
      <c r="C128" s="201">
        <v>4.2403954511154474E-2</v>
      </c>
      <c r="D128" s="201">
        <v>4.2403954511154474E-2</v>
      </c>
      <c r="E128" s="206">
        <f t="shared" si="1"/>
        <v>-3.160513654320789</v>
      </c>
      <c r="F128" s="357"/>
    </row>
    <row r="129" spans="2:6" x14ac:dyDescent="0.2">
      <c r="B129" s="127">
        <v>39558</v>
      </c>
      <c r="C129" s="201">
        <v>4.4117598172999893E-2</v>
      </c>
      <c r="D129" s="201">
        <v>4.4117598172999893E-2</v>
      </c>
      <c r="E129" s="206">
        <f t="shared" si="1"/>
        <v>-3.12089652458728</v>
      </c>
      <c r="F129" s="357"/>
    </row>
    <row r="130" spans="2:6" x14ac:dyDescent="0.2">
      <c r="B130" s="127">
        <v>39559</v>
      </c>
      <c r="C130" s="201">
        <v>7.2219027262059501E-3</v>
      </c>
      <c r="D130" s="201">
        <v>7.2219027262059501E-3</v>
      </c>
      <c r="E130" s="206">
        <f t="shared" si="1"/>
        <v>-4.9306368253111899</v>
      </c>
      <c r="F130" s="357"/>
    </row>
    <row r="131" spans="2:6" x14ac:dyDescent="0.2">
      <c r="B131" s="127">
        <v>39560</v>
      </c>
      <c r="C131" s="201">
        <v>0.11844917741779995</v>
      </c>
      <c r="D131" s="201">
        <v>0.11844917741779995</v>
      </c>
      <c r="E131" s="206">
        <f t="shared" si="1"/>
        <v>-2.1332712929535882</v>
      </c>
      <c r="F131" s="357"/>
    </row>
    <row r="132" spans="2:6" x14ac:dyDescent="0.2">
      <c r="B132" s="127">
        <v>39561</v>
      </c>
      <c r="C132" s="201">
        <v>7.9445916342276643E-2</v>
      </c>
      <c r="D132" s="201">
        <v>7.9445916342276643E-2</v>
      </c>
      <c r="E132" s="206">
        <f t="shared" si="1"/>
        <v>-2.5326787864106781</v>
      </c>
      <c r="F132" s="357"/>
    </row>
    <row r="133" spans="2:6" x14ac:dyDescent="0.2">
      <c r="B133" s="127">
        <v>39562</v>
      </c>
      <c r="C133" s="201">
        <v>0.12026254815986916</v>
      </c>
      <c r="D133" s="201">
        <v>0.12026254815986916</v>
      </c>
      <c r="E133" s="206">
        <f t="shared" si="1"/>
        <v>-2.1180780248385891</v>
      </c>
      <c r="F133" s="357"/>
    </row>
    <row r="134" spans="2:6" x14ac:dyDescent="0.2">
      <c r="B134" s="127">
        <v>39563</v>
      </c>
      <c r="C134" s="201">
        <v>1.708989731434973E-2</v>
      </c>
      <c r="D134" s="201">
        <v>1.708989731434973E-2</v>
      </c>
      <c r="E134" s="206">
        <f t="shared" si="1"/>
        <v>-4.0692677903952328</v>
      </c>
      <c r="F134" s="357"/>
    </row>
    <row r="135" spans="2:6" x14ac:dyDescent="0.2">
      <c r="B135" s="127">
        <v>39564</v>
      </c>
      <c r="C135" s="201">
        <v>3.0930353931407716E-2</v>
      </c>
      <c r="D135" s="201">
        <v>3.0930353931407716E-2</v>
      </c>
      <c r="E135" s="206">
        <f t="shared" si="1"/>
        <v>-3.476017249369455</v>
      </c>
      <c r="F135" s="357"/>
    </row>
    <row r="136" spans="2:6" x14ac:dyDescent="0.2">
      <c r="B136" s="127">
        <v>39565</v>
      </c>
      <c r="C136" s="201">
        <v>0.20437901609262651</v>
      </c>
      <c r="D136" s="201">
        <v>0.20437901609262651</v>
      </c>
      <c r="E136" s="206">
        <f t="shared" si="1"/>
        <v>-1.5877790869175663</v>
      </c>
      <c r="F136" s="357"/>
    </row>
    <row r="137" spans="2:6" x14ac:dyDescent="0.2">
      <c r="B137" s="127">
        <v>39566</v>
      </c>
      <c r="C137" s="201">
        <v>0.168600263944339</v>
      </c>
      <c r="D137" s="201">
        <v>0.168600263944339</v>
      </c>
      <c r="E137" s="206">
        <f t="shared" si="1"/>
        <v>-1.7802246679094449</v>
      </c>
      <c r="F137" s="357"/>
    </row>
    <row r="138" spans="2:6" x14ac:dyDescent="0.2">
      <c r="B138" s="127">
        <v>39567</v>
      </c>
      <c r="C138" s="201">
        <v>0.11759983511789403</v>
      </c>
      <c r="D138" s="201">
        <v>0.11759983511789403</v>
      </c>
      <c r="E138" s="206">
        <f t="shared" si="1"/>
        <v>-2.1404676455773175</v>
      </c>
      <c r="F138" s="357"/>
    </row>
    <row r="139" spans="2:6" x14ac:dyDescent="0.2">
      <c r="B139" s="127">
        <v>39568</v>
      </c>
      <c r="C139" s="201">
        <v>0.40613687209337113</v>
      </c>
      <c r="D139" s="201">
        <v>0.40613687209337113</v>
      </c>
      <c r="E139" s="206">
        <f t="shared" si="1"/>
        <v>-0.9010650528110361</v>
      </c>
      <c r="F139" s="357"/>
    </row>
    <row r="140" spans="2:6" x14ac:dyDescent="0.2">
      <c r="B140" s="127">
        <v>39569</v>
      </c>
      <c r="C140" s="201">
        <v>0.11999494716126866</v>
      </c>
      <c r="D140" s="201">
        <v>0.11999494716126866</v>
      </c>
      <c r="E140" s="206">
        <f t="shared" si="1"/>
        <v>-2.1203056440760433</v>
      </c>
      <c r="F140" s="357"/>
    </row>
    <row r="141" spans="2:6" x14ac:dyDescent="0.2">
      <c r="B141" s="127">
        <v>39570</v>
      </c>
      <c r="C141" s="201">
        <v>0.3974606161139016</v>
      </c>
      <c r="D141" s="201">
        <v>0.3974606161139016</v>
      </c>
      <c r="E141" s="206">
        <f t="shared" si="1"/>
        <v>-0.92265942875513285</v>
      </c>
      <c r="F141" s="357"/>
    </row>
    <row r="142" spans="2:6" x14ac:dyDescent="0.2">
      <c r="B142" s="127">
        <v>39571</v>
      </c>
      <c r="C142" s="201">
        <v>0.2852826099241742</v>
      </c>
      <c r="D142" s="201">
        <v>0.2852826099241742</v>
      </c>
      <c r="E142" s="206">
        <f t="shared" si="1"/>
        <v>-1.2542749762686121</v>
      </c>
      <c r="F142" s="357"/>
    </row>
    <row r="143" spans="2:6" x14ac:dyDescent="0.2">
      <c r="B143" s="127">
        <v>39572</v>
      </c>
      <c r="C143" s="201">
        <v>0.13581831055677629</v>
      </c>
      <c r="D143" s="201">
        <v>0.13581831055677629</v>
      </c>
      <c r="E143" s="206">
        <f t="shared" si="1"/>
        <v>-1.9964372382136699</v>
      </c>
      <c r="F143" s="357"/>
    </row>
    <row r="144" spans="2:6" x14ac:dyDescent="0.2">
      <c r="B144" s="127">
        <v>39573</v>
      </c>
      <c r="C144" s="201">
        <v>0.28214785536913978</v>
      </c>
      <c r="D144" s="201">
        <v>0.28214785536913978</v>
      </c>
      <c r="E144" s="206">
        <f t="shared" si="1"/>
        <v>-1.2653240356267468</v>
      </c>
      <c r="F144" s="357"/>
    </row>
    <row r="145" spans="2:6" x14ac:dyDescent="0.2">
      <c r="B145" s="127">
        <v>39574</v>
      </c>
      <c r="C145" s="201">
        <v>0.78446484786633908</v>
      </c>
      <c r="D145" s="201">
        <v>0.78446484786633908</v>
      </c>
      <c r="E145" s="206">
        <f t="shared" si="1"/>
        <v>-0.24275351614141258</v>
      </c>
      <c r="F145" s="357"/>
    </row>
    <row r="146" spans="2:6" x14ac:dyDescent="0.2">
      <c r="B146" s="127">
        <v>39575</v>
      </c>
      <c r="C146" s="201">
        <v>1.6599572503249442E-2</v>
      </c>
      <c r="D146" s="201">
        <v>1.6599572503249442E-2</v>
      </c>
      <c r="E146" s="206">
        <f t="shared" si="1"/>
        <v>-4.0983783367675475</v>
      </c>
      <c r="F146" s="357"/>
    </row>
    <row r="147" spans="2:6" x14ac:dyDescent="0.2">
      <c r="B147" s="127">
        <v>39576</v>
      </c>
      <c r="C147" s="201">
        <v>7.6513940183697282E-2</v>
      </c>
      <c r="D147" s="201">
        <v>7.6513940183697282E-2</v>
      </c>
      <c r="E147" s="206">
        <f t="shared" si="1"/>
        <v>-2.5702823301270432</v>
      </c>
      <c r="F147" s="357"/>
    </row>
    <row r="148" spans="2:6" x14ac:dyDescent="0.2">
      <c r="B148" s="127">
        <v>39577</v>
      </c>
      <c r="C148" s="201">
        <v>0.13780121733522593</v>
      </c>
      <c r="D148" s="201">
        <v>0.13780121733522593</v>
      </c>
      <c r="E148" s="206">
        <f t="shared" ref="E148:E211" si="2">IF(D148=0,"",LN(D148))</f>
        <v>-1.9819430863688419</v>
      </c>
      <c r="F148" s="357"/>
    </row>
    <row r="149" spans="2:6" x14ac:dyDescent="0.2">
      <c r="B149" s="127">
        <v>39578</v>
      </c>
      <c r="C149" s="201">
        <v>2.1918350115184778E-2</v>
      </c>
      <c r="D149" s="201">
        <v>2.1918350115184778E-2</v>
      </c>
      <c r="E149" s="206">
        <f t="shared" si="2"/>
        <v>-3.8204310882029833</v>
      </c>
      <c r="F149" s="357"/>
    </row>
    <row r="150" spans="2:6" x14ac:dyDescent="0.2">
      <c r="B150" s="127">
        <v>39579</v>
      </c>
      <c r="C150" s="201">
        <v>7.8224259609535232E-2</v>
      </c>
      <c r="D150" s="201">
        <v>7.8224259609535232E-2</v>
      </c>
      <c r="E150" s="206">
        <f t="shared" si="2"/>
        <v>-2.5481754543548822</v>
      </c>
      <c r="F150" s="357"/>
    </row>
    <row r="151" spans="2:6" x14ac:dyDescent="0.2">
      <c r="B151" s="127">
        <v>39580</v>
      </c>
      <c r="C151" s="201">
        <v>0.16344769813277663</v>
      </c>
      <c r="D151" s="201">
        <v>0.16344769813277663</v>
      </c>
      <c r="E151" s="206">
        <f t="shared" si="2"/>
        <v>-1.8112622289164273</v>
      </c>
      <c r="F151" s="357"/>
    </row>
    <row r="152" spans="2:6" x14ac:dyDescent="0.2">
      <c r="B152" s="127">
        <v>39581</v>
      </c>
      <c r="C152" s="201">
        <v>4.6175300261617376E-2</v>
      </c>
      <c r="D152" s="201">
        <v>4.6175300261617376E-2</v>
      </c>
      <c r="E152" s="206">
        <f t="shared" si="2"/>
        <v>-3.075310250229998</v>
      </c>
      <c r="F152" s="357"/>
    </row>
    <row r="153" spans="2:6" x14ac:dyDescent="0.2">
      <c r="B153" s="127">
        <v>39582</v>
      </c>
      <c r="C153" s="201">
        <v>9.9677216683675671E-2</v>
      </c>
      <c r="D153" s="201">
        <v>9.9677216683675671E-2</v>
      </c>
      <c r="E153" s="206">
        <f t="shared" si="2"/>
        <v>-2.3058181468481269</v>
      </c>
      <c r="F153" s="357"/>
    </row>
    <row r="154" spans="2:6" x14ac:dyDescent="0.2">
      <c r="B154" s="127">
        <v>39583</v>
      </c>
      <c r="C154" s="201">
        <v>1.645164400091749E-2</v>
      </c>
      <c r="D154" s="201">
        <v>1.645164400091749E-2</v>
      </c>
      <c r="E154" s="206">
        <f t="shared" si="2"/>
        <v>-4.1073298674988505</v>
      </c>
      <c r="F154" s="357"/>
    </row>
    <row r="155" spans="2:6" x14ac:dyDescent="0.2">
      <c r="B155" s="127">
        <v>39584</v>
      </c>
      <c r="C155" s="201">
        <v>7.7408159669703908E-2</v>
      </c>
      <c r="D155" s="201">
        <v>7.7408159669703908E-2</v>
      </c>
      <c r="E155" s="206">
        <f t="shared" si="2"/>
        <v>-2.5586630818537759</v>
      </c>
      <c r="F155" s="357"/>
    </row>
    <row r="156" spans="2:6" x14ac:dyDescent="0.2">
      <c r="B156" s="127">
        <v>39585</v>
      </c>
      <c r="C156" s="201">
        <v>0.5450932614411893</v>
      </c>
      <c r="D156" s="201">
        <v>0.5450932614411893</v>
      </c>
      <c r="E156" s="206">
        <f t="shared" si="2"/>
        <v>-0.60679837704813788</v>
      </c>
      <c r="F156" s="357"/>
    </row>
    <row r="157" spans="2:6" x14ac:dyDescent="0.2">
      <c r="B157" s="127">
        <v>39586</v>
      </c>
      <c r="C157" s="201">
        <v>0.2675029336382766</v>
      </c>
      <c r="D157" s="201">
        <v>0.2675029336382766</v>
      </c>
      <c r="E157" s="206">
        <f t="shared" si="2"/>
        <v>-1.3186247458341496</v>
      </c>
      <c r="F157" s="357"/>
    </row>
    <row r="158" spans="2:6" x14ac:dyDescent="0.2">
      <c r="B158" s="127">
        <v>39587</v>
      </c>
      <c r="C158" s="201">
        <v>2.0414133321809316E-2</v>
      </c>
      <c r="D158" s="201">
        <v>2.0414133321809316E-2</v>
      </c>
      <c r="E158" s="206">
        <f t="shared" si="2"/>
        <v>-3.8915278081213378</v>
      </c>
      <c r="F158" s="357"/>
    </row>
    <row r="159" spans="2:6" x14ac:dyDescent="0.2">
      <c r="B159" s="127">
        <v>39588</v>
      </c>
      <c r="C159" s="201">
        <v>1.3253728961741368E-2</v>
      </c>
      <c r="D159" s="201">
        <v>1.3253728961741368E-2</v>
      </c>
      <c r="E159" s="206">
        <f t="shared" si="2"/>
        <v>-4.3234763350693823</v>
      </c>
      <c r="F159" s="357"/>
    </row>
    <row r="160" spans="2:6" x14ac:dyDescent="0.2">
      <c r="B160" s="127">
        <v>39589</v>
      </c>
      <c r="C160" s="201">
        <v>6.9677648834356648E-2</v>
      </c>
      <c r="D160" s="201">
        <v>6.9677648834356648E-2</v>
      </c>
      <c r="E160" s="206">
        <f t="shared" si="2"/>
        <v>-2.6638756893384516</v>
      </c>
      <c r="F160" s="357"/>
    </row>
    <row r="161" spans="2:6" x14ac:dyDescent="0.2">
      <c r="B161" s="127">
        <v>39590</v>
      </c>
      <c r="C161" s="201">
        <v>0.12505277224661843</v>
      </c>
      <c r="D161" s="201">
        <v>0.12505277224661843</v>
      </c>
      <c r="E161" s="206">
        <f t="shared" si="2"/>
        <v>-2.0790194527989345</v>
      </c>
      <c r="F161" s="357"/>
    </row>
    <row r="162" spans="2:6" x14ac:dyDescent="0.2">
      <c r="B162" s="127">
        <v>39591</v>
      </c>
      <c r="C162" s="201">
        <v>0.13893311969576591</v>
      </c>
      <c r="D162" s="201">
        <v>0.13893311969576591</v>
      </c>
      <c r="E162" s="206">
        <f t="shared" si="2"/>
        <v>-1.9737626149106937</v>
      </c>
      <c r="F162" s="357"/>
    </row>
    <row r="163" spans="2:6" x14ac:dyDescent="0.2">
      <c r="B163" s="127">
        <v>39592</v>
      </c>
      <c r="C163" s="201">
        <v>0.47566659242539583</v>
      </c>
      <c r="D163" s="201">
        <v>0.47566659242539583</v>
      </c>
      <c r="E163" s="206">
        <f t="shared" si="2"/>
        <v>-0.74303810625177746</v>
      </c>
      <c r="F163" s="357"/>
    </row>
    <row r="164" spans="2:6" x14ac:dyDescent="0.2">
      <c r="B164" s="127">
        <v>39593</v>
      </c>
      <c r="C164" s="201">
        <v>0.28551032009068517</v>
      </c>
      <c r="D164" s="201">
        <v>0.28551032009068517</v>
      </c>
      <c r="E164" s="206">
        <f t="shared" si="2"/>
        <v>-1.2534771031114056</v>
      </c>
      <c r="F164" s="357"/>
    </row>
    <row r="165" spans="2:6" x14ac:dyDescent="0.2">
      <c r="B165" s="127">
        <v>39594</v>
      </c>
      <c r="C165" s="201">
        <v>0.28257668181410206</v>
      </c>
      <c r="D165" s="201">
        <v>0.28257668181410206</v>
      </c>
      <c r="E165" s="206">
        <f t="shared" si="2"/>
        <v>-1.2638053251789079</v>
      </c>
      <c r="F165" s="357"/>
    </row>
    <row r="166" spans="2:6" x14ac:dyDescent="0.2">
      <c r="B166" s="127">
        <v>39595</v>
      </c>
      <c r="C166" s="201">
        <v>7.4790323813829482E-2</v>
      </c>
      <c r="D166" s="201">
        <v>7.4790323813829482E-2</v>
      </c>
      <c r="E166" s="206">
        <f t="shared" si="2"/>
        <v>-2.5930667631472133</v>
      </c>
      <c r="F166" s="357"/>
    </row>
    <row r="167" spans="2:6" x14ac:dyDescent="0.2">
      <c r="B167" s="127">
        <v>39596</v>
      </c>
      <c r="C167" s="201">
        <v>5.3939053457039234E-2</v>
      </c>
      <c r="D167" s="201">
        <v>5.3939053457039234E-2</v>
      </c>
      <c r="E167" s="206">
        <f t="shared" si="2"/>
        <v>-2.9199005094957267</v>
      </c>
      <c r="F167" s="357"/>
    </row>
    <row r="168" spans="2:6" x14ac:dyDescent="0.2">
      <c r="B168" s="127">
        <v>39597</v>
      </c>
      <c r="C168" s="201">
        <v>6.1691171826434993E-2</v>
      </c>
      <c r="D168" s="201">
        <v>6.1691171826434993E-2</v>
      </c>
      <c r="E168" s="206">
        <f t="shared" si="2"/>
        <v>-2.7856144405376124</v>
      </c>
      <c r="F168" s="357"/>
    </row>
    <row r="169" spans="2:6" x14ac:dyDescent="0.2">
      <c r="B169" s="127">
        <v>39598</v>
      </c>
      <c r="C169" s="201">
        <v>2.1399769298021083E-2</v>
      </c>
      <c r="D169" s="201">
        <v>2.1399769298021083E-2</v>
      </c>
      <c r="E169" s="206">
        <f t="shared" si="2"/>
        <v>-3.8443751374787456</v>
      </c>
      <c r="F169" s="357"/>
    </row>
    <row r="170" spans="2:6" x14ac:dyDescent="0.2">
      <c r="B170" s="127">
        <v>39599</v>
      </c>
      <c r="C170" s="201">
        <v>3.5562676807802646E-2</v>
      </c>
      <c r="D170" s="201">
        <v>3.5562676807802646E-2</v>
      </c>
      <c r="E170" s="206">
        <f t="shared" si="2"/>
        <v>-3.3364585953595416</v>
      </c>
      <c r="F170" s="357"/>
    </row>
    <row r="171" spans="2:6" x14ac:dyDescent="0.2">
      <c r="B171" s="127">
        <v>39600</v>
      </c>
      <c r="C171" s="201">
        <v>2.5579996077401509E-2</v>
      </c>
      <c r="D171" s="201">
        <v>2.5579996077401509E-2</v>
      </c>
      <c r="E171" s="206">
        <f t="shared" si="2"/>
        <v>-3.6659446361777577</v>
      </c>
      <c r="F171" s="357"/>
    </row>
    <row r="172" spans="2:6" x14ac:dyDescent="0.2">
      <c r="B172" s="127">
        <v>39601</v>
      </c>
      <c r="C172" s="201">
        <v>0.15449054421067679</v>
      </c>
      <c r="D172" s="201">
        <v>0.15449054421067679</v>
      </c>
      <c r="E172" s="206">
        <f t="shared" si="2"/>
        <v>-1.8676223870371789</v>
      </c>
      <c r="F172" s="357"/>
    </row>
    <row r="173" spans="2:6" x14ac:dyDescent="0.2">
      <c r="B173" s="127">
        <v>39602</v>
      </c>
      <c r="C173" s="201">
        <v>8.4380744695350396E-2</v>
      </c>
      <c r="D173" s="201">
        <v>8.4380744695350396E-2</v>
      </c>
      <c r="E173" s="206">
        <f t="shared" si="2"/>
        <v>-2.4724160468289136</v>
      </c>
      <c r="F173" s="357"/>
    </row>
    <row r="174" spans="2:6" x14ac:dyDescent="0.2">
      <c r="B174" s="127">
        <v>39603</v>
      </c>
      <c r="C174" s="201">
        <v>4.1375103466845732E-2</v>
      </c>
      <c r="D174" s="201">
        <v>4.1375103466845732E-2</v>
      </c>
      <c r="E174" s="206">
        <f t="shared" si="2"/>
        <v>-3.1850759445787746</v>
      </c>
      <c r="F174" s="357"/>
    </row>
    <row r="175" spans="2:6" x14ac:dyDescent="0.2">
      <c r="B175" s="127">
        <v>39604</v>
      </c>
      <c r="C175" s="201">
        <v>8.1997267478001873E-2</v>
      </c>
      <c r="D175" s="201">
        <v>8.1997267478001873E-2</v>
      </c>
      <c r="E175" s="206">
        <f t="shared" si="2"/>
        <v>-2.5010693557121235</v>
      </c>
      <c r="F175" s="357"/>
    </row>
    <row r="176" spans="2:6" x14ac:dyDescent="0.2">
      <c r="B176" s="127">
        <v>39605</v>
      </c>
      <c r="C176" s="201">
        <v>9.2563351627712159E-3</v>
      </c>
      <c r="D176" s="201">
        <v>9.2563351627712159E-3</v>
      </c>
      <c r="E176" s="206">
        <f t="shared" si="2"/>
        <v>-4.6824470794210136</v>
      </c>
      <c r="F176" s="357"/>
    </row>
    <row r="177" spans="2:6" x14ac:dyDescent="0.2">
      <c r="B177" s="127">
        <v>39606</v>
      </c>
      <c r="C177" s="201">
        <v>2.4622616107253151E-2</v>
      </c>
      <c r="D177" s="201">
        <v>2.4622616107253151E-2</v>
      </c>
      <c r="E177" s="206">
        <f t="shared" si="2"/>
        <v>-3.7040899044374478</v>
      </c>
      <c r="F177" s="357"/>
    </row>
    <row r="178" spans="2:6" x14ac:dyDescent="0.2">
      <c r="B178" s="127">
        <v>39607</v>
      </c>
      <c r="C178" s="201">
        <v>0.23591438097739187</v>
      </c>
      <c r="D178" s="201">
        <v>0.23591438097739187</v>
      </c>
      <c r="E178" s="206">
        <f t="shared" si="2"/>
        <v>-1.4442863322503143</v>
      </c>
      <c r="F178" s="357"/>
    </row>
    <row r="179" spans="2:6" x14ac:dyDescent="0.2">
      <c r="B179" s="127">
        <v>39608</v>
      </c>
      <c r="C179" s="201">
        <v>2.8013336834861929E-2</v>
      </c>
      <c r="D179" s="201">
        <v>2.8013336834861929E-2</v>
      </c>
      <c r="E179" s="206">
        <f t="shared" si="2"/>
        <v>-3.5750745666783836</v>
      </c>
      <c r="F179" s="357"/>
    </row>
    <row r="180" spans="2:6" x14ac:dyDescent="0.2">
      <c r="B180" s="127">
        <v>39609</v>
      </c>
      <c r="C180" s="201">
        <v>0.11867522546630721</v>
      </c>
      <c r="D180" s="201">
        <v>0.11867522546630721</v>
      </c>
      <c r="E180" s="206">
        <f t="shared" si="2"/>
        <v>-2.1313647146830066</v>
      </c>
      <c r="F180" s="357"/>
    </row>
    <row r="181" spans="2:6" x14ac:dyDescent="0.2">
      <c r="B181" s="127">
        <v>39610</v>
      </c>
      <c r="C181" s="201">
        <v>7.0897643449094314E-2</v>
      </c>
      <c r="D181" s="201">
        <v>7.0897643449094314E-2</v>
      </c>
      <c r="E181" s="206">
        <f t="shared" si="2"/>
        <v>-2.6465180836678872</v>
      </c>
      <c r="F181" s="357"/>
    </row>
    <row r="182" spans="2:6" x14ac:dyDescent="0.2">
      <c r="B182" s="127">
        <v>39611</v>
      </c>
      <c r="C182" s="201">
        <v>0.199301245591232</v>
      </c>
      <c r="D182" s="201">
        <v>0.199301245591232</v>
      </c>
      <c r="E182" s="206">
        <f t="shared" si="2"/>
        <v>-1.6129378019523513</v>
      </c>
      <c r="F182" s="357"/>
    </row>
    <row r="183" spans="2:6" x14ac:dyDescent="0.2">
      <c r="B183" s="127">
        <v>39612</v>
      </c>
      <c r="C183" s="201">
        <v>3.0360945545689964</v>
      </c>
      <c r="D183" s="201">
        <v>3.0360945545689964</v>
      </c>
      <c r="E183" s="206">
        <f t="shared" si="2"/>
        <v>1.1105720035045961</v>
      </c>
      <c r="F183" s="357"/>
    </row>
    <row r="184" spans="2:6" x14ac:dyDescent="0.2">
      <c r="B184" s="127">
        <v>39613</v>
      </c>
      <c r="C184" s="201">
        <v>0.46206880503688241</v>
      </c>
      <c r="D184" s="201">
        <v>0.46206880503688241</v>
      </c>
      <c r="E184" s="206">
        <f t="shared" si="2"/>
        <v>-0.77204147033790815</v>
      </c>
      <c r="F184" s="357"/>
    </row>
    <row r="185" spans="2:6" x14ac:dyDescent="0.2">
      <c r="B185" s="127">
        <v>39614</v>
      </c>
      <c r="C185" s="201">
        <v>0.3931125154161445</v>
      </c>
      <c r="D185" s="201">
        <v>0.3931125154161445</v>
      </c>
      <c r="E185" s="206">
        <f t="shared" si="2"/>
        <v>-0.93365940931973213</v>
      </c>
      <c r="F185" s="357"/>
    </row>
    <row r="186" spans="2:6" x14ac:dyDescent="0.2">
      <c r="B186" s="127">
        <v>39615</v>
      </c>
      <c r="C186" s="201">
        <v>0.11396976939774817</v>
      </c>
      <c r="D186" s="201">
        <v>0.11396976939774817</v>
      </c>
      <c r="E186" s="206">
        <f t="shared" si="2"/>
        <v>-2.1718220464757736</v>
      </c>
      <c r="F186" s="357"/>
    </row>
    <row r="187" spans="2:6" x14ac:dyDescent="0.2">
      <c r="B187" s="127">
        <v>39616</v>
      </c>
      <c r="C187" s="201">
        <v>6.8000571768593282E-2</v>
      </c>
      <c r="D187" s="201">
        <v>6.8000571768593282E-2</v>
      </c>
      <c r="E187" s="206">
        <f t="shared" si="2"/>
        <v>-2.6882391654797146</v>
      </c>
      <c r="F187" s="357"/>
    </row>
    <row r="188" spans="2:6" x14ac:dyDescent="0.2">
      <c r="B188" s="127">
        <v>39617</v>
      </c>
      <c r="C188" s="201">
        <v>2.1187018193543669E-2</v>
      </c>
      <c r="D188" s="201">
        <v>2.1187018193543669E-2</v>
      </c>
      <c r="E188" s="206">
        <f t="shared" si="2"/>
        <v>-3.8543666342277612</v>
      </c>
      <c r="F188" s="357"/>
    </row>
    <row r="189" spans="2:6" x14ac:dyDescent="0.2">
      <c r="B189" s="127">
        <v>39618</v>
      </c>
      <c r="C189" s="201">
        <v>8.2171789868393491E-2</v>
      </c>
      <c r="D189" s="201">
        <v>8.2171789868393491E-2</v>
      </c>
      <c r="E189" s="206">
        <f t="shared" si="2"/>
        <v>-2.4989432247717915</v>
      </c>
      <c r="F189" s="357"/>
    </row>
    <row r="190" spans="2:6" x14ac:dyDescent="0.2">
      <c r="B190" s="127">
        <v>39619</v>
      </c>
      <c r="C190" s="201">
        <v>7.5559884449556386E-2</v>
      </c>
      <c r="D190" s="201">
        <v>7.5559884449556386E-2</v>
      </c>
      <c r="E190" s="206">
        <f t="shared" si="2"/>
        <v>-2.5828297656041479</v>
      </c>
      <c r="F190" s="357"/>
    </row>
    <row r="191" spans="2:6" x14ac:dyDescent="0.2">
      <c r="B191" s="127">
        <v>39620</v>
      </c>
      <c r="C191" s="201">
        <v>4.3253296811060396E-2</v>
      </c>
      <c r="D191" s="201">
        <v>4.3253296811060396E-2</v>
      </c>
      <c r="E191" s="206">
        <f t="shared" si="2"/>
        <v>-3.1406818216640402</v>
      </c>
      <c r="F191" s="357"/>
    </row>
    <row r="192" spans="2:6" x14ac:dyDescent="0.2">
      <c r="B192" s="127">
        <v>39621</v>
      </c>
      <c r="C192" s="201">
        <v>0.10348180479421316</v>
      </c>
      <c r="D192" s="201">
        <v>0.10348180479421316</v>
      </c>
      <c r="E192" s="206">
        <f t="shared" si="2"/>
        <v>-2.2683594808209122</v>
      </c>
      <c r="F192" s="357"/>
    </row>
    <row r="193" spans="2:6" x14ac:dyDescent="0.2">
      <c r="B193" s="127">
        <v>39622</v>
      </c>
      <c r="C193" s="201">
        <v>0.28755971158928401</v>
      </c>
      <c r="D193" s="201">
        <v>0.28755971158928401</v>
      </c>
      <c r="E193" s="206">
        <f t="shared" si="2"/>
        <v>-1.2463247478253641</v>
      </c>
      <c r="F193" s="357"/>
    </row>
    <row r="194" spans="2:6" x14ac:dyDescent="0.2">
      <c r="B194" s="127">
        <v>39623</v>
      </c>
      <c r="C194" s="201">
        <v>9.555516403442578E-3</v>
      </c>
      <c r="D194" s="201">
        <v>9.555516403442578E-3</v>
      </c>
      <c r="E194" s="206">
        <f t="shared" si="2"/>
        <v>-4.6506366573873912</v>
      </c>
      <c r="F194" s="357"/>
    </row>
    <row r="195" spans="2:6" x14ac:dyDescent="0.2">
      <c r="B195" s="127">
        <v>39624</v>
      </c>
      <c r="C195" s="201">
        <v>1.8626891074758745</v>
      </c>
      <c r="D195" s="201">
        <v>1.8626891074758745</v>
      </c>
      <c r="E195" s="206">
        <f t="shared" si="2"/>
        <v>0.62202120033256258</v>
      </c>
      <c r="F195" s="357"/>
    </row>
    <row r="196" spans="2:6" x14ac:dyDescent="0.2">
      <c r="B196" s="127">
        <v>39625</v>
      </c>
      <c r="C196" s="201">
        <v>1.12307485182218</v>
      </c>
      <c r="D196" s="201">
        <v>1.12307485182218</v>
      </c>
      <c r="E196" s="206">
        <f t="shared" si="2"/>
        <v>0.11607032698313147</v>
      </c>
      <c r="F196" s="357"/>
    </row>
    <row r="197" spans="2:6" x14ac:dyDescent="0.2">
      <c r="B197" s="127">
        <v>39626</v>
      </c>
      <c r="C197" s="201">
        <v>9.7737524973323012E-2</v>
      </c>
      <c r="D197" s="201">
        <v>9.7737524973323012E-2</v>
      </c>
      <c r="E197" s="206">
        <f t="shared" si="2"/>
        <v>-2.3254697100172974</v>
      </c>
      <c r="F197" s="357"/>
    </row>
    <row r="198" spans="2:6" x14ac:dyDescent="0.2">
      <c r="B198" s="127">
        <v>39627</v>
      </c>
      <c r="C198" s="201">
        <v>3.0031148091389896E-2</v>
      </c>
      <c r="D198" s="201">
        <v>3.0031148091389896E-2</v>
      </c>
      <c r="E198" s="206">
        <f t="shared" si="2"/>
        <v>-3.5055201662361877</v>
      </c>
      <c r="F198" s="357"/>
    </row>
    <row r="199" spans="2:6" x14ac:dyDescent="0.2">
      <c r="B199" s="127">
        <v>39628</v>
      </c>
      <c r="C199" s="201">
        <v>0.52657560476163567</v>
      </c>
      <c r="D199" s="201">
        <v>0.52657560476163567</v>
      </c>
      <c r="E199" s="206">
        <f t="shared" si="2"/>
        <v>-0.64136035892989363</v>
      </c>
      <c r="F199" s="357"/>
    </row>
    <row r="200" spans="2:6" x14ac:dyDescent="0.2">
      <c r="B200" s="127">
        <v>39629</v>
      </c>
      <c r="C200" s="201">
        <v>0.85749166447821135</v>
      </c>
      <c r="D200" s="201">
        <v>0.85749166447821135</v>
      </c>
      <c r="E200" s="206">
        <f t="shared" si="2"/>
        <v>-0.15374382071440659</v>
      </c>
      <c r="F200" s="357"/>
    </row>
    <row r="201" spans="2:6" x14ac:dyDescent="0.2">
      <c r="B201" s="127">
        <v>39630</v>
      </c>
      <c r="C201" s="201">
        <v>4.9500134631558304</v>
      </c>
      <c r="D201" s="201">
        <v>4.9500134631558304</v>
      </c>
      <c r="E201" s="206">
        <f t="shared" si="2"/>
        <v>1.5993902964063609</v>
      </c>
      <c r="F201" s="357"/>
    </row>
    <row r="202" spans="2:6" x14ac:dyDescent="0.2">
      <c r="B202" s="127">
        <v>39631</v>
      </c>
      <c r="C202" s="201">
        <v>1.2144863556733074</v>
      </c>
      <c r="D202" s="201">
        <v>1.2144863556733074</v>
      </c>
      <c r="E202" s="206">
        <f t="shared" si="2"/>
        <v>0.19432123487521002</v>
      </c>
      <c r="F202" s="357"/>
    </row>
    <row r="203" spans="2:6" x14ac:dyDescent="0.2">
      <c r="B203" s="127">
        <v>39632</v>
      </c>
      <c r="C203" s="201">
        <v>1.7884389720132572E-2</v>
      </c>
      <c r="D203" s="201">
        <v>1.7884389720132572E-2</v>
      </c>
      <c r="E203" s="206">
        <f t="shared" si="2"/>
        <v>-4.0238270292949068</v>
      </c>
      <c r="F203" s="357"/>
    </row>
    <row r="204" spans="2:6" x14ac:dyDescent="0.2">
      <c r="B204" s="127">
        <v>39633</v>
      </c>
      <c r="C204" s="201">
        <v>0.28413242426559315</v>
      </c>
      <c r="D204" s="201">
        <v>0.28413242426559315</v>
      </c>
      <c r="E204" s="206">
        <f t="shared" si="2"/>
        <v>-1.2583148668715651</v>
      </c>
      <c r="F204" s="357"/>
    </row>
    <row r="205" spans="2:6" x14ac:dyDescent="0.2">
      <c r="B205" s="127">
        <v>39634</v>
      </c>
      <c r="C205" s="201">
        <v>0.18121407747464438</v>
      </c>
      <c r="D205" s="201">
        <v>0.18121407747464438</v>
      </c>
      <c r="E205" s="206">
        <f t="shared" si="2"/>
        <v>-1.7080761981335706</v>
      </c>
      <c r="F205" s="357"/>
    </row>
    <row r="206" spans="2:6" x14ac:dyDescent="0.2">
      <c r="B206" s="127">
        <v>39635</v>
      </c>
      <c r="C206" s="201">
        <v>4.5251162651543608E-2</v>
      </c>
      <c r="D206" s="201">
        <v>4.5251162651543608E-2</v>
      </c>
      <c r="E206" s="206">
        <f t="shared" si="2"/>
        <v>-3.0955269152095211</v>
      </c>
      <c r="F206" s="357"/>
    </row>
    <row r="207" spans="2:6" x14ac:dyDescent="0.2">
      <c r="B207" s="127">
        <v>39636</v>
      </c>
      <c r="C207" s="201">
        <v>0.13690865996722304</v>
      </c>
      <c r="D207" s="201">
        <v>0.13690865996722304</v>
      </c>
      <c r="E207" s="206">
        <f t="shared" si="2"/>
        <v>-1.9884412910753879</v>
      </c>
      <c r="F207" s="357"/>
    </row>
    <row r="208" spans="2:6" x14ac:dyDescent="0.2">
      <c r="B208" s="127">
        <v>39637</v>
      </c>
      <c r="C208" s="201">
        <v>0.35860694565871398</v>
      </c>
      <c r="D208" s="201">
        <v>0.35860694565871398</v>
      </c>
      <c r="E208" s="206">
        <f t="shared" si="2"/>
        <v>-1.0255283491790625</v>
      </c>
      <c r="F208" s="357"/>
    </row>
    <row r="209" spans="2:6" x14ac:dyDescent="0.2">
      <c r="B209" s="127">
        <v>39638</v>
      </c>
      <c r="C209" s="201">
        <v>4.8715016571316494E-2</v>
      </c>
      <c r="D209" s="201">
        <v>4.8715016571316494E-2</v>
      </c>
      <c r="E209" s="206">
        <f t="shared" si="2"/>
        <v>-3.0217679479362256</v>
      </c>
      <c r="F209" s="357"/>
    </row>
    <row r="210" spans="2:6" x14ac:dyDescent="0.2">
      <c r="B210" s="127">
        <v>39639</v>
      </c>
      <c r="C210" s="201">
        <v>0.49497707939272856</v>
      </c>
      <c r="D210" s="201">
        <v>0.49497707939272856</v>
      </c>
      <c r="E210" s="206">
        <f t="shared" si="2"/>
        <v>-0.703243821742636</v>
      </c>
      <c r="F210" s="357"/>
    </row>
    <row r="211" spans="2:6" x14ac:dyDescent="0.2">
      <c r="B211" s="127">
        <v>39640</v>
      </c>
      <c r="C211" s="201">
        <v>0.11934838325781777</v>
      </c>
      <c r="D211" s="201">
        <v>0.11837105787162465</v>
      </c>
      <c r="E211" s="206">
        <f t="shared" si="2"/>
        <v>-2.1339310300652699</v>
      </c>
      <c r="F211" s="357"/>
    </row>
    <row r="212" spans="2:6" x14ac:dyDescent="0.2">
      <c r="B212" s="127">
        <v>39641</v>
      </c>
      <c r="C212" s="201">
        <v>3.9427101166474417E-2</v>
      </c>
      <c r="D212" s="201">
        <v>3.9427101166474417E-2</v>
      </c>
      <c r="E212" s="206">
        <f t="shared" ref="E212:E275" si="3">IF(D212=0,"",LN(D212))</f>
        <v>-3.2333018522716457</v>
      </c>
      <c r="F212" s="357"/>
    </row>
    <row r="213" spans="2:6" x14ac:dyDescent="0.2">
      <c r="B213" s="127">
        <v>39642</v>
      </c>
      <c r="C213" s="201">
        <v>0.15299796224332743</v>
      </c>
      <c r="D213" s="201">
        <v>0.15299796224332743</v>
      </c>
      <c r="E213" s="206">
        <f t="shared" si="3"/>
        <v>-1.8773306763494584</v>
      </c>
      <c r="F213" s="357"/>
    </row>
    <row r="214" spans="2:6" x14ac:dyDescent="0.2">
      <c r="B214" s="127">
        <v>39643</v>
      </c>
      <c r="C214" s="201">
        <v>6.1702806652461098E-2</v>
      </c>
      <c r="D214" s="201">
        <v>6.1702806652461098E-2</v>
      </c>
      <c r="E214" s="206">
        <f t="shared" si="3"/>
        <v>-2.7854258604107049</v>
      </c>
      <c r="F214" s="357"/>
    </row>
    <row r="215" spans="2:6" x14ac:dyDescent="0.2">
      <c r="B215" s="127">
        <v>39644</v>
      </c>
      <c r="C215" s="201">
        <v>3.4080067548475673E-2</v>
      </c>
      <c r="D215" s="201">
        <v>3.4080067548475673E-2</v>
      </c>
      <c r="E215" s="206">
        <f t="shared" si="3"/>
        <v>-3.3790425949667751</v>
      </c>
      <c r="F215" s="357"/>
    </row>
    <row r="216" spans="2:6" x14ac:dyDescent="0.2">
      <c r="B216" s="127">
        <v>39645</v>
      </c>
      <c r="C216" s="201">
        <v>5.2670857420193402E-2</v>
      </c>
      <c r="D216" s="201">
        <v>5.2670857420193402E-2</v>
      </c>
      <c r="E216" s="206">
        <f t="shared" si="3"/>
        <v>-2.9436929665194107</v>
      </c>
      <c r="F216" s="357"/>
    </row>
    <row r="217" spans="2:6" x14ac:dyDescent="0.2">
      <c r="B217" s="127">
        <v>39646</v>
      </c>
      <c r="C217" s="201">
        <v>0.1443881909840071</v>
      </c>
      <c r="D217" s="201">
        <v>0.1443881909840071</v>
      </c>
      <c r="E217" s="206">
        <f t="shared" si="3"/>
        <v>-1.9352498357567163</v>
      </c>
      <c r="F217" s="357"/>
    </row>
    <row r="218" spans="2:6" x14ac:dyDescent="0.2">
      <c r="B218" s="127">
        <v>39647</v>
      </c>
      <c r="C218" s="201">
        <v>0.68484081895878279</v>
      </c>
      <c r="D218" s="201">
        <v>0.68484081895878279</v>
      </c>
      <c r="E218" s="206">
        <f t="shared" si="3"/>
        <v>-0.37856884880664798</v>
      </c>
      <c r="F218" s="357"/>
    </row>
    <row r="219" spans="2:6" x14ac:dyDescent="0.2">
      <c r="B219" s="127">
        <v>39648</v>
      </c>
      <c r="C219" s="201">
        <v>5.8627888345560979E-2</v>
      </c>
      <c r="D219" s="201">
        <v>5.8627888345560979E-2</v>
      </c>
      <c r="E219" s="206">
        <f t="shared" si="3"/>
        <v>-2.8365447852747709</v>
      </c>
      <c r="F219" s="357"/>
    </row>
    <row r="220" spans="2:6" x14ac:dyDescent="0.2">
      <c r="B220" s="127">
        <v>39649</v>
      </c>
      <c r="C220" s="201">
        <v>0.13461493712207592</v>
      </c>
      <c r="D220" s="201">
        <v>0.13461493712207592</v>
      </c>
      <c r="E220" s="206">
        <f t="shared" si="3"/>
        <v>-2.0053368937676468</v>
      </c>
      <c r="F220" s="357"/>
    </row>
    <row r="221" spans="2:6" x14ac:dyDescent="0.2">
      <c r="B221" s="127">
        <v>39650</v>
      </c>
      <c r="C221" s="201">
        <v>0.67473514149610569</v>
      </c>
      <c r="D221" s="201">
        <v>0.67473514149610569</v>
      </c>
      <c r="E221" s="206">
        <f t="shared" si="3"/>
        <v>-0.39343504808068019</v>
      </c>
      <c r="F221" s="357"/>
    </row>
    <row r="222" spans="2:6" x14ac:dyDescent="0.2">
      <c r="B222" s="127">
        <v>39651</v>
      </c>
      <c r="C222" s="201">
        <v>0.18980390331791996</v>
      </c>
      <c r="D222" s="201">
        <v>0.18980390331791996</v>
      </c>
      <c r="E222" s="206">
        <f t="shared" si="3"/>
        <v>-1.6617638275914317</v>
      </c>
      <c r="F222" s="357"/>
    </row>
    <row r="223" spans="2:6" x14ac:dyDescent="0.2">
      <c r="B223" s="127">
        <v>39652</v>
      </c>
      <c r="C223" s="201">
        <v>0.14003842816824624</v>
      </c>
      <c r="D223" s="201">
        <v>0.14003842816824624</v>
      </c>
      <c r="E223" s="206">
        <f t="shared" si="3"/>
        <v>-1.9658384071214297</v>
      </c>
      <c r="F223" s="357"/>
    </row>
    <row r="224" spans="2:6" x14ac:dyDescent="0.2">
      <c r="B224" s="127">
        <v>39653</v>
      </c>
      <c r="C224" s="201">
        <v>0.21351401664112546</v>
      </c>
      <c r="D224" s="201">
        <v>0.21351401664112546</v>
      </c>
      <c r="E224" s="206">
        <f t="shared" si="3"/>
        <v>-1.544052796753564</v>
      </c>
      <c r="F224" s="357"/>
    </row>
    <row r="225" spans="2:6" x14ac:dyDescent="0.2">
      <c r="B225" s="127">
        <v>39654</v>
      </c>
      <c r="C225" s="201">
        <v>5.3048158207040064E-2</v>
      </c>
      <c r="D225" s="201">
        <v>5.3048158207040064E-2</v>
      </c>
      <c r="E225" s="206">
        <f t="shared" si="3"/>
        <v>-2.936555132582511</v>
      </c>
      <c r="F225" s="357"/>
    </row>
    <row r="226" spans="2:6" x14ac:dyDescent="0.2">
      <c r="B226" s="127">
        <v>39655</v>
      </c>
      <c r="C226" s="201">
        <v>0.25952144298436614</v>
      </c>
      <c r="D226" s="201">
        <v>0.25952144298436614</v>
      </c>
      <c r="E226" s="206">
        <f t="shared" si="3"/>
        <v>-1.3489159478656836</v>
      </c>
      <c r="F226" s="357"/>
    </row>
    <row r="227" spans="2:6" x14ac:dyDescent="0.2">
      <c r="B227" s="127">
        <v>39656</v>
      </c>
      <c r="C227" s="201">
        <v>7.1828429531183E-2</v>
      </c>
      <c r="D227" s="201">
        <v>7.1828429531183E-2</v>
      </c>
      <c r="E227" s="206">
        <f t="shared" si="3"/>
        <v>-2.6334749268239439</v>
      </c>
      <c r="F227" s="357"/>
    </row>
    <row r="228" spans="2:6" x14ac:dyDescent="0.2">
      <c r="B228" s="127">
        <v>39657</v>
      </c>
      <c r="C228" s="201">
        <v>9.1516217285362397E-2</v>
      </c>
      <c r="D228" s="201">
        <v>9.1516217285362397E-2</v>
      </c>
      <c r="E228" s="206">
        <f t="shared" si="3"/>
        <v>-2.3912390843140838</v>
      </c>
      <c r="F228" s="357"/>
    </row>
    <row r="229" spans="2:6" x14ac:dyDescent="0.2">
      <c r="B229" s="127">
        <v>39658</v>
      </c>
      <c r="C229" s="201">
        <v>0.16916870830161457</v>
      </c>
      <c r="D229" s="201">
        <v>0.16916870830161457</v>
      </c>
      <c r="E229" s="206">
        <f t="shared" si="3"/>
        <v>-1.7768587880291142</v>
      </c>
      <c r="F229" s="357"/>
    </row>
    <row r="230" spans="2:6" x14ac:dyDescent="0.2">
      <c r="B230" s="127">
        <v>39659</v>
      </c>
      <c r="C230" s="201">
        <v>0.26555659345590898</v>
      </c>
      <c r="D230" s="201">
        <v>0.26555659345590898</v>
      </c>
      <c r="E230" s="206">
        <f t="shared" si="3"/>
        <v>-1.3259273029890652</v>
      </c>
      <c r="F230" s="357"/>
    </row>
    <row r="231" spans="2:6" x14ac:dyDescent="0.2">
      <c r="B231" s="127">
        <v>39660</v>
      </c>
      <c r="C231" s="201">
        <v>0.88506287792408112</v>
      </c>
      <c r="D231" s="201">
        <v>0.22860604811499197</v>
      </c>
      <c r="E231" s="206">
        <f t="shared" si="3"/>
        <v>-1.4757550707754719</v>
      </c>
      <c r="F231" s="357" t="s">
        <v>539</v>
      </c>
    </row>
    <row r="232" spans="2:6" x14ac:dyDescent="0.2">
      <c r="B232" s="127">
        <v>39661</v>
      </c>
      <c r="C232" s="201">
        <v>1.0897178056053267</v>
      </c>
      <c r="D232" s="201">
        <v>1.0897178056053267</v>
      </c>
      <c r="E232" s="206">
        <f t="shared" si="3"/>
        <v>8.591876878216366E-2</v>
      </c>
      <c r="F232" s="357"/>
    </row>
    <row r="233" spans="2:6" x14ac:dyDescent="0.2">
      <c r="B233" s="127">
        <v>39662</v>
      </c>
      <c r="C233" s="201">
        <v>0.15982428088464568</v>
      </c>
      <c r="D233" s="201">
        <v>0.15982428088464568</v>
      </c>
      <c r="E233" s="206">
        <f t="shared" si="3"/>
        <v>-1.8336803117316436</v>
      </c>
      <c r="F233" s="357"/>
    </row>
    <row r="234" spans="2:6" x14ac:dyDescent="0.2">
      <c r="B234" s="127">
        <v>39663</v>
      </c>
      <c r="C234" s="201">
        <v>8.7153157525571692E-2</v>
      </c>
      <c r="D234" s="201">
        <v>8.7153157525571692E-2</v>
      </c>
      <c r="E234" s="206">
        <f t="shared" si="3"/>
        <v>-2.440088276742177</v>
      </c>
      <c r="F234" s="357"/>
    </row>
    <row r="235" spans="2:6" x14ac:dyDescent="0.2">
      <c r="B235" s="127">
        <v>39664</v>
      </c>
      <c r="C235" s="201">
        <v>1.2489154680025663E-2</v>
      </c>
      <c r="D235" s="201">
        <v>1.2489154680025663E-2</v>
      </c>
      <c r="E235" s="206">
        <f t="shared" si="3"/>
        <v>-4.3828946368767685</v>
      </c>
      <c r="F235" s="357"/>
    </row>
    <row r="236" spans="2:6" x14ac:dyDescent="0.2">
      <c r="B236" s="127">
        <v>39665</v>
      </c>
      <c r="C236" s="201">
        <v>0.94757846028036607</v>
      </c>
      <c r="D236" s="201">
        <v>0.94757846028036607</v>
      </c>
      <c r="E236" s="206">
        <f t="shared" si="3"/>
        <v>-5.3845537770158956E-2</v>
      </c>
      <c r="F236" s="357"/>
    </row>
    <row r="237" spans="2:6" x14ac:dyDescent="0.2">
      <c r="B237" s="127">
        <v>39666</v>
      </c>
      <c r="C237" s="201">
        <v>0.14617995419202781</v>
      </c>
      <c r="D237" s="201">
        <v>0.14617995419202781</v>
      </c>
      <c r="E237" s="206">
        <f t="shared" si="3"/>
        <v>-1.9229168532968319</v>
      </c>
      <c r="F237" s="357"/>
    </row>
    <row r="238" spans="2:6" x14ac:dyDescent="0.2">
      <c r="B238" s="127">
        <v>39667</v>
      </c>
      <c r="C238" s="201">
        <v>0.10906652128674528</v>
      </c>
      <c r="D238" s="201">
        <v>0.10906652128674528</v>
      </c>
      <c r="E238" s="206">
        <f t="shared" si="3"/>
        <v>-2.2157972958680325</v>
      </c>
      <c r="F238" s="357"/>
    </row>
    <row r="239" spans="2:6" x14ac:dyDescent="0.2">
      <c r="B239" s="127">
        <v>39668</v>
      </c>
      <c r="C239" s="201">
        <v>3.3627971451461167E-2</v>
      </c>
      <c r="D239" s="201">
        <v>3.3627971451461167E-2</v>
      </c>
      <c r="E239" s="206">
        <f t="shared" si="3"/>
        <v>-3.3923970746608814</v>
      </c>
      <c r="F239" s="357"/>
    </row>
    <row r="240" spans="2:6" x14ac:dyDescent="0.2">
      <c r="B240" s="127">
        <v>39669</v>
      </c>
      <c r="C240" s="201">
        <v>1.3722446238793169E-2</v>
      </c>
      <c r="D240" s="201">
        <v>1.3722446238793169E-2</v>
      </c>
      <c r="E240" s="206">
        <f t="shared" si="3"/>
        <v>-4.2887223752893382</v>
      </c>
      <c r="F240" s="357"/>
    </row>
    <row r="241" spans="2:6" x14ac:dyDescent="0.2">
      <c r="B241" s="127">
        <v>39670</v>
      </c>
      <c r="C241" s="201">
        <v>0.53083561320519512</v>
      </c>
      <c r="D241" s="201">
        <v>0.53083561320519512</v>
      </c>
      <c r="E241" s="206">
        <f t="shared" si="3"/>
        <v>-0.63330288532110401</v>
      </c>
      <c r="F241" s="357"/>
    </row>
    <row r="242" spans="2:6" x14ac:dyDescent="0.2">
      <c r="B242" s="127">
        <v>39671</v>
      </c>
      <c r="C242" s="201">
        <v>0.38463571359712256</v>
      </c>
      <c r="D242" s="201">
        <v>0.38463571359712256</v>
      </c>
      <c r="E242" s="206">
        <f t="shared" si="3"/>
        <v>-0.9554585910717126</v>
      </c>
      <c r="F242" s="357"/>
    </row>
    <row r="243" spans="2:6" x14ac:dyDescent="0.2">
      <c r="B243" s="127">
        <v>39672</v>
      </c>
      <c r="C243" s="201">
        <v>0.25580993348203751</v>
      </c>
      <c r="D243" s="201">
        <v>0.25580993348203751</v>
      </c>
      <c r="E243" s="206">
        <f t="shared" si="3"/>
        <v>-1.363320557588884</v>
      </c>
      <c r="F243" s="357"/>
    </row>
    <row r="244" spans="2:6" x14ac:dyDescent="0.2">
      <c r="B244" s="127">
        <v>39673</v>
      </c>
      <c r="C244" s="201">
        <v>0.19782029844990875</v>
      </c>
      <c r="D244" s="201">
        <v>0.19782029844990875</v>
      </c>
      <c r="E244" s="206">
        <f t="shared" si="3"/>
        <v>-1.6203962439772688</v>
      </c>
      <c r="F244" s="357"/>
    </row>
    <row r="245" spans="2:6" x14ac:dyDescent="0.2">
      <c r="B245" s="127">
        <v>39674</v>
      </c>
      <c r="C245" s="201">
        <v>1.9045163070397346</v>
      </c>
      <c r="D245" s="201">
        <v>1.9045163070397346</v>
      </c>
      <c r="E245" s="206">
        <f t="shared" si="3"/>
        <v>0.64422806927305176</v>
      </c>
      <c r="F245" s="357"/>
    </row>
    <row r="246" spans="2:6" x14ac:dyDescent="0.2">
      <c r="B246" s="127">
        <v>39675</v>
      </c>
      <c r="C246" s="201">
        <v>2.1619168874513414E-2</v>
      </c>
      <c r="D246" s="201">
        <v>2.1619168874513414E-2</v>
      </c>
      <c r="E246" s="206">
        <f t="shared" si="3"/>
        <v>-3.8341749099469418</v>
      </c>
      <c r="F246" s="357"/>
    </row>
    <row r="247" spans="2:6" x14ac:dyDescent="0.2">
      <c r="B247" s="127">
        <v>39676</v>
      </c>
      <c r="C247" s="201">
        <v>0.26077135572317089</v>
      </c>
      <c r="D247" s="201">
        <v>0.26077135572317089</v>
      </c>
      <c r="E247" s="206">
        <f t="shared" si="3"/>
        <v>-1.3441112873114582</v>
      </c>
      <c r="F247" s="357"/>
    </row>
    <row r="248" spans="2:6" x14ac:dyDescent="0.2">
      <c r="B248" s="127">
        <v>39677</v>
      </c>
      <c r="C248" s="201">
        <v>2.3381013958466996E-2</v>
      </c>
      <c r="D248" s="201">
        <v>2.3381013958466996E-2</v>
      </c>
      <c r="E248" s="206">
        <f t="shared" si="3"/>
        <v>-3.7558309552529865</v>
      </c>
      <c r="F248" s="357"/>
    </row>
    <row r="249" spans="2:6" x14ac:dyDescent="0.2">
      <c r="B249" s="127">
        <v>39678</v>
      </c>
      <c r="C249" s="201">
        <v>0.55399888970517353</v>
      </c>
      <c r="D249" s="201">
        <v>0.55399888970517353</v>
      </c>
      <c r="E249" s="206">
        <f t="shared" si="3"/>
        <v>-0.59059259637914763</v>
      </c>
      <c r="F249" s="357"/>
    </row>
    <row r="250" spans="2:6" x14ac:dyDescent="0.2">
      <c r="B250" s="127">
        <v>39679</v>
      </c>
      <c r="C250" s="201">
        <v>0.22661316862851996</v>
      </c>
      <c r="D250" s="201">
        <v>0.22661316862851996</v>
      </c>
      <c r="E250" s="206">
        <f t="shared" si="3"/>
        <v>-1.4845108180939059</v>
      </c>
      <c r="F250" s="357"/>
    </row>
    <row r="251" spans="2:6" x14ac:dyDescent="0.2">
      <c r="B251" s="127">
        <v>39680</v>
      </c>
      <c r="C251" s="201">
        <v>9.1866924184149379E-2</v>
      </c>
      <c r="D251" s="201">
        <v>9.1866924184149379E-2</v>
      </c>
      <c r="E251" s="206">
        <f t="shared" si="3"/>
        <v>-2.3874142253490405</v>
      </c>
      <c r="F251" s="357"/>
    </row>
    <row r="252" spans="2:6" x14ac:dyDescent="0.2">
      <c r="B252" s="127">
        <v>39681</v>
      </c>
      <c r="C252" s="201">
        <v>0.54478576961049929</v>
      </c>
      <c r="D252" s="201">
        <v>0.54478576961049929</v>
      </c>
      <c r="E252" s="206">
        <f t="shared" si="3"/>
        <v>-0.60736264487986602</v>
      </c>
      <c r="F252" s="357"/>
    </row>
    <row r="253" spans="2:6" x14ac:dyDescent="0.2">
      <c r="B253" s="127">
        <v>39682</v>
      </c>
      <c r="C253" s="201">
        <v>0.2295218751350471</v>
      </c>
      <c r="D253" s="201">
        <v>0.2295218751350471</v>
      </c>
      <c r="E253" s="206">
        <f t="shared" si="3"/>
        <v>-1.4717569375312856</v>
      </c>
      <c r="F253" s="357"/>
    </row>
    <row r="254" spans="2:6" x14ac:dyDescent="0.2">
      <c r="B254" s="127">
        <v>39683</v>
      </c>
      <c r="C254" s="201">
        <v>1.4521924998587199E-2</v>
      </c>
      <c r="D254" s="201">
        <v>1.4521924998587199E-2</v>
      </c>
      <c r="E254" s="206">
        <f t="shared" si="3"/>
        <v>-4.2320957027125878</v>
      </c>
      <c r="F254" s="357"/>
    </row>
    <row r="255" spans="2:6" x14ac:dyDescent="0.2">
      <c r="B255" s="127">
        <v>39684</v>
      </c>
      <c r="C255" s="201">
        <v>0.61592608228813817</v>
      </c>
      <c r="D255" s="201">
        <v>0.61592608228813817</v>
      </c>
      <c r="E255" s="206">
        <f t="shared" si="3"/>
        <v>-0.48462831893423752</v>
      </c>
      <c r="F255" s="357"/>
    </row>
    <row r="256" spans="2:6" x14ac:dyDescent="0.2">
      <c r="B256" s="127">
        <v>39685</v>
      </c>
      <c r="C256" s="201">
        <v>7.6425847929499607E-2</v>
      </c>
      <c r="D256" s="201">
        <v>7.6425847929499607E-2</v>
      </c>
      <c r="E256" s="206">
        <f t="shared" si="3"/>
        <v>-2.571434316343665</v>
      </c>
      <c r="F256" s="357"/>
    </row>
    <row r="257" spans="2:6" x14ac:dyDescent="0.2">
      <c r="B257" s="127">
        <v>39686</v>
      </c>
      <c r="C257" s="201">
        <v>5.7183507800319791E-2</v>
      </c>
      <c r="D257" s="201">
        <v>5.7183507800319791E-2</v>
      </c>
      <c r="E257" s="206">
        <f t="shared" si="3"/>
        <v>-2.8614897473393124</v>
      </c>
      <c r="F257" s="357"/>
    </row>
    <row r="258" spans="2:6" x14ac:dyDescent="0.2">
      <c r="B258" s="127">
        <v>39687</v>
      </c>
      <c r="C258" s="201">
        <v>0.29181473367883226</v>
      </c>
      <c r="D258" s="201">
        <v>0.29181473367883226</v>
      </c>
      <c r="E258" s="206">
        <f t="shared" si="3"/>
        <v>-1.231636151780102</v>
      </c>
      <c r="F258" s="357"/>
    </row>
    <row r="259" spans="2:6" x14ac:dyDescent="0.2">
      <c r="B259" s="127">
        <v>39688</v>
      </c>
      <c r="C259" s="201">
        <v>0.23486059816302718</v>
      </c>
      <c r="D259" s="201">
        <v>0.23486059816302718</v>
      </c>
      <c r="E259" s="206">
        <f t="shared" si="3"/>
        <v>-1.4487631401565642</v>
      </c>
      <c r="F259" s="357"/>
    </row>
    <row r="260" spans="2:6" x14ac:dyDescent="0.2">
      <c r="B260" s="127">
        <v>39689</v>
      </c>
      <c r="C260" s="201">
        <v>0.10278205311464293</v>
      </c>
      <c r="D260" s="201">
        <v>0.10278205311464293</v>
      </c>
      <c r="E260" s="206">
        <f t="shared" si="3"/>
        <v>-2.275144521798897</v>
      </c>
      <c r="F260" s="357"/>
    </row>
    <row r="261" spans="2:6" x14ac:dyDescent="0.2">
      <c r="B261" s="127">
        <v>39690</v>
      </c>
      <c r="C261" s="201">
        <v>0.16891606636504766</v>
      </c>
      <c r="D261" s="201">
        <v>0.16891606636504766</v>
      </c>
      <c r="E261" s="206">
        <f t="shared" si="3"/>
        <v>-1.7783533361574211</v>
      </c>
      <c r="F261" s="357"/>
    </row>
    <row r="262" spans="2:6" x14ac:dyDescent="0.2">
      <c r="B262" s="127">
        <v>39691</v>
      </c>
      <c r="C262" s="201">
        <v>0.56305244647148966</v>
      </c>
      <c r="D262" s="201">
        <v>0.56305244647148966</v>
      </c>
      <c r="E262" s="206">
        <f t="shared" si="3"/>
        <v>-0.57438249981437173</v>
      </c>
      <c r="F262" s="357"/>
    </row>
    <row r="263" spans="2:6" x14ac:dyDescent="0.2">
      <c r="B263" s="127">
        <v>39692</v>
      </c>
      <c r="C263" s="201">
        <v>0.25065570555247141</v>
      </c>
      <c r="D263" s="201">
        <v>0.25065570555247141</v>
      </c>
      <c r="E263" s="206">
        <f t="shared" si="3"/>
        <v>-1.3836749725056805</v>
      </c>
      <c r="F263" s="357"/>
    </row>
    <row r="264" spans="2:6" x14ac:dyDescent="0.2">
      <c r="B264" s="127">
        <v>39693</v>
      </c>
      <c r="C264" s="201">
        <v>0.14938451770321887</v>
      </c>
      <c r="D264" s="201">
        <v>0.14938451770321887</v>
      </c>
      <c r="E264" s="206">
        <f t="shared" si="3"/>
        <v>-1.9012316414845611</v>
      </c>
      <c r="F264" s="357"/>
    </row>
    <row r="265" spans="2:6" x14ac:dyDescent="0.2">
      <c r="B265" s="127">
        <v>39694</v>
      </c>
      <c r="C265" s="201">
        <v>0.611024496295139</v>
      </c>
      <c r="D265" s="201">
        <v>0.611024496295139</v>
      </c>
      <c r="E265" s="206">
        <f t="shared" si="3"/>
        <v>-0.49261822847813957</v>
      </c>
      <c r="F265" s="357"/>
    </row>
    <row r="266" spans="2:6" x14ac:dyDescent="0.2">
      <c r="B266" s="127">
        <v>39695</v>
      </c>
      <c r="C266" s="201">
        <v>0.4595856007393101</v>
      </c>
      <c r="D266" s="201">
        <v>0.4595856007393101</v>
      </c>
      <c r="E266" s="206">
        <f t="shared" si="3"/>
        <v>-0.77743006348242527</v>
      </c>
      <c r="F266" s="357"/>
    </row>
    <row r="267" spans="2:6" x14ac:dyDescent="0.2">
      <c r="B267" s="127">
        <v>39696</v>
      </c>
      <c r="C267" s="201">
        <v>3.1337572842321512E-2</v>
      </c>
      <c r="D267" s="201">
        <v>3.1337572842321512E-2</v>
      </c>
      <c r="E267" s="206">
        <f t="shared" si="3"/>
        <v>-3.4629374910545869</v>
      </c>
      <c r="F267" s="357"/>
    </row>
    <row r="268" spans="2:6" x14ac:dyDescent="0.2">
      <c r="B268" s="127">
        <v>39697</v>
      </c>
      <c r="C268" s="201">
        <v>2.0271191173488554E-2</v>
      </c>
      <c r="D268" s="201">
        <v>2.0271191173488554E-2</v>
      </c>
      <c r="E268" s="206">
        <f t="shared" si="3"/>
        <v>-3.8985545549025371</v>
      </c>
      <c r="F268" s="357"/>
    </row>
    <row r="269" spans="2:6" x14ac:dyDescent="0.2">
      <c r="B269" s="127">
        <v>39698</v>
      </c>
      <c r="C269" s="201">
        <v>7.1620664780716768E-3</v>
      </c>
      <c r="D269" s="201">
        <v>7.1620664780716768E-3</v>
      </c>
      <c r="E269" s="206">
        <f t="shared" si="3"/>
        <v>-4.9389567253948448</v>
      </c>
      <c r="F269" s="357"/>
    </row>
    <row r="270" spans="2:6" x14ac:dyDescent="0.2">
      <c r="B270" s="127">
        <v>39699</v>
      </c>
      <c r="C270" s="201">
        <v>5.0257462078777744E-2</v>
      </c>
      <c r="D270" s="201">
        <v>5.0257462078777744E-2</v>
      </c>
      <c r="E270" s="206">
        <f t="shared" si="3"/>
        <v>-2.990596243987695</v>
      </c>
      <c r="F270" s="357"/>
    </row>
    <row r="271" spans="2:6" x14ac:dyDescent="0.2">
      <c r="B271" s="127">
        <v>39700</v>
      </c>
      <c r="C271" s="201">
        <v>2.4526213263036823E-2</v>
      </c>
      <c r="D271" s="201">
        <v>2.4526213263036823E-2</v>
      </c>
      <c r="E271" s="206">
        <f t="shared" si="3"/>
        <v>-3.7080128042941163</v>
      </c>
      <c r="F271" s="357"/>
    </row>
    <row r="272" spans="2:6" x14ac:dyDescent="0.2">
      <c r="B272" s="127">
        <v>39701</v>
      </c>
      <c r="C272" s="201">
        <v>0.15276360360480154</v>
      </c>
      <c r="D272" s="201">
        <v>0.15276360360480154</v>
      </c>
      <c r="E272" s="206">
        <f t="shared" si="3"/>
        <v>-1.878863626926617</v>
      </c>
      <c r="F272" s="357"/>
    </row>
    <row r="273" spans="2:6" x14ac:dyDescent="0.2">
      <c r="B273" s="127">
        <v>39702</v>
      </c>
      <c r="C273" s="201">
        <v>3.179133105733975E-2</v>
      </c>
      <c r="D273" s="201">
        <v>3.179133105733975E-2</v>
      </c>
      <c r="E273" s="206">
        <f t="shared" si="3"/>
        <v>-3.4485616346201482</v>
      </c>
      <c r="F273" s="357"/>
    </row>
    <row r="274" spans="2:6" x14ac:dyDescent="0.2">
      <c r="B274" s="127">
        <v>39703</v>
      </c>
      <c r="C274" s="201">
        <v>0.56675564538379963</v>
      </c>
      <c r="D274" s="201">
        <v>0.56675564538379963</v>
      </c>
      <c r="E274" s="206">
        <f t="shared" si="3"/>
        <v>-0.56782702866695911</v>
      </c>
      <c r="F274" s="357"/>
    </row>
    <row r="275" spans="2:6" x14ac:dyDescent="0.2">
      <c r="B275" s="127">
        <v>39704</v>
      </c>
      <c r="C275" s="201">
        <v>0.31734652833412563</v>
      </c>
      <c r="D275" s="201">
        <v>0.31734652833412563</v>
      </c>
      <c r="E275" s="206">
        <f t="shared" si="3"/>
        <v>-1.1477609528384929</v>
      </c>
      <c r="F275" s="357"/>
    </row>
    <row r="276" spans="2:6" x14ac:dyDescent="0.2">
      <c r="B276" s="127">
        <v>39705</v>
      </c>
      <c r="C276" s="201">
        <v>1.0094042636651033</v>
      </c>
      <c r="D276" s="201">
        <v>1.0094042636651033</v>
      </c>
      <c r="E276" s="206">
        <f t="shared" ref="E276:E339" si="4">IF(D276=0,"",LN(D276))</f>
        <v>9.3603188749844593E-3</v>
      </c>
      <c r="F276" s="357"/>
    </row>
    <row r="277" spans="2:6" x14ac:dyDescent="0.2">
      <c r="B277" s="127">
        <v>39706</v>
      </c>
      <c r="C277" s="201">
        <v>1.5967369299350778</v>
      </c>
      <c r="D277" s="201">
        <v>1.5967369299350778</v>
      </c>
      <c r="E277" s="206">
        <f t="shared" si="4"/>
        <v>0.46796212800885567</v>
      </c>
      <c r="F277" s="357"/>
    </row>
    <row r="278" spans="2:6" x14ac:dyDescent="0.2">
      <c r="B278" s="127">
        <v>39707</v>
      </c>
      <c r="C278" s="201">
        <v>6.138035575973752E-2</v>
      </c>
      <c r="D278" s="201">
        <v>6.138035575973752E-2</v>
      </c>
      <c r="E278" s="206">
        <f t="shared" si="4"/>
        <v>-2.7906654337868564</v>
      </c>
      <c r="F278" s="357"/>
    </row>
    <row r="279" spans="2:6" x14ac:dyDescent="0.2">
      <c r="B279" s="127">
        <v>39708</v>
      </c>
      <c r="C279" s="201">
        <v>9.4275333171553843E-2</v>
      </c>
      <c r="D279" s="201">
        <v>9.4275333171553843E-2</v>
      </c>
      <c r="E279" s="206">
        <f t="shared" si="4"/>
        <v>-2.3615357018046734</v>
      </c>
      <c r="F279" s="357"/>
    </row>
    <row r="280" spans="2:6" x14ac:dyDescent="0.2">
      <c r="B280" s="127">
        <v>39709</v>
      </c>
      <c r="C280" s="201">
        <v>0.19002496501241603</v>
      </c>
      <c r="D280" s="201">
        <v>0.19002496501241603</v>
      </c>
      <c r="E280" s="206">
        <f t="shared" si="4"/>
        <v>-1.6605998206510022</v>
      </c>
      <c r="F280" s="357"/>
    </row>
    <row r="281" spans="2:6" x14ac:dyDescent="0.2">
      <c r="B281" s="127">
        <v>39710</v>
      </c>
      <c r="C281" s="201">
        <v>3.0184062947733039E-2</v>
      </c>
      <c r="D281" s="201">
        <v>3.0184062947733039E-2</v>
      </c>
      <c r="E281" s="206">
        <f t="shared" si="4"/>
        <v>-3.5004412108553979</v>
      </c>
      <c r="F281" s="357"/>
    </row>
    <row r="282" spans="2:6" x14ac:dyDescent="0.2">
      <c r="B282" s="127">
        <v>39711</v>
      </c>
      <c r="C282" s="201">
        <v>2.7764019134302459E-2</v>
      </c>
      <c r="D282" s="201">
        <v>2.7764019134302459E-2</v>
      </c>
      <c r="E282" s="206">
        <f t="shared" si="4"/>
        <v>-3.5840143723283169</v>
      </c>
      <c r="F282" s="357"/>
    </row>
    <row r="283" spans="2:6" x14ac:dyDescent="0.2">
      <c r="B283" s="127">
        <v>39712</v>
      </c>
      <c r="C283" s="201">
        <v>1.2821578280771621E-2</v>
      </c>
      <c r="D283" s="201">
        <v>1.2821578280771621E-2</v>
      </c>
      <c r="E283" s="206">
        <f t="shared" si="4"/>
        <v>-4.3566257242425097</v>
      </c>
      <c r="F283" s="357"/>
    </row>
    <row r="284" spans="2:6" x14ac:dyDescent="0.2">
      <c r="B284" s="127">
        <v>39713</v>
      </c>
      <c r="C284" s="201">
        <v>1.2795549512833213</v>
      </c>
      <c r="D284" s="201">
        <v>1.2795549512833213</v>
      </c>
      <c r="E284" s="206">
        <f t="shared" si="4"/>
        <v>0.24651232316193927</v>
      </c>
      <c r="F284" s="357"/>
    </row>
    <row r="285" spans="2:6" x14ac:dyDescent="0.2">
      <c r="B285" s="127">
        <v>39714</v>
      </c>
      <c r="C285" s="201">
        <v>0.31226709571472738</v>
      </c>
      <c r="D285" s="201">
        <v>0.31226709571472738</v>
      </c>
      <c r="E285" s="206">
        <f t="shared" si="4"/>
        <v>-1.1638963813879839</v>
      </c>
      <c r="F285" s="357"/>
    </row>
    <row r="286" spans="2:6" x14ac:dyDescent="0.2">
      <c r="B286" s="127">
        <v>39715</v>
      </c>
      <c r="C286" s="201">
        <v>7.3276134312431643E-2</v>
      </c>
      <c r="D286" s="201">
        <v>7.3276134312431643E-2</v>
      </c>
      <c r="E286" s="206">
        <f t="shared" si="4"/>
        <v>-2.6135203122943991</v>
      </c>
      <c r="F286" s="357"/>
    </row>
    <row r="287" spans="2:6" x14ac:dyDescent="0.2">
      <c r="B287" s="127">
        <v>39716</v>
      </c>
      <c r="C287" s="201">
        <v>0.40040921345251829</v>
      </c>
      <c r="D287" s="201">
        <v>0.40040921345251829</v>
      </c>
      <c r="E287" s="206">
        <f t="shared" si="4"/>
        <v>-0.91526822118513673</v>
      </c>
      <c r="F287" s="357"/>
    </row>
    <row r="288" spans="2:6" x14ac:dyDescent="0.2">
      <c r="B288" s="127">
        <v>39717</v>
      </c>
      <c r="C288" s="201">
        <v>0.22736278384820208</v>
      </c>
      <c r="D288" s="201">
        <v>0.22736278384820208</v>
      </c>
      <c r="E288" s="206">
        <f t="shared" si="4"/>
        <v>-1.4812083704780019</v>
      </c>
      <c r="F288" s="357"/>
    </row>
    <row r="289" spans="2:6" x14ac:dyDescent="0.2">
      <c r="B289" s="127">
        <v>39718</v>
      </c>
      <c r="C289" s="201">
        <v>0.16869999102456279</v>
      </c>
      <c r="D289" s="201">
        <v>0.16869999102456279</v>
      </c>
      <c r="E289" s="206">
        <f t="shared" si="4"/>
        <v>-1.7796333426337558</v>
      </c>
      <c r="F289" s="357"/>
    </row>
    <row r="290" spans="2:6" x14ac:dyDescent="0.2">
      <c r="B290" s="127">
        <v>39719</v>
      </c>
      <c r="C290" s="201">
        <v>2.8691480980383682E-2</v>
      </c>
      <c r="D290" s="201">
        <v>2.8691480980383682E-2</v>
      </c>
      <c r="E290" s="206">
        <f t="shared" si="4"/>
        <v>-3.5511550302310795</v>
      </c>
      <c r="F290" s="357"/>
    </row>
    <row r="291" spans="2:6" x14ac:dyDescent="0.2">
      <c r="B291" s="127">
        <v>39720</v>
      </c>
      <c r="C291" s="201">
        <v>0.10785317514402253</v>
      </c>
      <c r="D291" s="201">
        <v>0.10785317514402253</v>
      </c>
      <c r="E291" s="206">
        <f t="shared" si="4"/>
        <v>-2.2269844662092364</v>
      </c>
      <c r="F291" s="357"/>
    </row>
    <row r="292" spans="2:6" x14ac:dyDescent="0.2">
      <c r="B292" s="127">
        <v>39721</v>
      </c>
      <c r="C292" s="201">
        <v>3.651839465994728E-2</v>
      </c>
      <c r="D292" s="201">
        <v>3.651839465994728E-2</v>
      </c>
      <c r="E292" s="206">
        <f t="shared" si="4"/>
        <v>-3.309939182054312</v>
      </c>
      <c r="F292" s="357"/>
    </row>
    <row r="293" spans="2:6" x14ac:dyDescent="0.2">
      <c r="B293" s="127">
        <v>39722</v>
      </c>
      <c r="C293" s="201">
        <v>0.1897390807157745</v>
      </c>
      <c r="D293" s="201">
        <v>0.1897390807157745</v>
      </c>
      <c r="E293" s="206">
        <f t="shared" si="4"/>
        <v>-1.6621054099971284</v>
      </c>
      <c r="F293" s="357"/>
    </row>
    <row r="294" spans="2:6" x14ac:dyDescent="0.2">
      <c r="B294" s="127">
        <v>39723</v>
      </c>
      <c r="C294" s="201">
        <v>7.6110045508790941E-2</v>
      </c>
      <c r="D294" s="201">
        <v>7.6110045508790941E-2</v>
      </c>
      <c r="E294" s="206">
        <f t="shared" si="4"/>
        <v>-2.5755750187685664</v>
      </c>
      <c r="F294" s="357"/>
    </row>
    <row r="295" spans="2:6" x14ac:dyDescent="0.2">
      <c r="B295" s="127">
        <v>39724</v>
      </c>
      <c r="C295" s="201">
        <v>0.42771615013579506</v>
      </c>
      <c r="D295" s="201">
        <v>0.42771615013579506</v>
      </c>
      <c r="E295" s="206">
        <f t="shared" si="4"/>
        <v>-0.84929550403245224</v>
      </c>
      <c r="F295" s="357"/>
    </row>
    <row r="296" spans="2:6" x14ac:dyDescent="0.2">
      <c r="B296" s="127">
        <v>39725</v>
      </c>
      <c r="C296" s="201">
        <v>5.654026813287636E-2</v>
      </c>
      <c r="D296" s="201">
        <v>5.654026813287636E-2</v>
      </c>
      <c r="E296" s="206">
        <f t="shared" si="4"/>
        <v>-2.872802184370733</v>
      </c>
      <c r="F296" s="357"/>
    </row>
    <row r="297" spans="2:6" x14ac:dyDescent="0.2">
      <c r="B297" s="127">
        <v>39726</v>
      </c>
      <c r="C297" s="201">
        <v>6.3941679603485124E-2</v>
      </c>
      <c r="D297" s="201">
        <v>6.3941679603485124E-2</v>
      </c>
      <c r="E297" s="206">
        <f t="shared" si="4"/>
        <v>-2.7497838672643415</v>
      </c>
      <c r="F297" s="357"/>
    </row>
    <row r="298" spans="2:6" x14ac:dyDescent="0.2">
      <c r="B298" s="127">
        <v>39727</v>
      </c>
      <c r="C298" s="201">
        <v>0.27819201452026288</v>
      </c>
      <c r="D298" s="201">
        <v>0.27819201452026288</v>
      </c>
      <c r="E298" s="206">
        <f t="shared" si="4"/>
        <v>-1.2794437040015914</v>
      </c>
      <c r="F298" s="357"/>
    </row>
    <row r="299" spans="2:6" x14ac:dyDescent="0.2">
      <c r="B299" s="127">
        <v>39728</v>
      </c>
      <c r="C299" s="201">
        <v>0.46522018077195409</v>
      </c>
      <c r="D299" s="201">
        <v>0.46522018077195409</v>
      </c>
      <c r="E299" s="206">
        <f t="shared" si="4"/>
        <v>-0.76524447842740151</v>
      </c>
      <c r="F299" s="357"/>
    </row>
    <row r="300" spans="2:6" x14ac:dyDescent="0.2">
      <c r="B300" s="127">
        <v>39729</v>
      </c>
      <c r="C300" s="201">
        <v>4.1451560895017302E-2</v>
      </c>
      <c r="D300" s="201">
        <v>4.1451560895017302E-2</v>
      </c>
      <c r="E300" s="206">
        <f t="shared" si="4"/>
        <v>-3.1832297408114845</v>
      </c>
      <c r="F300" s="357"/>
    </row>
    <row r="301" spans="2:6" x14ac:dyDescent="0.2">
      <c r="B301" s="127">
        <v>39730</v>
      </c>
      <c r="C301" s="201">
        <v>0.10060467852975689</v>
      </c>
      <c r="D301" s="201">
        <v>0.10060467852975689</v>
      </c>
      <c r="E301" s="206">
        <f t="shared" si="4"/>
        <v>-2.2965565161378718</v>
      </c>
      <c r="F301" s="357"/>
    </row>
    <row r="302" spans="2:6" x14ac:dyDescent="0.2">
      <c r="B302" s="127">
        <v>39731</v>
      </c>
      <c r="C302" s="201">
        <v>0.24534191429454724</v>
      </c>
      <c r="D302" s="201">
        <v>0.24534191429454724</v>
      </c>
      <c r="E302" s="206">
        <f t="shared" si="4"/>
        <v>-1.4051024727889641</v>
      </c>
      <c r="F302" s="357"/>
    </row>
    <row r="303" spans="2:6" x14ac:dyDescent="0.2">
      <c r="B303" s="127">
        <v>39732</v>
      </c>
      <c r="C303" s="201">
        <v>0.15375256381702077</v>
      </c>
      <c r="D303" s="201">
        <v>0.15375256381702077</v>
      </c>
      <c r="E303" s="206">
        <f t="shared" si="4"/>
        <v>-1.8724106972018846</v>
      </c>
      <c r="F303" s="357"/>
    </row>
    <row r="304" spans="2:6" x14ac:dyDescent="0.2">
      <c r="B304" s="127">
        <v>39733</v>
      </c>
      <c r="C304" s="201">
        <v>4.181057838382294E-2</v>
      </c>
      <c r="D304" s="201">
        <v>4.181057838382294E-2</v>
      </c>
      <c r="E304" s="206">
        <f t="shared" si="4"/>
        <v>-3.1746059000852633</v>
      </c>
      <c r="F304" s="357"/>
    </row>
    <row r="305" spans="2:6" x14ac:dyDescent="0.2">
      <c r="B305" s="127">
        <v>39734</v>
      </c>
      <c r="C305" s="201">
        <v>0.46890343426821929</v>
      </c>
      <c r="D305" s="201">
        <v>0.46890343426821929</v>
      </c>
      <c r="E305" s="206">
        <f t="shared" si="4"/>
        <v>-0.7573584288182601</v>
      </c>
      <c r="F305" s="357"/>
    </row>
    <row r="306" spans="2:6" x14ac:dyDescent="0.2">
      <c r="B306" s="127">
        <v>39735</v>
      </c>
      <c r="C306" s="201">
        <v>0.1152496002606201</v>
      </c>
      <c r="D306" s="201">
        <v>0.1152496002606201</v>
      </c>
      <c r="E306" s="206">
        <f t="shared" si="4"/>
        <v>-2.1606550655658836</v>
      </c>
      <c r="F306" s="357"/>
    </row>
    <row r="307" spans="2:6" x14ac:dyDescent="0.2">
      <c r="B307" s="127">
        <v>39736</v>
      </c>
      <c r="C307" s="201">
        <v>2.6426014141299976E-2</v>
      </c>
      <c r="D307" s="201">
        <v>2.6426014141299976E-2</v>
      </c>
      <c r="E307" s="206">
        <f t="shared" si="4"/>
        <v>-3.6334063698619734</v>
      </c>
      <c r="F307" s="357"/>
    </row>
    <row r="308" spans="2:6" x14ac:dyDescent="0.2">
      <c r="B308" s="127">
        <v>39737</v>
      </c>
      <c r="C308" s="201">
        <v>6.3454679028392302E-2</v>
      </c>
      <c r="D308" s="201">
        <v>6.3454679028392302E-2</v>
      </c>
      <c r="E308" s="206">
        <f t="shared" si="4"/>
        <v>-2.7574293439883801</v>
      </c>
      <c r="F308" s="357"/>
    </row>
    <row r="309" spans="2:6" x14ac:dyDescent="0.2">
      <c r="B309" s="127">
        <v>39738</v>
      </c>
      <c r="C309" s="201">
        <v>0.10824543499290276</v>
      </c>
      <c r="D309" s="201">
        <v>0.10824543499290276</v>
      </c>
      <c r="E309" s="206">
        <f t="shared" si="4"/>
        <v>-2.2233540839550141</v>
      </c>
      <c r="F309" s="357"/>
    </row>
    <row r="310" spans="2:6" x14ac:dyDescent="0.2">
      <c r="B310" s="127">
        <v>39739</v>
      </c>
      <c r="C310" s="201">
        <v>0.1303349832624717</v>
      </c>
      <c r="D310" s="201">
        <v>0.1303349832624717</v>
      </c>
      <c r="E310" s="206">
        <f t="shared" si="4"/>
        <v>-2.0376473484421576</v>
      </c>
      <c r="F310" s="357"/>
    </row>
    <row r="311" spans="2:6" x14ac:dyDescent="0.2">
      <c r="B311" s="127">
        <v>39740</v>
      </c>
      <c r="C311" s="201">
        <v>3.2816857865641029E-2</v>
      </c>
      <c r="D311" s="201">
        <v>3.2816857865641029E-2</v>
      </c>
      <c r="E311" s="206">
        <f t="shared" si="4"/>
        <v>-3.4168129363055679</v>
      </c>
      <c r="F311" s="357"/>
    </row>
    <row r="312" spans="2:6" x14ac:dyDescent="0.2">
      <c r="B312" s="127">
        <v>39741</v>
      </c>
      <c r="C312" s="201">
        <v>0.86404705788492164</v>
      </c>
      <c r="D312" s="201">
        <v>0.71231895379644372</v>
      </c>
      <c r="E312" s="206">
        <f t="shared" si="4"/>
        <v>-0.33922949906300559</v>
      </c>
      <c r="F312" s="357"/>
    </row>
    <row r="313" spans="2:6" x14ac:dyDescent="0.2">
      <c r="B313" s="127">
        <v>39742</v>
      </c>
      <c r="C313" s="201">
        <v>0.9322720155840184</v>
      </c>
      <c r="D313" s="201">
        <v>0.9322720155840184</v>
      </c>
      <c r="E313" s="206">
        <f t="shared" si="4"/>
        <v>-7.0130644665424541E-2</v>
      </c>
      <c r="F313" s="357"/>
    </row>
    <row r="314" spans="2:6" x14ac:dyDescent="0.2">
      <c r="B314" s="127">
        <v>39743</v>
      </c>
      <c r="C314" s="201">
        <v>0.65733941446906963</v>
      </c>
      <c r="D314" s="201">
        <v>0.65733941446906963</v>
      </c>
      <c r="E314" s="206">
        <f t="shared" si="4"/>
        <v>-0.41955478130976415</v>
      </c>
      <c r="F314" s="357"/>
    </row>
    <row r="315" spans="2:6" x14ac:dyDescent="0.2">
      <c r="B315" s="127">
        <v>39744</v>
      </c>
      <c r="C315" s="201">
        <v>9.5372331054015512E-3</v>
      </c>
      <c r="D315" s="201">
        <v>9.5372331054015512E-3</v>
      </c>
      <c r="E315" s="206">
        <f t="shared" si="4"/>
        <v>-4.6525518664693726</v>
      </c>
      <c r="F315" s="357"/>
    </row>
    <row r="316" spans="2:6" x14ac:dyDescent="0.2">
      <c r="B316" s="127">
        <v>39745</v>
      </c>
      <c r="C316" s="201">
        <v>5.1407647737358758E-2</v>
      </c>
      <c r="D316" s="201">
        <v>5.1407647737358758E-2</v>
      </c>
      <c r="E316" s="206">
        <f t="shared" si="4"/>
        <v>-2.9679683289243859</v>
      </c>
      <c r="F316" s="357"/>
    </row>
    <row r="317" spans="2:6" x14ac:dyDescent="0.2">
      <c r="B317" s="127">
        <v>39746</v>
      </c>
      <c r="C317" s="201">
        <v>9.7343603006439045E-2</v>
      </c>
      <c r="D317" s="201">
        <v>9.7343603006439045E-2</v>
      </c>
      <c r="E317" s="206">
        <f t="shared" si="4"/>
        <v>-2.3295082606076623</v>
      </c>
      <c r="F317" s="357"/>
    </row>
    <row r="318" spans="2:6" x14ac:dyDescent="0.2">
      <c r="B318" s="127">
        <v>39747</v>
      </c>
      <c r="C318" s="201">
        <v>8.6745938614657889E-3</v>
      </c>
      <c r="D318" s="201">
        <v>8.6745938614657889E-3</v>
      </c>
      <c r="E318" s="206">
        <f t="shared" si="4"/>
        <v>-4.7473567713672695</v>
      </c>
      <c r="F318" s="357"/>
    </row>
    <row r="319" spans="2:6" x14ac:dyDescent="0.2">
      <c r="B319" s="127">
        <v>39748</v>
      </c>
      <c r="C319" s="201">
        <v>0.3948527529660496</v>
      </c>
      <c r="D319" s="201">
        <v>0.3948527529660496</v>
      </c>
      <c r="E319" s="206">
        <f t="shared" si="4"/>
        <v>-0.92924236088088574</v>
      </c>
      <c r="F319" s="357"/>
    </row>
    <row r="320" spans="2:6" x14ac:dyDescent="0.2">
      <c r="B320" s="127">
        <v>39749</v>
      </c>
      <c r="C320" s="201">
        <v>3.2073891117973811E-2</v>
      </c>
      <c r="D320" s="201">
        <v>3.2073891117973811E-2</v>
      </c>
      <c r="E320" s="206">
        <f t="shared" si="4"/>
        <v>-3.4397129406143265</v>
      </c>
      <c r="F320" s="357"/>
    </row>
    <row r="321" spans="2:6" x14ac:dyDescent="0.2">
      <c r="B321" s="127">
        <v>39750</v>
      </c>
      <c r="C321" s="201">
        <v>0.13759179046675599</v>
      </c>
      <c r="D321" s="201">
        <v>0.13759179046675599</v>
      </c>
      <c r="E321" s="206">
        <f t="shared" si="4"/>
        <v>-1.9834640175683123</v>
      </c>
      <c r="F321" s="357"/>
    </row>
    <row r="322" spans="2:6" x14ac:dyDescent="0.2">
      <c r="B322" s="127">
        <v>39751</v>
      </c>
      <c r="C322" s="201">
        <v>0.39000934110318097</v>
      </c>
      <c r="D322" s="201">
        <v>0.39000934110318097</v>
      </c>
      <c r="E322" s="206">
        <f t="shared" si="4"/>
        <v>-0.94158458859866079</v>
      </c>
      <c r="F322" s="357"/>
    </row>
    <row r="323" spans="2:6" x14ac:dyDescent="0.2">
      <c r="B323" s="127">
        <v>39752</v>
      </c>
      <c r="C323" s="201">
        <v>0.10980616379840503</v>
      </c>
      <c r="D323" s="201">
        <v>0.10980616379840503</v>
      </c>
      <c r="E323" s="206">
        <f t="shared" si="4"/>
        <v>-2.2090386148848107</v>
      </c>
      <c r="F323" s="357"/>
    </row>
    <row r="324" spans="2:6" x14ac:dyDescent="0.2">
      <c r="B324" s="127">
        <v>39753</v>
      </c>
      <c r="C324" s="201">
        <v>0.53239301777468995</v>
      </c>
      <c r="D324" s="201">
        <v>0.53239301777468995</v>
      </c>
      <c r="E324" s="206">
        <f t="shared" si="4"/>
        <v>-0.63037330717022455</v>
      </c>
      <c r="F324" s="357"/>
    </row>
    <row r="325" spans="2:6" x14ac:dyDescent="0.2">
      <c r="B325" s="127">
        <v>39754</v>
      </c>
      <c r="C325" s="201">
        <v>0.15145717885386992</v>
      </c>
      <c r="D325" s="201">
        <v>0.15145717885386992</v>
      </c>
      <c r="E325" s="206">
        <f t="shared" si="4"/>
        <v>-1.8874523418143809</v>
      </c>
      <c r="F325" s="357"/>
    </row>
    <row r="326" spans="2:6" x14ac:dyDescent="0.2">
      <c r="B326" s="127">
        <v>39755</v>
      </c>
      <c r="C326" s="201">
        <v>0.22233155265091201</v>
      </c>
      <c r="D326" s="201">
        <v>0.22233155265091201</v>
      </c>
      <c r="E326" s="206">
        <f t="shared" si="4"/>
        <v>-1.5035855308330586</v>
      </c>
      <c r="F326" s="357"/>
    </row>
    <row r="327" spans="2:6" x14ac:dyDescent="0.2">
      <c r="B327" s="127">
        <v>39756</v>
      </c>
      <c r="C327" s="201">
        <v>0.11705466041267065</v>
      </c>
      <c r="D327" s="201">
        <v>0.11705466041267065</v>
      </c>
      <c r="E327" s="206">
        <f t="shared" si="4"/>
        <v>-2.145114270266109</v>
      </c>
      <c r="F327" s="357"/>
    </row>
    <row r="328" spans="2:6" x14ac:dyDescent="0.2">
      <c r="B328" s="127">
        <v>39757</v>
      </c>
      <c r="C328" s="201">
        <v>1.7297662064815953E-2</v>
      </c>
      <c r="D328" s="201">
        <v>1.7297662064815953E-2</v>
      </c>
      <c r="E328" s="206">
        <f t="shared" si="4"/>
        <v>-4.0571839273728232</v>
      </c>
      <c r="F328" s="357"/>
    </row>
    <row r="329" spans="2:6" x14ac:dyDescent="0.2">
      <c r="B329" s="127">
        <v>39758</v>
      </c>
      <c r="C329" s="201">
        <v>4.4346970457514602E-2</v>
      </c>
      <c r="D329" s="201">
        <v>4.4346970457514602E-2</v>
      </c>
      <c r="E329" s="206">
        <f t="shared" si="4"/>
        <v>-3.1157108824241568</v>
      </c>
      <c r="F329" s="357"/>
    </row>
    <row r="330" spans="2:6" x14ac:dyDescent="0.2">
      <c r="B330" s="127">
        <v>39759</v>
      </c>
      <c r="C330" s="201">
        <v>0.55716190026627133</v>
      </c>
      <c r="D330" s="201">
        <v>0.55716190026627133</v>
      </c>
      <c r="E330" s="206">
        <f t="shared" si="4"/>
        <v>-0.5848994165387319</v>
      </c>
      <c r="F330" s="357"/>
    </row>
    <row r="331" spans="2:6" x14ac:dyDescent="0.2">
      <c r="B331" s="127">
        <v>39760</v>
      </c>
      <c r="C331" s="201">
        <v>8.4091536162701402E-2</v>
      </c>
      <c r="D331" s="201">
        <v>8.4091536162701402E-2</v>
      </c>
      <c r="E331" s="206">
        <f t="shared" si="4"/>
        <v>-2.4758493572259237</v>
      </c>
      <c r="F331" s="357"/>
    </row>
    <row r="332" spans="2:6" x14ac:dyDescent="0.2">
      <c r="B332" s="127">
        <v>39761</v>
      </c>
      <c r="C332" s="201">
        <v>4.1175649306398159E-2</v>
      </c>
      <c r="D332" s="201">
        <v>4.1175649306398159E-2</v>
      </c>
      <c r="E332" s="206">
        <f t="shared" si="4"/>
        <v>-3.1899082336099056</v>
      </c>
      <c r="F332" s="357"/>
    </row>
    <row r="333" spans="2:6" x14ac:dyDescent="0.2">
      <c r="B333" s="127">
        <v>39762</v>
      </c>
      <c r="C333" s="201">
        <v>5.492967578726219E-2</v>
      </c>
      <c r="D333" s="201">
        <v>5.492967578726219E-2</v>
      </c>
      <c r="E333" s="206">
        <f t="shared" si="4"/>
        <v>-2.9017015339340819</v>
      </c>
      <c r="F333" s="357"/>
    </row>
    <row r="334" spans="2:6" x14ac:dyDescent="0.2">
      <c r="B334" s="127">
        <v>39763</v>
      </c>
      <c r="C334" s="201">
        <v>4.258013901954983E-2</v>
      </c>
      <c r="D334" s="201">
        <v>4.258013901954983E-2</v>
      </c>
      <c r="E334" s="206">
        <f t="shared" si="4"/>
        <v>-3.1563673546196012</v>
      </c>
      <c r="F334" s="357"/>
    </row>
    <row r="335" spans="2:6" x14ac:dyDescent="0.2">
      <c r="B335" s="127">
        <v>39764</v>
      </c>
      <c r="C335" s="201">
        <v>0.20705502607863147</v>
      </c>
      <c r="D335" s="201">
        <v>0.20705502607863147</v>
      </c>
      <c r="E335" s="206">
        <f t="shared" si="4"/>
        <v>-1.5747706945755444</v>
      </c>
      <c r="F335" s="357"/>
    </row>
    <row r="336" spans="2:6" x14ac:dyDescent="0.2">
      <c r="B336" s="127">
        <v>39765</v>
      </c>
      <c r="C336" s="201">
        <v>0.26378145142792558</v>
      </c>
      <c r="D336" s="201">
        <v>0.26378145142792558</v>
      </c>
      <c r="E336" s="206">
        <f t="shared" si="4"/>
        <v>-1.3326343541811365</v>
      </c>
      <c r="F336" s="357"/>
    </row>
    <row r="337" spans="2:6" x14ac:dyDescent="0.2">
      <c r="B337" s="127">
        <v>39766</v>
      </c>
      <c r="C337" s="201">
        <v>0.96485783904714095</v>
      </c>
      <c r="D337" s="201">
        <v>0.96485783904714095</v>
      </c>
      <c r="E337" s="206">
        <f t="shared" si="4"/>
        <v>-3.5774505544968367E-2</v>
      </c>
      <c r="F337" s="357"/>
    </row>
    <row r="338" spans="2:6" x14ac:dyDescent="0.2">
      <c r="B338" s="127">
        <v>39767</v>
      </c>
      <c r="C338" s="201">
        <v>0.26295704089807559</v>
      </c>
      <c r="D338" s="201">
        <v>0.26295704089807559</v>
      </c>
      <c r="E338" s="206">
        <f t="shared" si="4"/>
        <v>-1.3357646027390953</v>
      </c>
      <c r="F338" s="357"/>
    </row>
    <row r="339" spans="2:6" x14ac:dyDescent="0.2">
      <c r="B339" s="127">
        <v>39768</v>
      </c>
      <c r="C339" s="201">
        <v>2.3592102944940678E-2</v>
      </c>
      <c r="D339" s="201">
        <v>2.3592102944940678E-2</v>
      </c>
      <c r="E339" s="206">
        <f t="shared" si="4"/>
        <v>-3.746843243925754</v>
      </c>
      <c r="F339" s="357"/>
    </row>
    <row r="340" spans="2:6" x14ac:dyDescent="0.2">
      <c r="B340" s="127">
        <v>39769</v>
      </c>
      <c r="C340" s="201">
        <v>0.10532509366034951</v>
      </c>
      <c r="D340" s="201">
        <v>0.10532509366034951</v>
      </c>
      <c r="E340" s="206">
        <f t="shared" ref="E340:E403" si="5">IF(D340=0,"",LN(D340))</f>
        <v>-2.2507035818665666</v>
      </c>
      <c r="F340" s="357"/>
    </row>
    <row r="341" spans="2:6" x14ac:dyDescent="0.2">
      <c r="B341" s="127">
        <v>39770</v>
      </c>
      <c r="C341" s="201">
        <v>4.8650193969171036E-2</v>
      </c>
      <c r="D341" s="201">
        <v>4.8650193969171036E-2</v>
      </c>
      <c r="E341" s="206">
        <f t="shared" si="5"/>
        <v>-3.0230994833247506</v>
      </c>
      <c r="F341" s="357"/>
    </row>
    <row r="342" spans="2:6" x14ac:dyDescent="0.2">
      <c r="B342" s="127">
        <v>39771</v>
      </c>
      <c r="C342" s="201">
        <v>6.9680973070364097E-2</v>
      </c>
      <c r="D342" s="201">
        <v>6.9680973070364097E-2</v>
      </c>
      <c r="E342" s="206">
        <f t="shared" si="5"/>
        <v>-2.6638279816909067</v>
      </c>
      <c r="F342" s="357"/>
    </row>
    <row r="343" spans="2:6" x14ac:dyDescent="0.2">
      <c r="B343" s="127">
        <v>39772</v>
      </c>
      <c r="C343" s="201">
        <v>0.12971833748308795</v>
      </c>
      <c r="D343" s="201">
        <v>0.12971833748308795</v>
      </c>
      <c r="E343" s="206">
        <f t="shared" si="5"/>
        <v>-2.0423898138208929</v>
      </c>
      <c r="F343" s="357"/>
    </row>
    <row r="344" spans="2:6" x14ac:dyDescent="0.2">
      <c r="B344" s="127">
        <v>39773</v>
      </c>
      <c r="C344" s="201">
        <v>0.3887511177743575</v>
      </c>
      <c r="D344" s="201">
        <v>0.3887511177743575</v>
      </c>
      <c r="E344" s="206">
        <f t="shared" si="5"/>
        <v>-0.94481594018901338</v>
      </c>
      <c r="F344" s="357"/>
    </row>
    <row r="345" spans="2:6" x14ac:dyDescent="0.2">
      <c r="B345" s="127">
        <v>39774</v>
      </c>
      <c r="C345" s="201">
        <v>1.510112325934692</v>
      </c>
      <c r="D345" s="201">
        <v>1.510112325934692</v>
      </c>
      <c r="E345" s="206">
        <f t="shared" si="5"/>
        <v>0.41218403609640009</v>
      </c>
      <c r="F345" s="357"/>
    </row>
    <row r="346" spans="2:6" x14ac:dyDescent="0.2">
      <c r="B346" s="127">
        <v>39775</v>
      </c>
      <c r="C346" s="201">
        <v>1.7205481000329099</v>
      </c>
      <c r="D346" s="201">
        <v>1.7205481000329099</v>
      </c>
      <c r="E346" s="206">
        <f t="shared" si="5"/>
        <v>0.54264290287298356</v>
      </c>
      <c r="F346" s="357"/>
    </row>
    <row r="347" spans="2:6" x14ac:dyDescent="0.2">
      <c r="B347" s="127">
        <v>39776</v>
      </c>
      <c r="C347" s="201">
        <v>2.2825866545221243E-2</v>
      </c>
      <c r="D347" s="201">
        <v>2.2825866545221243E-2</v>
      </c>
      <c r="E347" s="206">
        <f t="shared" si="5"/>
        <v>-3.7798608884804006</v>
      </c>
      <c r="F347" s="357"/>
    </row>
    <row r="348" spans="2:6" x14ac:dyDescent="0.2">
      <c r="B348" s="127">
        <v>39777</v>
      </c>
      <c r="C348" s="201">
        <v>2.7975108120776141E-2</v>
      </c>
      <c r="D348" s="201">
        <v>2.7975108120776141E-2</v>
      </c>
      <c r="E348" s="206">
        <f t="shared" si="5"/>
        <v>-3.5764401598845161</v>
      </c>
      <c r="F348" s="357"/>
    </row>
    <row r="349" spans="2:6" x14ac:dyDescent="0.2">
      <c r="B349" s="127">
        <v>39778</v>
      </c>
      <c r="C349" s="201">
        <v>1.4513614408568552E-2</v>
      </c>
      <c r="D349" s="201">
        <v>1.4513614408568552E-2</v>
      </c>
      <c r="E349" s="206">
        <f t="shared" si="5"/>
        <v>-4.2326681453408481</v>
      </c>
      <c r="F349" s="357"/>
    </row>
    <row r="350" spans="2:6" x14ac:dyDescent="0.2">
      <c r="B350" s="127">
        <v>39779</v>
      </c>
      <c r="C350" s="201">
        <v>0.40807822592172754</v>
      </c>
      <c r="D350" s="201">
        <v>0.40611194032331521</v>
      </c>
      <c r="E350" s="206">
        <f t="shared" si="5"/>
        <v>-0.90112644230076544</v>
      </c>
      <c r="F350" s="357"/>
    </row>
    <row r="351" spans="2:6" x14ac:dyDescent="0.2">
      <c r="B351" s="127">
        <v>39780</v>
      </c>
      <c r="C351" s="201">
        <v>1.3216314685477411</v>
      </c>
      <c r="D351" s="201">
        <v>1.3216314685477411</v>
      </c>
      <c r="E351" s="206">
        <f t="shared" si="5"/>
        <v>0.27886693444824107</v>
      </c>
      <c r="F351" s="357"/>
    </row>
    <row r="352" spans="2:6" x14ac:dyDescent="0.2">
      <c r="B352" s="127">
        <v>39781</v>
      </c>
      <c r="C352" s="201">
        <v>0.20163485926846864</v>
      </c>
      <c r="D352" s="201">
        <v>0.20163485926846864</v>
      </c>
      <c r="E352" s="206">
        <f t="shared" si="5"/>
        <v>-1.601296844694621</v>
      </c>
      <c r="F352" s="357"/>
    </row>
    <row r="353" spans="2:6" x14ac:dyDescent="0.2">
      <c r="B353" s="127">
        <v>39782</v>
      </c>
      <c r="C353" s="201">
        <v>1.5102004181888897E-2</v>
      </c>
      <c r="D353" s="201">
        <v>1.5102004181888897E-2</v>
      </c>
      <c r="E353" s="206">
        <f t="shared" si="5"/>
        <v>-4.1929278166913342</v>
      </c>
      <c r="F353" s="357"/>
    </row>
    <row r="354" spans="2:6" x14ac:dyDescent="0.2">
      <c r="B354" s="127">
        <v>39783</v>
      </c>
      <c r="C354" s="201">
        <v>4.4724271244361263E-2</v>
      </c>
      <c r="D354" s="201">
        <v>4.4724271244361263E-2</v>
      </c>
      <c r="E354" s="206">
        <f t="shared" si="5"/>
        <v>-3.1072389438651862</v>
      </c>
      <c r="F354" s="357"/>
    </row>
    <row r="355" spans="2:6" x14ac:dyDescent="0.2">
      <c r="B355" s="127">
        <v>39784</v>
      </c>
      <c r="C355" s="201">
        <v>0.40951762011295756</v>
      </c>
      <c r="D355" s="201">
        <v>0.40951762011295756</v>
      </c>
      <c r="E355" s="206">
        <f t="shared" si="5"/>
        <v>-0.89277534825583549</v>
      </c>
      <c r="F355" s="357"/>
    </row>
    <row r="356" spans="2:6" x14ac:dyDescent="0.2">
      <c r="B356" s="127">
        <v>39785</v>
      </c>
      <c r="C356" s="201">
        <v>3.5391478653418476E-2</v>
      </c>
      <c r="D356" s="201">
        <v>3.5391478653418476E-2</v>
      </c>
      <c r="E356" s="206">
        <f t="shared" si="5"/>
        <v>-3.341284203824284</v>
      </c>
      <c r="F356" s="357"/>
    </row>
    <row r="357" spans="2:6" x14ac:dyDescent="0.2">
      <c r="B357" s="127">
        <v>39786</v>
      </c>
      <c r="C357" s="201">
        <v>0.21451128744336334</v>
      </c>
      <c r="D357" s="201">
        <v>0.21451128744336334</v>
      </c>
      <c r="E357" s="206">
        <f t="shared" si="5"/>
        <v>-1.5393929198849783</v>
      </c>
      <c r="F357" s="357"/>
    </row>
    <row r="358" spans="2:6" x14ac:dyDescent="0.2">
      <c r="B358" s="127">
        <v>39787</v>
      </c>
      <c r="C358" s="201">
        <v>4.362561124389587E-2</v>
      </c>
      <c r="D358" s="201">
        <v>4.362561124389587E-2</v>
      </c>
      <c r="E358" s="206">
        <f t="shared" si="5"/>
        <v>-3.1321108872363084</v>
      </c>
      <c r="F358" s="357"/>
    </row>
    <row r="359" spans="2:6" x14ac:dyDescent="0.2">
      <c r="B359" s="127">
        <v>39788</v>
      </c>
      <c r="C359" s="201">
        <v>0.11006545420698688</v>
      </c>
      <c r="D359" s="201">
        <v>0.11006545420698688</v>
      </c>
      <c r="E359" s="206">
        <f t="shared" si="5"/>
        <v>-2.2066800519094452</v>
      </c>
      <c r="F359" s="357"/>
    </row>
    <row r="360" spans="2:6" x14ac:dyDescent="0.2">
      <c r="B360" s="127">
        <v>39789</v>
      </c>
      <c r="C360" s="201">
        <v>1.138384620754535E-2</v>
      </c>
      <c r="D360" s="201">
        <v>1.138384620754535E-2</v>
      </c>
      <c r="E360" s="206">
        <f t="shared" si="5"/>
        <v>-4.4755599278127773</v>
      </c>
      <c r="F360" s="357"/>
    </row>
    <row r="361" spans="2:6" x14ac:dyDescent="0.2">
      <c r="B361" s="127">
        <v>39790</v>
      </c>
      <c r="C361" s="201">
        <v>9.3304656257375648E-2</v>
      </c>
      <c r="D361" s="201">
        <v>9.3304656257375648E-2</v>
      </c>
      <c r="E361" s="206">
        <f t="shared" si="5"/>
        <v>-2.3718852660785577</v>
      </c>
      <c r="F361" s="357"/>
    </row>
    <row r="362" spans="2:6" x14ac:dyDescent="0.2">
      <c r="B362" s="127">
        <v>39791</v>
      </c>
      <c r="C362" s="201">
        <v>0.37352113050618141</v>
      </c>
      <c r="D362" s="201">
        <v>0.37352113050618141</v>
      </c>
      <c r="E362" s="206">
        <f t="shared" si="5"/>
        <v>-0.98478070169579246</v>
      </c>
      <c r="F362" s="357"/>
    </row>
    <row r="363" spans="2:6" x14ac:dyDescent="0.2">
      <c r="B363" s="127">
        <v>39792</v>
      </c>
      <c r="C363" s="201">
        <v>7.6056857732671596E-2</v>
      </c>
      <c r="D363" s="201">
        <v>7.6056857732671596E-2</v>
      </c>
      <c r="E363" s="206">
        <f t="shared" si="5"/>
        <v>-2.5762740903426393</v>
      </c>
      <c r="F363" s="357"/>
    </row>
    <row r="364" spans="2:6" x14ac:dyDescent="0.2">
      <c r="B364" s="127">
        <v>39793</v>
      </c>
      <c r="C364" s="201">
        <v>6.5106824324099713E-2</v>
      </c>
      <c r="D364" s="201">
        <v>6.5106824324099713E-2</v>
      </c>
      <c r="E364" s="206">
        <f t="shared" si="5"/>
        <v>-2.7317259069345341</v>
      </c>
      <c r="F364" s="357"/>
    </row>
    <row r="365" spans="2:6" x14ac:dyDescent="0.2">
      <c r="B365" s="127">
        <v>39794</v>
      </c>
      <c r="C365" s="201">
        <v>0.14758111966917203</v>
      </c>
      <c r="D365" s="201">
        <v>0.14758111966917203</v>
      </c>
      <c r="E365" s="206">
        <f t="shared" si="5"/>
        <v>-1.9133772905181676</v>
      </c>
      <c r="F365" s="357"/>
    </row>
    <row r="366" spans="2:6" x14ac:dyDescent="0.2">
      <c r="B366" s="127">
        <v>39795</v>
      </c>
      <c r="C366" s="201">
        <v>4.6037627027368435</v>
      </c>
      <c r="D366" s="201">
        <v>4.6037627027368435</v>
      </c>
      <c r="E366" s="206">
        <f t="shared" si="5"/>
        <v>1.5268739479885023</v>
      </c>
      <c r="F366" s="357"/>
    </row>
    <row r="367" spans="2:6" x14ac:dyDescent="0.2">
      <c r="B367" s="127">
        <v>39796</v>
      </c>
      <c r="C367" s="201">
        <v>0.23754824297505825</v>
      </c>
      <c r="D367" s="201">
        <v>0.1633180529284857</v>
      </c>
      <c r="E367" s="206">
        <f t="shared" si="5"/>
        <v>-1.8120557344210431</v>
      </c>
      <c r="F367" s="357" t="s">
        <v>539</v>
      </c>
    </row>
    <row r="368" spans="2:6" x14ac:dyDescent="0.2">
      <c r="B368" s="127">
        <v>39797</v>
      </c>
      <c r="C368" s="201">
        <v>6.1500028256006062E-2</v>
      </c>
      <c r="D368" s="201">
        <v>6.1500028256006062E-2</v>
      </c>
      <c r="E368" s="206">
        <f t="shared" si="5"/>
        <v>-2.7887176447225173</v>
      </c>
      <c r="F368" s="357"/>
    </row>
    <row r="369" spans="2:6" x14ac:dyDescent="0.2">
      <c r="B369" s="127">
        <v>39798</v>
      </c>
      <c r="C369" s="201">
        <v>0.93796476974679299</v>
      </c>
      <c r="D369" s="201">
        <v>0.93796476974679299</v>
      </c>
      <c r="E369" s="206">
        <f t="shared" si="5"/>
        <v>-6.4042889586603688E-2</v>
      </c>
      <c r="F369" s="357"/>
    </row>
    <row r="370" spans="2:6" x14ac:dyDescent="0.2">
      <c r="B370" s="127">
        <v>39799</v>
      </c>
      <c r="C370" s="201">
        <v>0.37326350221560328</v>
      </c>
      <c r="D370" s="201">
        <v>0.37326350221560328</v>
      </c>
      <c r="E370" s="206">
        <f t="shared" si="5"/>
        <v>-0.98547066849347431</v>
      </c>
      <c r="F370" s="357"/>
    </row>
    <row r="371" spans="2:6" x14ac:dyDescent="0.2">
      <c r="B371" s="127">
        <v>39800</v>
      </c>
      <c r="C371" s="201">
        <v>1.1286579061967084</v>
      </c>
      <c r="D371" s="201">
        <v>1.1286579061967084</v>
      </c>
      <c r="E371" s="206">
        <f t="shared" si="5"/>
        <v>0.12102923322597894</v>
      </c>
      <c r="F371" s="357"/>
    </row>
    <row r="372" spans="2:6" x14ac:dyDescent="0.2">
      <c r="B372" s="127">
        <v>39801</v>
      </c>
      <c r="C372" s="201">
        <v>0.46883030107605522</v>
      </c>
      <c r="D372" s="201">
        <v>0.46883030107605522</v>
      </c>
      <c r="E372" s="206">
        <f t="shared" si="5"/>
        <v>-0.75751440740697007</v>
      </c>
      <c r="F372" s="357"/>
    </row>
    <row r="373" spans="2:6" x14ac:dyDescent="0.2">
      <c r="B373" s="127">
        <v>39802</v>
      </c>
      <c r="C373" s="201">
        <v>0.2008470153347007</v>
      </c>
      <c r="D373" s="201">
        <v>0.2008470153347007</v>
      </c>
      <c r="E373" s="206">
        <f t="shared" si="5"/>
        <v>-1.60521177845803</v>
      </c>
      <c r="F373" s="357"/>
    </row>
    <row r="374" spans="2:6" x14ac:dyDescent="0.2">
      <c r="B374" s="127">
        <v>39803</v>
      </c>
      <c r="C374" s="201">
        <v>0.19044049451334846</v>
      </c>
      <c r="D374" s="201">
        <v>0.19044049451334846</v>
      </c>
      <c r="E374" s="206">
        <f t="shared" si="5"/>
        <v>-1.6584154979707402</v>
      </c>
      <c r="F374" s="357"/>
    </row>
    <row r="375" spans="2:6" x14ac:dyDescent="0.2">
      <c r="B375" s="127">
        <v>39804</v>
      </c>
      <c r="C375" s="201">
        <v>0.75253223677868231</v>
      </c>
      <c r="D375" s="201">
        <v>0.75253223677868231</v>
      </c>
      <c r="E375" s="206">
        <f t="shared" si="5"/>
        <v>-0.28431144370369482</v>
      </c>
      <c r="F375" s="357"/>
    </row>
    <row r="376" spans="2:6" x14ac:dyDescent="0.2">
      <c r="B376" s="127">
        <v>39805</v>
      </c>
      <c r="C376" s="201">
        <v>1.1908261058902139</v>
      </c>
      <c r="D376" s="201">
        <v>1.1908261058902139</v>
      </c>
      <c r="E376" s="206">
        <f t="shared" si="5"/>
        <v>0.17464727290390694</v>
      </c>
      <c r="F376" s="357"/>
    </row>
    <row r="377" spans="2:6" x14ac:dyDescent="0.2">
      <c r="B377" s="127">
        <v>39806</v>
      </c>
      <c r="C377" s="201">
        <v>0.47109743003314264</v>
      </c>
      <c r="D377" s="201">
        <v>0.47109743003314264</v>
      </c>
      <c r="E377" s="206">
        <f t="shared" si="5"/>
        <v>-0.75269034853801231</v>
      </c>
      <c r="F377" s="357"/>
    </row>
    <row r="378" spans="2:6" x14ac:dyDescent="0.2">
      <c r="B378" s="127">
        <v>39807</v>
      </c>
      <c r="C378" s="201">
        <v>5.4271477057785192E-2</v>
      </c>
      <c r="D378" s="201">
        <v>5.4271477057785192E-2</v>
      </c>
      <c r="E378" s="206">
        <f t="shared" si="5"/>
        <v>-2.913756474439436</v>
      </c>
      <c r="F378" s="357"/>
    </row>
    <row r="379" spans="2:6" x14ac:dyDescent="0.2">
      <c r="B379" s="127">
        <v>39808</v>
      </c>
      <c r="C379" s="201">
        <v>2.1290069509774915E-2</v>
      </c>
      <c r="D379" s="201">
        <v>2.1290069509774915E-2</v>
      </c>
      <c r="E379" s="206">
        <f t="shared" si="5"/>
        <v>-3.8495145351795461</v>
      </c>
      <c r="F379" s="357"/>
    </row>
    <row r="380" spans="2:6" x14ac:dyDescent="0.2">
      <c r="B380" s="127">
        <v>39809</v>
      </c>
      <c r="C380" s="201">
        <v>0.30896446724131627</v>
      </c>
      <c r="D380" s="201">
        <v>0.30896446724131627</v>
      </c>
      <c r="E380" s="206">
        <f t="shared" si="5"/>
        <v>-1.1745290014431138</v>
      </c>
      <c r="F380" s="357"/>
    </row>
    <row r="381" spans="2:6" x14ac:dyDescent="0.2">
      <c r="B381" s="127">
        <v>39810</v>
      </c>
      <c r="C381" s="201">
        <v>3.2821844219652216E-2</v>
      </c>
      <c r="D381" s="201">
        <v>3.2821844219652216E-2</v>
      </c>
      <c r="E381" s="206">
        <f t="shared" si="5"/>
        <v>-3.416661002953373</v>
      </c>
      <c r="F381" s="357"/>
    </row>
    <row r="382" spans="2:6" x14ac:dyDescent="0.2">
      <c r="B382" s="127">
        <v>39811</v>
      </c>
      <c r="C382" s="201">
        <v>0.43742790563158823</v>
      </c>
      <c r="D382" s="201">
        <v>0.43742790563158823</v>
      </c>
      <c r="E382" s="206">
        <f t="shared" si="5"/>
        <v>-0.82684337389115681</v>
      </c>
      <c r="F382" s="357"/>
    </row>
    <row r="383" spans="2:6" x14ac:dyDescent="0.2">
      <c r="B383" s="127">
        <v>39812</v>
      </c>
      <c r="C383" s="201">
        <v>0.274149743535192</v>
      </c>
      <c r="D383" s="201">
        <v>0.274149743535192</v>
      </c>
      <c r="E383" s="206">
        <f t="shared" si="5"/>
        <v>-1.2940808126233361</v>
      </c>
      <c r="F383" s="357"/>
    </row>
    <row r="384" spans="2:6" x14ac:dyDescent="0.2">
      <c r="B384" s="127">
        <v>39813</v>
      </c>
      <c r="C384" s="201">
        <v>7.2322078578290747E-2</v>
      </c>
      <c r="D384" s="201">
        <v>7.2322078578290747E-2</v>
      </c>
      <c r="E384" s="206">
        <f t="shared" si="5"/>
        <v>-2.6266258219078855</v>
      </c>
      <c r="F384" s="357"/>
    </row>
    <row r="385" spans="2:6" x14ac:dyDescent="0.2">
      <c r="B385" s="127">
        <v>39814</v>
      </c>
      <c r="C385" s="201">
        <v>3.7115373164399196E-2</v>
      </c>
      <c r="D385" s="201">
        <v>3.7115373164399196E-2</v>
      </c>
      <c r="E385" s="206">
        <f t="shared" si="5"/>
        <v>-3.2937240241886401</v>
      </c>
      <c r="F385" s="357"/>
    </row>
    <row r="386" spans="2:6" x14ac:dyDescent="0.2">
      <c r="B386" s="127">
        <v>39815</v>
      </c>
      <c r="C386" s="201">
        <v>9.8857957145455685E-2</v>
      </c>
      <c r="D386" s="201">
        <v>9.8857957145455685E-2</v>
      </c>
      <c r="E386" s="206">
        <f t="shared" si="5"/>
        <v>-2.3140712354331994</v>
      </c>
      <c r="F386" s="357"/>
    </row>
    <row r="387" spans="2:6" x14ac:dyDescent="0.2">
      <c r="B387" s="127">
        <v>39816</v>
      </c>
      <c r="C387" s="201">
        <v>0.14360815719260236</v>
      </c>
      <c r="D387" s="201">
        <v>0.14360815719260236</v>
      </c>
      <c r="E387" s="206">
        <f t="shared" si="5"/>
        <v>-1.940666819018942</v>
      </c>
      <c r="F387" s="357"/>
    </row>
    <row r="388" spans="2:6" x14ac:dyDescent="0.2">
      <c r="B388" s="127">
        <v>39817</v>
      </c>
      <c r="C388" s="201">
        <v>0.44699464338588257</v>
      </c>
      <c r="D388" s="201">
        <v>0.44699464338588257</v>
      </c>
      <c r="E388" s="206">
        <f t="shared" si="5"/>
        <v>-0.80520866791714341</v>
      </c>
      <c r="F388" s="357"/>
    </row>
    <row r="389" spans="2:6" x14ac:dyDescent="0.2">
      <c r="B389" s="127">
        <v>39818</v>
      </c>
      <c r="C389" s="201">
        <v>4.6565918491697535E-2</v>
      </c>
      <c r="D389" s="201">
        <v>4.6565918491697535E-2</v>
      </c>
      <c r="E389" s="206">
        <f t="shared" si="5"/>
        <v>-3.0668863682659184</v>
      </c>
      <c r="F389" s="357"/>
    </row>
    <row r="390" spans="2:6" x14ac:dyDescent="0.2">
      <c r="B390" s="127">
        <v>39819</v>
      </c>
      <c r="C390" s="201">
        <v>0.16344728747488704</v>
      </c>
      <c r="D390" s="201">
        <v>0.16344728747488704</v>
      </c>
      <c r="E390" s="206">
        <f t="shared" si="5"/>
        <v>-1.8112647413923455</v>
      </c>
      <c r="F390" s="357"/>
    </row>
    <row r="391" spans="2:6" x14ac:dyDescent="0.2">
      <c r="B391" s="127">
        <v>39820</v>
      </c>
      <c r="C391" s="201">
        <v>4.3229760163659363E-2</v>
      </c>
      <c r="D391" s="201">
        <v>4.3229760163659363E-2</v>
      </c>
      <c r="E391" s="206">
        <f t="shared" si="5"/>
        <v>-3.1412261282324123</v>
      </c>
      <c r="F391" s="357"/>
    </row>
    <row r="392" spans="2:6" x14ac:dyDescent="0.2">
      <c r="B392" s="127">
        <v>39821</v>
      </c>
      <c r="C392" s="201">
        <v>7.1436203924920935E-2</v>
      </c>
      <c r="D392" s="201">
        <v>7.1436203924920935E-2</v>
      </c>
      <c r="E392" s="206">
        <f t="shared" si="5"/>
        <v>-2.6389504803749491</v>
      </c>
      <c r="F392" s="357"/>
    </row>
    <row r="393" spans="2:6" x14ac:dyDescent="0.2">
      <c r="B393" s="127">
        <v>39822</v>
      </c>
      <c r="C393" s="201">
        <v>2.3824575170009486E-2</v>
      </c>
      <c r="D393" s="201">
        <v>2.3824575170009486E-2</v>
      </c>
      <c r="E393" s="206">
        <f t="shared" si="5"/>
        <v>-3.7370376608701266</v>
      </c>
      <c r="F393" s="357"/>
    </row>
    <row r="394" spans="2:6" x14ac:dyDescent="0.2">
      <c r="B394" s="127">
        <v>39823</v>
      </c>
      <c r="C394" s="201">
        <v>2.9154271628542831E-2</v>
      </c>
      <c r="D394" s="201">
        <v>2.9154271628542831E-2</v>
      </c>
      <c r="E394" s="206">
        <f t="shared" si="5"/>
        <v>-3.5351538373488571</v>
      </c>
      <c r="F394" s="357"/>
    </row>
    <row r="395" spans="2:6" x14ac:dyDescent="0.2">
      <c r="B395" s="127">
        <v>39824</v>
      </c>
      <c r="C395" s="201">
        <v>1.5127724291392629E-2</v>
      </c>
      <c r="D395" s="201">
        <v>1.5127724291392629E-2</v>
      </c>
      <c r="E395" s="206">
        <f t="shared" si="5"/>
        <v>-4.1912261728454281</v>
      </c>
      <c r="F395" s="357"/>
    </row>
    <row r="396" spans="2:6" x14ac:dyDescent="0.2">
      <c r="B396" s="127">
        <v>39825</v>
      </c>
      <c r="C396" s="201">
        <v>1.6338203254426528E-2</v>
      </c>
      <c r="D396" s="201">
        <v>1.6338203254426528E-2</v>
      </c>
      <c r="E396" s="206">
        <f t="shared" si="5"/>
        <v>-4.1142491555457354</v>
      </c>
      <c r="F396" s="357"/>
    </row>
    <row r="397" spans="2:6" x14ac:dyDescent="0.2">
      <c r="B397" s="127">
        <v>39826</v>
      </c>
      <c r="C397" s="201">
        <v>0.63224849730130073</v>
      </c>
      <c r="D397" s="201">
        <v>0.63224849730130073</v>
      </c>
      <c r="E397" s="206">
        <f t="shared" si="5"/>
        <v>-0.45847277018253313</v>
      </c>
      <c r="F397" s="357"/>
    </row>
    <row r="398" spans="2:6" x14ac:dyDescent="0.2">
      <c r="B398" s="127">
        <v>39827</v>
      </c>
      <c r="C398" s="201">
        <v>0.56771952778269452</v>
      </c>
      <c r="D398" s="201">
        <v>0.56648294684741196</v>
      </c>
      <c r="E398" s="206">
        <f t="shared" si="5"/>
        <v>-0.56830830161957602</v>
      </c>
      <c r="F398" s="357"/>
    </row>
    <row r="399" spans="2:6" x14ac:dyDescent="0.2">
      <c r="B399" s="127">
        <v>39828</v>
      </c>
      <c r="C399" s="201">
        <v>0.22750805286628203</v>
      </c>
      <c r="D399" s="201">
        <v>0.22750805286628203</v>
      </c>
      <c r="E399" s="206">
        <f t="shared" si="5"/>
        <v>-1.4805696440031719</v>
      </c>
      <c r="F399" s="357"/>
    </row>
    <row r="400" spans="2:6" x14ac:dyDescent="0.2">
      <c r="B400" s="127">
        <v>39829</v>
      </c>
      <c r="C400" s="201">
        <v>0.37469707437675426</v>
      </c>
      <c r="D400" s="201">
        <v>0.37469707437675426</v>
      </c>
      <c r="E400" s="206">
        <f t="shared" si="5"/>
        <v>-0.98163738112129251</v>
      </c>
      <c r="F400" s="357"/>
    </row>
    <row r="401" spans="2:6" x14ac:dyDescent="0.2">
      <c r="B401" s="127">
        <v>39830</v>
      </c>
      <c r="C401" s="201">
        <v>0.31301648257978842</v>
      </c>
      <c r="D401" s="201">
        <v>0.31301648257978842</v>
      </c>
      <c r="E401" s="206">
        <f t="shared" si="5"/>
        <v>-1.1614994298291488</v>
      </c>
      <c r="F401" s="357"/>
    </row>
    <row r="402" spans="2:6" x14ac:dyDescent="0.2">
      <c r="B402" s="127">
        <v>39831</v>
      </c>
      <c r="C402" s="201">
        <v>0.26314050773230141</v>
      </c>
      <c r="D402" s="201">
        <v>0.26314050773230141</v>
      </c>
      <c r="E402" s="206">
        <f t="shared" si="5"/>
        <v>-1.3350671395323541</v>
      </c>
      <c r="F402" s="357"/>
    </row>
    <row r="403" spans="2:6" x14ac:dyDescent="0.2">
      <c r="B403" s="127">
        <v>39832</v>
      </c>
      <c r="C403" s="201">
        <v>0.22537911075474668</v>
      </c>
      <c r="D403" s="201">
        <v>0.22506751846102771</v>
      </c>
      <c r="E403" s="206">
        <f t="shared" si="5"/>
        <v>-1.4913548397443175</v>
      </c>
      <c r="F403" s="357"/>
    </row>
    <row r="404" spans="2:6" x14ac:dyDescent="0.2">
      <c r="B404" s="127">
        <v>39833</v>
      </c>
      <c r="C404" s="201">
        <v>1.3453135948044024</v>
      </c>
      <c r="D404" s="201">
        <v>1.3453135948044024</v>
      </c>
      <c r="E404" s="206">
        <f t="shared" ref="E404:E467" si="6">IF(D404=0,"",LN(D404))</f>
        <v>0.29662714186557237</v>
      </c>
      <c r="F404" s="357"/>
    </row>
    <row r="405" spans="2:6" x14ac:dyDescent="0.2">
      <c r="B405" s="127">
        <v>39834</v>
      </c>
      <c r="C405" s="201">
        <v>0.19308444559003102</v>
      </c>
      <c r="D405" s="201">
        <v>0.19308444559003102</v>
      </c>
      <c r="E405" s="206">
        <f t="shared" si="6"/>
        <v>-1.6446276438535448</v>
      </c>
      <c r="F405" s="357"/>
    </row>
    <row r="406" spans="2:6" x14ac:dyDescent="0.2">
      <c r="B406" s="127">
        <v>39835</v>
      </c>
      <c r="C406" s="201">
        <v>12.431276361972364</v>
      </c>
      <c r="D406" s="201">
        <v>12.431276361972364</v>
      </c>
      <c r="E406" s="206">
        <f t="shared" si="6"/>
        <v>2.5202155842391023</v>
      </c>
      <c r="F406" s="357"/>
    </row>
    <row r="407" spans="2:6" x14ac:dyDescent="0.2">
      <c r="B407" s="127">
        <v>39836</v>
      </c>
      <c r="C407" s="201">
        <v>1.0024348245988248</v>
      </c>
      <c r="D407" s="201">
        <v>1.0024348245988248</v>
      </c>
      <c r="E407" s="206">
        <f t="shared" si="6"/>
        <v>2.4318652161563624E-3</v>
      </c>
      <c r="F407" s="357"/>
    </row>
    <row r="408" spans="2:6" x14ac:dyDescent="0.2">
      <c r="B408" s="127">
        <v>39837</v>
      </c>
      <c r="C408" s="201">
        <v>0.72687467219593449</v>
      </c>
      <c r="D408" s="201">
        <v>0.72687467219593449</v>
      </c>
      <c r="E408" s="206">
        <f t="shared" si="6"/>
        <v>-0.31900120668652809</v>
      </c>
      <c r="F408" s="357"/>
    </row>
    <row r="409" spans="2:6" x14ac:dyDescent="0.2">
      <c r="B409" s="127">
        <v>39838</v>
      </c>
      <c r="C409" s="201">
        <v>4.6454985109640516E-2</v>
      </c>
      <c r="D409" s="201">
        <v>4.6454985109640516E-2</v>
      </c>
      <c r="E409" s="206">
        <f t="shared" si="6"/>
        <v>-3.0692714974218904</v>
      </c>
      <c r="F409" s="357"/>
    </row>
    <row r="410" spans="2:6" x14ac:dyDescent="0.2">
      <c r="B410" s="127">
        <v>39839</v>
      </c>
      <c r="C410" s="201">
        <v>6.8941834201903654E-2</v>
      </c>
      <c r="D410" s="201">
        <v>6.8941834201903654E-2</v>
      </c>
      <c r="E410" s="206">
        <f t="shared" si="6"/>
        <v>-2.6744921124756065</v>
      </c>
      <c r="F410" s="357"/>
    </row>
    <row r="411" spans="2:6" x14ac:dyDescent="0.2">
      <c r="B411" s="127">
        <v>39840</v>
      </c>
      <c r="C411" s="201">
        <v>0.37477701166676591</v>
      </c>
      <c r="D411" s="201">
        <v>0.37477701166676591</v>
      </c>
      <c r="E411" s="206">
        <f t="shared" si="6"/>
        <v>-0.98142406543285621</v>
      </c>
      <c r="F411" s="357"/>
    </row>
    <row r="412" spans="2:6" x14ac:dyDescent="0.2">
      <c r="B412" s="127">
        <v>39841</v>
      </c>
      <c r="C412" s="201">
        <v>7.520110346087681</v>
      </c>
      <c r="D412" s="201">
        <v>7.520110346087681</v>
      </c>
      <c r="E412" s="206">
        <f t="shared" si="6"/>
        <v>2.0175808115359635</v>
      </c>
      <c r="F412" s="357"/>
    </row>
    <row r="413" spans="2:6" x14ac:dyDescent="0.2">
      <c r="B413" s="127">
        <v>39842</v>
      </c>
      <c r="C413" s="201">
        <v>8.6356384909471018</v>
      </c>
      <c r="D413" s="201">
        <v>6.9640812391258775</v>
      </c>
      <c r="E413" s="206">
        <f t="shared" si="6"/>
        <v>1.9407656874217425</v>
      </c>
      <c r="F413" s="357" t="s">
        <v>539</v>
      </c>
    </row>
    <row r="414" spans="2:6" x14ac:dyDescent="0.2">
      <c r="B414" s="127">
        <v>39843</v>
      </c>
      <c r="C414" s="201">
        <v>11.181556346409062</v>
      </c>
      <c r="D414" s="201">
        <v>9.3010495439903877</v>
      </c>
      <c r="E414" s="206">
        <f t="shared" si="6"/>
        <v>2.2301272479841696</v>
      </c>
      <c r="F414" s="357" t="s">
        <v>539</v>
      </c>
    </row>
    <row r="415" spans="2:6" x14ac:dyDescent="0.2">
      <c r="B415" s="127">
        <v>39844</v>
      </c>
      <c r="C415" s="201">
        <v>1.8679126008086717</v>
      </c>
      <c r="D415" s="201">
        <v>1.8679126008086717</v>
      </c>
      <c r="E415" s="206">
        <f t="shared" si="6"/>
        <v>0.62482155113642057</v>
      </c>
      <c r="F415" s="357"/>
    </row>
    <row r="416" spans="2:6" x14ac:dyDescent="0.2">
      <c r="B416" s="127">
        <v>39845</v>
      </c>
      <c r="C416" s="201">
        <v>5.4210500986572985</v>
      </c>
      <c r="D416" s="201">
        <v>5.4210500986572985</v>
      </c>
      <c r="E416" s="206">
        <f t="shared" si="6"/>
        <v>1.690289541825112</v>
      </c>
      <c r="F416" s="357"/>
    </row>
    <row r="417" spans="2:6" x14ac:dyDescent="0.2">
      <c r="B417" s="127">
        <v>39846</v>
      </c>
      <c r="C417" s="201">
        <v>2.2100572530447544</v>
      </c>
      <c r="D417" s="201">
        <v>2.2100572530447544</v>
      </c>
      <c r="E417" s="206">
        <f t="shared" si="6"/>
        <v>0.79301842154919011</v>
      </c>
      <c r="F417" s="357"/>
    </row>
    <row r="418" spans="2:6" x14ac:dyDescent="0.2">
      <c r="B418" s="127">
        <v>39847</v>
      </c>
      <c r="C418" s="201">
        <v>0.47850135526334037</v>
      </c>
      <c r="D418" s="201">
        <v>0.47850135526334037</v>
      </c>
      <c r="E418" s="206">
        <f t="shared" si="6"/>
        <v>-0.73709623577685834</v>
      </c>
      <c r="F418" s="357"/>
    </row>
    <row r="419" spans="2:6" x14ac:dyDescent="0.2">
      <c r="B419" s="127">
        <v>39848</v>
      </c>
      <c r="C419" s="201">
        <v>2.3332699816715214</v>
      </c>
      <c r="D419" s="201">
        <v>0.31524493846052204</v>
      </c>
      <c r="E419" s="206">
        <f t="shared" si="6"/>
        <v>-1.1544053599027275</v>
      </c>
      <c r="F419" s="357" t="s">
        <v>539</v>
      </c>
    </row>
    <row r="420" spans="2:6" x14ac:dyDescent="0.2">
      <c r="B420" s="127">
        <v>39849</v>
      </c>
      <c r="C420" s="201">
        <v>0.61922198177592924</v>
      </c>
      <c r="D420" s="201">
        <v>0.61922198177592924</v>
      </c>
      <c r="E420" s="206">
        <f t="shared" si="6"/>
        <v>-0.47929145705261639</v>
      </c>
      <c r="F420" s="357"/>
    </row>
    <row r="421" spans="2:6" x14ac:dyDescent="0.2">
      <c r="B421" s="127">
        <v>39850</v>
      </c>
      <c r="C421" s="201">
        <v>0.66873089763866878</v>
      </c>
      <c r="D421" s="201">
        <v>0.66873089763866878</v>
      </c>
      <c r="E421" s="206">
        <f t="shared" si="6"/>
        <v>-0.40237354545851367</v>
      </c>
      <c r="F421" s="357"/>
    </row>
    <row r="422" spans="2:6" x14ac:dyDescent="0.2">
      <c r="B422" s="127">
        <v>39851</v>
      </c>
      <c r="C422" s="201">
        <v>94.48370380460716</v>
      </c>
      <c r="D422" s="201">
        <v>94.48370380460716</v>
      </c>
      <c r="E422" s="206">
        <f t="shared" si="6"/>
        <v>4.5484273731169944</v>
      </c>
      <c r="F422" s="357"/>
    </row>
    <row r="423" spans="2:6" x14ac:dyDescent="0.2">
      <c r="B423" s="127">
        <v>39852</v>
      </c>
      <c r="C423" s="201">
        <v>6.3260952020496575</v>
      </c>
      <c r="D423" s="201">
        <v>6.3260952020496575</v>
      </c>
      <c r="E423" s="206">
        <f t="shared" si="6"/>
        <v>1.8446831740983325</v>
      </c>
      <c r="F423" s="357"/>
    </row>
    <row r="424" spans="2:6" x14ac:dyDescent="0.2">
      <c r="B424" s="127">
        <v>39853</v>
      </c>
      <c r="C424" s="201">
        <v>2.1288686997384092</v>
      </c>
      <c r="D424" s="201">
        <v>2.1288686997384092</v>
      </c>
      <c r="E424" s="206">
        <f t="shared" si="6"/>
        <v>0.75559071174011183</v>
      </c>
      <c r="F424" s="357"/>
    </row>
    <row r="425" spans="2:6" x14ac:dyDescent="0.2">
      <c r="B425" s="127">
        <v>39854</v>
      </c>
      <c r="C425" s="201">
        <v>0.23686397854417882</v>
      </c>
      <c r="D425" s="201">
        <v>0.23686397854417882</v>
      </c>
      <c r="E425" s="206">
        <f t="shared" si="6"/>
        <v>-1.4402692328013216</v>
      </c>
      <c r="F425" s="357"/>
    </row>
    <row r="426" spans="2:6" x14ac:dyDescent="0.2">
      <c r="B426" s="127">
        <v>39855</v>
      </c>
      <c r="C426" s="201">
        <v>1.945262532821191</v>
      </c>
      <c r="D426" s="201">
        <v>1.945262532821191</v>
      </c>
      <c r="E426" s="206">
        <f t="shared" si="6"/>
        <v>0.66539694627589363</v>
      </c>
      <c r="F426" s="357"/>
    </row>
    <row r="427" spans="2:6" x14ac:dyDescent="0.2">
      <c r="B427" s="127">
        <v>39856</v>
      </c>
      <c r="C427" s="201">
        <v>0.79590949467397409</v>
      </c>
      <c r="D427" s="201">
        <v>0.79590949467397409</v>
      </c>
      <c r="E427" s="206">
        <f t="shared" si="6"/>
        <v>-0.22826979976043105</v>
      </c>
      <c r="F427" s="357"/>
    </row>
    <row r="428" spans="2:6" x14ac:dyDescent="0.2">
      <c r="B428" s="127">
        <v>39857</v>
      </c>
      <c r="C428" s="201">
        <v>0.22633020136855903</v>
      </c>
      <c r="D428" s="201">
        <v>0.22633020136855903</v>
      </c>
      <c r="E428" s="206">
        <f t="shared" si="6"/>
        <v>-1.4857602780287125</v>
      </c>
      <c r="F428" s="357"/>
    </row>
    <row r="429" spans="2:6" x14ac:dyDescent="0.2">
      <c r="B429" s="127">
        <v>39858</v>
      </c>
      <c r="C429" s="201">
        <v>0.27355356328627095</v>
      </c>
      <c r="D429" s="201">
        <v>0.27355356328627095</v>
      </c>
      <c r="E429" s="206">
        <f t="shared" si="6"/>
        <v>-1.2962578324695118</v>
      </c>
      <c r="F429" s="357"/>
    </row>
    <row r="430" spans="2:6" x14ac:dyDescent="0.2">
      <c r="B430" s="127">
        <v>39859</v>
      </c>
      <c r="C430" s="201">
        <v>1.1468325664519508</v>
      </c>
      <c r="D430" s="201">
        <v>1.1468325664519508</v>
      </c>
      <c r="E430" s="206">
        <f t="shared" si="6"/>
        <v>0.13700385229735482</v>
      </c>
      <c r="F430" s="357"/>
    </row>
    <row r="431" spans="2:6" x14ac:dyDescent="0.2">
      <c r="B431" s="127">
        <v>39860</v>
      </c>
      <c r="C431" s="201">
        <v>0.54842527617110171</v>
      </c>
      <c r="D431" s="201">
        <v>0.54842527617110171</v>
      </c>
      <c r="E431" s="206">
        <f t="shared" si="6"/>
        <v>-0.60070424159919167</v>
      </c>
      <c r="F431" s="357"/>
    </row>
    <row r="432" spans="2:6" x14ac:dyDescent="0.2">
      <c r="B432" s="127">
        <v>39861</v>
      </c>
      <c r="C432" s="201">
        <v>0.24895082306859681</v>
      </c>
      <c r="D432" s="201">
        <v>0.24895082306859681</v>
      </c>
      <c r="E432" s="206">
        <f t="shared" si="6"/>
        <v>-1.3904998997391502</v>
      </c>
      <c r="F432" s="357"/>
    </row>
    <row r="433" spans="2:6" x14ac:dyDescent="0.2">
      <c r="B433" s="127">
        <v>39862</v>
      </c>
      <c r="C433" s="201">
        <v>0.11780309487822206</v>
      </c>
      <c r="D433" s="201">
        <v>0.11780309487822206</v>
      </c>
      <c r="E433" s="206">
        <f t="shared" si="6"/>
        <v>-2.1387407357988786</v>
      </c>
      <c r="F433" s="357"/>
    </row>
    <row r="434" spans="2:6" x14ac:dyDescent="0.2">
      <c r="B434" s="127">
        <v>39863</v>
      </c>
      <c r="C434" s="201">
        <v>0.37013738609955782</v>
      </c>
      <c r="D434" s="201">
        <v>0.37013738609955782</v>
      </c>
      <c r="E434" s="206">
        <f t="shared" si="6"/>
        <v>-0.99388102848118076</v>
      </c>
      <c r="F434" s="357"/>
    </row>
    <row r="435" spans="2:6" x14ac:dyDescent="0.2">
      <c r="B435" s="127">
        <v>39864</v>
      </c>
      <c r="C435" s="201">
        <v>0.13263554060855118</v>
      </c>
      <c r="D435" s="201">
        <v>0.13263554060855118</v>
      </c>
      <c r="E435" s="206">
        <f t="shared" si="6"/>
        <v>-2.0201502084215504</v>
      </c>
      <c r="F435" s="357"/>
    </row>
    <row r="436" spans="2:6" x14ac:dyDescent="0.2">
      <c r="B436" s="127">
        <v>39865</v>
      </c>
      <c r="C436" s="201">
        <v>1.8279211165771179</v>
      </c>
      <c r="D436" s="201">
        <v>1.8279211165771179</v>
      </c>
      <c r="E436" s="206">
        <f t="shared" si="6"/>
        <v>0.60317931924369039</v>
      </c>
      <c r="F436" s="357"/>
    </row>
    <row r="437" spans="2:6" x14ac:dyDescent="0.2">
      <c r="B437" s="127">
        <v>39866</v>
      </c>
      <c r="C437" s="201">
        <v>0.19293109650306983</v>
      </c>
      <c r="D437" s="201">
        <v>0.19293109650306983</v>
      </c>
      <c r="E437" s="206">
        <f t="shared" si="6"/>
        <v>-1.6454221667590043</v>
      </c>
      <c r="F437" s="357"/>
    </row>
    <row r="438" spans="2:6" x14ac:dyDescent="0.2">
      <c r="B438" s="127">
        <v>39867</v>
      </c>
      <c r="C438" s="201">
        <v>1.0554821890745301</v>
      </c>
      <c r="D438" s="201">
        <v>1.0554821890745301</v>
      </c>
      <c r="E438" s="206">
        <f t="shared" si="6"/>
        <v>5.3997713767397947E-2</v>
      </c>
      <c r="F438" s="357"/>
    </row>
    <row r="439" spans="2:6" x14ac:dyDescent="0.2">
      <c r="B439" s="127">
        <v>39868</v>
      </c>
      <c r="C439" s="201">
        <v>0.45332926577599125</v>
      </c>
      <c r="D439" s="201">
        <v>0.45332926577599125</v>
      </c>
      <c r="E439" s="206">
        <f t="shared" si="6"/>
        <v>-0.79113656151336309</v>
      </c>
      <c r="F439" s="357"/>
    </row>
    <row r="440" spans="2:6" x14ac:dyDescent="0.2">
      <c r="B440" s="127">
        <v>39869</v>
      </c>
      <c r="C440" s="201">
        <v>1.4037428596831383</v>
      </c>
      <c r="D440" s="201">
        <v>1.4037428596831383</v>
      </c>
      <c r="E440" s="206">
        <f t="shared" si="6"/>
        <v>0.33914214045607471</v>
      </c>
      <c r="F440" s="357"/>
    </row>
    <row r="441" spans="2:6" x14ac:dyDescent="0.2">
      <c r="B441" s="127">
        <v>39870</v>
      </c>
      <c r="C441" s="201">
        <v>0.77327908473434315</v>
      </c>
      <c r="D441" s="201">
        <v>0.77327908473434315</v>
      </c>
      <c r="E441" s="206">
        <f t="shared" si="6"/>
        <v>-0.25711525450086914</v>
      </c>
      <c r="F441" s="357"/>
    </row>
    <row r="442" spans="2:6" x14ac:dyDescent="0.2">
      <c r="B442" s="127">
        <v>39871</v>
      </c>
      <c r="C442" s="201">
        <v>0.58867125463208048</v>
      </c>
      <c r="D442" s="201">
        <v>0.58867125463208048</v>
      </c>
      <c r="E442" s="206">
        <f t="shared" si="6"/>
        <v>-0.52988739269098184</v>
      </c>
      <c r="F442" s="357"/>
    </row>
    <row r="443" spans="2:6" x14ac:dyDescent="0.2">
      <c r="B443" s="127">
        <v>39872</v>
      </c>
      <c r="C443" s="201">
        <v>2.1320417207398929E-2</v>
      </c>
      <c r="D443" s="201">
        <v>2.1320417207398929E-2</v>
      </c>
      <c r="E443" s="206">
        <f t="shared" si="6"/>
        <v>-3.8480901110486183</v>
      </c>
      <c r="F443" s="357"/>
    </row>
    <row r="444" spans="2:6" x14ac:dyDescent="0.2">
      <c r="B444" s="127">
        <v>39873</v>
      </c>
      <c r="C444" s="201">
        <v>0.67397902543392485</v>
      </c>
      <c r="D444" s="201">
        <v>0.67397902543392485</v>
      </c>
      <c r="E444" s="206">
        <f t="shared" si="6"/>
        <v>-0.39455628808828891</v>
      </c>
      <c r="F444" s="357"/>
    </row>
    <row r="445" spans="2:6" x14ac:dyDescent="0.2">
      <c r="B445" s="127">
        <v>39874</v>
      </c>
      <c r="C445" s="201">
        <v>0.12372334845888246</v>
      </c>
      <c r="D445" s="201">
        <v>0.12372334845888246</v>
      </c>
      <c r="E445" s="206">
        <f t="shared" si="6"/>
        <v>-2.0897072667167507</v>
      </c>
      <c r="F445" s="357"/>
    </row>
    <row r="446" spans="2:6" x14ac:dyDescent="0.2">
      <c r="B446" s="127">
        <v>39875</v>
      </c>
      <c r="C446" s="201">
        <v>4.2877301969638513</v>
      </c>
      <c r="D446" s="201">
        <v>4.2877301969638513</v>
      </c>
      <c r="E446" s="206">
        <f t="shared" si="6"/>
        <v>1.4557575013047477</v>
      </c>
      <c r="F446" s="357"/>
    </row>
    <row r="447" spans="2:6" x14ac:dyDescent="0.2">
      <c r="B447" s="127">
        <v>39876</v>
      </c>
      <c r="C447" s="201">
        <v>1.7310664858017506</v>
      </c>
      <c r="D447" s="201">
        <v>1.7310664858017506</v>
      </c>
      <c r="E447" s="206">
        <f t="shared" si="6"/>
        <v>0.54873768435407222</v>
      </c>
      <c r="F447" s="357"/>
    </row>
    <row r="448" spans="2:6" x14ac:dyDescent="0.2">
      <c r="B448" s="127">
        <v>39877</v>
      </c>
      <c r="C448" s="201">
        <v>0.22934497916328497</v>
      </c>
      <c r="D448" s="201">
        <v>0.22934497916328497</v>
      </c>
      <c r="E448" s="206">
        <f t="shared" si="6"/>
        <v>-1.472527949770972</v>
      </c>
      <c r="F448" s="357"/>
    </row>
    <row r="449" spans="2:6" x14ac:dyDescent="0.2">
      <c r="B449" s="127">
        <v>39878</v>
      </c>
      <c r="C449" s="201">
        <v>0.13185248144108988</v>
      </c>
      <c r="D449" s="201">
        <v>0.13185248144108988</v>
      </c>
      <c r="E449" s="206">
        <f t="shared" si="6"/>
        <v>-2.0260715461772318</v>
      </c>
      <c r="F449" s="357"/>
    </row>
    <row r="450" spans="2:6" x14ac:dyDescent="0.2">
      <c r="B450" s="127">
        <v>39879</v>
      </c>
      <c r="C450" s="201">
        <v>0.18170887980939035</v>
      </c>
      <c r="D450" s="201">
        <v>0.18170887980939035</v>
      </c>
      <c r="E450" s="206">
        <f t="shared" si="6"/>
        <v>-1.7053494340565327</v>
      </c>
      <c r="F450" s="357"/>
    </row>
    <row r="451" spans="2:6" x14ac:dyDescent="0.2">
      <c r="B451" s="127">
        <v>39880</v>
      </c>
      <c r="C451" s="201">
        <v>2.657180774918615E-2</v>
      </c>
      <c r="D451" s="201">
        <v>2.657180774918615E-2</v>
      </c>
      <c r="E451" s="206">
        <f t="shared" si="6"/>
        <v>-3.6279044842954047</v>
      </c>
      <c r="F451" s="357"/>
    </row>
    <row r="452" spans="2:6" x14ac:dyDescent="0.2">
      <c r="B452" s="127">
        <v>39881</v>
      </c>
      <c r="C452" s="201">
        <v>3.2676406508853053E-3</v>
      </c>
      <c r="D452" s="201">
        <v>3.2676406508853053E-3</v>
      </c>
      <c r="E452" s="206">
        <f t="shared" si="6"/>
        <v>-5.723687067979836</v>
      </c>
      <c r="F452" s="357"/>
    </row>
    <row r="453" spans="2:6" x14ac:dyDescent="0.2">
      <c r="B453" s="127">
        <v>39882</v>
      </c>
      <c r="C453" s="201">
        <v>0.31267389419402414</v>
      </c>
      <c r="D453" s="201">
        <v>0.31267389419402414</v>
      </c>
      <c r="E453" s="206">
        <f t="shared" si="6"/>
        <v>-1.1625945031520482</v>
      </c>
      <c r="F453" s="357"/>
    </row>
    <row r="454" spans="2:6" x14ac:dyDescent="0.2">
      <c r="B454" s="127">
        <v>39883</v>
      </c>
      <c r="C454" s="201">
        <v>0.49721320661913387</v>
      </c>
      <c r="D454" s="201">
        <v>0.49721320661913387</v>
      </c>
      <c r="E454" s="206">
        <f t="shared" si="6"/>
        <v>-0.69873635771295839</v>
      </c>
      <c r="F454" s="357"/>
    </row>
    <row r="455" spans="2:6" x14ac:dyDescent="0.2">
      <c r="B455" s="127">
        <v>39884</v>
      </c>
      <c r="C455" s="201">
        <v>0.17533999858070526</v>
      </c>
      <c r="D455" s="201">
        <v>0.17533999858070526</v>
      </c>
      <c r="E455" s="206">
        <f t="shared" si="6"/>
        <v>-1.7410283409162266</v>
      </c>
      <c r="F455" s="357"/>
    </row>
    <row r="456" spans="2:6" x14ac:dyDescent="0.2">
      <c r="B456" s="127">
        <v>39885</v>
      </c>
      <c r="C456" s="201">
        <v>0.26541301069120471</v>
      </c>
      <c r="D456" s="201">
        <v>0.26541301069120471</v>
      </c>
      <c r="E456" s="206">
        <f t="shared" si="6"/>
        <v>-1.3264681353345804</v>
      </c>
      <c r="F456" s="357"/>
    </row>
    <row r="457" spans="2:6" x14ac:dyDescent="0.2">
      <c r="B457" s="127">
        <v>39886</v>
      </c>
      <c r="C457" s="201">
        <v>1.7212880344480779</v>
      </c>
      <c r="D457" s="201">
        <v>1.7212880344480779</v>
      </c>
      <c r="E457" s="206">
        <f t="shared" si="6"/>
        <v>0.54307286780893993</v>
      </c>
      <c r="F457" s="357"/>
    </row>
    <row r="458" spans="2:6" x14ac:dyDescent="0.2">
      <c r="B458" s="127">
        <v>39887</v>
      </c>
      <c r="C458" s="201">
        <v>0.46599524780967749</v>
      </c>
      <c r="D458" s="201">
        <v>0.46599524780967749</v>
      </c>
      <c r="E458" s="206">
        <f t="shared" si="6"/>
        <v>-0.76357984274179957</v>
      </c>
      <c r="F458" s="357"/>
    </row>
    <row r="459" spans="2:6" x14ac:dyDescent="0.2">
      <c r="B459" s="127">
        <v>39888</v>
      </c>
      <c r="C459" s="201">
        <v>6.820608485914316E-2</v>
      </c>
      <c r="D459" s="201">
        <v>6.820608485914316E-2</v>
      </c>
      <c r="E459" s="206">
        <f t="shared" si="6"/>
        <v>-2.6852214973041093</v>
      </c>
      <c r="F459" s="357"/>
    </row>
    <row r="460" spans="2:6" x14ac:dyDescent="0.2">
      <c r="B460" s="127">
        <v>39889</v>
      </c>
      <c r="C460" s="201">
        <v>0.20529527448263035</v>
      </c>
      <c r="D460" s="201">
        <v>0.20529527448263035</v>
      </c>
      <c r="E460" s="206">
        <f t="shared" si="6"/>
        <v>-1.5833059728420791</v>
      </c>
      <c r="F460" s="357"/>
    </row>
    <row r="461" spans="2:6" x14ac:dyDescent="0.2">
      <c r="B461" s="127">
        <v>39890</v>
      </c>
      <c r="C461" s="201">
        <v>0.1420012545260412</v>
      </c>
      <c r="D461" s="201">
        <v>0.1420012545260412</v>
      </c>
      <c r="E461" s="206">
        <f t="shared" si="6"/>
        <v>-1.9519193867294709</v>
      </c>
      <c r="F461" s="357"/>
    </row>
    <row r="462" spans="2:6" x14ac:dyDescent="0.2">
      <c r="B462" s="127">
        <v>39891</v>
      </c>
      <c r="C462" s="201">
        <v>0.14859037114557477</v>
      </c>
      <c r="D462" s="201">
        <v>0.14859037114557477</v>
      </c>
      <c r="E462" s="206">
        <f t="shared" si="6"/>
        <v>-1.9065619459340086</v>
      </c>
      <c r="F462" s="357"/>
    </row>
    <row r="463" spans="2:6" x14ac:dyDescent="0.2">
      <c r="B463" s="127">
        <v>39892</v>
      </c>
      <c r="C463" s="201">
        <v>0.2370695315756374</v>
      </c>
      <c r="D463" s="201">
        <v>0.2370695315756374</v>
      </c>
      <c r="E463" s="206">
        <f t="shared" si="6"/>
        <v>-1.4394017986994556</v>
      </c>
      <c r="F463" s="357"/>
    </row>
    <row r="464" spans="2:6" x14ac:dyDescent="0.2">
      <c r="B464" s="127">
        <v>39893</v>
      </c>
      <c r="C464" s="201">
        <v>0.12307895601899245</v>
      </c>
      <c r="D464" s="201">
        <v>0.12307895601899245</v>
      </c>
      <c r="E464" s="206">
        <f t="shared" si="6"/>
        <v>-2.0949292106979023</v>
      </c>
      <c r="F464" s="357"/>
    </row>
    <row r="465" spans="2:6" x14ac:dyDescent="0.2">
      <c r="B465" s="127">
        <v>39894</v>
      </c>
      <c r="C465" s="201">
        <v>0.38153415973265054</v>
      </c>
      <c r="D465" s="201">
        <v>0.38153415973265054</v>
      </c>
      <c r="E465" s="206">
        <f t="shared" si="6"/>
        <v>-0.96355489168252539</v>
      </c>
      <c r="F465" s="357"/>
    </row>
    <row r="466" spans="2:6" x14ac:dyDescent="0.2">
      <c r="B466" s="127">
        <v>39895</v>
      </c>
      <c r="C466" s="201">
        <v>6.08339090721483E-2</v>
      </c>
      <c r="D466" s="201">
        <v>6.08339090721483E-2</v>
      </c>
      <c r="E466" s="206">
        <f t="shared" si="6"/>
        <v>-2.7996079304727877</v>
      </c>
      <c r="F466" s="357"/>
    </row>
    <row r="467" spans="2:6" x14ac:dyDescent="0.2">
      <c r="B467" s="127">
        <v>39896</v>
      </c>
      <c r="C467" s="201">
        <v>1.9649890983481529E-2</v>
      </c>
      <c r="D467" s="201">
        <v>1.9649890983481529E-2</v>
      </c>
      <c r="E467" s="206">
        <f t="shared" si="6"/>
        <v>-3.9296834885966825</v>
      </c>
      <c r="F467" s="357"/>
    </row>
    <row r="468" spans="2:6" x14ac:dyDescent="0.2">
      <c r="B468" s="127">
        <v>39897</v>
      </c>
      <c r="C468" s="201">
        <v>0.5673997786226479</v>
      </c>
      <c r="D468" s="201">
        <v>0.5673997786226479</v>
      </c>
      <c r="E468" s="206">
        <f t="shared" ref="E468:E531" si="7">IF(D468=0,"",LN(D468))</f>
        <v>-0.56669114676846344</v>
      </c>
      <c r="F468" s="357"/>
    </row>
    <row r="469" spans="2:6" x14ac:dyDescent="0.2">
      <c r="B469" s="127">
        <v>39898</v>
      </c>
      <c r="C469" s="201">
        <v>0.1152287878651931</v>
      </c>
      <c r="D469" s="201">
        <v>0.1152287878651931</v>
      </c>
      <c r="E469" s="206">
        <f t="shared" si="7"/>
        <v>-2.1608356672756823</v>
      </c>
      <c r="F469" s="357"/>
    </row>
    <row r="470" spans="2:6" x14ac:dyDescent="0.2">
      <c r="B470" s="127">
        <v>39899</v>
      </c>
      <c r="C470" s="201">
        <v>0.11063484074942025</v>
      </c>
      <c r="D470" s="201">
        <v>0.11063484074942025</v>
      </c>
      <c r="E470" s="206">
        <f t="shared" si="7"/>
        <v>-2.2015202236834246</v>
      </c>
      <c r="F470" s="357"/>
    </row>
    <row r="471" spans="2:6" x14ac:dyDescent="0.2">
      <c r="B471" s="127">
        <v>39900</v>
      </c>
      <c r="C471" s="201">
        <v>0.1202550488963352</v>
      </c>
      <c r="D471" s="201">
        <v>0.1202550488963352</v>
      </c>
      <c r="E471" s="206">
        <f t="shared" si="7"/>
        <v>-2.1181403842137714</v>
      </c>
      <c r="F471" s="357"/>
    </row>
    <row r="472" spans="2:6" x14ac:dyDescent="0.2">
      <c r="B472" s="127">
        <v>39901</v>
      </c>
      <c r="C472" s="201">
        <v>0.64125041498057445</v>
      </c>
      <c r="D472" s="201">
        <v>0.64125041498057445</v>
      </c>
      <c r="E472" s="206">
        <f t="shared" si="7"/>
        <v>-0.44433523535417113</v>
      </c>
      <c r="F472" s="357"/>
    </row>
    <row r="473" spans="2:6" x14ac:dyDescent="0.2">
      <c r="B473" s="127">
        <v>39902</v>
      </c>
      <c r="C473" s="201">
        <v>0.11637890601740186</v>
      </c>
      <c r="D473" s="201">
        <v>0.11637890601740186</v>
      </c>
      <c r="E473" s="206">
        <f t="shared" si="7"/>
        <v>-2.1509039798888594</v>
      </c>
      <c r="F473" s="357"/>
    </row>
    <row r="474" spans="2:6" x14ac:dyDescent="0.2">
      <c r="B474" s="127">
        <v>39903</v>
      </c>
      <c r="C474" s="201">
        <v>4.7050436351564202E-2</v>
      </c>
      <c r="D474" s="201">
        <v>4.7050436351564202E-2</v>
      </c>
      <c r="E474" s="206">
        <f t="shared" si="7"/>
        <v>-3.0565351387841</v>
      </c>
      <c r="F474" s="357"/>
    </row>
    <row r="475" spans="2:6" x14ac:dyDescent="0.2">
      <c r="B475" s="127">
        <v>39904</v>
      </c>
      <c r="C475" s="201">
        <v>5.9592434017069061E-2</v>
      </c>
      <c r="D475" s="201">
        <v>5.9592434017069061E-2</v>
      </c>
      <c r="E475" s="206">
        <f t="shared" si="7"/>
        <v>-2.8202266589914924</v>
      </c>
      <c r="F475" s="357"/>
    </row>
    <row r="476" spans="2:6" x14ac:dyDescent="0.2">
      <c r="B476" s="127">
        <v>39905</v>
      </c>
      <c r="C476" s="201">
        <v>0.40805865765713589</v>
      </c>
      <c r="D476" s="201">
        <v>0.40805865765713589</v>
      </c>
      <c r="E476" s="206">
        <f t="shared" si="7"/>
        <v>-0.8963443461442242</v>
      </c>
      <c r="F476" s="357"/>
    </row>
    <row r="477" spans="2:6" x14ac:dyDescent="0.2">
      <c r="B477" s="127">
        <v>39906</v>
      </c>
      <c r="C477" s="201">
        <v>3.8627460416766928</v>
      </c>
      <c r="D477" s="201">
        <v>3.4667970677696927</v>
      </c>
      <c r="E477" s="206">
        <f t="shared" si="7"/>
        <v>1.2432311324745604</v>
      </c>
      <c r="F477" s="357" t="s">
        <v>539</v>
      </c>
    </row>
    <row r="478" spans="2:6" x14ac:dyDescent="0.2">
      <c r="B478" s="127">
        <v>39907</v>
      </c>
      <c r="C478" s="201">
        <v>0.21946538266714846</v>
      </c>
      <c r="D478" s="201">
        <v>0.21946538266714846</v>
      </c>
      <c r="E478" s="206">
        <f t="shared" si="7"/>
        <v>-1.5165607688490859</v>
      </c>
      <c r="F478" s="357"/>
    </row>
    <row r="479" spans="2:6" x14ac:dyDescent="0.2">
      <c r="B479" s="127">
        <v>39908</v>
      </c>
      <c r="C479" s="201">
        <v>4.2092692997574961E-2</v>
      </c>
      <c r="D479" s="201">
        <v>4.1921398804692811E-2</v>
      </c>
      <c r="E479" s="206">
        <f t="shared" si="7"/>
        <v>-3.1719588710935067</v>
      </c>
      <c r="F479" s="357"/>
    </row>
    <row r="480" spans="2:6" x14ac:dyDescent="0.2">
      <c r="B480" s="127">
        <v>39909</v>
      </c>
      <c r="C480" s="201">
        <v>1.1234076777319997</v>
      </c>
      <c r="D480" s="201">
        <v>1.1234076777319997</v>
      </c>
      <c r="E480" s="206">
        <f t="shared" si="7"/>
        <v>0.11636663546350129</v>
      </c>
      <c r="F480" s="357"/>
    </row>
    <row r="481" spans="2:6" x14ac:dyDescent="0.2">
      <c r="B481" s="127">
        <v>39910</v>
      </c>
      <c r="C481" s="201">
        <v>0.14806343758080395</v>
      </c>
      <c r="D481" s="201">
        <v>0.14806343758080395</v>
      </c>
      <c r="E481" s="206">
        <f t="shared" si="7"/>
        <v>-1.9101144647518762</v>
      </c>
      <c r="F481" s="357"/>
    </row>
    <row r="482" spans="2:6" x14ac:dyDescent="0.2">
      <c r="B482" s="127">
        <v>39911</v>
      </c>
      <c r="C482" s="201">
        <v>0.16020738016951599</v>
      </c>
      <c r="D482" s="201">
        <v>0.16020738016951599</v>
      </c>
      <c r="E482" s="206">
        <f t="shared" si="7"/>
        <v>-1.8312861769351152</v>
      </c>
      <c r="F482" s="357"/>
    </row>
    <row r="483" spans="2:6" x14ac:dyDescent="0.2">
      <c r="B483" s="127">
        <v>39912</v>
      </c>
      <c r="C483" s="201">
        <v>0.57094801547520679</v>
      </c>
      <c r="D483" s="201">
        <v>0.57094801547520679</v>
      </c>
      <c r="E483" s="206">
        <f t="shared" si="7"/>
        <v>-0.56045711466991599</v>
      </c>
      <c r="F483" s="357"/>
    </row>
    <row r="484" spans="2:6" x14ac:dyDescent="0.2">
      <c r="B484" s="127">
        <v>39913</v>
      </c>
      <c r="C484" s="201">
        <v>0.25710768939631851</v>
      </c>
      <c r="D484" s="201">
        <v>0.25710768939631851</v>
      </c>
      <c r="E484" s="206">
        <f t="shared" si="7"/>
        <v>-1.3582602569649302</v>
      </c>
      <c r="F484" s="357"/>
    </row>
    <row r="485" spans="2:6" x14ac:dyDescent="0.2">
      <c r="B485" s="127">
        <v>39914</v>
      </c>
      <c r="C485" s="201">
        <v>1.800753857586008</v>
      </c>
      <c r="D485" s="201">
        <v>1.800753857586008</v>
      </c>
      <c r="E485" s="206">
        <f t="shared" si="7"/>
        <v>0.58820538699579072</v>
      </c>
      <c r="F485" s="357"/>
    </row>
    <row r="486" spans="2:6" x14ac:dyDescent="0.2">
      <c r="B486" s="127">
        <v>39915</v>
      </c>
      <c r="C486" s="201">
        <v>4.7562687556945121E-2</v>
      </c>
      <c r="D486" s="201">
        <v>4.7562687556945121E-2</v>
      </c>
      <c r="E486" s="206">
        <f t="shared" si="7"/>
        <v>-3.045706699989398</v>
      </c>
      <c r="F486" s="357"/>
    </row>
    <row r="487" spans="2:6" x14ac:dyDescent="0.2">
      <c r="B487" s="127">
        <v>39916</v>
      </c>
      <c r="C487" s="201">
        <v>1.1314862381429751</v>
      </c>
      <c r="D487" s="201">
        <v>1.1314862381429751</v>
      </c>
      <c r="E487" s="206">
        <f t="shared" si="7"/>
        <v>0.12353202352785378</v>
      </c>
      <c r="F487" s="357"/>
    </row>
    <row r="488" spans="2:6" x14ac:dyDescent="0.2">
      <c r="B488" s="127">
        <v>39917</v>
      </c>
      <c r="C488" s="201">
        <v>0.2900842685860317</v>
      </c>
      <c r="D488" s="201">
        <v>0.2900842685860317</v>
      </c>
      <c r="E488" s="206">
        <f t="shared" si="7"/>
        <v>-1.2375838168810516</v>
      </c>
      <c r="F488" s="357"/>
    </row>
    <row r="489" spans="2:6" x14ac:dyDescent="0.2">
      <c r="B489" s="127">
        <v>39918</v>
      </c>
      <c r="C489" s="201">
        <v>9.458375918972953</v>
      </c>
      <c r="D489" s="201">
        <v>9.458375918972953</v>
      </c>
      <c r="E489" s="206">
        <f t="shared" si="7"/>
        <v>2.2469006895698005</v>
      </c>
      <c r="F489" s="357"/>
    </row>
    <row r="490" spans="2:6" x14ac:dyDescent="0.2">
      <c r="B490" s="127">
        <v>39919</v>
      </c>
      <c r="C490" s="201">
        <v>0.13800439002545759</v>
      </c>
      <c r="D490" s="201">
        <v>0.13800439002545759</v>
      </c>
      <c r="E490" s="206">
        <f t="shared" si="7"/>
        <v>-1.9804697825522382</v>
      </c>
      <c r="F490" s="357"/>
    </row>
    <row r="491" spans="2:6" x14ac:dyDescent="0.2">
      <c r="B491" s="127">
        <v>39920</v>
      </c>
      <c r="C491" s="201">
        <v>0.20663952605343888</v>
      </c>
      <c r="D491" s="201">
        <v>0.20663952605343888</v>
      </c>
      <c r="E491" s="206">
        <f t="shared" si="7"/>
        <v>-1.5767794237829407</v>
      </c>
      <c r="F491" s="357"/>
    </row>
    <row r="492" spans="2:6" x14ac:dyDescent="0.2">
      <c r="B492" s="127">
        <v>39921</v>
      </c>
      <c r="C492" s="201">
        <v>2.4145955703321721E-2</v>
      </c>
      <c r="D492" s="201">
        <v>2.4145955703321721E-2</v>
      </c>
      <c r="E492" s="206">
        <f t="shared" si="7"/>
        <v>-3.7236383786084657</v>
      </c>
      <c r="F492" s="357"/>
    </row>
    <row r="493" spans="2:6" x14ac:dyDescent="0.2">
      <c r="B493" s="127">
        <v>39922</v>
      </c>
      <c r="C493" s="201">
        <v>0.22417842003130606</v>
      </c>
      <c r="D493" s="201">
        <v>0.22417842003130606</v>
      </c>
      <c r="E493" s="206">
        <f t="shared" si="7"/>
        <v>-1.4953130261823075</v>
      </c>
      <c r="F493" s="357"/>
    </row>
    <row r="494" spans="2:6" x14ac:dyDescent="0.2">
      <c r="B494" s="127">
        <v>39923</v>
      </c>
      <c r="C494" s="201">
        <v>0.68565476389542568</v>
      </c>
      <c r="D494" s="201">
        <v>0.68565476389542568</v>
      </c>
      <c r="E494" s="206">
        <f t="shared" si="7"/>
        <v>-0.37738103756154057</v>
      </c>
      <c r="F494" s="357"/>
    </row>
    <row r="495" spans="2:6" x14ac:dyDescent="0.2">
      <c r="B495" s="127">
        <v>39924</v>
      </c>
      <c r="C495" s="201">
        <v>0.54369429370102307</v>
      </c>
      <c r="D495" s="201">
        <v>0.54369429370102307</v>
      </c>
      <c r="E495" s="206">
        <f t="shared" si="7"/>
        <v>-0.6093681501933701</v>
      </c>
      <c r="F495" s="357"/>
    </row>
    <row r="496" spans="2:6" x14ac:dyDescent="0.2">
      <c r="B496" s="127">
        <v>39925</v>
      </c>
      <c r="C496" s="201">
        <v>0.20506851359871969</v>
      </c>
      <c r="D496" s="201">
        <v>0.20506851359871969</v>
      </c>
      <c r="E496" s="206">
        <f t="shared" si="7"/>
        <v>-1.5844111430036636</v>
      </c>
      <c r="F496" s="357"/>
    </row>
    <row r="497" spans="2:6" x14ac:dyDescent="0.2">
      <c r="B497" s="127">
        <v>39926</v>
      </c>
      <c r="C497" s="201">
        <v>0.49430446808666834</v>
      </c>
      <c r="D497" s="201">
        <v>0.21382246254163062</v>
      </c>
      <c r="E497" s="206">
        <f t="shared" si="7"/>
        <v>-1.5426092225721162</v>
      </c>
      <c r="F497" s="357" t="s">
        <v>539</v>
      </c>
    </row>
    <row r="498" spans="2:6" x14ac:dyDescent="0.2">
      <c r="B498" s="127">
        <v>39927</v>
      </c>
      <c r="C498" s="201">
        <v>0.52475894420784996</v>
      </c>
      <c r="D498" s="201">
        <v>0.52475894420784996</v>
      </c>
      <c r="E498" s="206">
        <f t="shared" si="7"/>
        <v>-0.64481627572374789</v>
      </c>
      <c r="F498" s="357"/>
    </row>
    <row r="499" spans="2:6" x14ac:dyDescent="0.2">
      <c r="B499" s="127">
        <v>39928</v>
      </c>
      <c r="C499" s="201">
        <v>1.1598297172585426</v>
      </c>
      <c r="D499" s="201">
        <v>1.1598297172585426</v>
      </c>
      <c r="E499" s="206">
        <f t="shared" si="7"/>
        <v>0.14827319887599055</v>
      </c>
      <c r="F499" s="357"/>
    </row>
    <row r="500" spans="2:6" x14ac:dyDescent="0.2">
      <c r="B500" s="127">
        <v>39929</v>
      </c>
      <c r="C500" s="201">
        <v>4.1467501821020409</v>
      </c>
      <c r="D500" s="201">
        <v>4.1467501821020409</v>
      </c>
      <c r="E500" s="206">
        <f t="shared" si="7"/>
        <v>1.4223249388184147</v>
      </c>
      <c r="F500" s="357"/>
    </row>
    <row r="501" spans="2:6" x14ac:dyDescent="0.2">
      <c r="B501" s="127">
        <v>39930</v>
      </c>
      <c r="C501" s="201">
        <v>0.44595872136226195</v>
      </c>
      <c r="D501" s="201">
        <v>0.44595872136226195</v>
      </c>
      <c r="E501" s="206">
        <f t="shared" si="7"/>
        <v>-0.80752888424477876</v>
      </c>
      <c r="F501" s="357"/>
    </row>
    <row r="502" spans="2:6" x14ac:dyDescent="0.2">
      <c r="B502" s="127">
        <v>39931</v>
      </c>
      <c r="C502" s="201">
        <v>0.32121902735894536</v>
      </c>
      <c r="D502" s="201">
        <v>0.32121902735894536</v>
      </c>
      <c r="E502" s="206">
        <f t="shared" si="7"/>
        <v>-1.1356320603111714</v>
      </c>
      <c r="F502" s="357"/>
    </row>
    <row r="503" spans="2:6" x14ac:dyDescent="0.2">
      <c r="B503" s="127">
        <v>39932</v>
      </c>
      <c r="C503" s="201">
        <v>0.57230042391234304</v>
      </c>
      <c r="D503" s="201">
        <v>0.57230042391234304</v>
      </c>
      <c r="E503" s="206">
        <f t="shared" si="7"/>
        <v>-0.55809120885034791</v>
      </c>
      <c r="F503" s="357"/>
    </row>
    <row r="504" spans="2:6" x14ac:dyDescent="0.2">
      <c r="B504" s="127">
        <v>39933</v>
      </c>
      <c r="C504" s="201">
        <v>5.5479742014631787E-2</v>
      </c>
      <c r="D504" s="201">
        <v>5.5479742014631787E-2</v>
      </c>
      <c r="E504" s="206">
        <f t="shared" si="7"/>
        <v>-2.8917373336070282</v>
      </c>
      <c r="F504" s="357"/>
    </row>
    <row r="505" spans="2:6" x14ac:dyDescent="0.2">
      <c r="B505" s="127">
        <v>39934</v>
      </c>
      <c r="C505" s="201">
        <v>4.9789512064413143E-2</v>
      </c>
      <c r="D505" s="201">
        <v>4.9789512064413143E-2</v>
      </c>
      <c r="E505" s="206">
        <f t="shared" si="7"/>
        <v>-2.999950918247261</v>
      </c>
      <c r="F505" s="357"/>
    </row>
    <row r="506" spans="2:6" x14ac:dyDescent="0.2">
      <c r="B506" s="127">
        <v>39935</v>
      </c>
      <c r="C506" s="201">
        <v>4.3942670280702242E-2</v>
      </c>
      <c r="D506" s="201">
        <v>4.3942670280702242E-2</v>
      </c>
      <c r="E506" s="206">
        <f t="shared" si="7"/>
        <v>-3.1248694428047439</v>
      </c>
      <c r="F506" s="357"/>
    </row>
    <row r="507" spans="2:6" x14ac:dyDescent="0.2">
      <c r="B507" s="127">
        <v>39936</v>
      </c>
      <c r="C507" s="201">
        <v>0.38897322182353272</v>
      </c>
      <c r="D507" s="201">
        <v>0.38897322182353272</v>
      </c>
      <c r="E507" s="206">
        <f t="shared" si="7"/>
        <v>-0.94424477623308489</v>
      </c>
      <c r="F507" s="357"/>
    </row>
    <row r="508" spans="2:6" x14ac:dyDescent="0.2">
      <c r="B508" s="127">
        <v>39937</v>
      </c>
      <c r="C508" s="201">
        <v>4.6210279119808871E-2</v>
      </c>
      <c r="D508" s="201">
        <v>4.6210279119808871E-2</v>
      </c>
      <c r="E508" s="206">
        <f t="shared" si="7"/>
        <v>-3.0745530138713124</v>
      </c>
      <c r="F508" s="357"/>
    </row>
    <row r="509" spans="2:6" x14ac:dyDescent="0.2">
      <c r="B509" s="127">
        <v>39938</v>
      </c>
      <c r="C509" s="201">
        <v>0.43088156964210117</v>
      </c>
      <c r="D509" s="201">
        <v>0.43088156964210117</v>
      </c>
      <c r="E509" s="206">
        <f t="shared" si="7"/>
        <v>-0.84192200705020226</v>
      </c>
      <c r="F509" s="357"/>
    </row>
    <row r="510" spans="2:6" x14ac:dyDescent="0.2">
      <c r="B510" s="127">
        <v>39939</v>
      </c>
      <c r="C510" s="201">
        <v>5.5073530071511244E-2</v>
      </c>
      <c r="D510" s="201">
        <v>5.5073530071511244E-2</v>
      </c>
      <c r="E510" s="206">
        <f t="shared" si="7"/>
        <v>-2.8990860762275474</v>
      </c>
      <c r="F510" s="357"/>
    </row>
    <row r="511" spans="2:6" x14ac:dyDescent="0.2">
      <c r="B511" s="127">
        <v>39940</v>
      </c>
      <c r="C511" s="201">
        <v>8.0854121786908387E-2</v>
      </c>
      <c r="D511" s="201">
        <v>8.0854121786908387E-2</v>
      </c>
      <c r="E511" s="206">
        <f t="shared" si="7"/>
        <v>-2.5151087135917209</v>
      </c>
      <c r="F511" s="357"/>
    </row>
    <row r="512" spans="2:6" x14ac:dyDescent="0.2">
      <c r="B512" s="127">
        <v>39941</v>
      </c>
      <c r="C512" s="201">
        <v>2.2571680502071437E-2</v>
      </c>
      <c r="D512" s="201">
        <v>2.2571680502071437E-2</v>
      </c>
      <c r="E512" s="206">
        <f t="shared" si="7"/>
        <v>-3.7910592335885949</v>
      </c>
      <c r="F512" s="357"/>
    </row>
    <row r="513" spans="2:6" x14ac:dyDescent="0.2">
      <c r="B513" s="127">
        <v>39942</v>
      </c>
      <c r="C513" s="201">
        <v>0.26736902723659234</v>
      </c>
      <c r="D513" s="201">
        <v>0.26736902723659234</v>
      </c>
      <c r="E513" s="206">
        <f t="shared" si="7"/>
        <v>-1.3191254503551448</v>
      </c>
      <c r="F513" s="357"/>
    </row>
    <row r="514" spans="2:6" x14ac:dyDescent="0.2">
      <c r="B514" s="127">
        <v>39943</v>
      </c>
      <c r="C514" s="201">
        <v>5.7054017215882075E-2</v>
      </c>
      <c r="D514" s="201">
        <v>5.7054017215882075E-2</v>
      </c>
      <c r="E514" s="206">
        <f t="shared" si="7"/>
        <v>-2.8637567894496674</v>
      </c>
      <c r="F514" s="357"/>
    </row>
    <row r="515" spans="2:6" x14ac:dyDescent="0.2">
      <c r="B515" s="127">
        <v>39944</v>
      </c>
      <c r="C515" s="201">
        <v>1.615875219521665E-2</v>
      </c>
      <c r="D515" s="201">
        <v>1.615875219521665E-2</v>
      </c>
      <c r="E515" s="206">
        <f t="shared" si="7"/>
        <v>-4.1252934445130025</v>
      </c>
      <c r="F515" s="357"/>
    </row>
    <row r="516" spans="2:6" x14ac:dyDescent="0.2">
      <c r="B516" s="127">
        <v>39945</v>
      </c>
      <c r="C516" s="201">
        <v>2.6177015418924421E-2</v>
      </c>
      <c r="D516" s="201">
        <v>2.6177015418924421E-2</v>
      </c>
      <c r="E516" s="206">
        <f t="shared" si="7"/>
        <v>-3.6428735273320529</v>
      </c>
      <c r="F516" s="357"/>
    </row>
    <row r="517" spans="2:6" x14ac:dyDescent="0.2">
      <c r="B517" s="127">
        <v>39946</v>
      </c>
      <c r="C517" s="201">
        <v>0.27136915448370708</v>
      </c>
      <c r="D517" s="201">
        <v>0.27136915448370708</v>
      </c>
      <c r="E517" s="206">
        <f t="shared" si="7"/>
        <v>-1.3042751913797239</v>
      </c>
      <c r="F517" s="357"/>
    </row>
    <row r="518" spans="2:6" x14ac:dyDescent="0.2">
      <c r="B518" s="127">
        <v>39947</v>
      </c>
      <c r="C518" s="201">
        <v>2.3623916258347533E-2</v>
      </c>
      <c r="D518" s="201">
        <v>2.3623916258347533E-2</v>
      </c>
      <c r="E518" s="206">
        <f t="shared" si="7"/>
        <v>-3.7454956793170515</v>
      </c>
      <c r="F518" s="357"/>
    </row>
    <row r="519" spans="2:6" x14ac:dyDescent="0.2">
      <c r="B519" s="127">
        <v>39948</v>
      </c>
      <c r="C519" s="201">
        <v>0.21914237076057069</v>
      </c>
      <c r="D519" s="201">
        <v>0.21914237076057069</v>
      </c>
      <c r="E519" s="206">
        <f t="shared" si="7"/>
        <v>-1.5180336655885953</v>
      </c>
      <c r="F519" s="357"/>
    </row>
    <row r="520" spans="2:6" x14ac:dyDescent="0.2">
      <c r="B520" s="127">
        <v>39949</v>
      </c>
      <c r="C520" s="201">
        <v>0.31815367699298752</v>
      </c>
      <c r="D520" s="201">
        <v>0.31815367699298752</v>
      </c>
      <c r="E520" s="206">
        <f t="shared" si="7"/>
        <v>-1.1452207519507054</v>
      </c>
      <c r="F520" s="357"/>
    </row>
    <row r="521" spans="2:6" x14ac:dyDescent="0.2">
      <c r="B521" s="127">
        <v>39950</v>
      </c>
      <c r="C521" s="201">
        <v>0.12802527976012287</v>
      </c>
      <c r="D521" s="201">
        <v>0.12802527976012287</v>
      </c>
      <c r="E521" s="206">
        <f t="shared" si="7"/>
        <v>-2.0555275364367476</v>
      </c>
      <c r="F521" s="357"/>
    </row>
    <row r="522" spans="2:6" x14ac:dyDescent="0.2">
      <c r="B522" s="127">
        <v>39951</v>
      </c>
      <c r="C522" s="201">
        <v>0.13640564422522414</v>
      </c>
      <c r="D522" s="201">
        <v>0.13640564422522414</v>
      </c>
      <c r="E522" s="206">
        <f t="shared" si="7"/>
        <v>-1.9921221544785783</v>
      </c>
      <c r="F522" s="357"/>
    </row>
    <row r="523" spans="2:6" x14ac:dyDescent="0.2">
      <c r="B523" s="127">
        <v>39952</v>
      </c>
      <c r="C523" s="201">
        <v>0.11501834071393788</v>
      </c>
      <c r="D523" s="201">
        <v>0.11501834071393788</v>
      </c>
      <c r="E523" s="206">
        <f t="shared" si="7"/>
        <v>-2.1626636788661577</v>
      </c>
      <c r="F523" s="357"/>
    </row>
    <row r="524" spans="2:6" x14ac:dyDescent="0.2">
      <c r="B524" s="127">
        <v>39953</v>
      </c>
      <c r="C524" s="201">
        <v>0.24656086123457435</v>
      </c>
      <c r="D524" s="201">
        <v>0.24656086123457435</v>
      </c>
      <c r="E524" s="206">
        <f t="shared" si="7"/>
        <v>-1.4001464144144269</v>
      </c>
      <c r="F524" s="357"/>
    </row>
    <row r="525" spans="2:6" x14ac:dyDescent="0.2">
      <c r="B525" s="127">
        <v>39954</v>
      </c>
      <c r="C525" s="201">
        <v>1.966131059634034E-2</v>
      </c>
      <c r="D525" s="201">
        <v>1.966131059634034E-2</v>
      </c>
      <c r="E525" s="206">
        <f t="shared" si="7"/>
        <v>-3.9291025033954625</v>
      </c>
      <c r="F525" s="357"/>
    </row>
    <row r="526" spans="2:6" x14ac:dyDescent="0.2">
      <c r="B526" s="127">
        <v>39955</v>
      </c>
      <c r="C526" s="201">
        <v>5.8670708122036508E-2</v>
      </c>
      <c r="D526" s="201">
        <v>5.8670708122036508E-2</v>
      </c>
      <c r="E526" s="206">
        <f t="shared" si="7"/>
        <v>-2.8358146865409908</v>
      </c>
      <c r="F526" s="357"/>
    </row>
    <row r="527" spans="2:6" x14ac:dyDescent="0.2">
      <c r="B527" s="127">
        <v>39956</v>
      </c>
      <c r="C527" s="201">
        <v>0.10677011748334572</v>
      </c>
      <c r="D527" s="201">
        <v>0.10677011748334572</v>
      </c>
      <c r="E527" s="206">
        <f t="shared" si="7"/>
        <v>-2.2370771904521201</v>
      </c>
      <c r="F527" s="357"/>
    </row>
    <row r="528" spans="2:6" x14ac:dyDescent="0.2">
      <c r="B528" s="127">
        <v>39957</v>
      </c>
      <c r="C528" s="201">
        <v>0.13696357388204031</v>
      </c>
      <c r="D528" s="201">
        <v>0.13696357388204031</v>
      </c>
      <c r="E528" s="206">
        <f t="shared" si="7"/>
        <v>-1.9880402725801474</v>
      </c>
      <c r="F528" s="357"/>
    </row>
    <row r="529" spans="2:6" x14ac:dyDescent="0.2">
      <c r="B529" s="127">
        <v>39958</v>
      </c>
      <c r="C529" s="201">
        <v>0.62797593071884017</v>
      </c>
      <c r="D529" s="201">
        <v>0.62797593071884017</v>
      </c>
      <c r="E529" s="206">
        <f t="shared" si="7"/>
        <v>-0.46525344012925979</v>
      </c>
      <c r="F529" s="357"/>
    </row>
    <row r="530" spans="2:6" x14ac:dyDescent="0.2">
      <c r="B530" s="127">
        <v>39959</v>
      </c>
      <c r="C530" s="201">
        <v>6.8475261447957972E-2</v>
      </c>
      <c r="D530" s="201">
        <v>6.8475261447957972E-2</v>
      </c>
      <c r="E530" s="206">
        <f t="shared" si="7"/>
        <v>-2.6812827456882875</v>
      </c>
      <c r="F530" s="357"/>
    </row>
    <row r="531" spans="2:6" x14ac:dyDescent="0.2">
      <c r="B531" s="127">
        <v>39960</v>
      </c>
      <c r="C531" s="201">
        <v>3.1010774404732287E-2</v>
      </c>
      <c r="D531" s="201">
        <v>3.1010774404732287E-2</v>
      </c>
      <c r="E531" s="206">
        <f t="shared" si="7"/>
        <v>-3.4734205734395007</v>
      </c>
      <c r="F531" s="357"/>
    </row>
    <row r="532" spans="2:6" x14ac:dyDescent="0.2">
      <c r="B532" s="127">
        <v>39961</v>
      </c>
      <c r="C532" s="201">
        <v>2.6989439305165498E-2</v>
      </c>
      <c r="D532" s="201">
        <v>2.6989439305165498E-2</v>
      </c>
      <c r="E532" s="206">
        <f t="shared" ref="E532:E595" si="8">IF(D532=0,"",LN(D532))</f>
        <v>-3.6123096263374985</v>
      </c>
      <c r="F532" s="357"/>
    </row>
    <row r="533" spans="2:6" x14ac:dyDescent="0.2">
      <c r="B533" s="127">
        <v>39962</v>
      </c>
      <c r="C533" s="201">
        <v>0.37004602919668733</v>
      </c>
      <c r="D533" s="201">
        <v>0.37004602919668733</v>
      </c>
      <c r="E533" s="206">
        <f t="shared" si="8"/>
        <v>-0.9941278778470175</v>
      </c>
      <c r="F533" s="357"/>
    </row>
    <row r="534" spans="2:6" x14ac:dyDescent="0.2">
      <c r="B534" s="127">
        <v>39963</v>
      </c>
      <c r="C534" s="201">
        <v>3.4697677984862486E-2</v>
      </c>
      <c r="D534" s="201">
        <v>3.4697677984862486E-2</v>
      </c>
      <c r="E534" s="206">
        <f t="shared" si="8"/>
        <v>-3.3610825111311091</v>
      </c>
      <c r="F534" s="357"/>
    </row>
    <row r="535" spans="2:6" x14ac:dyDescent="0.2">
      <c r="B535" s="127">
        <v>39964</v>
      </c>
      <c r="C535" s="201">
        <v>3.2906430139294805E-2</v>
      </c>
      <c r="D535" s="201">
        <v>3.2906430139294805E-2</v>
      </c>
      <c r="E535" s="206">
        <f t="shared" si="8"/>
        <v>-3.4140871953443215</v>
      </c>
      <c r="F535" s="357"/>
    </row>
    <row r="536" spans="2:6" x14ac:dyDescent="0.2">
      <c r="B536" s="127">
        <v>39965</v>
      </c>
      <c r="C536" s="201">
        <v>2.8761110671546648E-2</v>
      </c>
      <c r="D536" s="201">
        <v>2.8761110671546648E-2</v>
      </c>
      <c r="E536" s="206">
        <f t="shared" si="8"/>
        <v>-3.5487311282537384</v>
      </c>
      <c r="F536" s="357"/>
    </row>
    <row r="537" spans="2:6" x14ac:dyDescent="0.2">
      <c r="B537" s="127">
        <v>39966</v>
      </c>
      <c r="C537" s="201">
        <v>0.29159981434972237</v>
      </c>
      <c r="D537" s="201">
        <v>0.29159981434972237</v>
      </c>
      <c r="E537" s="206">
        <f t="shared" si="8"/>
        <v>-1.2323729155085967</v>
      </c>
      <c r="F537" s="357"/>
    </row>
    <row r="538" spans="2:6" x14ac:dyDescent="0.2">
      <c r="B538" s="127">
        <v>39967</v>
      </c>
      <c r="C538" s="201">
        <v>3.9265523128386631E-2</v>
      </c>
      <c r="D538" s="201">
        <v>3.9265523128386631E-2</v>
      </c>
      <c r="E538" s="206">
        <f t="shared" si="8"/>
        <v>-3.2374084192238883</v>
      </c>
      <c r="F538" s="357"/>
    </row>
    <row r="539" spans="2:6" x14ac:dyDescent="0.2">
      <c r="B539" s="127">
        <v>39968</v>
      </c>
      <c r="C539" s="201">
        <v>4.0149727438311661E-2</v>
      </c>
      <c r="D539" s="201">
        <v>4.0149727438311661E-2</v>
      </c>
      <c r="E539" s="206">
        <f t="shared" si="8"/>
        <v>-3.2151396271974235</v>
      </c>
      <c r="F539" s="357"/>
    </row>
    <row r="540" spans="2:6" x14ac:dyDescent="0.2">
      <c r="B540" s="127">
        <v>39969</v>
      </c>
      <c r="C540" s="201">
        <v>1.3292429367655251E-2</v>
      </c>
      <c r="D540" s="201">
        <v>1.3292429367655251E-2</v>
      </c>
      <c r="E540" s="206">
        <f t="shared" si="8"/>
        <v>-4.320560626298958</v>
      </c>
      <c r="F540" s="357"/>
    </row>
    <row r="541" spans="2:6" x14ac:dyDescent="0.2">
      <c r="B541" s="127">
        <v>39970</v>
      </c>
      <c r="C541" s="201">
        <v>6.5579573901616769E-2</v>
      </c>
      <c r="D541" s="201">
        <v>6.5579573901616769E-2</v>
      </c>
      <c r="E541" s="206">
        <f t="shared" si="8"/>
        <v>-2.7244910049698357</v>
      </c>
      <c r="F541" s="357"/>
    </row>
    <row r="542" spans="2:6" x14ac:dyDescent="0.2">
      <c r="B542" s="127">
        <v>39971</v>
      </c>
      <c r="C542" s="201">
        <v>2.7973157384288735E-2</v>
      </c>
      <c r="D542" s="201">
        <v>2.7973157384288735E-2</v>
      </c>
      <c r="E542" s="206">
        <f t="shared" si="8"/>
        <v>-3.5765098934668029</v>
      </c>
      <c r="F542" s="357"/>
    </row>
    <row r="543" spans="2:6" x14ac:dyDescent="0.2">
      <c r="B543" s="127">
        <v>39972</v>
      </c>
      <c r="C543" s="201">
        <v>4.880416261202436E-2</v>
      </c>
      <c r="D543" s="201">
        <v>4.880416261202436E-2</v>
      </c>
      <c r="E543" s="206">
        <f t="shared" si="8"/>
        <v>-3.0199396703340962</v>
      </c>
      <c r="F543" s="357"/>
    </row>
    <row r="544" spans="2:6" x14ac:dyDescent="0.2">
      <c r="B544" s="127">
        <v>39973</v>
      </c>
      <c r="C544" s="201">
        <v>0.46667879320794053</v>
      </c>
      <c r="D544" s="201">
        <v>0.46667879320794053</v>
      </c>
      <c r="E544" s="206">
        <f t="shared" si="8"/>
        <v>-0.76211406693892569</v>
      </c>
      <c r="F544" s="357"/>
    </row>
    <row r="545" spans="2:6" x14ac:dyDescent="0.2">
      <c r="B545" s="127">
        <v>39974</v>
      </c>
      <c r="C545" s="201">
        <v>0.41984206675416263</v>
      </c>
      <c r="D545" s="201">
        <v>0.41984206675416263</v>
      </c>
      <c r="E545" s="206">
        <f t="shared" si="8"/>
        <v>-0.86787666996001833</v>
      </c>
      <c r="F545" s="357"/>
    </row>
    <row r="546" spans="2:6" x14ac:dyDescent="0.2">
      <c r="B546" s="127">
        <v>39975</v>
      </c>
      <c r="C546" s="201">
        <v>2.4565218632566613E-2</v>
      </c>
      <c r="D546" s="201">
        <v>2.3527665235680416E-2</v>
      </c>
      <c r="E546" s="206">
        <f t="shared" si="8"/>
        <v>-3.7495783061689494</v>
      </c>
      <c r="F546" s="357"/>
    </row>
    <row r="547" spans="2:6" x14ac:dyDescent="0.2">
      <c r="B547" s="127">
        <v>39976</v>
      </c>
      <c r="C547" s="201">
        <v>3.7634149862842289E-2</v>
      </c>
      <c r="D547" s="201">
        <v>3.7634149862842289E-2</v>
      </c>
      <c r="E547" s="206">
        <f t="shared" si="8"/>
        <v>-3.2798433997545691</v>
      </c>
      <c r="F547" s="357"/>
    </row>
    <row r="548" spans="2:6" x14ac:dyDescent="0.2">
      <c r="B548" s="127">
        <v>39977</v>
      </c>
      <c r="C548" s="201">
        <v>8.73926658352101E-3</v>
      </c>
      <c r="D548" s="201">
        <v>8.73926658352101E-3</v>
      </c>
      <c r="E548" s="206">
        <f t="shared" si="8"/>
        <v>-4.7399290077646938</v>
      </c>
      <c r="F548" s="357"/>
    </row>
    <row r="549" spans="2:6" x14ac:dyDescent="0.2">
      <c r="B549" s="127">
        <v>39978</v>
      </c>
      <c r="C549" s="201">
        <v>3.2053221921415118E-2</v>
      </c>
      <c r="D549" s="201">
        <v>3.2053221921415118E-2</v>
      </c>
      <c r="E549" s="206">
        <f t="shared" si="8"/>
        <v>-3.4403575726987854</v>
      </c>
      <c r="F549" s="357"/>
    </row>
    <row r="550" spans="2:6" x14ac:dyDescent="0.2">
      <c r="B550" s="127">
        <v>39979</v>
      </c>
      <c r="C550" s="201">
        <v>3.2178837662862031E-2</v>
      </c>
      <c r="D550" s="201">
        <v>3.2178837662862031E-2</v>
      </c>
      <c r="E550" s="206">
        <f t="shared" si="8"/>
        <v>-3.4364462579315793</v>
      </c>
      <c r="F550" s="357"/>
    </row>
    <row r="551" spans="2:6" x14ac:dyDescent="0.2">
      <c r="B551" s="127">
        <v>39980</v>
      </c>
      <c r="C551" s="201">
        <v>4.0392802054877767E-2</v>
      </c>
      <c r="D551" s="201">
        <v>4.0392802054877767E-2</v>
      </c>
      <c r="E551" s="206">
        <f t="shared" si="8"/>
        <v>-3.2091036768471217</v>
      </c>
      <c r="F551" s="357"/>
    </row>
    <row r="552" spans="2:6" x14ac:dyDescent="0.2">
      <c r="B552" s="127">
        <v>39981</v>
      </c>
      <c r="C552" s="201">
        <v>0.16426134273439366</v>
      </c>
      <c r="D552" s="201">
        <v>0.16426134273439366</v>
      </c>
      <c r="E552" s="206">
        <f t="shared" si="8"/>
        <v>-1.8062965662581485</v>
      </c>
      <c r="F552" s="357"/>
    </row>
    <row r="553" spans="2:6" x14ac:dyDescent="0.2">
      <c r="B553" s="127">
        <v>39982</v>
      </c>
      <c r="C553" s="201">
        <v>0.1941105793740584</v>
      </c>
      <c r="D553" s="201">
        <v>0.1941105793740584</v>
      </c>
      <c r="E553" s="206">
        <f t="shared" si="8"/>
        <v>-1.6393272855317693</v>
      </c>
      <c r="F553" s="357"/>
    </row>
    <row r="554" spans="2:6" x14ac:dyDescent="0.2">
      <c r="B554" s="127">
        <v>39983</v>
      </c>
      <c r="C554" s="201">
        <v>4.1042088614564411E-2</v>
      </c>
      <c r="D554" s="201">
        <v>4.1042088614564411E-2</v>
      </c>
      <c r="E554" s="206">
        <f t="shared" si="8"/>
        <v>-3.1931571872468365</v>
      </c>
      <c r="F554" s="357"/>
    </row>
    <row r="555" spans="2:6" x14ac:dyDescent="0.2">
      <c r="B555" s="127">
        <v>39984</v>
      </c>
      <c r="C555" s="201">
        <v>2.5969831014200289E-2</v>
      </c>
      <c r="D555" s="201">
        <v>2.5969831014200289E-2</v>
      </c>
      <c r="E555" s="206">
        <f t="shared" si="8"/>
        <v>-3.6508197602905184</v>
      </c>
      <c r="F555" s="357"/>
    </row>
    <row r="556" spans="2:6" x14ac:dyDescent="0.2">
      <c r="B556" s="127">
        <v>39985</v>
      </c>
      <c r="C556" s="201">
        <v>0.13653125996667104</v>
      </c>
      <c r="D556" s="201">
        <v>0.13653125996667104</v>
      </c>
      <c r="E556" s="206">
        <f t="shared" si="8"/>
        <v>-1.9912016798312375</v>
      </c>
      <c r="F556" s="357"/>
    </row>
    <row r="557" spans="2:6" x14ac:dyDescent="0.2">
      <c r="B557" s="127">
        <v>39986</v>
      </c>
      <c r="C557" s="201">
        <v>7.024040732127694E-2</v>
      </c>
      <c r="D557" s="201">
        <v>7.024040732127694E-2</v>
      </c>
      <c r="E557" s="206">
        <f t="shared" si="8"/>
        <v>-2.655831530678967</v>
      </c>
      <c r="F557" s="357"/>
    </row>
    <row r="558" spans="2:6" x14ac:dyDescent="0.2">
      <c r="B558" s="127">
        <v>39987</v>
      </c>
      <c r="C558" s="201">
        <v>0.11790587139395135</v>
      </c>
      <c r="D558" s="201">
        <v>0.11790587139395135</v>
      </c>
      <c r="E558" s="206">
        <f t="shared" si="8"/>
        <v>-2.1378686728997183</v>
      </c>
      <c r="F558" s="357"/>
    </row>
    <row r="559" spans="2:6" x14ac:dyDescent="0.2">
      <c r="B559" s="127">
        <v>39988</v>
      </c>
      <c r="C559" s="201">
        <v>0.10035392642995984</v>
      </c>
      <c r="D559" s="201">
        <v>0.10035392642995984</v>
      </c>
      <c r="E559" s="206">
        <f t="shared" si="8"/>
        <v>-2.2990520771513849</v>
      </c>
      <c r="F559" s="357"/>
    </row>
    <row r="560" spans="2:6" x14ac:dyDescent="0.2">
      <c r="B560" s="127">
        <v>39989</v>
      </c>
      <c r="C560" s="201">
        <v>3.7761396977554748E-2</v>
      </c>
      <c r="D560" s="201">
        <v>3.7761396977554748E-2</v>
      </c>
      <c r="E560" s="206">
        <f t="shared" si="8"/>
        <v>-3.2764679421615654</v>
      </c>
      <c r="F560" s="357"/>
    </row>
    <row r="561" spans="2:6" x14ac:dyDescent="0.2">
      <c r="B561" s="127">
        <v>39990</v>
      </c>
      <c r="C561" s="201">
        <v>0.32747697520557345</v>
      </c>
      <c r="D561" s="201">
        <v>0.32747697520557345</v>
      </c>
      <c r="E561" s="206">
        <f t="shared" si="8"/>
        <v>-1.116337531094129</v>
      </c>
      <c r="F561" s="357"/>
    </row>
    <row r="562" spans="2:6" x14ac:dyDescent="0.2">
      <c r="B562" s="127">
        <v>39991</v>
      </c>
      <c r="C562" s="201">
        <v>3.2291402418184595E-2</v>
      </c>
      <c r="D562" s="201">
        <v>3.2291402418184595E-2</v>
      </c>
      <c r="E562" s="206">
        <f t="shared" si="8"/>
        <v>-3.4329542631890178</v>
      </c>
      <c r="F562" s="357"/>
    </row>
    <row r="563" spans="2:6" x14ac:dyDescent="0.2">
      <c r="B563" s="127">
        <v>39992</v>
      </c>
      <c r="C563" s="201">
        <v>2.8576765492540138E-2</v>
      </c>
      <c r="D563" s="201">
        <v>2.8576765492540138E-2</v>
      </c>
      <c r="E563" s="206">
        <f t="shared" si="8"/>
        <v>-3.5551612866940068</v>
      </c>
      <c r="F563" s="357"/>
    </row>
    <row r="564" spans="2:6" x14ac:dyDescent="0.2">
      <c r="B564" s="127">
        <v>39993</v>
      </c>
      <c r="C564" s="201">
        <v>2.3808261437354043E-2</v>
      </c>
      <c r="D564" s="201">
        <v>2.3808261437354043E-2</v>
      </c>
      <c r="E564" s="206">
        <f t="shared" si="8"/>
        <v>-3.7377226393200886</v>
      </c>
      <c r="F564" s="357"/>
    </row>
    <row r="565" spans="2:6" x14ac:dyDescent="0.2">
      <c r="B565" s="127">
        <v>39994</v>
      </c>
      <c r="C565" s="201">
        <v>4.8296152977133859</v>
      </c>
      <c r="D565" s="201">
        <v>4.8296152977133859</v>
      </c>
      <c r="E565" s="206">
        <f t="shared" si="8"/>
        <v>1.5747668159858252</v>
      </c>
      <c r="F565" s="357"/>
    </row>
    <row r="566" spans="2:6" x14ac:dyDescent="0.2">
      <c r="B566" s="127">
        <v>39995</v>
      </c>
      <c r="C566" s="201">
        <v>0.33125686706183965</v>
      </c>
      <c r="D566" s="201">
        <v>0.33125686706183965</v>
      </c>
      <c r="E566" s="206">
        <f t="shared" si="8"/>
        <v>-1.1048611711438607</v>
      </c>
      <c r="F566" s="357"/>
    </row>
    <row r="567" spans="2:6" x14ac:dyDescent="0.2">
      <c r="B567" s="127">
        <v>39996</v>
      </c>
      <c r="C567" s="201">
        <v>1.9200023491775025</v>
      </c>
      <c r="D567" s="201">
        <v>0.10852221237054049</v>
      </c>
      <c r="E567" s="206">
        <f t="shared" si="8"/>
        <v>-2.2208004046452463</v>
      </c>
      <c r="F567" s="357" t="s">
        <v>539</v>
      </c>
    </row>
    <row r="568" spans="2:6" x14ac:dyDescent="0.2">
      <c r="B568" s="127">
        <v>39997</v>
      </c>
      <c r="C568" s="201">
        <v>0.50724615220223157</v>
      </c>
      <c r="D568" s="201">
        <v>0.50724615220223157</v>
      </c>
      <c r="E568" s="206">
        <f t="shared" si="8"/>
        <v>-0.67875888590925859</v>
      </c>
      <c r="F568" s="357"/>
    </row>
    <row r="569" spans="2:6" x14ac:dyDescent="0.2">
      <c r="B569" s="127">
        <v>39998</v>
      </c>
      <c r="C569" s="201">
        <v>7.5956739243744298E-2</v>
      </c>
      <c r="D569" s="201">
        <v>7.5956739243744298E-2</v>
      </c>
      <c r="E569" s="206">
        <f t="shared" si="8"/>
        <v>-2.5775913212403347</v>
      </c>
      <c r="F569" s="357"/>
    </row>
    <row r="570" spans="2:6" x14ac:dyDescent="0.2">
      <c r="B570" s="127">
        <v>39999</v>
      </c>
      <c r="C570" s="201">
        <v>0.17503003766025182</v>
      </c>
      <c r="D570" s="201">
        <v>0.17503003766025182</v>
      </c>
      <c r="E570" s="206">
        <f t="shared" si="8"/>
        <v>-1.7427976760148625</v>
      </c>
      <c r="F570" s="357"/>
    </row>
    <row r="571" spans="2:6" x14ac:dyDescent="0.2">
      <c r="B571" s="127">
        <v>40000</v>
      </c>
      <c r="C571" s="201">
        <v>1.0922044012819331E-2</v>
      </c>
      <c r="D571" s="201">
        <v>1.0922044012819331E-2</v>
      </c>
      <c r="E571" s="206">
        <f t="shared" si="8"/>
        <v>-4.5169721455203815</v>
      </c>
      <c r="F571" s="357"/>
    </row>
    <row r="572" spans="2:6" x14ac:dyDescent="0.2">
      <c r="B572" s="127">
        <v>40001</v>
      </c>
      <c r="C572" s="201">
        <v>1.5798218703531351E-2</v>
      </c>
      <c r="D572" s="201">
        <v>1.5798218703531351E-2</v>
      </c>
      <c r="E572" s="206">
        <f t="shared" si="8"/>
        <v>-4.1478580855877052</v>
      </c>
      <c r="F572" s="357"/>
    </row>
    <row r="573" spans="2:6" x14ac:dyDescent="0.2">
      <c r="B573" s="127">
        <v>40002</v>
      </c>
      <c r="C573" s="201">
        <v>0.2921332734075554</v>
      </c>
      <c r="D573" s="201">
        <v>0.2921332734075554</v>
      </c>
      <c r="E573" s="206">
        <f t="shared" si="8"/>
        <v>-1.2305451650605559</v>
      </c>
      <c r="F573" s="357"/>
    </row>
    <row r="574" spans="2:6" x14ac:dyDescent="0.2">
      <c r="B574" s="127">
        <v>40003</v>
      </c>
      <c r="C574" s="201">
        <v>0.17011797275769783</v>
      </c>
      <c r="D574" s="201">
        <v>0.17011797275769783</v>
      </c>
      <c r="E574" s="206">
        <f t="shared" si="8"/>
        <v>-1.771263125210748</v>
      </c>
      <c r="F574" s="357"/>
    </row>
    <row r="575" spans="2:6" x14ac:dyDescent="0.2">
      <c r="B575" s="127">
        <v>40004</v>
      </c>
      <c r="C575" s="201">
        <v>1.1719785539670511E-2</v>
      </c>
      <c r="D575" s="201">
        <v>1.1719785539670511E-2</v>
      </c>
      <c r="E575" s="206">
        <f t="shared" si="8"/>
        <v>-4.4464767936636189</v>
      </c>
      <c r="F575" s="357"/>
    </row>
    <row r="576" spans="2:6" x14ac:dyDescent="0.2">
      <c r="B576" s="127">
        <v>40005</v>
      </c>
      <c r="C576" s="201">
        <v>2.7777164200166236</v>
      </c>
      <c r="D576" s="201">
        <v>2.7777164200166236</v>
      </c>
      <c r="E576" s="206">
        <f t="shared" si="8"/>
        <v>1.0216291584940049</v>
      </c>
      <c r="F576" s="357"/>
    </row>
    <row r="577" spans="2:6" x14ac:dyDescent="0.2">
      <c r="B577" s="127">
        <v>40006</v>
      </c>
      <c r="C577" s="201">
        <v>2.7891588721011516E-2</v>
      </c>
      <c r="D577" s="201">
        <v>2.7891588721011516E-2</v>
      </c>
      <c r="E577" s="206">
        <f t="shared" si="8"/>
        <v>-3.5794301151425452</v>
      </c>
      <c r="F577" s="357"/>
    </row>
    <row r="578" spans="2:6" x14ac:dyDescent="0.2">
      <c r="B578" s="127">
        <v>40007</v>
      </c>
      <c r="C578" s="201">
        <v>0.13920671212216376</v>
      </c>
      <c r="D578" s="201">
        <v>0.13920671212216376</v>
      </c>
      <c r="E578" s="206">
        <f t="shared" si="8"/>
        <v>-1.9717953129759116</v>
      </c>
      <c r="F578" s="357"/>
    </row>
    <row r="579" spans="2:6" x14ac:dyDescent="0.2">
      <c r="B579" s="127">
        <v>40008</v>
      </c>
      <c r="C579" s="201">
        <v>2.0584667864638435E-2</v>
      </c>
      <c r="D579" s="201">
        <v>2.0584667864638435E-2</v>
      </c>
      <c r="E579" s="206">
        <f t="shared" si="8"/>
        <v>-3.8832087587148996</v>
      </c>
      <c r="F579" s="357"/>
    </row>
    <row r="580" spans="2:6" x14ac:dyDescent="0.2">
      <c r="B580" s="127">
        <v>40009</v>
      </c>
      <c r="C580" s="201">
        <v>3.8883781784249255E-2</v>
      </c>
      <c r="D580" s="201">
        <v>3.8883781784249255E-2</v>
      </c>
      <c r="E580" s="206">
        <f t="shared" si="8"/>
        <v>-3.2471780360067282</v>
      </c>
      <c r="F580" s="357"/>
    </row>
    <row r="581" spans="2:6" x14ac:dyDescent="0.2">
      <c r="B581" s="127">
        <v>40010</v>
      </c>
      <c r="C581" s="201">
        <v>4.990533956626679E-2</v>
      </c>
      <c r="D581" s="201">
        <v>4.990533956626679E-2</v>
      </c>
      <c r="E581" s="206">
        <f t="shared" si="8"/>
        <v>-2.997627276613319</v>
      </c>
      <c r="F581" s="357"/>
    </row>
    <row r="582" spans="2:6" x14ac:dyDescent="0.2">
      <c r="B582" s="127">
        <v>40011</v>
      </c>
      <c r="C582" s="201">
        <v>0.14803081011549307</v>
      </c>
      <c r="D582" s="201">
        <v>0.14803081011549307</v>
      </c>
      <c r="E582" s="206">
        <f t="shared" si="8"/>
        <v>-1.9103348504276993</v>
      </c>
      <c r="F582" s="357"/>
    </row>
    <row r="583" spans="2:6" x14ac:dyDescent="0.2">
      <c r="B583" s="127">
        <v>40012</v>
      </c>
      <c r="C583" s="201">
        <v>7.5770762691472246E-2</v>
      </c>
      <c r="D583" s="201">
        <v>7.5770762691472246E-2</v>
      </c>
      <c r="E583" s="206">
        <f t="shared" si="8"/>
        <v>-2.5800427772128858</v>
      </c>
      <c r="F583" s="357"/>
    </row>
    <row r="584" spans="2:6" x14ac:dyDescent="0.2">
      <c r="B584" s="127">
        <v>40013</v>
      </c>
      <c r="C584" s="201">
        <v>0.12460918414207303</v>
      </c>
      <c r="D584" s="201">
        <v>0.12460918414207303</v>
      </c>
      <c r="E584" s="206">
        <f t="shared" si="8"/>
        <v>-2.0825729663397579</v>
      </c>
      <c r="F584" s="357"/>
    </row>
    <row r="585" spans="2:6" x14ac:dyDescent="0.2">
      <c r="B585" s="127">
        <v>40014</v>
      </c>
      <c r="C585" s="201">
        <v>0.56529367573683009</v>
      </c>
      <c r="D585" s="201">
        <v>0.56529367573683009</v>
      </c>
      <c r="E585" s="206">
        <f t="shared" si="8"/>
        <v>-0.57040990280937653</v>
      </c>
      <c r="F585" s="357"/>
    </row>
    <row r="586" spans="2:6" x14ac:dyDescent="0.2">
      <c r="B586" s="127">
        <v>40015</v>
      </c>
      <c r="C586" s="201">
        <v>0.30604888736264857</v>
      </c>
      <c r="D586" s="201">
        <v>0.30604888736264857</v>
      </c>
      <c r="E586" s="206">
        <f t="shared" si="8"/>
        <v>-1.1840104271674106</v>
      </c>
      <c r="F586" s="357"/>
    </row>
    <row r="587" spans="2:6" x14ac:dyDescent="0.2">
      <c r="B587" s="127">
        <v>40016</v>
      </c>
      <c r="C587" s="201">
        <v>0.27119133479776275</v>
      </c>
      <c r="D587" s="201">
        <v>0.27119133479776275</v>
      </c>
      <c r="E587" s="206">
        <f t="shared" si="8"/>
        <v>-1.3049306747620344</v>
      </c>
      <c r="F587" s="357"/>
    </row>
    <row r="588" spans="2:6" x14ac:dyDescent="0.2">
      <c r="B588" s="127">
        <v>40017</v>
      </c>
      <c r="C588" s="201">
        <v>0.38621456963149725</v>
      </c>
      <c r="D588" s="201">
        <v>0.38621456963149725</v>
      </c>
      <c r="E588" s="206">
        <f t="shared" si="8"/>
        <v>-0.95136218408694606</v>
      </c>
      <c r="F588" s="357"/>
    </row>
    <row r="589" spans="2:6" x14ac:dyDescent="0.2">
      <c r="B589" s="127">
        <v>40018</v>
      </c>
      <c r="C589" s="201">
        <v>5.3574298040476004E-2</v>
      </c>
      <c r="D589" s="201">
        <v>5.3574298040476004E-2</v>
      </c>
      <c r="E589" s="206">
        <f t="shared" si="8"/>
        <v>-2.9266858400792897</v>
      </c>
      <c r="F589" s="357"/>
    </row>
    <row r="590" spans="2:6" x14ac:dyDescent="0.2">
      <c r="B590" s="127">
        <v>40019</v>
      </c>
      <c r="C590" s="201">
        <v>1.0015522516621653</v>
      </c>
      <c r="D590" s="201">
        <v>1.0015522516621653</v>
      </c>
      <c r="E590" s="206">
        <f t="shared" si="8"/>
        <v>1.5510481648135222E-3</v>
      </c>
      <c r="F590" s="357"/>
    </row>
    <row r="591" spans="2:6" x14ac:dyDescent="0.2">
      <c r="B591" s="127">
        <v>40020</v>
      </c>
      <c r="C591" s="201">
        <v>0.76069467136393409</v>
      </c>
      <c r="D591" s="201">
        <v>0.76069467136393409</v>
      </c>
      <c r="E591" s="206">
        <f t="shared" si="8"/>
        <v>-0.27352322191476863</v>
      </c>
      <c r="F591" s="357"/>
    </row>
    <row r="592" spans="2:6" x14ac:dyDescent="0.2">
      <c r="B592" s="127">
        <v>40021</v>
      </c>
      <c r="C592" s="201">
        <v>0.11223195517638816</v>
      </c>
      <c r="D592" s="201">
        <v>0.11223195517638816</v>
      </c>
      <c r="E592" s="206">
        <f t="shared" si="8"/>
        <v>-2.187187520949271</v>
      </c>
      <c r="F592" s="357"/>
    </row>
    <row r="593" spans="2:6" x14ac:dyDescent="0.2">
      <c r="B593" s="127">
        <v>40022</v>
      </c>
      <c r="C593" s="201">
        <v>6.8723230184320708E-2</v>
      </c>
      <c r="D593" s="201">
        <v>6.8723230184320708E-2</v>
      </c>
      <c r="E593" s="206">
        <f t="shared" si="8"/>
        <v>-2.6776679974003503</v>
      </c>
      <c r="F593" s="357"/>
    </row>
    <row r="594" spans="2:6" x14ac:dyDescent="0.2">
      <c r="B594" s="127">
        <v>40023</v>
      </c>
      <c r="C594" s="201">
        <v>0.19623462736579711</v>
      </c>
      <c r="D594" s="201">
        <v>0.19623462736579711</v>
      </c>
      <c r="E594" s="206">
        <f t="shared" si="8"/>
        <v>-1.6284442572817497</v>
      </c>
      <c r="F594" s="357"/>
    </row>
    <row r="595" spans="2:6" x14ac:dyDescent="0.2">
      <c r="B595" s="127">
        <v>40024</v>
      </c>
      <c r="C595" s="201">
        <v>0.18974991863525839</v>
      </c>
      <c r="D595" s="201">
        <v>0.18974991863525839</v>
      </c>
      <c r="E595" s="206">
        <f t="shared" si="8"/>
        <v>-1.6620482915061821</v>
      </c>
      <c r="F595" s="357"/>
    </row>
    <row r="596" spans="2:6" x14ac:dyDescent="0.2">
      <c r="B596" s="127">
        <v>40025</v>
      </c>
      <c r="C596" s="201">
        <v>3.3258806764652385E-2</v>
      </c>
      <c r="D596" s="201">
        <v>3.3258806764652385E-2</v>
      </c>
      <c r="E596" s="206">
        <f t="shared" ref="E596:E659" si="9">IF(D596=0,"",LN(D596))</f>
        <v>-3.4034356818485154</v>
      </c>
      <c r="F596" s="357"/>
    </row>
    <row r="597" spans="2:6" x14ac:dyDescent="0.2">
      <c r="B597" s="127">
        <v>40026</v>
      </c>
      <c r="C597" s="201">
        <v>1.0881259681180722E-2</v>
      </c>
      <c r="D597" s="201">
        <v>1.0881259681180722E-2</v>
      </c>
      <c r="E597" s="206">
        <f t="shared" si="9"/>
        <v>-4.5207132647359849</v>
      </c>
      <c r="F597" s="357"/>
    </row>
    <row r="598" spans="2:6" x14ac:dyDescent="0.2">
      <c r="B598" s="127">
        <v>40027</v>
      </c>
      <c r="C598" s="201">
        <v>4.8613291939955679E-2</v>
      </c>
      <c r="D598" s="201">
        <v>4.8613291939955679E-2</v>
      </c>
      <c r="E598" s="206">
        <f t="shared" si="9"/>
        <v>-3.0238582887621885</v>
      </c>
      <c r="F598" s="357"/>
    </row>
    <row r="599" spans="2:6" x14ac:dyDescent="0.2">
      <c r="B599" s="127">
        <v>40028</v>
      </c>
      <c r="C599" s="201">
        <v>1.2442108680455577</v>
      </c>
      <c r="D599" s="201">
        <v>1.2442108680455577</v>
      </c>
      <c r="E599" s="206">
        <f t="shared" si="9"/>
        <v>0.21850148802732436</v>
      </c>
      <c r="F599" s="357"/>
    </row>
    <row r="600" spans="2:6" x14ac:dyDescent="0.2">
      <c r="B600" s="127">
        <v>40029</v>
      </c>
      <c r="C600" s="201">
        <v>0.19983343678958793</v>
      </c>
      <c r="D600" s="201">
        <v>0.19983343678958793</v>
      </c>
      <c r="E600" s="206">
        <f t="shared" si="9"/>
        <v>-1.6102710754701115</v>
      </c>
      <c r="F600" s="357"/>
    </row>
    <row r="601" spans="2:6" x14ac:dyDescent="0.2">
      <c r="B601" s="127">
        <v>40030</v>
      </c>
      <c r="C601" s="201">
        <v>0.37528273737908463</v>
      </c>
      <c r="D601" s="201">
        <v>0.37528273737908463</v>
      </c>
      <c r="E601" s="206">
        <f t="shared" si="9"/>
        <v>-0.98007557075733753</v>
      </c>
      <c r="F601" s="357"/>
    </row>
    <row r="602" spans="2:6" x14ac:dyDescent="0.2">
      <c r="B602" s="127">
        <v>40031</v>
      </c>
      <c r="C602" s="201">
        <v>0.33191267911458849</v>
      </c>
      <c r="D602" s="201">
        <v>0.33191267911458849</v>
      </c>
      <c r="E602" s="206">
        <f t="shared" si="9"/>
        <v>-1.1028833593751797</v>
      </c>
      <c r="F602" s="357"/>
    </row>
    <row r="603" spans="2:6" x14ac:dyDescent="0.2">
      <c r="B603" s="127">
        <v>40032</v>
      </c>
      <c r="C603" s="201">
        <v>0.58831072114039518</v>
      </c>
      <c r="D603" s="201">
        <v>0.58831072114039518</v>
      </c>
      <c r="E603" s="206">
        <f t="shared" si="9"/>
        <v>-0.53050003334374163</v>
      </c>
      <c r="F603" s="357"/>
    </row>
    <row r="604" spans="2:6" x14ac:dyDescent="0.2">
      <c r="B604" s="127">
        <v>40033</v>
      </c>
      <c r="C604" s="201">
        <v>1.5473575423688029E-2</v>
      </c>
      <c r="D604" s="201">
        <v>1.5473575423688029E-2</v>
      </c>
      <c r="E604" s="206">
        <f t="shared" si="9"/>
        <v>-4.1686215212765401</v>
      </c>
      <c r="F604" s="357"/>
    </row>
    <row r="605" spans="2:6" x14ac:dyDescent="0.2">
      <c r="B605" s="127">
        <v>40034</v>
      </c>
      <c r="C605" s="201">
        <v>0.18662910157827206</v>
      </c>
      <c r="D605" s="201">
        <v>0.18662910157827206</v>
      </c>
      <c r="E605" s="206">
        <f t="shared" si="9"/>
        <v>-1.6786320457178197</v>
      </c>
      <c r="F605" s="357"/>
    </row>
    <row r="606" spans="2:6" x14ac:dyDescent="0.2">
      <c r="B606" s="127">
        <v>40035</v>
      </c>
      <c r="C606" s="201">
        <v>0.30431636895464048</v>
      </c>
      <c r="D606" s="201">
        <v>0.30431636895464048</v>
      </c>
      <c r="E606" s="206">
        <f t="shared" si="9"/>
        <v>-1.1896874313647998</v>
      </c>
      <c r="F606" s="357"/>
    </row>
    <row r="607" spans="2:6" x14ac:dyDescent="0.2">
      <c r="B607" s="127">
        <v>40036</v>
      </c>
      <c r="C607" s="201">
        <v>9.7304889796657482E-2</v>
      </c>
      <c r="D607" s="201">
        <v>9.7304889796657482E-2</v>
      </c>
      <c r="E607" s="206">
        <f t="shared" si="9"/>
        <v>-2.329906036205454</v>
      </c>
      <c r="F607" s="357"/>
    </row>
    <row r="608" spans="2:6" x14ac:dyDescent="0.2">
      <c r="B608" s="127">
        <v>40037</v>
      </c>
      <c r="C608" s="201">
        <v>0.1362832912303083</v>
      </c>
      <c r="D608" s="201">
        <v>0.1362832912303083</v>
      </c>
      <c r="E608" s="206">
        <f t="shared" si="9"/>
        <v>-1.9930195359797549</v>
      </c>
      <c r="F608" s="357"/>
    </row>
    <row r="609" spans="2:6" x14ac:dyDescent="0.2">
      <c r="B609" s="127">
        <v>40038</v>
      </c>
      <c r="C609" s="201">
        <v>0.37972822952769297</v>
      </c>
      <c r="D609" s="201">
        <v>0.37972822952769297</v>
      </c>
      <c r="E609" s="206">
        <f t="shared" si="9"/>
        <v>-0.96829946758226382</v>
      </c>
      <c r="F609" s="357"/>
    </row>
    <row r="610" spans="2:6" x14ac:dyDescent="0.2">
      <c r="B610" s="127">
        <v>40039</v>
      </c>
      <c r="C610" s="201">
        <v>0.60139596610332624</v>
      </c>
      <c r="D610" s="201">
        <v>0.60139596610332624</v>
      </c>
      <c r="E610" s="206">
        <f t="shared" si="9"/>
        <v>-0.50850171596046945</v>
      </c>
      <c r="F610" s="357"/>
    </row>
    <row r="611" spans="2:6" x14ac:dyDescent="0.2">
      <c r="B611" s="127">
        <v>40040</v>
      </c>
      <c r="C611" s="201">
        <v>0.82317626743428218</v>
      </c>
      <c r="D611" s="201">
        <v>0.82317626743428218</v>
      </c>
      <c r="E611" s="206">
        <f t="shared" si="9"/>
        <v>-0.19458492452525292</v>
      </c>
      <c r="F611" s="357"/>
    </row>
    <row r="612" spans="2:6" x14ac:dyDescent="0.2">
      <c r="B612" s="127">
        <v>40041</v>
      </c>
      <c r="C612" s="201">
        <v>10.511391471669979</v>
      </c>
      <c r="D612" s="201">
        <v>10.511391471669979</v>
      </c>
      <c r="E612" s="206">
        <f t="shared" si="9"/>
        <v>2.3524595711463427</v>
      </c>
      <c r="F612" s="357"/>
    </row>
    <row r="613" spans="2:6" x14ac:dyDescent="0.2">
      <c r="B613" s="127">
        <v>40042</v>
      </c>
      <c r="C613" s="201">
        <v>0.3826288111938308</v>
      </c>
      <c r="D613" s="201">
        <v>0.3826288111938308</v>
      </c>
      <c r="E613" s="206">
        <f t="shared" si="9"/>
        <v>-0.96068992111584195</v>
      </c>
      <c r="F613" s="357"/>
    </row>
    <row r="614" spans="2:6" x14ac:dyDescent="0.2">
      <c r="B614" s="127">
        <v>40043</v>
      </c>
      <c r="C614" s="201">
        <v>6.7816186648678056E-2</v>
      </c>
      <c r="D614" s="201">
        <v>6.7816186648678056E-2</v>
      </c>
      <c r="E614" s="206">
        <f t="shared" si="9"/>
        <v>-2.6909543713989712</v>
      </c>
      <c r="F614" s="357"/>
    </row>
    <row r="615" spans="2:6" x14ac:dyDescent="0.2">
      <c r="B615" s="127">
        <v>40044</v>
      </c>
      <c r="C615" s="201">
        <v>0.4396257303454188</v>
      </c>
      <c r="D615" s="201">
        <v>0.4396257303454188</v>
      </c>
      <c r="E615" s="206">
        <f t="shared" si="9"/>
        <v>-0.82183152689754491</v>
      </c>
      <c r="F615" s="357"/>
    </row>
    <row r="616" spans="2:6" x14ac:dyDescent="0.2">
      <c r="B616" s="127">
        <v>40045</v>
      </c>
      <c r="C616" s="201">
        <v>0.20018581341494551</v>
      </c>
      <c r="D616" s="201">
        <v>0.20018581341494551</v>
      </c>
      <c r="E616" s="206">
        <f t="shared" si="9"/>
        <v>-1.6085092766750606</v>
      </c>
      <c r="F616" s="357"/>
    </row>
    <row r="617" spans="2:6" x14ac:dyDescent="0.2">
      <c r="B617" s="127">
        <v>40046</v>
      </c>
      <c r="C617" s="201">
        <v>10.115909070516926</v>
      </c>
      <c r="D617" s="201">
        <v>10.115909070516926</v>
      </c>
      <c r="E617" s="206">
        <f t="shared" si="9"/>
        <v>2.3141093400876964</v>
      </c>
      <c r="F617" s="357"/>
    </row>
    <row r="618" spans="2:6" x14ac:dyDescent="0.2">
      <c r="B618" s="127">
        <v>40047</v>
      </c>
      <c r="C618" s="201">
        <v>0.19695569434916771</v>
      </c>
      <c r="D618" s="201">
        <v>0.19695569434916771</v>
      </c>
      <c r="E618" s="206">
        <f t="shared" si="9"/>
        <v>-1.6247764773192213</v>
      </c>
      <c r="F618" s="357"/>
    </row>
    <row r="619" spans="2:6" x14ac:dyDescent="0.2">
      <c r="B619" s="127">
        <v>40048</v>
      </c>
      <c r="C619" s="201">
        <v>0.27959616986184715</v>
      </c>
      <c r="D619" s="201">
        <v>0.27959616986184715</v>
      </c>
      <c r="E619" s="206">
        <f t="shared" si="9"/>
        <v>-1.2744089673506183</v>
      </c>
      <c r="F619" s="357"/>
    </row>
    <row r="620" spans="2:6" x14ac:dyDescent="0.2">
      <c r="B620" s="127">
        <v>40049</v>
      </c>
      <c r="C620" s="201">
        <v>0.16159567881849424</v>
      </c>
      <c r="D620" s="201">
        <v>0.16159567881849424</v>
      </c>
      <c r="E620" s="206">
        <f t="shared" si="9"/>
        <v>-1.8226578732372272</v>
      </c>
      <c r="F620" s="357"/>
    </row>
    <row r="621" spans="2:6" x14ac:dyDescent="0.2">
      <c r="B621" s="127">
        <v>40050</v>
      </c>
      <c r="C621" s="201">
        <v>29.295284270869953</v>
      </c>
      <c r="D621" s="201">
        <v>29.295284270869953</v>
      </c>
      <c r="E621" s="206">
        <f t="shared" si="9"/>
        <v>3.377426556683071</v>
      </c>
      <c r="F621" s="357"/>
    </row>
    <row r="622" spans="2:6" x14ac:dyDescent="0.2">
      <c r="B622" s="127">
        <v>40051</v>
      </c>
      <c r="C622" s="201">
        <v>2.8177111669947088</v>
      </c>
      <c r="D622" s="201">
        <v>2.8177111669947088</v>
      </c>
      <c r="E622" s="206">
        <f t="shared" si="9"/>
        <v>1.0359249124799024</v>
      </c>
      <c r="F622" s="357"/>
    </row>
    <row r="623" spans="2:6" x14ac:dyDescent="0.2">
      <c r="B623" s="127">
        <v>40052</v>
      </c>
      <c r="C623" s="201">
        <v>0.3784117113023987</v>
      </c>
      <c r="D623" s="201">
        <v>0.3784117113023987</v>
      </c>
      <c r="E623" s="206">
        <f t="shared" si="9"/>
        <v>-0.97177249275268873</v>
      </c>
      <c r="F623" s="357"/>
    </row>
    <row r="624" spans="2:6" x14ac:dyDescent="0.2">
      <c r="B624" s="127">
        <v>40053</v>
      </c>
      <c r="C624" s="201">
        <v>0.12217028111008425</v>
      </c>
      <c r="D624" s="201">
        <v>0.12217028111008425</v>
      </c>
      <c r="E624" s="206">
        <f t="shared" si="9"/>
        <v>-2.1023394605940737</v>
      </c>
      <c r="F624" s="357"/>
    </row>
    <row r="625" spans="2:6" x14ac:dyDescent="0.2">
      <c r="B625" s="127">
        <v>40054</v>
      </c>
      <c r="C625" s="201">
        <v>1.0605524971838418</v>
      </c>
      <c r="D625" s="201">
        <v>1.0605524971838418</v>
      </c>
      <c r="E625" s="206">
        <f t="shared" si="9"/>
        <v>5.8789996092396553E-2</v>
      </c>
      <c r="F625" s="357"/>
    </row>
    <row r="626" spans="2:6" x14ac:dyDescent="0.2">
      <c r="B626" s="127">
        <v>40055</v>
      </c>
      <c r="C626" s="201">
        <v>4.6190702640622333E-2</v>
      </c>
      <c r="D626" s="201">
        <v>4.6190702640622333E-2</v>
      </c>
      <c r="E626" s="206">
        <f t="shared" si="9"/>
        <v>-3.0749767426912116</v>
      </c>
      <c r="F626" s="357"/>
    </row>
    <row r="627" spans="2:6" x14ac:dyDescent="0.2">
      <c r="B627" s="127">
        <v>40056</v>
      </c>
      <c r="C627" s="201">
        <v>2.3643492737534064E-2</v>
      </c>
      <c r="D627" s="201">
        <v>2.3643492737534064E-2</v>
      </c>
      <c r="E627" s="206">
        <f t="shared" si="9"/>
        <v>-3.7446673504231378</v>
      </c>
      <c r="F627" s="357"/>
    </row>
    <row r="628" spans="2:6" x14ac:dyDescent="0.2">
      <c r="B628" s="127">
        <v>40057</v>
      </c>
      <c r="C628" s="201">
        <v>9.8477847174583855E-2</v>
      </c>
      <c r="D628" s="201">
        <v>9.8477847174583855E-2</v>
      </c>
      <c r="E628" s="206">
        <f t="shared" si="9"/>
        <v>-2.3179236578791667</v>
      </c>
      <c r="F628" s="357"/>
    </row>
    <row r="629" spans="2:6" x14ac:dyDescent="0.2">
      <c r="B629" s="127">
        <v>40058</v>
      </c>
      <c r="C629" s="201">
        <v>5.1355630399335704E-3</v>
      </c>
      <c r="D629" s="201">
        <v>5.1355630399335704E-3</v>
      </c>
      <c r="E629" s="206">
        <f t="shared" si="9"/>
        <v>-5.2715657941083602</v>
      </c>
      <c r="F629" s="357"/>
    </row>
    <row r="630" spans="2:6" x14ac:dyDescent="0.2">
      <c r="B630" s="127">
        <v>40059</v>
      </c>
      <c r="C630" s="201">
        <v>0.58066121189825781</v>
      </c>
      <c r="D630" s="201">
        <v>0.58066121189825781</v>
      </c>
      <c r="E630" s="206">
        <f t="shared" si="9"/>
        <v>-0.54358780425736808</v>
      </c>
      <c r="F630" s="357"/>
    </row>
    <row r="631" spans="2:6" x14ac:dyDescent="0.2">
      <c r="B631" s="127">
        <v>40060</v>
      </c>
      <c r="C631" s="201">
        <v>0.27276397862574747</v>
      </c>
      <c r="D631" s="201">
        <v>0.27276397862574747</v>
      </c>
      <c r="E631" s="206">
        <f t="shared" si="9"/>
        <v>-1.2991484048920454</v>
      </c>
      <c r="F631" s="357"/>
    </row>
    <row r="632" spans="2:6" x14ac:dyDescent="0.2">
      <c r="B632" s="127">
        <v>40061</v>
      </c>
      <c r="C632" s="201">
        <v>1.5708493173926412E-2</v>
      </c>
      <c r="D632" s="201">
        <v>1.5708493173926412E-2</v>
      </c>
      <c r="E632" s="206">
        <f t="shared" si="9"/>
        <v>-4.15355374640537</v>
      </c>
      <c r="F632" s="357"/>
    </row>
    <row r="633" spans="2:6" x14ac:dyDescent="0.2">
      <c r="B633" s="127">
        <v>40062</v>
      </c>
      <c r="C633" s="201">
        <v>1.7959788280377597E-2</v>
      </c>
      <c r="D633" s="201">
        <v>1.7959788280377597E-2</v>
      </c>
      <c r="E633" s="206">
        <f t="shared" si="9"/>
        <v>-4.019620004575251</v>
      </c>
      <c r="F633" s="357"/>
    </row>
    <row r="634" spans="2:6" x14ac:dyDescent="0.2">
      <c r="B634" s="127">
        <v>40063</v>
      </c>
      <c r="C634" s="201">
        <v>2.1581436929886025E-2</v>
      </c>
      <c r="D634" s="201">
        <v>2.1581436929886025E-2</v>
      </c>
      <c r="E634" s="206">
        <f t="shared" si="9"/>
        <v>-3.8359217351832742</v>
      </c>
      <c r="F634" s="357"/>
    </row>
    <row r="635" spans="2:6" x14ac:dyDescent="0.2">
      <c r="B635" s="127">
        <v>40064</v>
      </c>
      <c r="C635" s="201">
        <v>5.1809152167157028E-2</v>
      </c>
      <c r="D635" s="201">
        <v>5.1809152167157028E-2</v>
      </c>
      <c r="E635" s="206">
        <f t="shared" si="9"/>
        <v>-2.9601884625596115</v>
      </c>
      <c r="F635" s="357"/>
    </row>
    <row r="636" spans="2:6" x14ac:dyDescent="0.2">
      <c r="B636" s="127">
        <v>40065</v>
      </c>
      <c r="C636" s="201">
        <v>0.47395145522573717</v>
      </c>
      <c r="D636" s="201">
        <v>0.47395145522573717</v>
      </c>
      <c r="E636" s="206">
        <f t="shared" si="9"/>
        <v>-0.74665037766742426</v>
      </c>
      <c r="F636" s="357"/>
    </row>
    <row r="637" spans="2:6" x14ac:dyDescent="0.2">
      <c r="B637" s="127">
        <v>40066</v>
      </c>
      <c r="C637" s="201">
        <v>0.40318737708622054</v>
      </c>
      <c r="D637" s="201">
        <v>0.40318737708622054</v>
      </c>
      <c r="E637" s="206">
        <f t="shared" si="9"/>
        <v>-0.90835386954485742</v>
      </c>
      <c r="F637" s="357"/>
    </row>
    <row r="638" spans="2:6" x14ac:dyDescent="0.2">
      <c r="B638" s="127">
        <v>40067</v>
      </c>
      <c r="C638" s="201">
        <v>10.518452055163255</v>
      </c>
      <c r="D638" s="201">
        <v>10.518452055163255</v>
      </c>
      <c r="E638" s="206">
        <f t="shared" si="9"/>
        <v>2.3531310534376457</v>
      </c>
      <c r="F638" s="357"/>
    </row>
    <row r="639" spans="2:6" x14ac:dyDescent="0.2">
      <c r="B639" s="127">
        <v>40068</v>
      </c>
      <c r="C639" s="201">
        <v>1.902345996324516</v>
      </c>
      <c r="D639" s="201">
        <v>1.902345996324516</v>
      </c>
      <c r="E639" s="206">
        <f t="shared" si="9"/>
        <v>0.64308785942178825</v>
      </c>
      <c r="F639" s="357"/>
    </row>
    <row r="640" spans="2:6" x14ac:dyDescent="0.2">
      <c r="B640" s="127">
        <v>40069</v>
      </c>
      <c r="C640" s="201">
        <v>0.52741808263068723</v>
      </c>
      <c r="D640" s="201">
        <v>0.52741808263068723</v>
      </c>
      <c r="E640" s="206">
        <f t="shared" si="9"/>
        <v>-0.63976171928232795</v>
      </c>
      <c r="F640" s="357"/>
    </row>
    <row r="641" spans="2:6" x14ac:dyDescent="0.2">
      <c r="B641" s="127">
        <v>40070</v>
      </c>
      <c r="C641" s="201">
        <v>2.4080700772699946E-2</v>
      </c>
      <c r="D641" s="201">
        <v>2.4080700772699946E-2</v>
      </c>
      <c r="E641" s="206">
        <f t="shared" si="9"/>
        <v>-3.7263445571086575</v>
      </c>
      <c r="F641" s="357"/>
    </row>
    <row r="642" spans="2:6" x14ac:dyDescent="0.2">
      <c r="B642" s="127">
        <v>40071</v>
      </c>
      <c r="C642" s="201">
        <v>0.51627743460028497</v>
      </c>
      <c r="D642" s="201">
        <v>0.51627743460028497</v>
      </c>
      <c r="E642" s="206">
        <f t="shared" si="9"/>
        <v>-0.66111099403600859</v>
      </c>
      <c r="F642" s="357"/>
    </row>
    <row r="643" spans="2:6" x14ac:dyDescent="0.2">
      <c r="B643" s="127">
        <v>40072</v>
      </c>
      <c r="C643" s="201">
        <v>0.13080513980461042</v>
      </c>
      <c r="D643" s="201">
        <v>0.13080513980461042</v>
      </c>
      <c r="E643" s="206">
        <f t="shared" si="9"/>
        <v>-2.0340465455887911</v>
      </c>
      <c r="F643" s="357"/>
    </row>
    <row r="644" spans="2:6" x14ac:dyDescent="0.2">
      <c r="B644" s="127">
        <v>40073</v>
      </c>
      <c r="C644" s="201">
        <v>0.20682550260571095</v>
      </c>
      <c r="D644" s="201">
        <v>0.20682550260571095</v>
      </c>
      <c r="E644" s="206">
        <f t="shared" si="9"/>
        <v>-1.5758798238074969</v>
      </c>
      <c r="F644" s="357"/>
    </row>
    <row r="645" spans="2:6" x14ac:dyDescent="0.2">
      <c r="B645" s="127">
        <v>40074</v>
      </c>
      <c r="C645" s="201">
        <v>0.11678511796052239</v>
      </c>
      <c r="D645" s="201">
        <v>0.11678511796052239</v>
      </c>
      <c r="E645" s="206">
        <f t="shared" si="9"/>
        <v>-2.1474196314275105</v>
      </c>
      <c r="F645" s="357"/>
    </row>
    <row r="646" spans="2:6" x14ac:dyDescent="0.2">
      <c r="B646" s="127">
        <v>40075</v>
      </c>
      <c r="C646" s="201">
        <v>3.0159197560118145E-2</v>
      </c>
      <c r="D646" s="201">
        <v>3.0159197560118145E-2</v>
      </c>
      <c r="E646" s="206">
        <f t="shared" si="9"/>
        <v>-3.5012653422932085</v>
      </c>
      <c r="F646" s="357"/>
    </row>
    <row r="647" spans="2:6" x14ac:dyDescent="0.2">
      <c r="B647" s="127">
        <v>40076</v>
      </c>
      <c r="C647" s="201">
        <v>0.4367365682921398</v>
      </c>
      <c r="D647" s="201">
        <v>0.4367365682921398</v>
      </c>
      <c r="E647" s="206">
        <f t="shared" si="9"/>
        <v>-0.82842508420815941</v>
      </c>
      <c r="F647" s="357"/>
    </row>
    <row r="648" spans="2:6" x14ac:dyDescent="0.2">
      <c r="B648" s="127">
        <v>40077</v>
      </c>
      <c r="C648" s="201">
        <v>0.37920945282924989</v>
      </c>
      <c r="D648" s="201">
        <v>0.37920945282924989</v>
      </c>
      <c r="E648" s="206">
        <f t="shared" si="9"/>
        <v>-0.96966658056479837</v>
      </c>
      <c r="F648" s="357"/>
    </row>
    <row r="649" spans="2:6" x14ac:dyDescent="0.2">
      <c r="B649" s="127">
        <v>40078</v>
      </c>
      <c r="C649" s="201">
        <v>0.21157116743517942</v>
      </c>
      <c r="D649" s="201">
        <v>0.21157116743517942</v>
      </c>
      <c r="E649" s="206">
        <f t="shared" si="9"/>
        <v>-1.5531938480403282</v>
      </c>
      <c r="F649" s="357"/>
    </row>
    <row r="650" spans="2:6" x14ac:dyDescent="0.2">
      <c r="B650" s="127">
        <v>40079</v>
      </c>
      <c r="C650" s="201">
        <v>0.56733126094549502</v>
      </c>
      <c r="D650" s="201">
        <v>0.56733126094549502</v>
      </c>
      <c r="E650" s="206">
        <f t="shared" si="9"/>
        <v>-0.5668119113811283</v>
      </c>
      <c r="F650" s="357"/>
    </row>
    <row r="651" spans="2:6" x14ac:dyDescent="0.2">
      <c r="B651" s="127">
        <v>40080</v>
      </c>
      <c r="C651" s="201">
        <v>7.8699077703124329E-2</v>
      </c>
      <c r="D651" s="201">
        <v>7.8699077703124329E-2</v>
      </c>
      <c r="E651" s="206">
        <f t="shared" si="9"/>
        <v>-2.5421238427745352</v>
      </c>
      <c r="F651" s="357"/>
    </row>
    <row r="652" spans="2:6" x14ac:dyDescent="0.2">
      <c r="B652" s="127">
        <v>40081</v>
      </c>
      <c r="C652" s="201">
        <v>0.20722029493597269</v>
      </c>
      <c r="D652" s="201">
        <v>0.20722029493597269</v>
      </c>
      <c r="E652" s="206">
        <f t="shared" si="9"/>
        <v>-1.5739728248607667</v>
      </c>
      <c r="F652" s="357"/>
    </row>
    <row r="653" spans="2:6" x14ac:dyDescent="0.2">
      <c r="B653" s="127">
        <v>40082</v>
      </c>
      <c r="C653" s="201">
        <v>0.60958872264288999</v>
      </c>
      <c r="D653" s="201">
        <v>0.60958872264288999</v>
      </c>
      <c r="E653" s="206">
        <f t="shared" si="9"/>
        <v>-0.49497077438237869</v>
      </c>
      <c r="F653" s="357"/>
    </row>
    <row r="654" spans="2:6" x14ac:dyDescent="0.2">
      <c r="B654" s="127">
        <v>40083</v>
      </c>
      <c r="C654" s="201">
        <v>6.9077694967458179</v>
      </c>
      <c r="D654" s="201">
        <v>6.9077694967458179</v>
      </c>
      <c r="E654" s="206">
        <f t="shared" si="9"/>
        <v>1.9326467921460513</v>
      </c>
      <c r="F654" s="357"/>
    </row>
    <row r="655" spans="2:6" x14ac:dyDescent="0.2">
      <c r="B655" s="127">
        <v>40084</v>
      </c>
      <c r="C655" s="201">
        <v>0.26410301795897262</v>
      </c>
      <c r="D655" s="201">
        <v>0.26410301795897262</v>
      </c>
      <c r="E655" s="206">
        <f t="shared" si="9"/>
        <v>-1.3314160324101025</v>
      </c>
      <c r="F655" s="357"/>
    </row>
    <row r="656" spans="2:6" x14ac:dyDescent="0.2">
      <c r="B656" s="127">
        <v>40085</v>
      </c>
      <c r="C656" s="201">
        <v>0.20585483551271208</v>
      </c>
      <c r="D656" s="201">
        <v>0.20585483551271208</v>
      </c>
      <c r="E656" s="206">
        <f t="shared" si="9"/>
        <v>-1.5805840405747309</v>
      </c>
      <c r="F656" s="357"/>
    </row>
    <row r="657" spans="2:6" x14ac:dyDescent="0.2">
      <c r="B657" s="127">
        <v>40086</v>
      </c>
      <c r="C657" s="201">
        <v>0.41464940564993502</v>
      </c>
      <c r="D657" s="201">
        <v>0.41464940564993502</v>
      </c>
      <c r="E657" s="206">
        <f t="shared" si="9"/>
        <v>-0.88032192146365562</v>
      </c>
      <c r="F657" s="357"/>
    </row>
    <row r="658" spans="2:6" x14ac:dyDescent="0.2">
      <c r="B658" s="127">
        <v>40087</v>
      </c>
      <c r="C658" s="201">
        <v>0.61250235529515218</v>
      </c>
      <c r="D658" s="201">
        <v>0.61250235529515218</v>
      </c>
      <c r="E658" s="206">
        <f t="shared" si="9"/>
        <v>-0.49020249119080817</v>
      </c>
      <c r="F658" s="357"/>
    </row>
    <row r="659" spans="2:6" x14ac:dyDescent="0.2">
      <c r="B659" s="127">
        <v>40088</v>
      </c>
      <c r="C659" s="201">
        <v>0.46300167786740359</v>
      </c>
      <c r="D659" s="201">
        <v>0.46300167786740359</v>
      </c>
      <c r="E659" s="206">
        <f t="shared" si="9"/>
        <v>-0.77002460099878989</v>
      </c>
      <c r="F659" s="357"/>
    </row>
    <row r="660" spans="2:6" x14ac:dyDescent="0.2">
      <c r="B660" s="127">
        <v>40089</v>
      </c>
      <c r="C660" s="201">
        <v>7.8028583290985602E-3</v>
      </c>
      <c r="D660" s="201">
        <v>7.8028583290985602E-3</v>
      </c>
      <c r="E660" s="206">
        <f t="shared" ref="E660:E723" si="10">IF(D660=0,"",LN(D660))</f>
        <v>-4.8532651599653578</v>
      </c>
      <c r="F660" s="357"/>
    </row>
    <row r="661" spans="2:6" x14ac:dyDescent="0.2">
      <c r="B661" s="127">
        <v>40090</v>
      </c>
      <c r="C661" s="201">
        <v>8.7901654294059925E-2</v>
      </c>
      <c r="D661" s="201">
        <v>8.7901654294059925E-2</v>
      </c>
      <c r="E661" s="206">
        <f t="shared" si="10"/>
        <v>-2.4315366542853964</v>
      </c>
      <c r="F661" s="357"/>
    </row>
    <row r="662" spans="2:6" x14ac:dyDescent="0.2">
      <c r="B662" s="127">
        <v>40091</v>
      </c>
      <c r="C662" s="201">
        <v>4.4283627293201004E-2</v>
      </c>
      <c r="D662" s="201">
        <v>4.4283627293201004E-2</v>
      </c>
      <c r="E662" s="206">
        <f t="shared" si="10"/>
        <v>-3.1171402573061027</v>
      </c>
      <c r="F662" s="357"/>
    </row>
    <row r="663" spans="2:6" x14ac:dyDescent="0.2">
      <c r="B663" s="127">
        <v>40092</v>
      </c>
      <c r="C663" s="201">
        <v>4.4286890039732095E-2</v>
      </c>
      <c r="D663" s="201">
        <v>4.4286890039732095E-2</v>
      </c>
      <c r="E663" s="206">
        <f t="shared" si="10"/>
        <v>-3.1170665816264114</v>
      </c>
      <c r="F663" s="357"/>
    </row>
    <row r="664" spans="2:6" x14ac:dyDescent="0.2">
      <c r="B664" s="127">
        <v>40093</v>
      </c>
      <c r="C664" s="201">
        <v>9.285450352825253E-2</v>
      </c>
      <c r="D664" s="201">
        <v>9.285450352825253E-2</v>
      </c>
      <c r="E664" s="206">
        <f t="shared" si="10"/>
        <v>-2.3767214890936201</v>
      </c>
      <c r="F664" s="357"/>
    </row>
    <row r="665" spans="2:6" x14ac:dyDescent="0.2">
      <c r="B665" s="127">
        <v>40094</v>
      </c>
      <c r="C665" s="201">
        <v>0.3765568398994748</v>
      </c>
      <c r="D665" s="201">
        <v>0.3765568398994748</v>
      </c>
      <c r="E665" s="206">
        <f t="shared" si="10"/>
        <v>-0.97668627394837781</v>
      </c>
      <c r="F665" s="357"/>
    </row>
    <row r="666" spans="2:6" x14ac:dyDescent="0.2">
      <c r="B666" s="127">
        <v>40095</v>
      </c>
      <c r="C666" s="201">
        <v>0.39495383621501828</v>
      </c>
      <c r="D666" s="201">
        <v>0.39495383621501828</v>
      </c>
      <c r="E666" s="206">
        <f t="shared" si="10"/>
        <v>-0.92898639125261162</v>
      </c>
      <c r="F666" s="357"/>
    </row>
    <row r="667" spans="2:6" x14ac:dyDescent="0.2">
      <c r="B667" s="127">
        <v>40096</v>
      </c>
      <c r="C667" s="201">
        <v>1.5011896789538981E-2</v>
      </c>
      <c r="D667" s="201">
        <v>1.5011896789538981E-2</v>
      </c>
      <c r="E667" s="206">
        <f t="shared" si="10"/>
        <v>-4.1989122729302402</v>
      </c>
      <c r="F667" s="357"/>
    </row>
    <row r="668" spans="2:6" x14ac:dyDescent="0.2">
      <c r="B668" s="127">
        <v>40097</v>
      </c>
      <c r="C668" s="201">
        <v>0.18216240157721167</v>
      </c>
      <c r="D668" s="201">
        <v>0.18216240157721167</v>
      </c>
      <c r="E668" s="206">
        <f t="shared" si="10"/>
        <v>-1.7028566734246067</v>
      </c>
      <c r="F668" s="357"/>
    </row>
    <row r="669" spans="2:6" x14ac:dyDescent="0.2">
      <c r="B669" s="127">
        <v>40098</v>
      </c>
      <c r="C669" s="201">
        <v>0.29270914817029253</v>
      </c>
      <c r="D669" s="201">
        <v>0.29270914817029253</v>
      </c>
      <c r="E669" s="206">
        <f t="shared" si="10"/>
        <v>-1.2285758313473816</v>
      </c>
      <c r="F669" s="357"/>
    </row>
    <row r="670" spans="2:6" x14ac:dyDescent="0.2">
      <c r="B670" s="127">
        <v>40099</v>
      </c>
      <c r="C670" s="201">
        <v>0.10881259681180723</v>
      </c>
      <c r="D670" s="201">
        <v>0.10881259681180723</v>
      </c>
      <c r="E670" s="206">
        <f t="shared" si="10"/>
        <v>-2.218128171741939</v>
      </c>
      <c r="F670" s="357"/>
    </row>
    <row r="671" spans="2:6" x14ac:dyDescent="0.2">
      <c r="B671" s="127">
        <v>40100</v>
      </c>
      <c r="C671" s="201">
        <v>0.27214895090463725</v>
      </c>
      <c r="D671" s="201">
        <v>0.27214895090463725</v>
      </c>
      <c r="E671" s="206">
        <f t="shared" si="10"/>
        <v>-1.3014057489517712</v>
      </c>
      <c r="F671" s="357"/>
    </row>
    <row r="672" spans="2:6" x14ac:dyDescent="0.2">
      <c r="B672" s="127">
        <v>40101</v>
      </c>
      <c r="C672" s="201">
        <v>0.45654796522891022</v>
      </c>
      <c r="D672" s="201">
        <v>0.45654796522891022</v>
      </c>
      <c r="E672" s="206">
        <f t="shared" si="10"/>
        <v>-0.7840615127714452</v>
      </c>
      <c r="F672" s="357"/>
    </row>
    <row r="673" spans="2:6" x14ac:dyDescent="0.2">
      <c r="B673" s="127">
        <v>40102</v>
      </c>
      <c r="C673" s="201">
        <v>6.1280905346907444E-2</v>
      </c>
      <c r="D673" s="201">
        <v>6.1280905346907444E-2</v>
      </c>
      <c r="E673" s="206">
        <f t="shared" si="10"/>
        <v>-2.7922869797211503</v>
      </c>
      <c r="F673" s="357"/>
    </row>
    <row r="674" spans="2:6" x14ac:dyDescent="0.2">
      <c r="B674" s="127">
        <v>40103</v>
      </c>
      <c r="C674" s="201">
        <v>3.288848503337382E-2</v>
      </c>
      <c r="D674" s="201">
        <v>3.288848503337382E-2</v>
      </c>
      <c r="E674" s="206">
        <f t="shared" si="10"/>
        <v>-3.4146326814603492</v>
      </c>
      <c r="F674" s="357"/>
    </row>
    <row r="675" spans="2:6" x14ac:dyDescent="0.2">
      <c r="B675" s="127">
        <v>40104</v>
      </c>
      <c r="C675" s="201">
        <v>5.0673716374338172E-2</v>
      </c>
      <c r="D675" s="201">
        <v>5.0673716374338172E-2</v>
      </c>
      <c r="E675" s="206">
        <f t="shared" si="10"/>
        <v>-2.9823479175156979</v>
      </c>
      <c r="F675" s="357"/>
    </row>
    <row r="676" spans="2:6" x14ac:dyDescent="0.2">
      <c r="B676" s="127">
        <v>40105</v>
      </c>
      <c r="C676" s="201">
        <v>3.4753144675890996E-2</v>
      </c>
      <c r="D676" s="201">
        <v>3.4753144675890996E-2</v>
      </c>
      <c r="E676" s="206">
        <f t="shared" si="10"/>
        <v>-3.3594852167954508</v>
      </c>
      <c r="F676" s="357"/>
    </row>
    <row r="677" spans="2:6" x14ac:dyDescent="0.2">
      <c r="B677" s="127">
        <v>40106</v>
      </c>
      <c r="C677" s="201">
        <v>6.445229497512564E-2</v>
      </c>
      <c r="D677" s="201">
        <v>6.445229497512564E-2</v>
      </c>
      <c r="E677" s="206">
        <f t="shared" si="10"/>
        <v>-2.7418299416176364</v>
      </c>
      <c r="F677" s="357"/>
    </row>
    <row r="678" spans="2:6" x14ac:dyDescent="0.2">
      <c r="B678" s="127">
        <v>40107</v>
      </c>
      <c r="C678" s="201">
        <v>0.36852069519340336</v>
      </c>
      <c r="D678" s="201">
        <v>0.36852069519340336</v>
      </c>
      <c r="E678" s="206">
        <f t="shared" si="10"/>
        <v>-0.99825840829630741</v>
      </c>
      <c r="F678" s="357"/>
    </row>
    <row r="679" spans="2:6" x14ac:dyDescent="0.2">
      <c r="B679" s="127">
        <v>40108</v>
      </c>
      <c r="C679" s="201">
        <v>0.1339096431289413</v>
      </c>
      <c r="D679" s="201">
        <v>0.1339096431289413</v>
      </c>
      <c r="E679" s="206">
        <f t="shared" si="10"/>
        <v>-2.0105900114849993</v>
      </c>
      <c r="F679" s="357"/>
    </row>
    <row r="680" spans="2:6" x14ac:dyDescent="0.2">
      <c r="B680" s="127">
        <v>40109</v>
      </c>
      <c r="C680" s="201">
        <v>7.8046528396906595E-2</v>
      </c>
      <c r="D680" s="201">
        <v>7.8046528396906595E-2</v>
      </c>
      <c r="E680" s="206">
        <f t="shared" si="10"/>
        <v>-2.5504501122295724</v>
      </c>
      <c r="F680" s="357"/>
    </row>
    <row r="681" spans="2:6" x14ac:dyDescent="0.2">
      <c r="B681" s="127">
        <v>40110</v>
      </c>
      <c r="C681" s="201">
        <v>6.2199368495408906E-2</v>
      </c>
      <c r="D681" s="201">
        <v>6.2199368495408906E-2</v>
      </c>
      <c r="E681" s="206">
        <f t="shared" si="10"/>
        <v>-2.7774104320954742</v>
      </c>
      <c r="F681" s="357"/>
    </row>
    <row r="682" spans="2:6" x14ac:dyDescent="0.2">
      <c r="B682" s="127">
        <v>40111</v>
      </c>
      <c r="C682" s="201">
        <v>0.77912103239825736</v>
      </c>
      <c r="D682" s="201">
        <v>0.77912103239825736</v>
      </c>
      <c r="E682" s="206">
        <f t="shared" si="10"/>
        <v>-0.24958887624759687</v>
      </c>
      <c r="F682" s="357"/>
    </row>
    <row r="683" spans="2:6" x14ac:dyDescent="0.2">
      <c r="B683" s="127">
        <v>40112</v>
      </c>
      <c r="C683" s="201">
        <v>5.0027692561182613E-2</v>
      </c>
      <c r="D683" s="201">
        <v>5.0027692561182613E-2</v>
      </c>
      <c r="E683" s="206">
        <f t="shared" si="10"/>
        <v>-2.9951785756493199</v>
      </c>
      <c r="F683" s="357"/>
    </row>
    <row r="684" spans="2:6" x14ac:dyDescent="0.2">
      <c r="B684" s="127">
        <v>40113</v>
      </c>
      <c r="C684" s="201">
        <v>0.37591571020611586</v>
      </c>
      <c r="D684" s="201">
        <v>0.37591571020611586</v>
      </c>
      <c r="E684" s="206">
        <f t="shared" si="10"/>
        <v>-0.97839033570694456</v>
      </c>
      <c r="F684" s="357"/>
    </row>
    <row r="685" spans="2:6" x14ac:dyDescent="0.2">
      <c r="B685" s="127">
        <v>40114</v>
      </c>
      <c r="C685" s="201">
        <v>0.29862940175095293</v>
      </c>
      <c r="D685" s="201">
        <v>0.29862940175095293</v>
      </c>
      <c r="E685" s="206">
        <f t="shared" si="10"/>
        <v>-1.2085519333830042</v>
      </c>
      <c r="F685" s="357"/>
    </row>
    <row r="686" spans="2:6" x14ac:dyDescent="0.2">
      <c r="B686" s="127">
        <v>40115</v>
      </c>
      <c r="C686" s="201">
        <v>0.26346188826561368</v>
      </c>
      <c r="D686" s="201">
        <v>0.26346188826561368</v>
      </c>
      <c r="E686" s="206">
        <f t="shared" si="10"/>
        <v>-1.3338465580247323</v>
      </c>
      <c r="F686" s="357"/>
    </row>
    <row r="687" spans="2:6" x14ac:dyDescent="0.2">
      <c r="B687" s="127">
        <v>40116</v>
      </c>
      <c r="C687" s="201">
        <v>0.16417977407111645</v>
      </c>
      <c r="D687" s="201">
        <v>0.16417977407111645</v>
      </c>
      <c r="E687" s="206">
        <f t="shared" si="10"/>
        <v>-1.8067932681677485</v>
      </c>
      <c r="F687" s="357"/>
    </row>
    <row r="688" spans="2:6" x14ac:dyDescent="0.2">
      <c r="B688" s="127">
        <v>40117</v>
      </c>
      <c r="C688" s="201">
        <v>1.6255329492536874</v>
      </c>
      <c r="D688" s="201">
        <v>1.6255329492536874</v>
      </c>
      <c r="E688" s="206">
        <f t="shared" si="10"/>
        <v>0.48583573078319947</v>
      </c>
      <c r="F688" s="357"/>
    </row>
    <row r="689" spans="2:6" x14ac:dyDescent="0.2">
      <c r="B689" s="127">
        <v>40118</v>
      </c>
      <c r="C689" s="201">
        <v>0.12811989940952445</v>
      </c>
      <c r="D689" s="201">
        <v>0.12811989940952445</v>
      </c>
      <c r="E689" s="206">
        <f t="shared" si="10"/>
        <v>-2.0547887393685214</v>
      </c>
      <c r="F689" s="357"/>
    </row>
    <row r="690" spans="2:6" x14ac:dyDescent="0.2">
      <c r="B690" s="127">
        <v>40119</v>
      </c>
      <c r="C690" s="201">
        <v>5.1438830435878463E-2</v>
      </c>
      <c r="D690" s="201">
        <v>5.1438830435878463E-2</v>
      </c>
      <c r="E690" s="206">
        <f t="shared" si="10"/>
        <v>-2.9673619357832868</v>
      </c>
      <c r="F690" s="357"/>
    </row>
    <row r="691" spans="2:6" x14ac:dyDescent="0.2">
      <c r="B691" s="127">
        <v>40120</v>
      </c>
      <c r="C691" s="201">
        <v>0.27083243267934298</v>
      </c>
      <c r="D691" s="201">
        <v>0.27083243267934298</v>
      </c>
      <c r="E691" s="206">
        <f t="shared" si="10"/>
        <v>-1.3062549789435403</v>
      </c>
      <c r="F691" s="357"/>
    </row>
    <row r="692" spans="2:6" x14ac:dyDescent="0.2">
      <c r="B692" s="127">
        <v>40121</v>
      </c>
      <c r="C692" s="201">
        <v>3.5859215749930055E-2</v>
      </c>
      <c r="D692" s="201">
        <v>3.5859215749930055E-2</v>
      </c>
      <c r="E692" s="206">
        <f t="shared" si="10"/>
        <v>-3.3281546808175806</v>
      </c>
      <c r="F692" s="357"/>
    </row>
    <row r="693" spans="2:6" x14ac:dyDescent="0.2">
      <c r="B693" s="127">
        <v>40122</v>
      </c>
      <c r="C693" s="201">
        <v>0.20064096655603236</v>
      </c>
      <c r="D693" s="201">
        <v>0.20064096655603236</v>
      </c>
      <c r="E693" s="206">
        <f t="shared" si="10"/>
        <v>-1.6062382041845895</v>
      </c>
      <c r="F693" s="357"/>
    </row>
    <row r="694" spans="2:6" x14ac:dyDescent="0.2">
      <c r="B694" s="127">
        <v>40123</v>
      </c>
      <c r="C694" s="201">
        <v>0.14022468903986343</v>
      </c>
      <c r="D694" s="201">
        <v>0.14022468903986343</v>
      </c>
      <c r="E694" s="206">
        <f t="shared" si="10"/>
        <v>-1.9645092211700603</v>
      </c>
      <c r="F694" s="357"/>
    </row>
    <row r="695" spans="2:6" x14ac:dyDescent="0.2">
      <c r="B695" s="127">
        <v>40124</v>
      </c>
      <c r="C695" s="201">
        <v>0.19577294873164808</v>
      </c>
      <c r="D695" s="201">
        <v>0.19577294873164808</v>
      </c>
      <c r="E695" s="206">
        <f t="shared" si="10"/>
        <v>-1.630799716082836</v>
      </c>
      <c r="F695" s="357"/>
    </row>
    <row r="696" spans="2:6" x14ac:dyDescent="0.2">
      <c r="B696" s="127">
        <v>40125</v>
      </c>
      <c r="C696" s="201">
        <v>0.21942949245530649</v>
      </c>
      <c r="D696" s="201">
        <v>0.21942949245530649</v>
      </c>
      <c r="E696" s="206">
        <f t="shared" si="10"/>
        <v>-1.5167243169511775</v>
      </c>
      <c r="F696" s="357"/>
    </row>
    <row r="697" spans="2:6" x14ac:dyDescent="0.2">
      <c r="B697" s="127">
        <v>40126</v>
      </c>
      <c r="C697" s="201">
        <v>0.6134485517891678</v>
      </c>
      <c r="D697" s="201">
        <v>0.6134485517891678</v>
      </c>
      <c r="E697" s="206">
        <f t="shared" si="10"/>
        <v>-0.48865887851198675</v>
      </c>
      <c r="F697" s="357"/>
    </row>
    <row r="698" spans="2:6" x14ac:dyDescent="0.2">
      <c r="B698" s="127">
        <v>40127</v>
      </c>
      <c r="C698" s="201">
        <v>0.19178913521718879</v>
      </c>
      <c r="D698" s="201">
        <v>0.19178913521718879</v>
      </c>
      <c r="E698" s="206">
        <f t="shared" si="10"/>
        <v>-1.6513587645544276</v>
      </c>
      <c r="F698" s="357"/>
    </row>
    <row r="699" spans="2:6" x14ac:dyDescent="0.2">
      <c r="B699" s="127">
        <v>40128</v>
      </c>
      <c r="C699" s="201">
        <v>0.34928680439263565</v>
      </c>
      <c r="D699" s="201">
        <v>0.34928680439263565</v>
      </c>
      <c r="E699" s="206">
        <f t="shared" si="10"/>
        <v>-1.0518619051728371</v>
      </c>
      <c r="F699" s="357"/>
    </row>
    <row r="700" spans="2:6" x14ac:dyDescent="0.2">
      <c r="B700" s="127">
        <v>40129</v>
      </c>
      <c r="C700" s="201">
        <v>0.64504335782296496</v>
      </c>
      <c r="D700" s="201">
        <v>0.64504335782296496</v>
      </c>
      <c r="E700" s="206">
        <f t="shared" si="10"/>
        <v>-0.43843774301467026</v>
      </c>
      <c r="F700" s="357"/>
    </row>
    <row r="701" spans="2:6" x14ac:dyDescent="0.2">
      <c r="B701" s="127">
        <v>40130</v>
      </c>
      <c r="C701" s="201">
        <v>1.9113169179117442E-2</v>
      </c>
      <c r="D701" s="201">
        <v>1.9113169179117442E-2</v>
      </c>
      <c r="E701" s="206">
        <f t="shared" si="10"/>
        <v>-3.95737769569803</v>
      </c>
      <c r="F701" s="357"/>
    </row>
    <row r="702" spans="2:6" x14ac:dyDescent="0.2">
      <c r="B702" s="127">
        <v>40131</v>
      </c>
      <c r="C702" s="201">
        <v>9.3766441183691818E-2</v>
      </c>
      <c r="D702" s="201">
        <v>9.3766441183691818E-2</v>
      </c>
      <c r="E702" s="206">
        <f t="shared" si="10"/>
        <v>-2.3669482568815523</v>
      </c>
      <c r="F702" s="357"/>
    </row>
    <row r="703" spans="2:6" x14ac:dyDescent="0.2">
      <c r="B703" s="127">
        <v>40132</v>
      </c>
      <c r="C703" s="201">
        <v>6.3569722038466156E-2</v>
      </c>
      <c r="D703" s="201">
        <v>6.3569722038466156E-2</v>
      </c>
      <c r="E703" s="206">
        <f t="shared" si="10"/>
        <v>-2.7556179905702605</v>
      </c>
      <c r="F703" s="357"/>
    </row>
    <row r="704" spans="2:6" x14ac:dyDescent="0.2">
      <c r="B704" s="127">
        <v>40133</v>
      </c>
      <c r="C704" s="201">
        <v>0.48453417359932333</v>
      </c>
      <c r="D704" s="201">
        <v>0.48453417359932333</v>
      </c>
      <c r="E704" s="206">
        <f t="shared" si="10"/>
        <v>-0.72456731639397032</v>
      </c>
      <c r="F704" s="357"/>
    </row>
    <row r="705" spans="2:6" x14ac:dyDescent="0.2">
      <c r="B705" s="127">
        <v>40134</v>
      </c>
      <c r="C705" s="201">
        <v>2.3273171006255502E-2</v>
      </c>
      <c r="D705" s="201">
        <v>2.3273171006255502E-2</v>
      </c>
      <c r="E705" s="206">
        <f t="shared" si="10"/>
        <v>-3.7604540408076708</v>
      </c>
      <c r="F705" s="357"/>
    </row>
    <row r="706" spans="2:6" x14ac:dyDescent="0.2">
      <c r="B706" s="127">
        <v>40135</v>
      </c>
      <c r="C706" s="201">
        <v>7.7397241837219938E-2</v>
      </c>
      <c r="D706" s="201">
        <v>7.7397241837219938E-2</v>
      </c>
      <c r="E706" s="206">
        <f t="shared" si="10"/>
        <v>-2.5588041341994407</v>
      </c>
      <c r="F706" s="357"/>
    </row>
    <row r="707" spans="2:6" x14ac:dyDescent="0.2">
      <c r="B707" s="127">
        <v>40136</v>
      </c>
      <c r="C707" s="201">
        <v>1.067916516104509</v>
      </c>
      <c r="D707" s="201">
        <v>1.067916516104509</v>
      </c>
      <c r="E707" s="206">
        <f t="shared" si="10"/>
        <v>6.5709569041220273E-2</v>
      </c>
      <c r="F707" s="357"/>
    </row>
    <row r="708" spans="2:6" x14ac:dyDescent="0.2">
      <c r="B708" s="127">
        <v>40137</v>
      </c>
      <c r="C708" s="201">
        <v>4.6790493335432366</v>
      </c>
      <c r="D708" s="201">
        <v>4.6790493335432366</v>
      </c>
      <c r="E708" s="206">
        <f t="shared" si="10"/>
        <v>1.5430949554367961</v>
      </c>
      <c r="F708" s="357"/>
    </row>
    <row r="709" spans="2:6" x14ac:dyDescent="0.2">
      <c r="B709" s="127">
        <v>40138</v>
      </c>
      <c r="C709" s="201">
        <v>0.63790936253273967</v>
      </c>
      <c r="D709" s="201">
        <v>0.63790936253273967</v>
      </c>
      <c r="E709" s="206">
        <f t="shared" si="10"/>
        <v>-0.44955907072524037</v>
      </c>
      <c r="F709" s="357"/>
    </row>
    <row r="710" spans="2:6" x14ac:dyDescent="0.2">
      <c r="B710" s="127">
        <v>40139</v>
      </c>
      <c r="C710" s="201">
        <v>0.31686326073994198</v>
      </c>
      <c r="D710" s="201">
        <v>0.31686326073994198</v>
      </c>
      <c r="E710" s="206">
        <f t="shared" si="10"/>
        <v>-1.1492849522974877</v>
      </c>
      <c r="F710" s="357"/>
    </row>
    <row r="711" spans="2:6" x14ac:dyDescent="0.2">
      <c r="B711" s="127">
        <v>40140</v>
      </c>
      <c r="C711" s="201">
        <v>0.28127159020556119</v>
      </c>
      <c r="D711" s="201">
        <v>0.28127159020556119</v>
      </c>
      <c r="E711" s="206">
        <f t="shared" si="10"/>
        <v>-1.2684345632344738</v>
      </c>
      <c r="F711" s="357"/>
    </row>
    <row r="712" spans="2:6" x14ac:dyDescent="0.2">
      <c r="B712" s="127">
        <v>40141</v>
      </c>
      <c r="C712" s="201">
        <v>0.46849614302575693</v>
      </c>
      <c r="D712" s="201">
        <v>0.46849614302575693</v>
      </c>
      <c r="E712" s="206">
        <f t="shared" si="10"/>
        <v>-0.75822740993998805</v>
      </c>
      <c r="F712" s="357"/>
    </row>
    <row r="713" spans="2:6" x14ac:dyDescent="0.2">
      <c r="B713" s="127">
        <v>40142</v>
      </c>
      <c r="C713" s="201">
        <v>7.1654807942503881E-2</v>
      </c>
      <c r="D713" s="201">
        <v>7.1654807942503881E-2</v>
      </c>
      <c r="E713" s="206">
        <f t="shared" si="10"/>
        <v>-2.6358950237840624</v>
      </c>
      <c r="F713" s="357"/>
    </row>
    <row r="714" spans="2:6" x14ac:dyDescent="0.2">
      <c r="B714" s="127">
        <v>40143</v>
      </c>
      <c r="C714" s="201">
        <v>3.7211216343749922</v>
      </c>
      <c r="D714" s="201">
        <v>3.7211216343749922</v>
      </c>
      <c r="E714" s="206">
        <f t="shared" si="10"/>
        <v>1.3140251374555914</v>
      </c>
      <c r="F714" s="357"/>
    </row>
    <row r="715" spans="2:6" x14ac:dyDescent="0.2">
      <c r="B715" s="127">
        <v>40144</v>
      </c>
      <c r="C715" s="201">
        <v>0.29684957351824404</v>
      </c>
      <c r="D715" s="201">
        <v>0.29684957351824404</v>
      </c>
      <c r="E715" s="206">
        <f t="shared" si="10"/>
        <v>-1.2145297549575946</v>
      </c>
      <c r="F715" s="357"/>
    </row>
    <row r="716" spans="2:6" x14ac:dyDescent="0.2">
      <c r="B716" s="127">
        <v>40145</v>
      </c>
      <c r="C716" s="201">
        <v>0.13977279864530764</v>
      </c>
      <c r="D716" s="201">
        <v>0.13977279864530764</v>
      </c>
      <c r="E716" s="206">
        <f t="shared" si="10"/>
        <v>-1.9677370414668698</v>
      </c>
      <c r="F716" s="357"/>
    </row>
    <row r="717" spans="2:6" x14ac:dyDescent="0.2">
      <c r="B717" s="127">
        <v>40146</v>
      </c>
      <c r="C717" s="201">
        <v>0.36083366436615849</v>
      </c>
      <c r="D717" s="201">
        <v>0.36083366436615849</v>
      </c>
      <c r="E717" s="206">
        <f t="shared" si="10"/>
        <v>-1.019338190362036</v>
      </c>
      <c r="F717" s="357"/>
    </row>
    <row r="718" spans="2:6" x14ac:dyDescent="0.2">
      <c r="B718" s="127">
        <v>40147</v>
      </c>
      <c r="C718" s="201">
        <v>0.12932059013296507</v>
      </c>
      <c r="D718" s="201">
        <v>0.12932059013296507</v>
      </c>
      <c r="E718" s="206">
        <f t="shared" si="10"/>
        <v>-2.0454607627811172</v>
      </c>
      <c r="F718" s="357"/>
    </row>
    <row r="719" spans="2:6" x14ac:dyDescent="0.2">
      <c r="B719" s="127">
        <v>40148</v>
      </c>
      <c r="C719" s="201">
        <v>0.42240006003453617</v>
      </c>
      <c r="D719" s="201">
        <v>0.42240006003453617</v>
      </c>
      <c r="E719" s="206">
        <f t="shared" si="10"/>
        <v>-0.86180240446287915</v>
      </c>
      <c r="F719" s="357"/>
    </row>
    <row r="720" spans="2:6" x14ac:dyDescent="0.2">
      <c r="B720" s="127">
        <v>40149</v>
      </c>
      <c r="C720" s="201">
        <v>8.3242452247665299E-2</v>
      </c>
      <c r="D720" s="201">
        <v>8.3242452247665299E-2</v>
      </c>
      <c r="E720" s="206">
        <f t="shared" si="10"/>
        <v>-2.4859978179234927</v>
      </c>
      <c r="F720" s="357"/>
    </row>
    <row r="721" spans="2:6" x14ac:dyDescent="0.2">
      <c r="B721" s="127">
        <v>40150</v>
      </c>
      <c r="C721" s="201">
        <v>0.46844393908125953</v>
      </c>
      <c r="D721" s="201">
        <v>0.46844393908125953</v>
      </c>
      <c r="E721" s="206">
        <f t="shared" si="10"/>
        <v>-0.75833884490909309</v>
      </c>
      <c r="F721" s="357"/>
    </row>
    <row r="722" spans="2:6" x14ac:dyDescent="0.2">
      <c r="B722" s="127">
        <v>40151</v>
      </c>
      <c r="C722" s="201">
        <v>4.0632613924912783E-2</v>
      </c>
      <c r="D722" s="201">
        <v>4.0632613924912783E-2</v>
      </c>
      <c r="E722" s="206">
        <f t="shared" si="10"/>
        <v>-3.2031842362029508</v>
      </c>
      <c r="F722" s="357"/>
    </row>
    <row r="723" spans="2:6" x14ac:dyDescent="0.2">
      <c r="B723" s="127">
        <v>40152</v>
      </c>
      <c r="C723" s="201">
        <v>4.8203817250304044E-2</v>
      </c>
      <c r="D723" s="201">
        <v>4.8203817250304044E-2</v>
      </c>
      <c r="E723" s="206">
        <f t="shared" si="10"/>
        <v>-3.0323170649970259</v>
      </c>
      <c r="F723" s="357"/>
    </row>
    <row r="724" spans="2:6" x14ac:dyDescent="0.2">
      <c r="B724" s="127">
        <v>40153</v>
      </c>
      <c r="C724" s="201">
        <v>8.3322389537676969E-2</v>
      </c>
      <c r="D724" s="201">
        <v>8.3322389537676969E-2</v>
      </c>
      <c r="E724" s="206">
        <f t="shared" ref="E724:E787" si="11">IF(D724=0,"",LN(D724))</f>
        <v>-2.4850379839598316</v>
      </c>
      <c r="F724" s="357"/>
    </row>
    <row r="725" spans="2:6" x14ac:dyDescent="0.2">
      <c r="B725" s="127">
        <v>40154</v>
      </c>
      <c r="C725" s="201">
        <v>6.7193002061240126E-2</v>
      </c>
      <c r="D725" s="201">
        <v>6.7193002061240126E-2</v>
      </c>
      <c r="E725" s="206">
        <f t="shared" si="11"/>
        <v>-2.7001861728690129</v>
      </c>
      <c r="F725" s="357"/>
    </row>
    <row r="726" spans="2:6" x14ac:dyDescent="0.2">
      <c r="B726" s="127">
        <v>40155</v>
      </c>
      <c r="C726" s="201">
        <v>0.18042172630287587</v>
      </c>
      <c r="D726" s="201">
        <v>0.18042172630287587</v>
      </c>
      <c r="E726" s="206">
        <f t="shared" si="11"/>
        <v>-1.7124582445537935</v>
      </c>
      <c r="F726" s="357"/>
    </row>
    <row r="727" spans="2:6" x14ac:dyDescent="0.2">
      <c r="B727" s="127">
        <v>40156</v>
      </c>
      <c r="C727" s="201">
        <v>0.52269688840020201</v>
      </c>
      <c r="D727" s="201">
        <v>0.52269688840020201</v>
      </c>
      <c r="E727" s="206">
        <f t="shared" si="11"/>
        <v>-0.64875354621726822</v>
      </c>
      <c r="F727" s="357"/>
    </row>
    <row r="728" spans="2:6" x14ac:dyDescent="0.2">
      <c r="B728" s="127">
        <v>40157</v>
      </c>
      <c r="C728" s="201">
        <v>0.25964936894403656</v>
      </c>
      <c r="D728" s="201">
        <v>0.25964936894403656</v>
      </c>
      <c r="E728" s="206">
        <f t="shared" si="11"/>
        <v>-1.3484231391047892</v>
      </c>
      <c r="F728" s="357"/>
    </row>
    <row r="729" spans="2:6" x14ac:dyDescent="0.2">
      <c r="B729" s="127">
        <v>40158</v>
      </c>
      <c r="C729" s="201">
        <v>2.5242238537767515E-2</v>
      </c>
      <c r="D729" s="201">
        <v>2.5242238537767515E-2</v>
      </c>
      <c r="E729" s="206">
        <f t="shared" si="11"/>
        <v>-3.6792365551559816</v>
      </c>
      <c r="F729" s="357"/>
    </row>
    <row r="730" spans="2:6" x14ac:dyDescent="0.2">
      <c r="B730" s="127">
        <v>40159</v>
      </c>
      <c r="C730" s="201">
        <v>3.6493819950226804E-2</v>
      </c>
      <c r="D730" s="201">
        <v>3.6493819950226804E-2</v>
      </c>
      <c r="E730" s="206">
        <f t="shared" si="11"/>
        <v>-3.3106123491614787</v>
      </c>
      <c r="F730" s="357"/>
    </row>
    <row r="731" spans="2:6" x14ac:dyDescent="0.2">
      <c r="B731" s="127">
        <v>40160</v>
      </c>
      <c r="C731" s="201">
        <v>6.6054303521890173E-3</v>
      </c>
      <c r="D731" s="201">
        <v>6.6054303521890173E-3</v>
      </c>
      <c r="E731" s="206">
        <f t="shared" si="11"/>
        <v>-5.0198631876134927</v>
      </c>
      <c r="F731" s="357"/>
    </row>
    <row r="732" spans="2:6" x14ac:dyDescent="0.2">
      <c r="B732" s="127">
        <v>40161</v>
      </c>
      <c r="C732" s="201">
        <v>5.1678642305913486E-2</v>
      </c>
      <c r="D732" s="201">
        <v>5.1678642305913486E-2</v>
      </c>
      <c r="E732" s="206">
        <f t="shared" si="11"/>
        <v>-2.9627106910232888</v>
      </c>
      <c r="F732" s="357"/>
    </row>
    <row r="733" spans="2:6" x14ac:dyDescent="0.2">
      <c r="B733" s="127">
        <v>40162</v>
      </c>
      <c r="C733" s="201">
        <v>8.414623303677686E-2</v>
      </c>
      <c r="D733" s="201">
        <v>8.414623303677686E-2</v>
      </c>
      <c r="E733" s="206">
        <f t="shared" si="11"/>
        <v>-2.4751991242103184</v>
      </c>
      <c r="F733" s="357"/>
    </row>
    <row r="734" spans="2:6" x14ac:dyDescent="0.2">
      <c r="B734" s="127">
        <v>40163</v>
      </c>
      <c r="C734" s="201">
        <v>0.5232385043243627</v>
      </c>
      <c r="D734" s="201">
        <v>0.5232385043243627</v>
      </c>
      <c r="E734" s="206">
        <f t="shared" si="11"/>
        <v>-0.64771788765491523</v>
      </c>
      <c r="F734" s="357"/>
    </row>
    <row r="735" spans="2:6" x14ac:dyDescent="0.2">
      <c r="B735" s="127">
        <v>40164</v>
      </c>
      <c r="C735" s="201">
        <v>3.7502546981510831</v>
      </c>
      <c r="D735" s="201">
        <v>3.7502546981510831</v>
      </c>
      <c r="E735" s="206">
        <f t="shared" si="11"/>
        <v>1.3218237571828497</v>
      </c>
      <c r="F735" s="357"/>
    </row>
    <row r="736" spans="2:6" x14ac:dyDescent="0.2">
      <c r="B736" s="127">
        <v>40165</v>
      </c>
      <c r="C736" s="201">
        <v>0.64086867363643707</v>
      </c>
      <c r="D736" s="201">
        <v>0.64086867363643707</v>
      </c>
      <c r="E736" s="206">
        <f t="shared" si="11"/>
        <v>-0.44493072037394366</v>
      </c>
      <c r="F736" s="357"/>
    </row>
    <row r="737" spans="2:6" x14ac:dyDescent="0.2">
      <c r="B737" s="127">
        <v>40166</v>
      </c>
      <c r="C737" s="201">
        <v>8.8503631029045779E-2</v>
      </c>
      <c r="D737" s="201">
        <v>8.8503631029045779E-2</v>
      </c>
      <c r="E737" s="206">
        <f t="shared" si="11"/>
        <v>-2.4247116992331139</v>
      </c>
      <c r="F737" s="357"/>
    </row>
    <row r="738" spans="2:6" x14ac:dyDescent="0.2">
      <c r="B738" s="127">
        <v>40167</v>
      </c>
      <c r="C738" s="201">
        <v>0.29348405047142612</v>
      </c>
      <c r="D738" s="201">
        <v>0.29348405047142612</v>
      </c>
      <c r="E738" s="206">
        <f t="shared" si="11"/>
        <v>-1.2259319837070297</v>
      </c>
      <c r="F738" s="357"/>
    </row>
    <row r="739" spans="2:6" x14ac:dyDescent="0.2">
      <c r="B739" s="127">
        <v>40168</v>
      </c>
      <c r="C739" s="201">
        <v>6.0584308962520012E-2</v>
      </c>
      <c r="D739" s="201">
        <v>6.0584308962520012E-2</v>
      </c>
      <c r="E739" s="206">
        <f t="shared" si="11"/>
        <v>-2.8037193474457345</v>
      </c>
      <c r="F739" s="357"/>
    </row>
    <row r="740" spans="2:6" x14ac:dyDescent="0.2">
      <c r="B740" s="127">
        <v>40169</v>
      </c>
      <c r="C740" s="201">
        <v>3.7192047707879775E-2</v>
      </c>
      <c r="D740" s="201">
        <v>3.7192047707879775E-2</v>
      </c>
      <c r="E740" s="206">
        <f t="shared" si="11"/>
        <v>-3.2916603118489305</v>
      </c>
      <c r="F740" s="357"/>
    </row>
    <row r="741" spans="2:6" x14ac:dyDescent="0.2">
      <c r="B741" s="127">
        <v>40170</v>
      </c>
      <c r="C741" s="201">
        <v>8.7937544505901896E-2</v>
      </c>
      <c r="D741" s="201">
        <v>8.7937544505901896E-2</v>
      </c>
      <c r="E741" s="206">
        <f t="shared" si="11"/>
        <v>-2.4311284379993201</v>
      </c>
      <c r="F741" s="357"/>
    </row>
    <row r="742" spans="2:6" x14ac:dyDescent="0.2">
      <c r="B742" s="127">
        <v>40171</v>
      </c>
      <c r="C742" s="201">
        <v>0.28720815751887702</v>
      </c>
      <c r="D742" s="201">
        <v>0.28720815751887702</v>
      </c>
      <c r="E742" s="206">
        <f t="shared" si="11"/>
        <v>-1.2475480385941833</v>
      </c>
      <c r="F742" s="357"/>
    </row>
    <row r="743" spans="2:6" x14ac:dyDescent="0.2">
      <c r="B743" s="127">
        <v>40172</v>
      </c>
      <c r="C743" s="201">
        <v>0.22986701860825914</v>
      </c>
      <c r="D743" s="201">
        <v>0.22986701860825914</v>
      </c>
      <c r="E743" s="206">
        <f t="shared" si="11"/>
        <v>-1.4702543172335227</v>
      </c>
      <c r="F743" s="357"/>
    </row>
    <row r="744" spans="2:6" x14ac:dyDescent="0.2">
      <c r="B744" s="127">
        <v>40173</v>
      </c>
      <c r="C744" s="201">
        <v>3.7523216480785278E-2</v>
      </c>
      <c r="D744" s="201">
        <v>3.7523216480785278E-2</v>
      </c>
      <c r="E744" s="206">
        <f t="shared" si="11"/>
        <v>-3.2827954314186503</v>
      </c>
      <c r="F744" s="357"/>
    </row>
    <row r="745" spans="2:6" x14ac:dyDescent="0.2">
      <c r="B745" s="127">
        <v>40174</v>
      </c>
      <c r="C745" s="201">
        <v>3.644814149879156E-2</v>
      </c>
      <c r="D745" s="201">
        <v>3.644814149879156E-2</v>
      </c>
      <c r="E745" s="206">
        <f t="shared" si="11"/>
        <v>-3.3118648095148604</v>
      </c>
      <c r="F745" s="357"/>
    </row>
    <row r="746" spans="2:6" x14ac:dyDescent="0.2">
      <c r="B746" s="127">
        <v>40175</v>
      </c>
      <c r="C746" s="201">
        <v>0.183518072760879</v>
      </c>
      <c r="D746" s="201">
        <v>0.183518072760879</v>
      </c>
      <c r="E746" s="206">
        <f t="shared" si="11"/>
        <v>-1.6954421271771474</v>
      </c>
      <c r="F746" s="357"/>
    </row>
    <row r="747" spans="2:6" x14ac:dyDescent="0.2">
      <c r="B747" s="127">
        <v>40176</v>
      </c>
      <c r="C747" s="201">
        <v>7.5994260828851815E-2</v>
      </c>
      <c r="D747" s="201">
        <v>7.5994260828851815E-2</v>
      </c>
      <c r="E747" s="206">
        <f t="shared" si="11"/>
        <v>-2.5770974569570826</v>
      </c>
      <c r="F747" s="357"/>
    </row>
    <row r="748" spans="2:6" x14ac:dyDescent="0.2">
      <c r="B748" s="127">
        <v>40177</v>
      </c>
      <c r="C748" s="201">
        <v>1.2612146715923263</v>
      </c>
      <c r="D748" s="201">
        <v>1.2612146715923263</v>
      </c>
      <c r="E748" s="206">
        <f t="shared" si="11"/>
        <v>0.2320752816629118</v>
      </c>
      <c r="F748" s="357"/>
    </row>
    <row r="749" spans="2:6" x14ac:dyDescent="0.2">
      <c r="B749" s="127">
        <v>40178</v>
      </c>
      <c r="C749" s="201">
        <v>2.01840189043534</v>
      </c>
      <c r="D749" s="201">
        <v>2.01840189043534</v>
      </c>
      <c r="E749" s="206">
        <f t="shared" si="11"/>
        <v>0.7023060549452137</v>
      </c>
      <c r="F749" s="357"/>
    </row>
    <row r="750" spans="2:6" x14ac:dyDescent="0.2">
      <c r="B750" s="127">
        <v>40179</v>
      </c>
      <c r="C750" s="201">
        <v>1.7296086453551536</v>
      </c>
      <c r="D750" s="201">
        <v>1.7296086453551536</v>
      </c>
      <c r="E750" s="206">
        <f t="shared" si="11"/>
        <v>0.54789516636114799</v>
      </c>
      <c r="F750" s="357"/>
    </row>
    <row r="751" spans="2:6" x14ac:dyDescent="0.2">
      <c r="B751" s="127">
        <v>40180</v>
      </c>
      <c r="C751" s="201">
        <v>2.9634310053233448</v>
      </c>
      <c r="D751" s="201">
        <v>2.9634310053233448</v>
      </c>
      <c r="E751" s="206">
        <f t="shared" si="11"/>
        <v>1.0863477204911356</v>
      </c>
      <c r="F751" s="357"/>
    </row>
    <row r="752" spans="2:6" x14ac:dyDescent="0.2">
      <c r="B752" s="127">
        <v>40181</v>
      </c>
      <c r="C752" s="201">
        <v>5.6108726157351477E-2</v>
      </c>
      <c r="D752" s="201">
        <v>5.6108726157351477E-2</v>
      </c>
      <c r="E752" s="206">
        <f t="shared" si="11"/>
        <v>-2.8804639320727321</v>
      </c>
      <c r="F752" s="357"/>
    </row>
    <row r="753" spans="2:6" x14ac:dyDescent="0.2">
      <c r="B753" s="127">
        <v>40182</v>
      </c>
      <c r="C753" s="201">
        <v>0.18844352566389805</v>
      </c>
      <c r="D753" s="201">
        <v>0.18844352566389805</v>
      </c>
      <c r="E753" s="206">
        <f t="shared" si="11"/>
        <v>-1.6689569155827084</v>
      </c>
      <c r="F753" s="357"/>
    </row>
    <row r="754" spans="2:6" x14ac:dyDescent="0.2">
      <c r="B754" s="127">
        <v>40183</v>
      </c>
      <c r="C754" s="201">
        <v>0.20128867505196141</v>
      </c>
      <c r="D754" s="201">
        <v>0.20128867505196141</v>
      </c>
      <c r="E754" s="206">
        <f t="shared" si="11"/>
        <v>-1.6030152069753181</v>
      </c>
      <c r="F754" s="357"/>
    </row>
    <row r="755" spans="2:6" x14ac:dyDescent="0.2">
      <c r="B755" s="127">
        <v>40184</v>
      </c>
      <c r="C755" s="201">
        <v>0.19710296120054466</v>
      </c>
      <c r="D755" s="201">
        <v>0.19710296120054466</v>
      </c>
      <c r="E755" s="206">
        <f t="shared" si="11"/>
        <v>-1.6240290410877924</v>
      </c>
      <c r="F755" s="357"/>
    </row>
    <row r="756" spans="2:6" x14ac:dyDescent="0.2">
      <c r="B756" s="127">
        <v>40185</v>
      </c>
      <c r="C756" s="201">
        <v>0.23611362229052629</v>
      </c>
      <c r="D756" s="201">
        <v>0.23611362229052629</v>
      </c>
      <c r="E756" s="206">
        <f t="shared" si="11"/>
        <v>-1.4434421394329913</v>
      </c>
      <c r="F756" s="357"/>
    </row>
    <row r="757" spans="2:6" x14ac:dyDescent="0.2">
      <c r="B757" s="127">
        <v>40186</v>
      </c>
      <c r="C757" s="201">
        <v>0.1499656790664706</v>
      </c>
      <c r="D757" s="201">
        <v>0.1499656790664706</v>
      </c>
      <c r="E757" s="206">
        <f t="shared" si="11"/>
        <v>-1.8973488172895481</v>
      </c>
      <c r="F757" s="357"/>
    </row>
    <row r="758" spans="2:6" x14ac:dyDescent="0.2">
      <c r="B758" s="127">
        <v>40187</v>
      </c>
      <c r="C758" s="201">
        <v>0.34539339470033587</v>
      </c>
      <c r="D758" s="201">
        <v>0.34539339470033587</v>
      </c>
      <c r="E758" s="206">
        <f t="shared" si="11"/>
        <v>-1.0630712370762281</v>
      </c>
      <c r="F758" s="357"/>
    </row>
    <row r="759" spans="2:6" x14ac:dyDescent="0.2">
      <c r="B759" s="127">
        <v>40188</v>
      </c>
      <c r="C759" s="201">
        <v>0.11708318466262282</v>
      </c>
      <c r="D759" s="201">
        <v>0.11708318466262282</v>
      </c>
      <c r="E759" s="206">
        <f t="shared" si="11"/>
        <v>-2.1448706167885252</v>
      </c>
      <c r="F759" s="357"/>
    </row>
    <row r="760" spans="2:6" x14ac:dyDescent="0.2">
      <c r="B760" s="127">
        <v>40189</v>
      </c>
      <c r="C760" s="201">
        <v>5.5073113988700495</v>
      </c>
      <c r="D760" s="201">
        <v>5.5073113988700495</v>
      </c>
      <c r="E760" s="206">
        <f t="shared" si="11"/>
        <v>1.7060765546904044</v>
      </c>
      <c r="F760" s="357"/>
    </row>
    <row r="761" spans="2:6" x14ac:dyDescent="0.2">
      <c r="B761" s="127">
        <v>40190</v>
      </c>
      <c r="C761" s="201">
        <v>2.4113551888611369</v>
      </c>
      <c r="D761" s="201">
        <v>2.4113551888611369</v>
      </c>
      <c r="E761" s="206">
        <f t="shared" si="11"/>
        <v>0.88018890848997944</v>
      </c>
      <c r="F761" s="357"/>
    </row>
    <row r="762" spans="2:6" x14ac:dyDescent="0.2">
      <c r="B762" s="127">
        <v>40191</v>
      </c>
      <c r="C762" s="201">
        <v>0.21368101212352977</v>
      </c>
      <c r="D762" s="201">
        <v>0.21368101212352977</v>
      </c>
      <c r="E762" s="206">
        <f t="shared" si="11"/>
        <v>-1.5432709735596306</v>
      </c>
      <c r="F762" s="357"/>
    </row>
    <row r="763" spans="2:6" x14ac:dyDescent="0.2">
      <c r="B763" s="127">
        <v>40192</v>
      </c>
      <c r="C763" s="201">
        <v>2.0469356766504049E-2</v>
      </c>
      <c r="D763" s="201">
        <v>2.0469356766504049E-2</v>
      </c>
      <c r="E763" s="206">
        <f t="shared" si="11"/>
        <v>-3.8888263030315771</v>
      </c>
      <c r="F763" s="357"/>
    </row>
    <row r="764" spans="2:6" x14ac:dyDescent="0.2">
      <c r="B764" s="127">
        <v>40193</v>
      </c>
      <c r="C764" s="201">
        <v>4.541403526175912E-2</v>
      </c>
      <c r="D764" s="201">
        <v>4.541403526175912E-2</v>
      </c>
      <c r="E764" s="206">
        <f t="shared" si="11"/>
        <v>-3.091934074976058</v>
      </c>
      <c r="F764" s="357"/>
    </row>
    <row r="765" spans="2:6" x14ac:dyDescent="0.2">
      <c r="B765" s="127">
        <v>40194</v>
      </c>
      <c r="C765" s="201">
        <v>0.46743991436567073</v>
      </c>
      <c r="D765" s="201">
        <v>0.46743991436567073</v>
      </c>
      <c r="E765" s="206">
        <f t="shared" si="11"/>
        <v>-0.76048446393452018</v>
      </c>
      <c r="F765" s="357"/>
    </row>
    <row r="766" spans="2:6" x14ac:dyDescent="0.2">
      <c r="B766" s="127">
        <v>40195</v>
      </c>
      <c r="C766" s="201">
        <v>0.70862407457482846</v>
      </c>
      <c r="D766" s="201">
        <v>0.70862407457482846</v>
      </c>
      <c r="E766" s="206">
        <f t="shared" si="11"/>
        <v>-0.34443011228337517</v>
      </c>
      <c r="F766" s="357"/>
    </row>
    <row r="767" spans="2:6" x14ac:dyDescent="0.2">
      <c r="B767" s="127">
        <v>40196</v>
      </c>
      <c r="C767" s="201">
        <v>0.42049463745413873</v>
      </c>
      <c r="D767" s="201">
        <v>0.42049463745413873</v>
      </c>
      <c r="E767" s="206">
        <f t="shared" si="11"/>
        <v>-0.86632355243490189</v>
      </c>
      <c r="F767" s="357"/>
    </row>
    <row r="768" spans="2:6" x14ac:dyDescent="0.2">
      <c r="B768" s="127">
        <v>40197</v>
      </c>
      <c r="C768" s="201">
        <v>0.11053900666098118</v>
      </c>
      <c r="D768" s="201">
        <v>0.11053900666098118</v>
      </c>
      <c r="E768" s="206">
        <f t="shared" si="11"/>
        <v>-2.2023868188578417</v>
      </c>
      <c r="F768" s="357"/>
    </row>
    <row r="769" spans="2:6" x14ac:dyDescent="0.2">
      <c r="B769" s="127">
        <v>40198</v>
      </c>
      <c r="C769" s="201">
        <v>0.1834305893120293</v>
      </c>
      <c r="D769" s="201">
        <v>0.1834305893120293</v>
      </c>
      <c r="E769" s="206">
        <f t="shared" si="11"/>
        <v>-1.6959189429257755</v>
      </c>
      <c r="F769" s="357"/>
    </row>
    <row r="770" spans="2:6" x14ac:dyDescent="0.2">
      <c r="B770" s="127">
        <v>40199</v>
      </c>
      <c r="C770" s="201">
        <v>4.9286140583023857E-2</v>
      </c>
      <c r="D770" s="201">
        <v>4.9286140583023857E-2</v>
      </c>
      <c r="E770" s="206">
        <f t="shared" si="11"/>
        <v>-3.0101123615328684</v>
      </c>
      <c r="F770" s="357"/>
    </row>
    <row r="771" spans="2:6" x14ac:dyDescent="0.2">
      <c r="B771" s="127">
        <v>40200</v>
      </c>
      <c r="C771" s="201">
        <v>2.9028437573501997</v>
      </c>
      <c r="D771" s="201">
        <v>2.9028437573501997</v>
      </c>
      <c r="E771" s="206">
        <f t="shared" si="11"/>
        <v>1.065690862495291</v>
      </c>
      <c r="F771" s="357"/>
    </row>
    <row r="772" spans="2:6" x14ac:dyDescent="0.2">
      <c r="B772" s="127">
        <v>40201</v>
      </c>
      <c r="C772" s="201">
        <v>1.2454514762801547</v>
      </c>
      <c r="D772" s="201">
        <v>1.2454514762801547</v>
      </c>
      <c r="E772" s="206">
        <f t="shared" si="11"/>
        <v>0.21949809573206661</v>
      </c>
      <c r="F772" s="357"/>
    </row>
    <row r="773" spans="2:6" x14ac:dyDescent="0.2">
      <c r="B773" s="127">
        <v>40202</v>
      </c>
      <c r="C773" s="201">
        <v>0.17782083672675897</v>
      </c>
      <c r="D773" s="201">
        <v>0.17782083672675897</v>
      </c>
      <c r="E773" s="206">
        <f t="shared" si="11"/>
        <v>-1.7269787708297448</v>
      </c>
      <c r="F773" s="357"/>
    </row>
    <row r="774" spans="2:6" x14ac:dyDescent="0.2">
      <c r="B774" s="127">
        <v>40203</v>
      </c>
      <c r="C774" s="201">
        <v>2.5370290071889956E-2</v>
      </c>
      <c r="D774" s="201">
        <v>2.5370290071889956E-2</v>
      </c>
      <c r="E774" s="206">
        <f t="shared" si="11"/>
        <v>-3.6741764717788428</v>
      </c>
      <c r="F774" s="357"/>
    </row>
    <row r="775" spans="2:6" x14ac:dyDescent="0.2">
      <c r="B775" s="127">
        <v>40204</v>
      </c>
      <c r="C775" s="201">
        <v>1.6554050270167348E-2</v>
      </c>
      <c r="D775" s="201">
        <v>1.6554050270167348E-2</v>
      </c>
      <c r="E775" s="206">
        <f t="shared" si="11"/>
        <v>-4.1011244777851514</v>
      </c>
      <c r="F775" s="357"/>
    </row>
    <row r="776" spans="2:6" x14ac:dyDescent="0.2">
      <c r="B776" s="127">
        <v>40205</v>
      </c>
      <c r="C776" s="201">
        <v>4.7825300848183074E-2</v>
      </c>
      <c r="D776" s="201">
        <v>4.7825300848183074E-2</v>
      </c>
      <c r="E776" s="206">
        <f t="shared" si="11"/>
        <v>-3.040200473070628</v>
      </c>
      <c r="F776" s="357"/>
    </row>
    <row r="777" spans="2:6" x14ac:dyDescent="0.2">
      <c r="B777" s="127">
        <v>40206</v>
      </c>
      <c r="C777" s="201">
        <v>1.8149293660787574E-2</v>
      </c>
      <c r="D777" s="201">
        <v>1.8149293660787574E-2</v>
      </c>
      <c r="E777" s="206">
        <f t="shared" si="11"/>
        <v>-4.0091236357895692</v>
      </c>
      <c r="F777" s="357"/>
    </row>
    <row r="778" spans="2:6" x14ac:dyDescent="0.2">
      <c r="B778" s="127">
        <v>40207</v>
      </c>
      <c r="C778" s="201">
        <v>1.413592049703752</v>
      </c>
      <c r="D778" s="201">
        <v>1.413592049703752</v>
      </c>
      <c r="E778" s="206">
        <f t="shared" si="11"/>
        <v>0.34613401785908465</v>
      </c>
      <c r="F778" s="357"/>
    </row>
    <row r="779" spans="2:6" x14ac:dyDescent="0.2">
      <c r="B779" s="127">
        <v>40208</v>
      </c>
      <c r="C779" s="201">
        <v>5.7723170070225913E-2</v>
      </c>
      <c r="D779" s="201">
        <v>5.7723170070225913E-2</v>
      </c>
      <c r="E779" s="206">
        <f t="shared" si="11"/>
        <v>-2.8520966250630129</v>
      </c>
      <c r="F779" s="357"/>
    </row>
    <row r="780" spans="2:6" x14ac:dyDescent="0.2">
      <c r="B780" s="127">
        <v>40209</v>
      </c>
      <c r="C780" s="201">
        <v>0.93611826241673779</v>
      </c>
      <c r="D780" s="201">
        <v>0.93611826241673779</v>
      </c>
      <c r="E780" s="206">
        <f t="shared" si="11"/>
        <v>-6.6013461750043273E-2</v>
      </c>
      <c r="F780" s="357"/>
    </row>
    <row r="781" spans="2:6" x14ac:dyDescent="0.2">
      <c r="B781" s="127">
        <v>40210</v>
      </c>
      <c r="C781" s="201">
        <v>0.46232297518492504</v>
      </c>
      <c r="D781" s="201">
        <v>0.46232297518492504</v>
      </c>
      <c r="E781" s="206">
        <f t="shared" si="11"/>
        <v>-0.77149155165648731</v>
      </c>
      <c r="F781" s="357"/>
    </row>
    <row r="782" spans="2:6" x14ac:dyDescent="0.2">
      <c r="B782" s="127">
        <v>40211</v>
      </c>
      <c r="C782" s="201">
        <v>0.90386458511671519</v>
      </c>
      <c r="D782" s="201">
        <v>0.90386458511671519</v>
      </c>
      <c r="E782" s="206">
        <f t="shared" si="11"/>
        <v>-0.10107572503525836</v>
      </c>
      <c r="F782" s="357"/>
    </row>
    <row r="783" spans="2:6" x14ac:dyDescent="0.2">
      <c r="B783" s="127">
        <v>40212</v>
      </c>
      <c r="C783" s="201">
        <v>0.38996580706995232</v>
      </c>
      <c r="D783" s="201">
        <v>0.38996580706995232</v>
      </c>
      <c r="E783" s="206">
        <f t="shared" si="11"/>
        <v>-0.94169621788165991</v>
      </c>
      <c r="F783" s="357"/>
    </row>
    <row r="784" spans="2:6" x14ac:dyDescent="0.2">
      <c r="B784" s="127">
        <v>40213</v>
      </c>
      <c r="C784" s="201">
        <v>1.7553213447405769</v>
      </c>
      <c r="D784" s="201">
        <v>1.7553213447405769</v>
      </c>
      <c r="E784" s="206">
        <f t="shared" si="11"/>
        <v>0.56265194257291085</v>
      </c>
      <c r="F784" s="357"/>
    </row>
    <row r="785" spans="2:6" x14ac:dyDescent="0.2">
      <c r="B785" s="127">
        <v>40214</v>
      </c>
      <c r="C785" s="201">
        <v>1.210496925516374</v>
      </c>
      <c r="D785" s="201">
        <v>1.210496925516374</v>
      </c>
      <c r="E785" s="206">
        <f t="shared" si="11"/>
        <v>0.1910309575467152</v>
      </c>
      <c r="F785" s="357"/>
    </row>
    <row r="786" spans="2:6" x14ac:dyDescent="0.2">
      <c r="B786" s="127">
        <v>40215</v>
      </c>
      <c r="C786" s="201">
        <v>0.26594643374299781</v>
      </c>
      <c r="D786" s="201">
        <v>0.26594643374299781</v>
      </c>
      <c r="E786" s="206">
        <f t="shared" si="11"/>
        <v>-1.3244603673855129</v>
      </c>
      <c r="F786" s="357"/>
    </row>
    <row r="787" spans="2:6" x14ac:dyDescent="0.2">
      <c r="B787" s="127">
        <v>40216</v>
      </c>
      <c r="C787" s="201">
        <v>0.13790135091674494</v>
      </c>
      <c r="D787" s="201">
        <v>0.13790135091674494</v>
      </c>
      <c r="E787" s="206">
        <f t="shared" si="11"/>
        <v>-1.9812166978802852</v>
      </c>
      <c r="F787" s="357"/>
    </row>
    <row r="788" spans="2:6" x14ac:dyDescent="0.2">
      <c r="B788" s="127">
        <v>40217</v>
      </c>
      <c r="C788" s="201">
        <v>0.92809404415800112</v>
      </c>
      <c r="D788" s="201">
        <v>0.92809404415800112</v>
      </c>
      <c r="E788" s="206">
        <f t="shared" ref="E788:E851" si="12">IF(D788=0,"",LN(D788))</f>
        <v>-7.4622210643055853E-2</v>
      </c>
      <c r="F788" s="357"/>
    </row>
    <row r="789" spans="2:6" x14ac:dyDescent="0.2">
      <c r="B789" s="127">
        <v>40218</v>
      </c>
      <c r="C789" s="201">
        <v>0.30889800202565509</v>
      </c>
      <c r="D789" s="201">
        <v>0.30889800202565509</v>
      </c>
      <c r="E789" s="206">
        <f t="shared" si="12"/>
        <v>-1.1747441471081235</v>
      </c>
      <c r="F789" s="357"/>
    </row>
    <row r="790" spans="2:6" x14ac:dyDescent="0.2">
      <c r="B790" s="127">
        <v>40219</v>
      </c>
      <c r="C790" s="201">
        <v>2.6580658993924633</v>
      </c>
      <c r="D790" s="201">
        <v>2.6580658993924633</v>
      </c>
      <c r="E790" s="206">
        <f t="shared" si="12"/>
        <v>0.97759875283264874</v>
      </c>
      <c r="F790" s="357"/>
    </row>
    <row r="791" spans="2:6" x14ac:dyDescent="0.2">
      <c r="B791" s="127">
        <v>40220</v>
      </c>
      <c r="C791" s="201">
        <v>1.8526711926564403</v>
      </c>
      <c r="D791" s="201">
        <v>1.8526711926564403</v>
      </c>
      <c r="E791" s="206">
        <f t="shared" si="12"/>
        <v>0.6166284856087938</v>
      </c>
      <c r="F791" s="357"/>
    </row>
    <row r="792" spans="2:6" x14ac:dyDescent="0.2">
      <c r="B792" s="127">
        <v>40221</v>
      </c>
      <c r="C792" s="201">
        <v>0.14685519446128933</v>
      </c>
      <c r="D792" s="201">
        <v>0.14685519446128933</v>
      </c>
      <c r="E792" s="206">
        <f t="shared" si="12"/>
        <v>-1.9183082493972916</v>
      </c>
      <c r="F792" s="357"/>
    </row>
    <row r="793" spans="2:6" x14ac:dyDescent="0.2">
      <c r="B793" s="127">
        <v>40222</v>
      </c>
      <c r="C793" s="201">
        <v>4.7690897192403631E-2</v>
      </c>
      <c r="D793" s="201">
        <v>4.7690897192403631E-2</v>
      </c>
      <c r="E793" s="206">
        <f t="shared" si="12"/>
        <v>-3.0430147338398736</v>
      </c>
      <c r="F793" s="357"/>
    </row>
    <row r="794" spans="2:6" x14ac:dyDescent="0.2">
      <c r="B794" s="127">
        <v>40223</v>
      </c>
      <c r="C794" s="201">
        <v>0.82636967725522137</v>
      </c>
      <c r="D794" s="201">
        <v>0.82636967725522137</v>
      </c>
      <c r="E794" s="206">
        <f t="shared" si="12"/>
        <v>-0.1907130544258637</v>
      </c>
      <c r="F794" s="357"/>
    </row>
    <row r="795" spans="2:6" x14ac:dyDescent="0.2">
      <c r="B795" s="127">
        <v>40224</v>
      </c>
      <c r="C795" s="201">
        <v>0.25118123212951393</v>
      </c>
      <c r="D795" s="201">
        <v>0.25118123212951393</v>
      </c>
      <c r="E795" s="206">
        <f t="shared" si="12"/>
        <v>-1.3815805600394535</v>
      </c>
      <c r="F795" s="357"/>
    </row>
    <row r="796" spans="2:6" x14ac:dyDescent="0.2">
      <c r="B796" s="127">
        <v>40225</v>
      </c>
      <c r="C796" s="201">
        <v>0.10901736527233541</v>
      </c>
      <c r="D796" s="201">
        <v>0.10901736527233541</v>
      </c>
      <c r="E796" s="206">
        <f t="shared" si="12"/>
        <v>-2.2162480950170931</v>
      </c>
      <c r="F796" s="357"/>
    </row>
    <row r="797" spans="2:6" x14ac:dyDescent="0.2">
      <c r="B797" s="127">
        <v>40226</v>
      </c>
      <c r="C797" s="201">
        <v>6.9294684815426985E-2</v>
      </c>
      <c r="D797" s="201">
        <v>6.9294684815426985E-2</v>
      </c>
      <c r="E797" s="206">
        <f t="shared" si="12"/>
        <v>-2.6693870739178229</v>
      </c>
      <c r="F797" s="357"/>
    </row>
    <row r="798" spans="2:6" x14ac:dyDescent="0.2">
      <c r="B798" s="127">
        <v>40227</v>
      </c>
      <c r="C798" s="201">
        <v>0.14350150324088815</v>
      </c>
      <c r="D798" s="201">
        <v>0.14350150324088815</v>
      </c>
      <c r="E798" s="206">
        <f t="shared" si="12"/>
        <v>-1.9414097682910705</v>
      </c>
      <c r="F798" s="357"/>
    </row>
    <row r="799" spans="2:6" x14ac:dyDescent="0.2">
      <c r="B799" s="127">
        <v>40228</v>
      </c>
      <c r="C799" s="201">
        <v>0.12310254838931618</v>
      </c>
      <c r="D799" s="201">
        <v>0.12310254838931618</v>
      </c>
      <c r="E799" s="206">
        <f t="shared" si="12"/>
        <v>-2.0947375442243983</v>
      </c>
      <c r="F799" s="357"/>
    </row>
    <row r="800" spans="2:6" x14ac:dyDescent="0.2">
      <c r="B800" s="127">
        <v>40229</v>
      </c>
      <c r="C800" s="201">
        <v>9.4359366574770828E-2</v>
      </c>
      <c r="D800" s="201">
        <v>9.4359366574770828E-2</v>
      </c>
      <c r="E800" s="206">
        <f t="shared" si="12"/>
        <v>-2.3606447373226462</v>
      </c>
      <c r="F800" s="357"/>
    </row>
    <row r="801" spans="2:6" x14ac:dyDescent="0.2">
      <c r="B801" s="127">
        <v>40230</v>
      </c>
      <c r="C801" s="201">
        <v>0.26817209428096445</v>
      </c>
      <c r="D801" s="201">
        <v>0.26817209428096445</v>
      </c>
      <c r="E801" s="206">
        <f t="shared" si="12"/>
        <v>-1.3161263617173544</v>
      </c>
      <c r="F801" s="357"/>
    </row>
    <row r="802" spans="2:6" x14ac:dyDescent="0.2">
      <c r="B802" s="127">
        <v>40231</v>
      </c>
      <c r="C802" s="201">
        <v>0.65990754948534602</v>
      </c>
      <c r="D802" s="201">
        <v>0.65990754948534602</v>
      </c>
      <c r="E802" s="206">
        <f t="shared" si="12"/>
        <v>-0.41565553031065477</v>
      </c>
      <c r="F802" s="357"/>
    </row>
    <row r="803" spans="2:6" x14ac:dyDescent="0.2">
      <c r="B803" s="127">
        <v>40232</v>
      </c>
      <c r="C803" s="201">
        <v>7.5667658160301965E-2</v>
      </c>
      <c r="D803" s="201">
        <v>7.5667658160301965E-2</v>
      </c>
      <c r="E803" s="206">
        <f t="shared" si="12"/>
        <v>-2.5814044468145791</v>
      </c>
      <c r="F803" s="357"/>
    </row>
    <row r="804" spans="2:6" x14ac:dyDescent="0.2">
      <c r="B804" s="127">
        <v>40233</v>
      </c>
      <c r="C804" s="201">
        <v>0.17471675229566244</v>
      </c>
      <c r="D804" s="201">
        <v>0.17471675229566244</v>
      </c>
      <c r="E804" s="206">
        <f t="shared" si="12"/>
        <v>-1.7445891746497393</v>
      </c>
      <c r="F804" s="357"/>
    </row>
    <row r="805" spans="2:6" x14ac:dyDescent="0.2">
      <c r="B805" s="127">
        <v>40234</v>
      </c>
      <c r="C805" s="201">
        <v>0.39460913336842762</v>
      </c>
      <c r="D805" s="201">
        <v>0.39460913336842762</v>
      </c>
      <c r="E805" s="206">
        <f t="shared" si="12"/>
        <v>-0.92985953977089197</v>
      </c>
      <c r="F805" s="357"/>
    </row>
    <row r="806" spans="2:6" x14ac:dyDescent="0.2">
      <c r="B806" s="127">
        <v>40235</v>
      </c>
      <c r="C806" s="201">
        <v>0.33289385471284821</v>
      </c>
      <c r="D806" s="201">
        <v>0.33289385471284821</v>
      </c>
      <c r="E806" s="206">
        <f t="shared" si="12"/>
        <v>-1.0999315944308155</v>
      </c>
      <c r="F806" s="357"/>
    </row>
    <row r="807" spans="2:6" x14ac:dyDescent="0.2">
      <c r="B807" s="127">
        <v>40236</v>
      </c>
      <c r="C807" s="201">
        <v>1.9849979919453808</v>
      </c>
      <c r="D807" s="201">
        <v>1.9849979919453808</v>
      </c>
      <c r="E807" s="206">
        <f t="shared" si="12"/>
        <v>0.68561790252422439</v>
      </c>
      <c r="F807" s="357"/>
    </row>
    <row r="808" spans="2:6" x14ac:dyDescent="0.2">
      <c r="B808" s="127">
        <v>40237</v>
      </c>
      <c r="C808" s="201">
        <v>0.78793983196342943</v>
      </c>
      <c r="D808" s="201">
        <v>0.78793983196342943</v>
      </c>
      <c r="E808" s="206">
        <f t="shared" si="12"/>
        <v>-0.23833354741583668</v>
      </c>
      <c r="F808" s="357"/>
    </row>
    <row r="809" spans="2:6" x14ac:dyDescent="0.2">
      <c r="B809" s="127">
        <v>40238</v>
      </c>
      <c r="C809" s="201">
        <v>0.39364110703811145</v>
      </c>
      <c r="D809" s="201">
        <v>0.39364110703811145</v>
      </c>
      <c r="E809" s="206">
        <f t="shared" si="12"/>
        <v>-0.93231568064428294</v>
      </c>
      <c r="F809" s="357"/>
    </row>
    <row r="810" spans="2:6" x14ac:dyDescent="0.2">
      <c r="B810" s="127">
        <v>40239</v>
      </c>
      <c r="C810" s="201">
        <v>8.7264773601841969E-2</v>
      </c>
      <c r="D810" s="201">
        <v>8.7264773601841969E-2</v>
      </c>
      <c r="E810" s="206">
        <f t="shared" si="12"/>
        <v>-2.4388084072839735</v>
      </c>
      <c r="F810" s="357"/>
    </row>
    <row r="811" spans="2:6" x14ac:dyDescent="0.2">
      <c r="B811" s="127">
        <v>40240</v>
      </c>
      <c r="C811" s="201">
        <v>3.2527284742144988E-2</v>
      </c>
      <c r="D811" s="201">
        <v>3.2527284742144988E-2</v>
      </c>
      <c r="E811" s="206">
        <f t="shared" si="12"/>
        <v>-3.4256760113275475</v>
      </c>
      <c r="F811" s="357"/>
    </row>
    <row r="812" spans="2:6" x14ac:dyDescent="0.2">
      <c r="B812" s="127">
        <v>40241</v>
      </c>
      <c r="C812" s="201">
        <v>0.14626477840197252</v>
      </c>
      <c r="D812" s="201">
        <v>0.14626477840197252</v>
      </c>
      <c r="E812" s="206">
        <f t="shared" si="12"/>
        <v>-1.9223367490728913</v>
      </c>
      <c r="F812" s="357"/>
    </row>
    <row r="813" spans="2:6" x14ac:dyDescent="0.2">
      <c r="B813" s="127">
        <v>40242</v>
      </c>
      <c r="C813" s="201">
        <v>8.4104687647504006E-2</v>
      </c>
      <c r="D813" s="201">
        <v>8.4104687647504006E-2</v>
      </c>
      <c r="E813" s="206">
        <f t="shared" si="12"/>
        <v>-2.4756929745850833</v>
      </c>
      <c r="F813" s="357"/>
    </row>
    <row r="814" spans="2:6" x14ac:dyDescent="0.2">
      <c r="B814" s="127">
        <v>40243</v>
      </c>
      <c r="C814" s="201">
        <v>11.769905741436167</v>
      </c>
      <c r="D814" s="201">
        <v>11.769905741436167</v>
      </c>
      <c r="E814" s="206">
        <f t="shared" si="12"/>
        <v>2.4655459128659607</v>
      </c>
      <c r="F814" s="357"/>
    </row>
    <row r="815" spans="2:6" x14ac:dyDescent="0.2">
      <c r="B815" s="127">
        <v>40244</v>
      </c>
      <c r="C815" s="201">
        <v>1.3467742322591174</v>
      </c>
      <c r="D815" s="201">
        <v>1.3467742322591174</v>
      </c>
      <c r="E815" s="206">
        <f t="shared" si="12"/>
        <v>0.29771227555501462</v>
      </c>
      <c r="F815" s="357"/>
    </row>
    <row r="816" spans="2:6" x14ac:dyDescent="0.2">
      <c r="B816" s="127">
        <v>40245</v>
      </c>
      <c r="C816" s="201">
        <v>0.52613431085325524</v>
      </c>
      <c r="D816" s="201">
        <v>0.52613431085325524</v>
      </c>
      <c r="E816" s="206">
        <f t="shared" si="12"/>
        <v>-0.64219875501163237</v>
      </c>
      <c r="F816" s="357"/>
    </row>
    <row r="817" spans="2:6" x14ac:dyDescent="0.2">
      <c r="B817" s="127">
        <v>40246</v>
      </c>
      <c r="C817" s="201">
        <v>6.5769788938259119E-2</v>
      </c>
      <c r="D817" s="201">
        <v>6.5769788938259119E-2</v>
      </c>
      <c r="E817" s="206">
        <f t="shared" si="12"/>
        <v>-2.7215946807623781</v>
      </c>
      <c r="F817" s="357"/>
    </row>
    <row r="818" spans="2:6" x14ac:dyDescent="0.2">
      <c r="B818" s="127">
        <v>40247</v>
      </c>
      <c r="C818" s="201">
        <v>0.14149664870884487</v>
      </c>
      <c r="D818" s="201">
        <v>0.14149664870884487</v>
      </c>
      <c r="E818" s="206">
        <f t="shared" si="12"/>
        <v>-1.955479246215748</v>
      </c>
      <c r="F818" s="357"/>
    </row>
    <row r="819" spans="2:6" x14ac:dyDescent="0.2">
      <c r="B819" s="127">
        <v>40248</v>
      </c>
      <c r="C819" s="201">
        <v>3.5631369173241514E-2</v>
      </c>
      <c r="D819" s="201">
        <v>3.5631369173241514E-2</v>
      </c>
      <c r="E819" s="206">
        <f t="shared" si="12"/>
        <v>-3.3345288725629549</v>
      </c>
      <c r="F819" s="357"/>
    </row>
    <row r="820" spans="2:6" x14ac:dyDescent="0.2">
      <c r="B820" s="127">
        <v>40249</v>
      </c>
      <c r="C820" s="201">
        <v>6.5798589721640433E-2</v>
      </c>
      <c r="D820" s="201">
        <v>6.5798589721640433E-2</v>
      </c>
      <c r="E820" s="206">
        <f t="shared" si="12"/>
        <v>-2.7211568736823684</v>
      </c>
      <c r="F820" s="357"/>
    </row>
    <row r="821" spans="2:6" x14ac:dyDescent="0.2">
      <c r="B821" s="127">
        <v>40250</v>
      </c>
      <c r="C821" s="201">
        <v>3.9329069750697221E-2</v>
      </c>
      <c r="D821" s="201">
        <v>3.9329069750697221E-2</v>
      </c>
      <c r="E821" s="206">
        <f t="shared" si="12"/>
        <v>-3.235791345228586</v>
      </c>
      <c r="F821" s="357"/>
    </row>
    <row r="822" spans="2:6" x14ac:dyDescent="0.2">
      <c r="B822" s="127">
        <v>40251</v>
      </c>
      <c r="C822" s="201">
        <v>3.1784864548315715E-2</v>
      </c>
      <c r="D822" s="201">
        <v>3.1784864548315715E-2</v>
      </c>
      <c r="E822" s="206">
        <f t="shared" si="12"/>
        <v>-3.4487650600999125</v>
      </c>
      <c r="F822" s="357"/>
    </row>
    <row r="823" spans="2:6" x14ac:dyDescent="0.2">
      <c r="B823" s="127">
        <v>40252</v>
      </c>
      <c r="C823" s="201">
        <v>6.1697678176846411E-2</v>
      </c>
      <c r="D823" s="201">
        <v>6.1697678176846411E-2</v>
      </c>
      <c r="E823" s="206">
        <f t="shared" si="12"/>
        <v>-2.7855089796241299</v>
      </c>
      <c r="F823" s="357"/>
    </row>
    <row r="824" spans="2:6" x14ac:dyDescent="0.2">
      <c r="B824" s="127">
        <v>40253</v>
      </c>
      <c r="C824" s="201">
        <v>0.31355252862877869</v>
      </c>
      <c r="D824" s="201">
        <v>0.31355252862877869</v>
      </c>
      <c r="E824" s="206">
        <f t="shared" si="12"/>
        <v>-1.1597883775103048</v>
      </c>
      <c r="F824" s="357"/>
    </row>
    <row r="825" spans="2:6" x14ac:dyDescent="0.2">
      <c r="B825" s="127">
        <v>40254</v>
      </c>
      <c r="C825" s="201">
        <v>0.74591148879249514</v>
      </c>
      <c r="D825" s="201">
        <v>0.74591148879249514</v>
      </c>
      <c r="E825" s="206">
        <f t="shared" si="12"/>
        <v>-0.29314833354881481</v>
      </c>
      <c r="F825" s="357"/>
    </row>
    <row r="826" spans="2:6" x14ac:dyDescent="0.2">
      <c r="B826" s="127">
        <v>40255</v>
      </c>
      <c r="C826" s="201">
        <v>0.34423496319099878</v>
      </c>
      <c r="D826" s="201">
        <v>0.34423496319099878</v>
      </c>
      <c r="E826" s="206">
        <f t="shared" si="12"/>
        <v>-1.0664308222373207</v>
      </c>
      <c r="F826" s="357"/>
    </row>
    <row r="827" spans="2:6" x14ac:dyDescent="0.2">
      <c r="B827" s="127">
        <v>40256</v>
      </c>
      <c r="C827" s="201">
        <v>0.5626729047030079</v>
      </c>
      <c r="D827" s="201">
        <v>0.5626729047030079</v>
      </c>
      <c r="E827" s="206">
        <f t="shared" si="12"/>
        <v>-0.57505680599832121</v>
      </c>
      <c r="F827" s="357"/>
    </row>
    <row r="828" spans="2:6" x14ac:dyDescent="0.2">
      <c r="B828" s="127">
        <v>40257</v>
      </c>
      <c r="C828" s="201">
        <v>8.1299811354868856E-2</v>
      </c>
      <c r="D828" s="201">
        <v>8.1299811354868856E-2</v>
      </c>
      <c r="E828" s="206">
        <f t="shared" si="12"/>
        <v>-2.5096115827893808</v>
      </c>
      <c r="F828" s="357"/>
    </row>
    <row r="829" spans="2:6" x14ac:dyDescent="0.2">
      <c r="B829" s="127">
        <v>40258</v>
      </c>
      <c r="C829" s="201">
        <v>0.15663946059332814</v>
      </c>
      <c r="D829" s="201">
        <v>0.15663946059332814</v>
      </c>
      <c r="E829" s="206">
        <f t="shared" si="12"/>
        <v>-1.8538085438133216</v>
      </c>
      <c r="F829" s="357"/>
    </row>
    <row r="830" spans="2:6" x14ac:dyDescent="0.2">
      <c r="B830" s="127">
        <v>40259</v>
      </c>
      <c r="C830" s="201">
        <v>0.39797722498051946</v>
      </c>
      <c r="D830" s="201">
        <v>0.39797722498051946</v>
      </c>
      <c r="E830" s="206">
        <f t="shared" si="12"/>
        <v>-0.9213604990020724</v>
      </c>
      <c r="F830" s="357"/>
    </row>
    <row r="831" spans="2:6" x14ac:dyDescent="0.2">
      <c r="B831" s="127">
        <v>40260</v>
      </c>
      <c r="C831" s="201">
        <v>2.7170339033221705E-2</v>
      </c>
      <c r="D831" s="201">
        <v>2.7170339033221705E-2</v>
      </c>
      <c r="E831" s="206">
        <f t="shared" si="12"/>
        <v>-3.6056293774023107</v>
      </c>
      <c r="F831" s="357"/>
    </row>
    <row r="832" spans="2:6" x14ac:dyDescent="0.2">
      <c r="B832" s="127">
        <v>40261</v>
      </c>
      <c r="C832" s="201">
        <v>0.2487859669783018</v>
      </c>
      <c r="D832" s="201">
        <v>0.2487859669783018</v>
      </c>
      <c r="E832" s="206">
        <f t="shared" si="12"/>
        <v>-1.391162322528142</v>
      </c>
      <c r="F832" s="357"/>
    </row>
    <row r="833" spans="2:6" x14ac:dyDescent="0.2">
      <c r="B833" s="127">
        <v>40262</v>
      </c>
      <c r="C833" s="201">
        <v>2.791915940113571E-2</v>
      </c>
      <c r="D833" s="201">
        <v>2.791915940113571E-2</v>
      </c>
      <c r="E833" s="206">
        <f t="shared" si="12"/>
        <v>-3.578442108950382</v>
      </c>
      <c r="F833" s="357"/>
    </row>
    <row r="834" spans="2:6" x14ac:dyDescent="0.2">
      <c r="B834" s="127">
        <v>40263</v>
      </c>
      <c r="C834" s="201">
        <v>0.31535897776419519</v>
      </c>
      <c r="D834" s="201">
        <v>0.31535897776419519</v>
      </c>
      <c r="E834" s="206">
        <f t="shared" si="12"/>
        <v>-1.1540436770714535</v>
      </c>
      <c r="F834" s="357"/>
    </row>
    <row r="835" spans="2:6" x14ac:dyDescent="0.2">
      <c r="B835" s="127">
        <v>40264</v>
      </c>
      <c r="C835" s="201">
        <v>6.4312149290460696E-2</v>
      </c>
      <c r="D835" s="201">
        <v>6.4312149290460696E-2</v>
      </c>
      <c r="E835" s="206">
        <f t="shared" si="12"/>
        <v>-2.7440067186122894</v>
      </c>
      <c r="F835" s="357"/>
    </row>
    <row r="836" spans="2:6" x14ac:dyDescent="0.2">
      <c r="B836" s="127">
        <v>40265</v>
      </c>
      <c r="C836" s="201">
        <v>0.71124174577548505</v>
      </c>
      <c r="D836" s="201">
        <v>0.71124174577548505</v>
      </c>
      <c r="E836" s="206">
        <f t="shared" si="12"/>
        <v>-0.34074289884551406</v>
      </c>
      <c r="F836" s="357"/>
    </row>
    <row r="837" spans="2:6" x14ac:dyDescent="0.2">
      <c r="B837" s="127">
        <v>40266</v>
      </c>
      <c r="C837" s="201">
        <v>0.36618916034516141</v>
      </c>
      <c r="D837" s="201">
        <v>0.36618916034516141</v>
      </c>
      <c r="E837" s="206">
        <f t="shared" si="12"/>
        <v>-1.0046052475480365</v>
      </c>
      <c r="F837" s="357"/>
    </row>
    <row r="838" spans="2:6" x14ac:dyDescent="0.2">
      <c r="B838" s="127">
        <v>40267</v>
      </c>
      <c r="C838" s="201">
        <v>0.6293323178390452</v>
      </c>
      <c r="D838" s="201">
        <v>0.6293323178390452</v>
      </c>
      <c r="E838" s="206">
        <f t="shared" si="12"/>
        <v>-0.46309583454931469</v>
      </c>
      <c r="F838" s="357"/>
    </row>
    <row r="839" spans="2:6" x14ac:dyDescent="0.2">
      <c r="B839" s="127">
        <v>40268</v>
      </c>
      <c r="C839" s="201">
        <v>0.27676272794620016</v>
      </c>
      <c r="D839" s="201">
        <v>0.27676272794620016</v>
      </c>
      <c r="E839" s="206">
        <f t="shared" si="12"/>
        <v>-1.2845947176787562</v>
      </c>
      <c r="F839" s="357"/>
    </row>
    <row r="840" spans="2:6" x14ac:dyDescent="0.2">
      <c r="B840" s="127">
        <v>40269</v>
      </c>
      <c r="C840" s="201">
        <v>0.50411611195824524</v>
      </c>
      <c r="D840" s="201">
        <v>0.50411611195824524</v>
      </c>
      <c r="E840" s="206">
        <f t="shared" si="12"/>
        <v>-0.68494865657483162</v>
      </c>
      <c r="F840" s="357"/>
    </row>
    <row r="841" spans="2:6" x14ac:dyDescent="0.2">
      <c r="B841" s="127">
        <v>40270</v>
      </c>
      <c r="C841" s="201">
        <v>2.8403972588054396E-2</v>
      </c>
      <c r="D841" s="201">
        <v>2.8403972588054396E-2</v>
      </c>
      <c r="E841" s="206">
        <f t="shared" si="12"/>
        <v>-3.5612262637361818</v>
      </c>
      <c r="F841" s="357"/>
    </row>
    <row r="842" spans="2:6" x14ac:dyDescent="0.2">
      <c r="B842" s="127">
        <v>40271</v>
      </c>
      <c r="C842" s="201">
        <v>0.26473840088450407</v>
      </c>
      <c r="D842" s="201">
        <v>0.26473840088450407</v>
      </c>
      <c r="E842" s="206">
        <f t="shared" si="12"/>
        <v>-1.3290131070392091</v>
      </c>
      <c r="F842" s="357"/>
    </row>
    <row r="843" spans="2:6" x14ac:dyDescent="0.2">
      <c r="B843" s="127">
        <v>40272</v>
      </c>
      <c r="C843" s="201">
        <v>5.2262221532425684E-2</v>
      </c>
      <c r="D843" s="201">
        <v>5.2262221532425684E-2</v>
      </c>
      <c r="E843" s="206">
        <f t="shared" si="12"/>
        <v>-2.9514815105619019</v>
      </c>
      <c r="F843" s="357"/>
    </row>
    <row r="844" spans="2:6" x14ac:dyDescent="0.2">
      <c r="B844" s="127">
        <v>40273</v>
      </c>
      <c r="C844" s="201">
        <v>0.33875801421798674</v>
      </c>
      <c r="D844" s="201">
        <v>0.33875801421798674</v>
      </c>
      <c r="E844" s="206">
        <f t="shared" si="12"/>
        <v>-1.0824692488599985</v>
      </c>
      <c r="F844" s="357"/>
    </row>
    <row r="845" spans="2:6" x14ac:dyDescent="0.2">
      <c r="B845" s="127">
        <v>40274</v>
      </c>
      <c r="C845" s="201">
        <v>0.12911551194192483</v>
      </c>
      <c r="D845" s="201">
        <v>0.12911551194192483</v>
      </c>
      <c r="E845" s="206">
        <f t="shared" si="12"/>
        <v>-2.0470478338786888</v>
      </c>
      <c r="F845" s="357"/>
    </row>
    <row r="846" spans="2:6" x14ac:dyDescent="0.2">
      <c r="B846" s="127">
        <v>40275</v>
      </c>
      <c r="C846" s="201">
        <v>0.20078146125574617</v>
      </c>
      <c r="D846" s="201">
        <v>0.20078146125574617</v>
      </c>
      <c r="E846" s="206">
        <f t="shared" si="12"/>
        <v>-1.6055382198502997</v>
      </c>
      <c r="F846" s="357"/>
    </row>
    <row r="847" spans="2:6" x14ac:dyDescent="0.2">
      <c r="B847" s="127">
        <v>40276</v>
      </c>
      <c r="C847" s="201">
        <v>8.4439096743431419E-2</v>
      </c>
      <c r="D847" s="201">
        <v>8.4439096743431419E-2</v>
      </c>
      <c r="E847" s="206">
        <f t="shared" si="12"/>
        <v>-2.4717247530815967</v>
      </c>
      <c r="F847" s="357"/>
    </row>
    <row r="848" spans="2:6" x14ac:dyDescent="0.2">
      <c r="B848" s="127">
        <v>40277</v>
      </c>
      <c r="C848" s="201">
        <v>5.1388597769859337E-2</v>
      </c>
      <c r="D848" s="201">
        <v>5.1388597769859337E-2</v>
      </c>
      <c r="E848" s="206">
        <f t="shared" si="12"/>
        <v>-2.9683389644008762</v>
      </c>
      <c r="F848" s="357"/>
    </row>
    <row r="849" spans="2:6" x14ac:dyDescent="0.2">
      <c r="B849" s="127">
        <v>40278</v>
      </c>
      <c r="C849" s="201">
        <v>3.4141728655019417E-2</v>
      </c>
      <c r="D849" s="201">
        <v>3.4141728655019417E-2</v>
      </c>
      <c r="E849" s="206">
        <f t="shared" si="12"/>
        <v>-3.3772349285972054</v>
      </c>
      <c r="F849" s="357"/>
    </row>
    <row r="850" spans="2:6" x14ac:dyDescent="0.2">
      <c r="B850" s="127">
        <v>40279</v>
      </c>
      <c r="C850" s="201">
        <v>0.71377461466951897</v>
      </c>
      <c r="D850" s="201">
        <v>0.71377461466951897</v>
      </c>
      <c r="E850" s="206">
        <f t="shared" si="12"/>
        <v>-0.33718803220443122</v>
      </c>
      <c r="F850" s="357"/>
    </row>
    <row r="851" spans="2:6" x14ac:dyDescent="0.2">
      <c r="B851" s="127">
        <v>40280</v>
      </c>
      <c r="C851" s="201">
        <v>4.4234803186646673E-2</v>
      </c>
      <c r="D851" s="201">
        <v>4.4234803186646673E-2</v>
      </c>
      <c r="E851" s="206">
        <f t="shared" si="12"/>
        <v>-3.1182433973243096</v>
      </c>
      <c r="F851" s="357"/>
    </row>
    <row r="852" spans="2:6" x14ac:dyDescent="0.2">
      <c r="B852" s="127">
        <v>40281</v>
      </c>
      <c r="C852" s="201">
        <v>2.6965533462510179E-2</v>
      </c>
      <c r="D852" s="201">
        <v>2.6965533462510179E-2</v>
      </c>
      <c r="E852" s="206">
        <f t="shared" ref="E852:E915" si="13">IF(D852=0,"",LN(D852))</f>
        <v>-3.6131957668725918</v>
      </c>
      <c r="F852" s="357"/>
    </row>
    <row r="853" spans="2:6" x14ac:dyDescent="0.2">
      <c r="B853" s="127">
        <v>40282</v>
      </c>
      <c r="C853" s="201">
        <v>0.18773790647105601</v>
      </c>
      <c r="D853" s="201">
        <v>0.18773790647105601</v>
      </c>
      <c r="E853" s="206">
        <f t="shared" si="13"/>
        <v>-1.6727084033496138</v>
      </c>
      <c r="F853" s="357"/>
    </row>
    <row r="854" spans="2:6" x14ac:dyDescent="0.2">
      <c r="B854" s="127">
        <v>40283</v>
      </c>
      <c r="C854" s="201">
        <v>3.7305014696399741E-2</v>
      </c>
      <c r="D854" s="201">
        <v>3.7305014696399741E-2</v>
      </c>
      <c r="E854" s="206">
        <f t="shared" si="13"/>
        <v>-3.2886275191061904</v>
      </c>
      <c r="F854" s="357"/>
    </row>
    <row r="855" spans="2:6" x14ac:dyDescent="0.2">
      <c r="B855" s="127">
        <v>40284</v>
      </c>
      <c r="C855" s="201">
        <v>0.145154348198271</v>
      </c>
      <c r="D855" s="201">
        <v>0.145154348198271</v>
      </c>
      <c r="E855" s="206">
        <f t="shared" si="13"/>
        <v>-1.9299576323754752</v>
      </c>
      <c r="F855" s="357"/>
    </row>
    <row r="856" spans="2:6" x14ac:dyDescent="0.2">
      <c r="B856" s="127">
        <v>40285</v>
      </c>
      <c r="C856" s="201">
        <v>0.22038679452081097</v>
      </c>
      <c r="D856" s="201">
        <v>0.22038679452081097</v>
      </c>
      <c r="E856" s="206">
        <f t="shared" si="13"/>
        <v>-1.5123711194656932</v>
      </c>
      <c r="F856" s="357"/>
    </row>
    <row r="857" spans="2:6" x14ac:dyDescent="0.2">
      <c r="B857" s="127">
        <v>40286</v>
      </c>
      <c r="C857" s="201">
        <v>1.0327560909656743</v>
      </c>
      <c r="D857" s="201">
        <v>1.0327560909656743</v>
      </c>
      <c r="E857" s="206">
        <f t="shared" si="13"/>
        <v>3.2231045089665664E-2</v>
      </c>
      <c r="F857" s="357"/>
    </row>
    <row r="858" spans="2:6" x14ac:dyDescent="0.2">
      <c r="B858" s="127">
        <v>40287</v>
      </c>
      <c r="C858" s="201">
        <v>6.2289694279684407E-2</v>
      </c>
      <c r="D858" s="201">
        <v>6.2289694279684407E-2</v>
      </c>
      <c r="E858" s="206">
        <f t="shared" si="13"/>
        <v>-2.7759592877441106</v>
      </c>
      <c r="F858" s="357"/>
    </row>
    <row r="859" spans="2:6" x14ac:dyDescent="0.2">
      <c r="B859" s="127">
        <v>40288</v>
      </c>
      <c r="C859" s="201">
        <v>0.23901770128147484</v>
      </c>
      <c r="D859" s="201">
        <v>0.23901770128147484</v>
      </c>
      <c r="E859" s="206">
        <f t="shared" si="13"/>
        <v>-1.4312176658539992</v>
      </c>
      <c r="F859" s="357"/>
    </row>
    <row r="860" spans="2:6" x14ac:dyDescent="0.2">
      <c r="B860" s="127">
        <v>40289</v>
      </c>
      <c r="C860" s="201">
        <v>0.3159605941281603</v>
      </c>
      <c r="D860" s="201">
        <v>0.3159605941281603</v>
      </c>
      <c r="E860" s="206">
        <f t="shared" si="13"/>
        <v>-1.1521377752972566</v>
      </c>
      <c r="F860" s="357"/>
    </row>
    <row r="861" spans="2:6" x14ac:dyDescent="0.2">
      <c r="B861" s="127">
        <v>40290</v>
      </c>
      <c r="C861" s="201">
        <v>5.4100671538265838E-2</v>
      </c>
      <c r="D861" s="201">
        <v>5.4100671538265838E-2</v>
      </c>
      <c r="E861" s="206">
        <f t="shared" si="13"/>
        <v>-2.9169086802997937</v>
      </c>
      <c r="F861" s="357"/>
    </row>
    <row r="862" spans="2:6" x14ac:dyDescent="0.2">
      <c r="B862" s="127">
        <v>40291</v>
      </c>
      <c r="C862" s="201">
        <v>0.17226068549064535</v>
      </c>
      <c r="D862" s="201">
        <v>0.17226068549064535</v>
      </c>
      <c r="E862" s="206">
        <f t="shared" si="13"/>
        <v>-1.7587463362336635</v>
      </c>
      <c r="F862" s="357"/>
    </row>
    <row r="863" spans="2:6" x14ac:dyDescent="0.2">
      <c r="B863" s="127">
        <v>40292</v>
      </c>
      <c r="C863" s="201">
        <v>0.20472396849194299</v>
      </c>
      <c r="D863" s="201">
        <v>0.20472396849194299</v>
      </c>
      <c r="E863" s="206">
        <f t="shared" si="13"/>
        <v>-1.5860927023441689</v>
      </c>
      <c r="F863" s="357"/>
    </row>
    <row r="864" spans="2:6" x14ac:dyDescent="0.2">
      <c r="B864" s="127">
        <v>40293</v>
      </c>
      <c r="C864" s="201">
        <v>0.46025251886851321</v>
      </c>
      <c r="D864" s="201">
        <v>0.46025251886851321</v>
      </c>
      <c r="E864" s="206">
        <f t="shared" si="13"/>
        <v>-0.77597998605717233</v>
      </c>
      <c r="F864" s="357"/>
    </row>
    <row r="865" spans="2:6" x14ac:dyDescent="0.2">
      <c r="B865" s="127">
        <v>40294</v>
      </c>
      <c r="C865" s="201">
        <v>2.1150975306528336E-2</v>
      </c>
      <c r="D865" s="201">
        <v>2.1150975306528336E-2</v>
      </c>
      <c r="E865" s="206">
        <f t="shared" si="13"/>
        <v>-3.8560692607692122</v>
      </c>
      <c r="F865" s="357"/>
    </row>
    <row r="866" spans="2:6" x14ac:dyDescent="0.2">
      <c r="B866" s="127">
        <v>40295</v>
      </c>
      <c r="C866" s="201">
        <v>0.18807871574106816</v>
      </c>
      <c r="D866" s="201">
        <v>0.18807871574106816</v>
      </c>
      <c r="E866" s="206">
        <f t="shared" si="13"/>
        <v>-1.6708947030325247</v>
      </c>
      <c r="F866" s="357"/>
    </row>
    <row r="867" spans="2:6" x14ac:dyDescent="0.2">
      <c r="B867" s="127">
        <v>40296</v>
      </c>
      <c r="C867" s="201">
        <v>5.8219183561792884E-2</v>
      </c>
      <c r="D867" s="201">
        <v>5.8219183561792884E-2</v>
      </c>
      <c r="E867" s="206">
        <f t="shared" si="13"/>
        <v>-2.8435403640918628</v>
      </c>
      <c r="F867" s="357"/>
    </row>
    <row r="868" spans="2:6" x14ac:dyDescent="0.2">
      <c r="B868" s="127">
        <v>40297</v>
      </c>
      <c r="C868" s="201">
        <v>0.21070973130469148</v>
      </c>
      <c r="D868" s="201">
        <v>0.21070973130469148</v>
      </c>
      <c r="E868" s="206">
        <f t="shared" si="13"/>
        <v>-1.557273773644346</v>
      </c>
      <c r="F868" s="357"/>
    </row>
    <row r="869" spans="2:6" x14ac:dyDescent="0.2">
      <c r="B869" s="127">
        <v>40298</v>
      </c>
      <c r="C869" s="201">
        <v>0.40415179292876768</v>
      </c>
      <c r="D869" s="201">
        <v>0.40415179292876768</v>
      </c>
      <c r="E869" s="206">
        <f t="shared" si="13"/>
        <v>-0.90596474651676906</v>
      </c>
      <c r="F869" s="357"/>
    </row>
    <row r="870" spans="2:6" x14ac:dyDescent="0.2">
      <c r="B870" s="127">
        <v>40299</v>
      </c>
      <c r="C870" s="201">
        <v>7.8928546856474491E-2</v>
      </c>
      <c r="D870" s="201">
        <v>7.8928546856474491E-2</v>
      </c>
      <c r="E870" s="206">
        <f t="shared" si="13"/>
        <v>-2.5392123059662763</v>
      </c>
      <c r="F870" s="357"/>
    </row>
    <row r="871" spans="2:6" x14ac:dyDescent="0.2">
      <c r="B871" s="127">
        <v>40300</v>
      </c>
      <c r="C871" s="201">
        <v>4.9017333271464986E-2</v>
      </c>
      <c r="D871" s="201">
        <v>4.9017333271464986E-2</v>
      </c>
      <c r="E871" s="206">
        <f t="shared" si="13"/>
        <v>-3.0155813031888568</v>
      </c>
      <c r="F871" s="357"/>
    </row>
    <row r="872" spans="2:6" x14ac:dyDescent="0.2">
      <c r="B872" s="127">
        <v>40301</v>
      </c>
      <c r="C872" s="201">
        <v>0.20599920317832646</v>
      </c>
      <c r="D872" s="201">
        <v>0.20599920317832646</v>
      </c>
      <c r="E872" s="206">
        <f t="shared" si="13"/>
        <v>-1.5798829782664134</v>
      </c>
      <c r="F872" s="357"/>
    </row>
    <row r="873" spans="2:6" x14ac:dyDescent="0.2">
      <c r="B873" s="127">
        <v>40302</v>
      </c>
      <c r="C873" s="201">
        <v>0.40614544715616263</v>
      </c>
      <c r="D873" s="201">
        <v>0.40614544715616263</v>
      </c>
      <c r="E873" s="206">
        <f t="shared" si="13"/>
        <v>-0.90104393930754445</v>
      </c>
      <c r="F873" s="357"/>
    </row>
    <row r="874" spans="2:6" x14ac:dyDescent="0.2">
      <c r="B874" s="127">
        <v>40303</v>
      </c>
      <c r="C874" s="201">
        <v>9.4701775888304168E-2</v>
      </c>
      <c r="D874" s="201">
        <v>9.4701775888304168E-2</v>
      </c>
      <c r="E874" s="206">
        <f t="shared" si="13"/>
        <v>-2.3570225261855327</v>
      </c>
      <c r="F874" s="357"/>
    </row>
    <row r="875" spans="2:6" x14ac:dyDescent="0.2">
      <c r="B875" s="127">
        <v>40304</v>
      </c>
      <c r="C875" s="201">
        <v>2.5709499298380917E-2</v>
      </c>
      <c r="D875" s="201">
        <v>2.5709499298380917E-2</v>
      </c>
      <c r="E875" s="206">
        <f t="shared" si="13"/>
        <v>-3.6608947328694388</v>
      </c>
      <c r="F875" s="357"/>
    </row>
    <row r="876" spans="2:6" x14ac:dyDescent="0.2">
      <c r="B876" s="127">
        <v>40305</v>
      </c>
      <c r="C876" s="201">
        <v>3.1999270380154342E-2</v>
      </c>
      <c r="D876" s="201">
        <v>3.1999270380154342E-2</v>
      </c>
      <c r="E876" s="206">
        <f t="shared" si="13"/>
        <v>-3.4420421770625254</v>
      </c>
      <c r="F876" s="357"/>
    </row>
    <row r="877" spans="2:6" x14ac:dyDescent="0.2">
      <c r="B877" s="127">
        <v>40306</v>
      </c>
      <c r="C877" s="201">
        <v>7.5310848455077975E-2</v>
      </c>
      <c r="D877" s="201">
        <v>7.5310848455077975E-2</v>
      </c>
      <c r="E877" s="206">
        <f t="shared" si="13"/>
        <v>-2.5861310847647925</v>
      </c>
      <c r="F877" s="357"/>
    </row>
    <row r="878" spans="2:6" x14ac:dyDescent="0.2">
      <c r="B878" s="127">
        <v>40307</v>
      </c>
      <c r="C878" s="201">
        <v>1.9019717336311547E-2</v>
      </c>
      <c r="D878" s="201">
        <v>1.9019717336311547E-2</v>
      </c>
      <c r="E878" s="206">
        <f t="shared" si="13"/>
        <v>-3.9622790833679877</v>
      </c>
      <c r="F878" s="357"/>
    </row>
    <row r="879" spans="2:6" x14ac:dyDescent="0.2">
      <c r="B879" s="127">
        <v>40308</v>
      </c>
      <c r="C879" s="201">
        <v>0.10298040106690902</v>
      </c>
      <c r="D879" s="201">
        <v>0.10298040106690902</v>
      </c>
      <c r="E879" s="206">
        <f t="shared" si="13"/>
        <v>-2.2732165897620051</v>
      </c>
      <c r="F879" s="357"/>
    </row>
    <row r="880" spans="2:6" x14ac:dyDescent="0.2">
      <c r="B880" s="127">
        <v>40309</v>
      </c>
      <c r="C880" s="201">
        <v>0.12164330869799658</v>
      </c>
      <c r="D880" s="201">
        <v>0.12164330869799658</v>
      </c>
      <c r="E880" s="206">
        <f t="shared" si="13"/>
        <v>-2.1066622158030466</v>
      </c>
      <c r="F880" s="357"/>
    </row>
    <row r="881" spans="2:6" x14ac:dyDescent="0.2">
      <c r="B881" s="127">
        <v>40310</v>
      </c>
      <c r="C881" s="201">
        <v>0.12564501754447721</v>
      </c>
      <c r="D881" s="201">
        <v>0.12564501754447721</v>
      </c>
      <c r="E881" s="206">
        <f t="shared" si="13"/>
        <v>-2.0742946692250164</v>
      </c>
      <c r="F881" s="357"/>
    </row>
    <row r="882" spans="2:6" x14ac:dyDescent="0.2">
      <c r="B882" s="127">
        <v>40311</v>
      </c>
      <c r="C882" s="201">
        <v>3.6736999246379499E-2</v>
      </c>
      <c r="D882" s="201">
        <v>3.6736999246379499E-2</v>
      </c>
      <c r="E882" s="206">
        <f t="shared" si="13"/>
        <v>-3.3039708779151091</v>
      </c>
      <c r="F882" s="357"/>
    </row>
    <row r="883" spans="2:6" x14ac:dyDescent="0.2">
      <c r="B883" s="127">
        <v>40312</v>
      </c>
      <c r="C883" s="201">
        <v>0.10015632425201966</v>
      </c>
      <c r="D883" s="201">
        <v>0.10015632425201966</v>
      </c>
      <c r="E883" s="206">
        <f t="shared" si="13"/>
        <v>-2.3010230710655493</v>
      </c>
      <c r="F883" s="357"/>
    </row>
    <row r="884" spans="2:6" x14ac:dyDescent="0.2">
      <c r="B884" s="127">
        <v>40313</v>
      </c>
      <c r="C884" s="201">
        <v>4.2679560884056049E-2</v>
      </c>
      <c r="D884" s="201">
        <v>4.2679560884056049E-2</v>
      </c>
      <c r="E884" s="206">
        <f t="shared" si="13"/>
        <v>-3.1540351411662719</v>
      </c>
      <c r="F884" s="357"/>
    </row>
    <row r="885" spans="2:6" x14ac:dyDescent="0.2">
      <c r="B885" s="127">
        <v>40314</v>
      </c>
      <c r="C885" s="201">
        <v>4.4367606798904932E-2</v>
      </c>
      <c r="D885" s="201">
        <v>4.4367606798904932E-2</v>
      </c>
      <c r="E885" s="206">
        <f t="shared" si="13"/>
        <v>-3.1152456524157244</v>
      </c>
      <c r="F885" s="357"/>
    </row>
    <row r="886" spans="2:6" x14ac:dyDescent="0.2">
      <c r="B886" s="127">
        <v>40315</v>
      </c>
      <c r="C886" s="201">
        <v>8.7339975647337614E-2</v>
      </c>
      <c r="D886" s="201">
        <v>8.7339975647337614E-2</v>
      </c>
      <c r="E886" s="206">
        <f t="shared" si="13"/>
        <v>-2.4379470097507556</v>
      </c>
      <c r="F886" s="357"/>
    </row>
    <row r="887" spans="2:6" x14ac:dyDescent="0.2">
      <c r="B887" s="127">
        <v>40316</v>
      </c>
      <c r="C887" s="201">
        <v>0.39693879673527122</v>
      </c>
      <c r="D887" s="201">
        <v>0.39693879673527122</v>
      </c>
      <c r="E887" s="206">
        <f t="shared" si="13"/>
        <v>-0.9239731745742813</v>
      </c>
      <c r="F887" s="357"/>
    </row>
    <row r="888" spans="2:6" x14ac:dyDescent="0.2">
      <c r="B888" s="127">
        <v>40317</v>
      </c>
      <c r="C888" s="201">
        <v>7.5638857376920651E-2</v>
      </c>
      <c r="D888" s="201">
        <v>7.5638857376920651E-2</v>
      </c>
      <c r="E888" s="206">
        <f t="shared" si="13"/>
        <v>-2.5817851413752448</v>
      </c>
      <c r="F888" s="357"/>
    </row>
    <row r="889" spans="2:6" x14ac:dyDescent="0.2">
      <c r="B889" s="127">
        <v>40318</v>
      </c>
      <c r="C889" s="201">
        <v>0.16549250139603797</v>
      </c>
      <c r="D889" s="201">
        <v>0.16549250139603797</v>
      </c>
      <c r="E889" s="206">
        <f t="shared" si="13"/>
        <v>-1.7988293939767626</v>
      </c>
      <c r="F889" s="357"/>
    </row>
    <row r="890" spans="2:6" x14ac:dyDescent="0.2">
      <c r="B890" s="127">
        <v>40319</v>
      </c>
      <c r="C890" s="201">
        <v>5.6337532380880762E-3</v>
      </c>
      <c r="D890" s="201">
        <v>5.6337532380880762E-3</v>
      </c>
      <c r="E890" s="206">
        <f t="shared" si="13"/>
        <v>-5.178979409193559</v>
      </c>
      <c r="F890" s="357"/>
    </row>
    <row r="891" spans="2:6" x14ac:dyDescent="0.2">
      <c r="B891" s="127">
        <v>40320</v>
      </c>
      <c r="C891" s="201">
        <v>5.6131126766648054E-2</v>
      </c>
      <c r="D891" s="201">
        <v>5.6131126766648054E-2</v>
      </c>
      <c r="E891" s="206">
        <f t="shared" si="13"/>
        <v>-2.880064775997409</v>
      </c>
      <c r="F891" s="357"/>
    </row>
    <row r="892" spans="2:6" x14ac:dyDescent="0.2">
      <c r="B892" s="127">
        <v>40321</v>
      </c>
      <c r="C892" s="201">
        <v>0.58255984562780105</v>
      </c>
      <c r="D892" s="201">
        <v>0.58255984562780105</v>
      </c>
      <c r="E892" s="206">
        <f t="shared" si="13"/>
        <v>-0.54032335954440436</v>
      </c>
      <c r="F892" s="357"/>
    </row>
    <row r="893" spans="2:6" x14ac:dyDescent="0.2">
      <c r="B893" s="127">
        <v>40322</v>
      </c>
      <c r="C893" s="201">
        <v>3.6540193893273898E-2</v>
      </c>
      <c r="D893" s="201">
        <v>3.6540193893273898E-2</v>
      </c>
      <c r="E893" s="206">
        <f t="shared" si="13"/>
        <v>-3.30934242171702</v>
      </c>
      <c r="F893" s="357"/>
    </row>
    <row r="894" spans="2:6" x14ac:dyDescent="0.2">
      <c r="B894" s="127">
        <v>40323</v>
      </c>
      <c r="C894" s="201">
        <v>0.2787963832616247</v>
      </c>
      <c r="D894" s="201">
        <v>0.2787963832616247</v>
      </c>
      <c r="E894" s="206">
        <f t="shared" si="13"/>
        <v>-1.2772735726991922</v>
      </c>
      <c r="F894" s="357"/>
    </row>
    <row r="895" spans="2:6" x14ac:dyDescent="0.2">
      <c r="B895" s="127">
        <v>40324</v>
      </c>
      <c r="C895" s="201">
        <v>0.40888152157738689</v>
      </c>
      <c r="D895" s="201">
        <v>0.40888152157738689</v>
      </c>
      <c r="E895" s="206">
        <f t="shared" si="13"/>
        <v>-0.89432984319909459</v>
      </c>
      <c r="F895" s="357"/>
    </row>
    <row r="896" spans="2:6" x14ac:dyDescent="0.2">
      <c r="B896" s="127">
        <v>40325</v>
      </c>
      <c r="C896" s="201">
        <v>0.19946782552485429</v>
      </c>
      <c r="D896" s="201">
        <v>0.19946782552485429</v>
      </c>
      <c r="E896" s="206">
        <f t="shared" si="13"/>
        <v>-1.6121023312231613</v>
      </c>
      <c r="F896" s="357"/>
    </row>
    <row r="897" spans="2:6" x14ac:dyDescent="0.2">
      <c r="B897" s="127">
        <v>40326</v>
      </c>
      <c r="C897" s="201">
        <v>0.27658832320239113</v>
      </c>
      <c r="D897" s="201">
        <v>0.27658832320239113</v>
      </c>
      <c r="E897" s="206">
        <f t="shared" si="13"/>
        <v>-1.2852250761075403</v>
      </c>
      <c r="F897" s="357"/>
    </row>
    <row r="898" spans="2:6" x14ac:dyDescent="0.2">
      <c r="B898" s="127">
        <v>40327</v>
      </c>
      <c r="C898" s="201">
        <v>0.19777657952296301</v>
      </c>
      <c r="D898" s="201">
        <v>0.19777657952296301</v>
      </c>
      <c r="E898" s="206">
        <f t="shared" si="13"/>
        <v>-1.620617271642339</v>
      </c>
      <c r="F898" s="357"/>
    </row>
    <row r="899" spans="2:6" x14ac:dyDescent="0.2">
      <c r="B899" s="127">
        <v>40328</v>
      </c>
      <c r="C899" s="201">
        <v>0.91326484080366988</v>
      </c>
      <c r="D899" s="201">
        <v>0.91326484080366988</v>
      </c>
      <c r="E899" s="206">
        <f t="shared" si="13"/>
        <v>-9.0729362900957428E-2</v>
      </c>
      <c r="F899" s="357"/>
    </row>
    <row r="900" spans="2:6" x14ac:dyDescent="0.2">
      <c r="B900" s="127">
        <v>40329</v>
      </c>
      <c r="C900" s="201">
        <v>1.9597333047458892E-2</v>
      </c>
      <c r="D900" s="201">
        <v>1.9597333047458892E-2</v>
      </c>
      <c r="E900" s="206">
        <f t="shared" si="13"/>
        <v>-3.932361791011092</v>
      </c>
      <c r="F900" s="357"/>
    </row>
    <row r="901" spans="2:6" x14ac:dyDescent="0.2">
      <c r="B901" s="127">
        <v>40330</v>
      </c>
      <c r="C901" s="201">
        <v>9.7762659144328724E-3</v>
      </c>
      <c r="D901" s="201">
        <v>9.7762659144328724E-3</v>
      </c>
      <c r="E901" s="206">
        <f t="shared" si="13"/>
        <v>-4.6277976761829711</v>
      </c>
      <c r="F901" s="357"/>
    </row>
    <row r="902" spans="2:6" x14ac:dyDescent="0.2">
      <c r="B902" s="127">
        <v>40331</v>
      </c>
      <c r="C902" s="201">
        <v>9.4264964007020988E-2</v>
      </c>
      <c r="D902" s="201">
        <v>9.4264964007020988E-2</v>
      </c>
      <c r="E902" s="206">
        <f t="shared" si="13"/>
        <v>-2.3616456959512666</v>
      </c>
      <c r="F902" s="357"/>
    </row>
    <row r="903" spans="2:6" x14ac:dyDescent="0.2">
      <c r="B903" s="127">
        <v>40332</v>
      </c>
      <c r="C903" s="201">
        <v>3.896905995843087E-2</v>
      </c>
      <c r="D903" s="201">
        <v>3.896905995843087E-2</v>
      </c>
      <c r="E903" s="206">
        <f t="shared" si="13"/>
        <v>-3.2449872821079686</v>
      </c>
      <c r="F903" s="357"/>
    </row>
    <row r="904" spans="2:6" x14ac:dyDescent="0.2">
      <c r="B904" s="127">
        <v>40333</v>
      </c>
      <c r="C904" s="201">
        <v>2.4360662610022992E-2</v>
      </c>
      <c r="D904" s="201">
        <v>2.4360662610022992E-2</v>
      </c>
      <c r="E904" s="206">
        <f t="shared" si="13"/>
        <v>-3.714785635770514</v>
      </c>
      <c r="F904" s="357"/>
    </row>
    <row r="905" spans="2:6" x14ac:dyDescent="0.2">
      <c r="B905" s="127">
        <v>40334</v>
      </c>
      <c r="C905" s="201">
        <v>0.34142048663723651</v>
      </c>
      <c r="D905" s="201">
        <v>0.34142048663723651</v>
      </c>
      <c r="E905" s="206">
        <f t="shared" si="13"/>
        <v>-1.0746404626974182</v>
      </c>
      <c r="F905" s="357"/>
    </row>
    <row r="906" spans="2:6" x14ac:dyDescent="0.2">
      <c r="B906" s="127">
        <v>40335</v>
      </c>
      <c r="C906" s="201">
        <v>0.17901766928060442</v>
      </c>
      <c r="D906" s="201">
        <v>0.17901766928060442</v>
      </c>
      <c r="E906" s="206">
        <f t="shared" si="13"/>
        <v>-1.7202707669481694</v>
      </c>
      <c r="F906" s="357"/>
    </row>
    <row r="907" spans="2:6" x14ac:dyDescent="0.2">
      <c r="B907" s="127">
        <v>40336</v>
      </c>
      <c r="C907" s="201">
        <v>3.4215330656993871E-2</v>
      </c>
      <c r="D907" s="201">
        <v>3.4215330656993871E-2</v>
      </c>
      <c r="E907" s="206">
        <f t="shared" si="13"/>
        <v>-3.3750814705298571</v>
      </c>
      <c r="F907" s="357"/>
    </row>
    <row r="908" spans="2:6" x14ac:dyDescent="0.2">
      <c r="B908" s="127">
        <v>40337</v>
      </c>
      <c r="C908" s="201">
        <v>1.5686826681685744E-2</v>
      </c>
      <c r="D908" s="201">
        <v>1.5686826681685744E-2</v>
      </c>
      <c r="E908" s="206">
        <f t="shared" si="13"/>
        <v>-4.1549339837006087</v>
      </c>
      <c r="F908" s="357"/>
    </row>
    <row r="909" spans="2:6" x14ac:dyDescent="0.2">
      <c r="B909" s="127">
        <v>40338</v>
      </c>
      <c r="C909" s="201">
        <v>0.84842947728178209</v>
      </c>
      <c r="D909" s="201">
        <v>0.84842947728178209</v>
      </c>
      <c r="E909" s="206">
        <f t="shared" si="13"/>
        <v>-0.16436831233863183</v>
      </c>
      <c r="F909" s="357"/>
    </row>
    <row r="910" spans="2:6" x14ac:dyDescent="0.2">
      <c r="B910" s="127">
        <v>40339</v>
      </c>
      <c r="C910" s="201">
        <v>0.10891336244345846</v>
      </c>
      <c r="D910" s="201">
        <v>0.10891336244345846</v>
      </c>
      <c r="E910" s="206">
        <f t="shared" si="13"/>
        <v>-2.2172025527740371</v>
      </c>
      <c r="F910" s="357"/>
    </row>
    <row r="911" spans="2:6" x14ac:dyDescent="0.2">
      <c r="B911" s="127">
        <v>40340</v>
      </c>
      <c r="C911" s="201">
        <v>6.5328176926412393E-2</v>
      </c>
      <c r="D911" s="201">
        <v>6.5328176926412393E-2</v>
      </c>
      <c r="E911" s="206">
        <f t="shared" si="13"/>
        <v>-2.7283318361301681</v>
      </c>
      <c r="F911" s="357"/>
    </row>
    <row r="912" spans="2:6" x14ac:dyDescent="0.2">
      <c r="B912" s="127">
        <v>40341</v>
      </c>
      <c r="C912" s="201">
        <v>0.31622460130915558</v>
      </c>
      <c r="D912" s="201">
        <v>0.31622460130915558</v>
      </c>
      <c r="E912" s="206">
        <f t="shared" si="13"/>
        <v>-1.151302554231505</v>
      </c>
      <c r="F912" s="357"/>
    </row>
    <row r="913" spans="2:6" x14ac:dyDescent="0.2">
      <c r="B913" s="127">
        <v>40342</v>
      </c>
      <c r="C913" s="201">
        <v>0.34307493163814057</v>
      </c>
      <c r="D913" s="201">
        <v>0.34307493163814057</v>
      </c>
      <c r="E913" s="206">
        <f t="shared" si="13"/>
        <v>-1.0698063960886022</v>
      </c>
      <c r="F913" s="357"/>
    </row>
    <row r="914" spans="2:6" x14ac:dyDescent="0.2">
      <c r="B914" s="127">
        <v>40343</v>
      </c>
      <c r="C914" s="201">
        <v>1.0987002846477425</v>
      </c>
      <c r="D914" s="201">
        <v>1.0987002846477425</v>
      </c>
      <c r="E914" s="206">
        <f t="shared" si="13"/>
        <v>9.4127921801521394E-2</v>
      </c>
      <c r="F914" s="357"/>
    </row>
    <row r="915" spans="2:6" x14ac:dyDescent="0.2">
      <c r="B915" s="127">
        <v>40344</v>
      </c>
      <c r="C915" s="201">
        <v>6.2300894584332696E-2</v>
      </c>
      <c r="D915" s="201">
        <v>6.2300894584332696E-2</v>
      </c>
      <c r="E915" s="206">
        <f t="shared" si="13"/>
        <v>-2.7757794939927432</v>
      </c>
      <c r="F915" s="357"/>
    </row>
    <row r="916" spans="2:6" x14ac:dyDescent="0.2">
      <c r="B916" s="127">
        <v>40345</v>
      </c>
      <c r="C916" s="201">
        <v>0.55535590568063453</v>
      </c>
      <c r="D916" s="201">
        <v>0.55535590568063453</v>
      </c>
      <c r="E916" s="206">
        <f t="shared" ref="E916:E979" si="14">IF(D916=0,"",LN(D916))</f>
        <v>-0.588146099265769</v>
      </c>
      <c r="F916" s="357"/>
    </row>
    <row r="917" spans="2:6" x14ac:dyDescent="0.2">
      <c r="B917" s="127">
        <v>40346</v>
      </c>
      <c r="C917" s="201">
        <v>12.08368067611439</v>
      </c>
      <c r="D917" s="201">
        <v>12.08368067611439</v>
      </c>
      <c r="E917" s="206">
        <f t="shared" si="14"/>
        <v>2.491855837828894</v>
      </c>
      <c r="F917" s="357"/>
    </row>
    <row r="918" spans="2:6" x14ac:dyDescent="0.2">
      <c r="B918" s="127">
        <v>40347</v>
      </c>
      <c r="C918" s="201">
        <v>0.10321560746452303</v>
      </c>
      <c r="D918" s="201">
        <v>0.10321560746452303</v>
      </c>
      <c r="E918" s="206">
        <f t="shared" si="14"/>
        <v>-2.2709352022482054</v>
      </c>
      <c r="F918" s="357"/>
    </row>
    <row r="919" spans="2:6" x14ac:dyDescent="0.2">
      <c r="B919" s="127">
        <v>40348</v>
      </c>
      <c r="C919" s="201">
        <v>0.1637036527393545</v>
      </c>
      <c r="D919" s="201">
        <v>0.1637036527393545</v>
      </c>
      <c r="E919" s="206">
        <f t="shared" si="14"/>
        <v>-1.809697481235456</v>
      </c>
      <c r="F919" s="357"/>
    </row>
    <row r="920" spans="2:6" x14ac:dyDescent="0.2">
      <c r="B920" s="127">
        <v>40349</v>
      </c>
      <c r="C920" s="201">
        <v>0.10053873465358258</v>
      </c>
      <c r="D920" s="201">
        <v>0.10053873465358258</v>
      </c>
      <c r="E920" s="206">
        <f t="shared" si="14"/>
        <v>-2.297212206299367</v>
      </c>
      <c r="F920" s="357"/>
    </row>
    <row r="921" spans="2:6" x14ac:dyDescent="0.2">
      <c r="B921" s="127">
        <v>40350</v>
      </c>
      <c r="C921" s="201">
        <v>0.37032047271685792</v>
      </c>
      <c r="D921" s="201">
        <v>0.37032047271685792</v>
      </c>
      <c r="E921" s="206">
        <f t="shared" si="14"/>
        <v>-0.99338650575081511</v>
      </c>
      <c r="F921" s="357"/>
    </row>
    <row r="922" spans="2:6" x14ac:dyDescent="0.2">
      <c r="B922" s="127">
        <v>40351</v>
      </c>
      <c r="C922" s="201">
        <v>1.8156797864901926</v>
      </c>
      <c r="D922" s="201">
        <v>1.8156797864901926</v>
      </c>
      <c r="E922" s="206">
        <f t="shared" si="14"/>
        <v>0.5964599356060869</v>
      </c>
      <c r="F922" s="357"/>
    </row>
    <row r="923" spans="2:6" x14ac:dyDescent="0.2">
      <c r="B923" s="127">
        <v>40352</v>
      </c>
      <c r="C923" s="201">
        <v>1.98133389228187E-2</v>
      </c>
      <c r="D923" s="201">
        <v>1.98133389228187E-2</v>
      </c>
      <c r="E923" s="206">
        <f t="shared" si="14"/>
        <v>-3.9213998851335132</v>
      </c>
      <c r="F923" s="357"/>
    </row>
    <row r="924" spans="2:6" x14ac:dyDescent="0.2">
      <c r="B924" s="127">
        <v>40353</v>
      </c>
      <c r="C924" s="201">
        <v>4.2911567194627694E-2</v>
      </c>
      <c r="D924" s="201">
        <v>4.2911567194627694E-2</v>
      </c>
      <c r="E924" s="206">
        <f t="shared" si="14"/>
        <v>-3.1486138578158234</v>
      </c>
      <c r="F924" s="357"/>
    </row>
    <row r="925" spans="2:6" x14ac:dyDescent="0.2">
      <c r="B925" s="127">
        <v>40354</v>
      </c>
      <c r="C925" s="201">
        <v>0.46694390087410376</v>
      </c>
      <c r="D925" s="201">
        <v>0.46694390087410376</v>
      </c>
      <c r="E925" s="206">
        <f t="shared" si="14"/>
        <v>-0.76154615513693347</v>
      </c>
      <c r="F925" s="357"/>
    </row>
    <row r="926" spans="2:6" x14ac:dyDescent="0.2">
      <c r="B926" s="127">
        <v>40355</v>
      </c>
      <c r="C926" s="201">
        <v>0.11435351041548331</v>
      </c>
      <c r="D926" s="201">
        <v>0.11435351041548331</v>
      </c>
      <c r="E926" s="206">
        <f t="shared" si="14"/>
        <v>-2.1684606601171814</v>
      </c>
      <c r="F926" s="357"/>
    </row>
    <row r="927" spans="2:6" x14ac:dyDescent="0.2">
      <c r="B927" s="127">
        <v>40356</v>
      </c>
      <c r="C927" s="201">
        <v>4.1900339689239549E-2</v>
      </c>
      <c r="D927" s="201">
        <v>4.1900339689239549E-2</v>
      </c>
      <c r="E927" s="206">
        <f t="shared" si="14"/>
        <v>-3.1724613449451522</v>
      </c>
      <c r="F927" s="357"/>
    </row>
    <row r="928" spans="2:6" x14ac:dyDescent="0.2">
      <c r="B928" s="127">
        <v>40357</v>
      </c>
      <c r="C928" s="201">
        <v>0.39260747892342673</v>
      </c>
      <c r="D928" s="201">
        <v>0.39260747892342673</v>
      </c>
      <c r="E928" s="206">
        <f t="shared" si="14"/>
        <v>-0.93494494759267521</v>
      </c>
      <c r="F928" s="357"/>
    </row>
    <row r="929" spans="2:6" x14ac:dyDescent="0.2">
      <c r="B929" s="127">
        <v>40358</v>
      </c>
      <c r="C929" s="201">
        <v>0.21588587209572099</v>
      </c>
      <c r="D929" s="201">
        <v>0.21588587209572099</v>
      </c>
      <c r="E929" s="206">
        <f t="shared" si="14"/>
        <v>-1.5330053808617683</v>
      </c>
      <c r="F929" s="357"/>
    </row>
    <row r="930" spans="2:6" x14ac:dyDescent="0.2">
      <c r="B930" s="127">
        <v>40359</v>
      </c>
      <c r="C930" s="201">
        <v>0.17843685348241473</v>
      </c>
      <c r="D930" s="201">
        <v>0.17843685348241473</v>
      </c>
      <c r="E930" s="206">
        <f t="shared" si="14"/>
        <v>-1.723520502354261</v>
      </c>
      <c r="F930" s="357"/>
    </row>
    <row r="931" spans="2:6" x14ac:dyDescent="0.2">
      <c r="B931" s="127">
        <v>40360</v>
      </c>
      <c r="C931" s="201">
        <v>2.4368662827628913E-2</v>
      </c>
      <c r="D931" s="201">
        <v>2.4368662827628913E-2</v>
      </c>
      <c r="E931" s="206">
        <f t="shared" si="14"/>
        <v>-3.7144572824594042</v>
      </c>
      <c r="F931" s="357"/>
    </row>
    <row r="932" spans="2:6" x14ac:dyDescent="0.2">
      <c r="B932" s="127">
        <v>40361</v>
      </c>
      <c r="C932" s="201">
        <v>2.3421437063088114E-2</v>
      </c>
      <c r="D932" s="201">
        <v>2.3421437063088114E-2</v>
      </c>
      <c r="E932" s="206">
        <f t="shared" si="14"/>
        <v>-3.7541035621874395</v>
      </c>
      <c r="F932" s="357"/>
    </row>
    <row r="933" spans="2:6" x14ac:dyDescent="0.2">
      <c r="B933" s="127">
        <v>40362</v>
      </c>
      <c r="C933" s="201">
        <v>2.0230950281847668E-2</v>
      </c>
      <c r="D933" s="201">
        <v>2.0230950281847668E-2</v>
      </c>
      <c r="E933" s="206">
        <f t="shared" si="14"/>
        <v>-3.9005416550131033</v>
      </c>
      <c r="F933" s="357"/>
    </row>
    <row r="934" spans="2:6" x14ac:dyDescent="0.2">
      <c r="B934" s="127">
        <v>40363</v>
      </c>
      <c r="C934" s="201">
        <v>5.1521401382117592E-3</v>
      </c>
      <c r="D934" s="201">
        <v>5.1521401382117592E-3</v>
      </c>
      <c r="E934" s="206">
        <f t="shared" si="14"/>
        <v>-5.2683430898101582</v>
      </c>
      <c r="F934" s="357"/>
    </row>
    <row r="935" spans="2:6" x14ac:dyDescent="0.2">
      <c r="B935" s="127">
        <v>40364</v>
      </c>
      <c r="C935" s="201">
        <v>0.20147588014393991</v>
      </c>
      <c r="D935" s="201">
        <v>0.20147588014393991</v>
      </c>
      <c r="E935" s="206">
        <f t="shared" si="14"/>
        <v>-1.6020856062791067</v>
      </c>
      <c r="F935" s="357"/>
    </row>
    <row r="936" spans="2:6" x14ac:dyDescent="0.2">
      <c r="B936" s="127">
        <v>40365</v>
      </c>
      <c r="C936" s="201">
        <v>2.2464611037420219E-2</v>
      </c>
      <c r="D936" s="201">
        <v>2.2464611037420219E-2</v>
      </c>
      <c r="E936" s="206">
        <f t="shared" si="14"/>
        <v>-3.7958140507688096</v>
      </c>
      <c r="F936" s="357"/>
    </row>
    <row r="937" spans="2:6" x14ac:dyDescent="0.2">
      <c r="B937" s="127">
        <v>40366</v>
      </c>
      <c r="C937" s="201">
        <v>8.2930255702955119E-2</v>
      </c>
      <c r="D937" s="201">
        <v>8.2930255702955119E-2</v>
      </c>
      <c r="E937" s="206">
        <f t="shared" si="14"/>
        <v>-2.4897553171648594</v>
      </c>
      <c r="F937" s="357"/>
    </row>
    <row r="938" spans="2:6" x14ac:dyDescent="0.2">
      <c r="B938" s="127">
        <v>40367</v>
      </c>
      <c r="C938" s="201">
        <v>2.1646988798095308E-2</v>
      </c>
      <c r="D938" s="201">
        <v>2.1646988798095308E-2</v>
      </c>
      <c r="E938" s="206">
        <f t="shared" si="14"/>
        <v>-3.8328889197452516</v>
      </c>
      <c r="F938" s="357"/>
    </row>
    <row r="939" spans="2:6" x14ac:dyDescent="0.2">
      <c r="B939" s="127">
        <v>40368</v>
      </c>
      <c r="C939" s="201">
        <v>0.17461434951030669</v>
      </c>
      <c r="D939" s="201">
        <v>0.17461434951030669</v>
      </c>
      <c r="E939" s="206">
        <f t="shared" si="14"/>
        <v>-1.7451754539003388</v>
      </c>
      <c r="F939" s="357"/>
    </row>
    <row r="940" spans="2:6" x14ac:dyDescent="0.2">
      <c r="B940" s="127">
        <v>40369</v>
      </c>
      <c r="C940" s="201">
        <v>1.176436799080935</v>
      </c>
      <c r="D940" s="201">
        <v>1.176436799080935</v>
      </c>
      <c r="E940" s="206">
        <f t="shared" si="14"/>
        <v>0.16249020830412014</v>
      </c>
      <c r="F940" s="357"/>
    </row>
    <row r="941" spans="2:6" x14ac:dyDescent="0.2">
      <c r="B941" s="127">
        <v>40370</v>
      </c>
      <c r="C941" s="201">
        <v>0.17829604965255055</v>
      </c>
      <c r="D941" s="201">
        <v>0.17829604965255055</v>
      </c>
      <c r="E941" s="206">
        <f t="shared" si="14"/>
        <v>-1.7243099099807444</v>
      </c>
      <c r="F941" s="357"/>
    </row>
    <row r="942" spans="2:6" x14ac:dyDescent="0.2">
      <c r="B942" s="127">
        <v>40371</v>
      </c>
      <c r="C942" s="201">
        <v>4.645086346348621E-2</v>
      </c>
      <c r="D942" s="201">
        <v>4.645086346348621E-2</v>
      </c>
      <c r="E942" s="206">
        <f t="shared" si="14"/>
        <v>-3.0693602247995595</v>
      </c>
      <c r="F942" s="357"/>
    </row>
    <row r="943" spans="2:6" x14ac:dyDescent="0.2">
      <c r="B943" s="127">
        <v>40372</v>
      </c>
      <c r="C943" s="201">
        <v>0.55885040073089987</v>
      </c>
      <c r="D943" s="201">
        <v>0.55885040073089987</v>
      </c>
      <c r="E943" s="206">
        <f t="shared" si="14"/>
        <v>-0.58187346108734006</v>
      </c>
      <c r="F943" s="357"/>
    </row>
    <row r="944" spans="2:6" x14ac:dyDescent="0.2">
      <c r="B944" s="127">
        <v>40373</v>
      </c>
      <c r="C944" s="201">
        <v>0.5158220303592258</v>
      </c>
      <c r="D944" s="201">
        <v>0.5158220303592258</v>
      </c>
      <c r="E944" s="206">
        <f t="shared" si="14"/>
        <v>-0.6619934753976896</v>
      </c>
      <c r="F944" s="357"/>
    </row>
    <row r="945" spans="2:6" x14ac:dyDescent="0.2">
      <c r="B945" s="127">
        <v>40374</v>
      </c>
      <c r="C945" s="201">
        <v>0.23445117707201635</v>
      </c>
      <c r="D945" s="201">
        <v>0.23445117707201635</v>
      </c>
      <c r="E945" s="206">
        <f t="shared" si="14"/>
        <v>-1.4505079128917899</v>
      </c>
      <c r="F945" s="357"/>
    </row>
    <row r="946" spans="2:6" x14ac:dyDescent="0.2">
      <c r="B946" s="127">
        <v>40375</v>
      </c>
      <c r="C946" s="201">
        <v>0.10345721403622178</v>
      </c>
      <c r="D946" s="201">
        <v>0.10345721403622178</v>
      </c>
      <c r="E946" s="206">
        <f t="shared" si="14"/>
        <v>-2.2685971427006884</v>
      </c>
      <c r="F946" s="357"/>
    </row>
    <row r="947" spans="2:6" x14ac:dyDescent="0.2">
      <c r="B947" s="127">
        <v>40376</v>
      </c>
      <c r="C947" s="201">
        <v>3.2399281260450281E-2</v>
      </c>
      <c r="D947" s="201">
        <v>3.2399281260450281E-2</v>
      </c>
      <c r="E947" s="206">
        <f t="shared" si="14"/>
        <v>-3.4296190397493427</v>
      </c>
      <c r="F947" s="357"/>
    </row>
    <row r="948" spans="2:6" x14ac:dyDescent="0.2">
      <c r="B948" s="127">
        <v>40377</v>
      </c>
      <c r="C948" s="201">
        <v>1.3902778155565832E-2</v>
      </c>
      <c r="D948" s="201">
        <v>1.3902778155565832E-2</v>
      </c>
      <c r="E948" s="206">
        <f t="shared" si="14"/>
        <v>-4.2756665915094061</v>
      </c>
      <c r="F948" s="357"/>
    </row>
    <row r="949" spans="2:6" x14ac:dyDescent="0.2">
      <c r="B949" s="127">
        <v>40378</v>
      </c>
      <c r="C949" s="201">
        <v>9.0637665344497367E-2</v>
      </c>
      <c r="D949" s="201">
        <v>9.0637665344497367E-2</v>
      </c>
      <c r="E949" s="206">
        <f t="shared" si="14"/>
        <v>-2.4008854200467038</v>
      </c>
      <c r="F949" s="357"/>
    </row>
    <row r="950" spans="2:6" x14ac:dyDescent="0.2">
      <c r="B950" s="127">
        <v>40379</v>
      </c>
      <c r="C950" s="201">
        <v>5.0430171700670261E-2</v>
      </c>
      <c r="D950" s="201">
        <v>5.0430171700670261E-2</v>
      </c>
      <c r="E950" s="206">
        <f t="shared" si="14"/>
        <v>-2.9871656381665952</v>
      </c>
      <c r="F950" s="357"/>
    </row>
    <row r="951" spans="2:6" x14ac:dyDescent="0.2">
      <c r="B951" s="127">
        <v>40380</v>
      </c>
      <c r="C951" s="201">
        <v>5.2950240246534705E-2</v>
      </c>
      <c r="D951" s="201">
        <v>5.2950240246534705E-2</v>
      </c>
      <c r="E951" s="206">
        <f t="shared" si="14"/>
        <v>-2.9384026697111203</v>
      </c>
      <c r="F951" s="357"/>
    </row>
    <row r="952" spans="2:6" x14ac:dyDescent="0.2">
      <c r="B952" s="127">
        <v>40381</v>
      </c>
      <c r="C952" s="201">
        <v>1.7957288438245522E-2</v>
      </c>
      <c r="D952" s="201">
        <v>1.7957288438245522E-2</v>
      </c>
      <c r="E952" s="206">
        <f t="shared" si="14"/>
        <v>-4.0197592053323561</v>
      </c>
      <c r="F952" s="357"/>
    </row>
    <row r="953" spans="2:6" x14ac:dyDescent="0.2">
      <c r="B953" s="127">
        <v>40382</v>
      </c>
      <c r="C953" s="201">
        <v>6.9137880550350972E-2</v>
      </c>
      <c r="D953" s="201">
        <v>6.9137880550350972E-2</v>
      </c>
      <c r="E953" s="206">
        <f t="shared" si="14"/>
        <v>-2.6716524994226329</v>
      </c>
      <c r="F953" s="357"/>
    </row>
    <row r="954" spans="2:6" x14ac:dyDescent="0.2">
      <c r="B954" s="127">
        <v>40383</v>
      </c>
      <c r="C954" s="201">
        <v>1.1163503647299207E-2</v>
      </c>
      <c r="D954" s="201">
        <v>1.1163503647299207E-2</v>
      </c>
      <c r="E954" s="206">
        <f t="shared" si="14"/>
        <v>-4.4951054244093749</v>
      </c>
      <c r="F954" s="357"/>
    </row>
    <row r="955" spans="2:6" x14ac:dyDescent="0.2">
      <c r="B955" s="127">
        <v>40384</v>
      </c>
      <c r="C955" s="201">
        <v>0.41740335337121171</v>
      </c>
      <c r="D955" s="201">
        <v>0.41740335337121171</v>
      </c>
      <c r="E955" s="206">
        <f t="shared" si="14"/>
        <v>-0.87370225042015459</v>
      </c>
      <c r="F955" s="357"/>
    </row>
    <row r="956" spans="2:6" x14ac:dyDescent="0.2">
      <c r="B956" s="127">
        <v>40385</v>
      </c>
      <c r="C956" s="201">
        <v>2.2823020786165382E-2</v>
      </c>
      <c r="D956" s="201">
        <v>2.2823020786165382E-2</v>
      </c>
      <c r="E956" s="206">
        <f t="shared" si="14"/>
        <v>-3.7799855688056354</v>
      </c>
      <c r="F956" s="357"/>
    </row>
    <row r="957" spans="2:6" x14ac:dyDescent="0.2">
      <c r="B957" s="127">
        <v>40386</v>
      </c>
      <c r="C957" s="201">
        <v>0.16735015192413233</v>
      </c>
      <c r="D957" s="201">
        <v>0.16735015192413233</v>
      </c>
      <c r="E957" s="206">
        <f t="shared" si="14"/>
        <v>-1.7876669435024928</v>
      </c>
      <c r="F957" s="357"/>
    </row>
    <row r="958" spans="2:6" x14ac:dyDescent="0.2">
      <c r="B958" s="127">
        <v>40387</v>
      </c>
      <c r="C958" s="201">
        <v>1.4187585902336543E-2</v>
      </c>
      <c r="D958" s="201">
        <v>1.4187585902336543E-2</v>
      </c>
      <c r="E958" s="206">
        <f t="shared" si="14"/>
        <v>-4.255387928968605</v>
      </c>
      <c r="F958" s="357"/>
    </row>
    <row r="959" spans="2:6" x14ac:dyDescent="0.2">
      <c r="B959" s="127">
        <v>40388</v>
      </c>
      <c r="C959" s="201">
        <v>6.0155236222425253E-2</v>
      </c>
      <c r="D959" s="201">
        <v>6.0155236222425253E-2</v>
      </c>
      <c r="E959" s="206">
        <f t="shared" si="14"/>
        <v>-2.8108267876084199</v>
      </c>
      <c r="F959" s="357"/>
    </row>
    <row r="960" spans="2:6" x14ac:dyDescent="0.2">
      <c r="B960" s="127">
        <v>40389</v>
      </c>
      <c r="C960" s="201">
        <v>9.142328671339861E-2</v>
      </c>
      <c r="D960" s="201">
        <v>9.142328671339861E-2</v>
      </c>
      <c r="E960" s="206">
        <f t="shared" si="14"/>
        <v>-2.3922550549265109</v>
      </c>
      <c r="F960" s="357"/>
    </row>
    <row r="961" spans="2:6" x14ac:dyDescent="0.2">
      <c r="B961" s="127">
        <v>40390</v>
      </c>
      <c r="C961" s="201">
        <v>5.4988695692522835E-2</v>
      </c>
      <c r="D961" s="201">
        <v>5.4988695692522835E-2</v>
      </c>
      <c r="E961" s="206">
        <f t="shared" si="14"/>
        <v>-2.9006276477376609</v>
      </c>
      <c r="F961" s="357"/>
    </row>
    <row r="962" spans="2:6" x14ac:dyDescent="0.2">
      <c r="B962" s="127">
        <v>40391</v>
      </c>
      <c r="C962" s="201">
        <v>6.6936220665202092E-2</v>
      </c>
      <c r="D962" s="201">
        <v>6.6936220665202092E-2</v>
      </c>
      <c r="E962" s="206">
        <f t="shared" si="14"/>
        <v>-2.7040150433347465</v>
      </c>
      <c r="F962" s="357"/>
    </row>
    <row r="963" spans="2:6" x14ac:dyDescent="0.2">
      <c r="B963" s="127">
        <v>40392</v>
      </c>
      <c r="C963" s="201">
        <v>0.32728250208405668</v>
      </c>
      <c r="D963" s="201">
        <v>0.32728250208405668</v>
      </c>
      <c r="E963" s="206">
        <f t="shared" si="14"/>
        <v>-1.1169315603032683</v>
      </c>
      <c r="F963" s="357"/>
    </row>
    <row r="964" spans="2:6" x14ac:dyDescent="0.2">
      <c r="B964" s="127">
        <v>40393</v>
      </c>
      <c r="C964" s="201">
        <v>8.5064713760214281E-2</v>
      </c>
      <c r="D964" s="201">
        <v>8.5064713760214281E-2</v>
      </c>
      <c r="E964" s="206">
        <f t="shared" si="14"/>
        <v>-2.4643429738073883</v>
      </c>
      <c r="F964" s="357"/>
    </row>
    <row r="965" spans="2:6" x14ac:dyDescent="0.2">
      <c r="B965" s="127">
        <v>40394</v>
      </c>
      <c r="C965" s="201">
        <v>0.68307617967208711</v>
      </c>
      <c r="D965" s="201">
        <v>0.68307617967208711</v>
      </c>
      <c r="E965" s="206">
        <f t="shared" si="14"/>
        <v>-0.38114888877594072</v>
      </c>
      <c r="F965" s="357"/>
    </row>
    <row r="966" spans="2:6" x14ac:dyDescent="0.2">
      <c r="B966" s="127">
        <v>40395</v>
      </c>
      <c r="C966" s="201">
        <v>0.10074034013725174</v>
      </c>
      <c r="D966" s="201">
        <v>0.10074034013725174</v>
      </c>
      <c r="E966" s="206">
        <f t="shared" si="14"/>
        <v>-2.2952089622830809</v>
      </c>
      <c r="F966" s="357"/>
    </row>
    <row r="967" spans="2:6" x14ac:dyDescent="0.2">
      <c r="B967" s="127">
        <v>40396</v>
      </c>
      <c r="C967" s="201">
        <v>7.7093296937676706E-2</v>
      </c>
      <c r="D967" s="201">
        <v>7.7093296937676706E-2</v>
      </c>
      <c r="E967" s="206">
        <f t="shared" si="14"/>
        <v>-2.5627389420408919</v>
      </c>
      <c r="F967" s="357"/>
    </row>
    <row r="968" spans="2:6" x14ac:dyDescent="0.2">
      <c r="B968" s="127">
        <v>40397</v>
      </c>
      <c r="C968" s="201">
        <v>1.3790775109082967E-2</v>
      </c>
      <c r="D968" s="201">
        <v>1.3790775109082967E-2</v>
      </c>
      <c r="E968" s="206">
        <f t="shared" si="14"/>
        <v>-4.283755380701213</v>
      </c>
      <c r="F968" s="357"/>
    </row>
    <row r="969" spans="2:6" x14ac:dyDescent="0.2">
      <c r="B969" s="127">
        <v>40398</v>
      </c>
      <c r="C969" s="201">
        <v>1.0233878361491432E-2</v>
      </c>
      <c r="D969" s="201">
        <v>1.0233878361491432E-2</v>
      </c>
      <c r="E969" s="206">
        <f t="shared" si="14"/>
        <v>-4.5820516543947667</v>
      </c>
      <c r="F969" s="357"/>
    </row>
    <row r="970" spans="2:6" x14ac:dyDescent="0.2">
      <c r="B970" s="127">
        <v>40399</v>
      </c>
      <c r="C970" s="201">
        <v>1.9266124038573848E-2</v>
      </c>
      <c r="D970" s="201">
        <v>1.9266124038573848E-2</v>
      </c>
      <c r="E970" s="206">
        <f t="shared" si="14"/>
        <v>-3.9494069564563929</v>
      </c>
      <c r="F970" s="357"/>
    </row>
    <row r="971" spans="2:6" x14ac:dyDescent="0.2">
      <c r="B971" s="127">
        <v>40400</v>
      </c>
      <c r="C971" s="201">
        <v>0.32050951785888576</v>
      </c>
      <c r="D971" s="201">
        <v>0.32050951785888576</v>
      </c>
      <c r="E971" s="206">
        <f t="shared" si="14"/>
        <v>-1.1378433061547568</v>
      </c>
      <c r="F971" s="357"/>
    </row>
    <row r="972" spans="2:6" x14ac:dyDescent="0.2">
      <c r="B972" s="127">
        <v>40401</v>
      </c>
      <c r="C972" s="201">
        <v>4.1879539123464156E-2</v>
      </c>
      <c r="D972" s="201">
        <v>4.1879539123464156E-2</v>
      </c>
      <c r="E972" s="206">
        <f t="shared" si="14"/>
        <v>-3.1729578977331858</v>
      </c>
      <c r="F972" s="357"/>
    </row>
    <row r="973" spans="2:6" x14ac:dyDescent="0.2">
      <c r="B973" s="127">
        <v>40402</v>
      </c>
      <c r="C973" s="201">
        <v>2.7933719797178482</v>
      </c>
      <c r="D973" s="201">
        <v>2.7933719797178482</v>
      </c>
      <c r="E973" s="206">
        <f t="shared" si="14"/>
        <v>1.0272494609513629</v>
      </c>
      <c r="F973" s="357"/>
    </row>
    <row r="974" spans="2:6" x14ac:dyDescent="0.2">
      <c r="B974" s="127">
        <v>40403</v>
      </c>
      <c r="C974" s="201">
        <v>0.39480273863449084</v>
      </c>
      <c r="D974" s="201">
        <v>0.39480273863449084</v>
      </c>
      <c r="E974" s="206">
        <f t="shared" si="14"/>
        <v>-0.92936903468270859</v>
      </c>
      <c r="F974" s="357"/>
    </row>
    <row r="975" spans="2:6" x14ac:dyDescent="0.2">
      <c r="B975" s="127">
        <v>40404</v>
      </c>
      <c r="C975" s="201">
        <v>0.91250962026167115</v>
      </c>
      <c r="D975" s="201">
        <v>0.91250962026167115</v>
      </c>
      <c r="E975" s="206">
        <f t="shared" si="14"/>
        <v>-9.155665082854858E-2</v>
      </c>
      <c r="F975" s="357"/>
    </row>
    <row r="976" spans="2:6" x14ac:dyDescent="0.2">
      <c r="B976" s="127">
        <v>40405</v>
      </c>
      <c r="C976" s="201">
        <v>0.65008648235232003</v>
      </c>
      <c r="D976" s="201">
        <v>0.65008648235232003</v>
      </c>
      <c r="E976" s="206">
        <f t="shared" si="14"/>
        <v>-0.4306498751699902</v>
      </c>
      <c r="F976" s="357"/>
    </row>
    <row r="977" spans="2:6" x14ac:dyDescent="0.2">
      <c r="B977" s="127">
        <v>40406</v>
      </c>
      <c r="C977" s="201">
        <v>0.5237966472688057</v>
      </c>
      <c r="D977" s="201">
        <v>0.5237966472688057</v>
      </c>
      <c r="E977" s="206">
        <f t="shared" si="14"/>
        <v>-0.64665174771403222</v>
      </c>
      <c r="F977" s="357"/>
    </row>
    <row r="978" spans="2:6" x14ac:dyDescent="0.2">
      <c r="B978" s="127">
        <v>40407</v>
      </c>
      <c r="C978" s="201">
        <v>7.5734859988191683E-2</v>
      </c>
      <c r="D978" s="201">
        <v>7.5734859988191683E-2</v>
      </c>
      <c r="E978" s="206">
        <f t="shared" si="14"/>
        <v>-2.5805167227116415</v>
      </c>
      <c r="F978" s="357"/>
    </row>
    <row r="979" spans="2:6" x14ac:dyDescent="0.2">
      <c r="B979" s="127">
        <v>40408</v>
      </c>
      <c r="C979" s="201">
        <v>0.91570490717347508</v>
      </c>
      <c r="D979" s="201">
        <v>0.91570490717347508</v>
      </c>
      <c r="E979" s="206">
        <f t="shared" si="14"/>
        <v>-8.8061119951418243E-2</v>
      </c>
      <c r="F979" s="357"/>
    </row>
    <row r="980" spans="2:6" x14ac:dyDescent="0.2">
      <c r="B980" s="127">
        <v>40409</v>
      </c>
      <c r="C980" s="201">
        <v>7.2494771857794529E-2</v>
      </c>
      <c r="D980" s="201">
        <v>7.2494771857794529E-2</v>
      </c>
      <c r="E980" s="206">
        <f t="shared" ref="E980:E1043" si="15">IF(D980=0,"",LN(D980))</f>
        <v>-2.6242408320280077</v>
      </c>
      <c r="F980" s="357"/>
    </row>
    <row r="981" spans="2:6" x14ac:dyDescent="0.2">
      <c r="B981" s="127">
        <v>40410</v>
      </c>
      <c r="C981" s="201">
        <v>0.17066064196946157</v>
      </c>
      <c r="D981" s="201">
        <v>0.17066064196946157</v>
      </c>
      <c r="E981" s="206">
        <f t="shared" si="15"/>
        <v>-1.7680782441940186</v>
      </c>
      <c r="F981" s="357"/>
    </row>
    <row r="982" spans="2:6" x14ac:dyDescent="0.2">
      <c r="B982" s="127">
        <v>40411</v>
      </c>
      <c r="C982" s="201">
        <v>5.8715197053359848E-2</v>
      </c>
      <c r="D982" s="201">
        <v>5.8715197053359848E-2</v>
      </c>
      <c r="E982" s="206">
        <f t="shared" si="15"/>
        <v>-2.8350566920716038</v>
      </c>
      <c r="F982" s="357"/>
    </row>
    <row r="983" spans="2:6" x14ac:dyDescent="0.2">
      <c r="B983" s="127">
        <v>40412</v>
      </c>
      <c r="C983" s="201">
        <v>3.9781882067192229E-2</v>
      </c>
      <c r="D983" s="201">
        <v>3.9781882067192229E-2</v>
      </c>
      <c r="E983" s="206">
        <f t="shared" si="15"/>
        <v>-3.224343694780254</v>
      </c>
      <c r="F983" s="357"/>
    </row>
    <row r="984" spans="2:6" x14ac:dyDescent="0.2">
      <c r="B984" s="127">
        <v>40413</v>
      </c>
      <c r="C984" s="201">
        <v>3.3205703195126911E-2</v>
      </c>
      <c r="D984" s="201">
        <v>3.3205703195126911E-2</v>
      </c>
      <c r="E984" s="206">
        <f t="shared" si="15"/>
        <v>-3.4050336348269514</v>
      </c>
      <c r="F984" s="357"/>
    </row>
    <row r="985" spans="2:6" x14ac:dyDescent="0.2">
      <c r="B985" s="127">
        <v>40414</v>
      </c>
      <c r="C985" s="201">
        <v>0.62176731207088831</v>
      </c>
      <c r="D985" s="201">
        <v>0.62176731207088831</v>
      </c>
      <c r="E985" s="206">
        <f t="shared" si="15"/>
        <v>-0.4751893525835072</v>
      </c>
      <c r="F985" s="357"/>
    </row>
    <row r="986" spans="2:6" x14ac:dyDescent="0.2">
      <c r="B986" s="127">
        <v>40415</v>
      </c>
      <c r="C986" s="201">
        <v>0.40113091076077267</v>
      </c>
      <c r="D986" s="201">
        <v>0.40113091076077267</v>
      </c>
      <c r="E986" s="206">
        <f t="shared" si="15"/>
        <v>-0.91346744420222714</v>
      </c>
      <c r="F986" s="357"/>
    </row>
    <row r="987" spans="2:6" x14ac:dyDescent="0.2">
      <c r="B987" s="127">
        <v>40416</v>
      </c>
      <c r="C987" s="201">
        <v>0.13957019630933962</v>
      </c>
      <c r="D987" s="201">
        <v>0.13957019630933962</v>
      </c>
      <c r="E987" s="206">
        <f t="shared" si="15"/>
        <v>-1.9691876049329493</v>
      </c>
      <c r="F987" s="357"/>
    </row>
    <row r="988" spans="2:6" x14ac:dyDescent="0.2">
      <c r="B988" s="127">
        <v>40417</v>
      </c>
      <c r="C988" s="201">
        <v>1.0213077795716043E-2</v>
      </c>
      <c r="D988" s="201">
        <v>1.0213077795716043E-2</v>
      </c>
      <c r="E988" s="206">
        <f t="shared" si="15"/>
        <v>-4.5840862430925542</v>
      </c>
      <c r="F988" s="357"/>
    </row>
    <row r="989" spans="2:6" x14ac:dyDescent="0.2">
      <c r="B989" s="127">
        <v>40418</v>
      </c>
      <c r="C989" s="201">
        <v>0.75377730274263455</v>
      </c>
      <c r="D989" s="201">
        <v>0.75377730274263455</v>
      </c>
      <c r="E989" s="206">
        <f t="shared" si="15"/>
        <v>-0.28265830905263695</v>
      </c>
      <c r="F989" s="357"/>
    </row>
    <row r="990" spans="2:6" x14ac:dyDescent="0.2">
      <c r="B990" s="127">
        <v>40419</v>
      </c>
      <c r="C990" s="201">
        <v>4.7769299324941637E-2</v>
      </c>
      <c r="D990" s="201">
        <v>4.7769299324941637E-2</v>
      </c>
      <c r="E990" s="206">
        <f t="shared" si="15"/>
        <v>-3.0413721193675189</v>
      </c>
      <c r="F990" s="357"/>
    </row>
    <row r="991" spans="2:6" x14ac:dyDescent="0.2">
      <c r="B991" s="127">
        <v>40420</v>
      </c>
      <c r="C991" s="201">
        <v>0.18133453229927854</v>
      </c>
      <c r="D991" s="201">
        <v>0.18133453229927854</v>
      </c>
      <c r="E991" s="206">
        <f t="shared" si="15"/>
        <v>-1.7074117088716121</v>
      </c>
      <c r="F991" s="357"/>
    </row>
    <row r="992" spans="2:6" x14ac:dyDescent="0.2">
      <c r="B992" s="127">
        <v>40421</v>
      </c>
      <c r="C992" s="201">
        <v>0.61751279634806067</v>
      </c>
      <c r="D992" s="201">
        <v>0.61751279634806067</v>
      </c>
      <c r="E992" s="206">
        <f t="shared" si="15"/>
        <v>-0.48205548786385222</v>
      </c>
      <c r="F992" s="357"/>
    </row>
    <row r="993" spans="2:6" x14ac:dyDescent="0.2">
      <c r="B993" s="127">
        <v>40422</v>
      </c>
      <c r="C993" s="201">
        <v>0.11588315202173499</v>
      </c>
      <c r="D993" s="201">
        <v>0.11588315202173499</v>
      </c>
      <c r="E993" s="206">
        <f t="shared" si="15"/>
        <v>-2.1551729057110607</v>
      </c>
      <c r="F993" s="357"/>
    </row>
    <row r="994" spans="2:6" x14ac:dyDescent="0.2">
      <c r="B994" s="127">
        <v>40423</v>
      </c>
      <c r="C994" s="201">
        <v>1.1677117617599198E-2</v>
      </c>
      <c r="D994" s="201">
        <v>1.1677117617599198E-2</v>
      </c>
      <c r="E994" s="206">
        <f t="shared" si="15"/>
        <v>-4.4501241113522187</v>
      </c>
      <c r="F994" s="357"/>
    </row>
    <row r="995" spans="2:6" x14ac:dyDescent="0.2">
      <c r="B995" s="127">
        <v>40424</v>
      </c>
      <c r="C995" s="201">
        <v>8.6370349273500235E-2</v>
      </c>
      <c r="D995" s="201">
        <v>8.6370349273500235E-2</v>
      </c>
      <c r="E995" s="206">
        <f t="shared" si="15"/>
        <v>-2.4491108417766161</v>
      </c>
      <c r="F995" s="357"/>
    </row>
    <row r="996" spans="2:6" x14ac:dyDescent="0.2">
      <c r="B996" s="127">
        <v>40425</v>
      </c>
      <c r="C996" s="201">
        <v>2.2340879671927079</v>
      </c>
      <c r="D996" s="201">
        <v>2.2340879671927079</v>
      </c>
      <c r="E996" s="206">
        <f t="shared" si="15"/>
        <v>0.80383307641282431</v>
      </c>
      <c r="F996" s="357"/>
    </row>
    <row r="997" spans="2:6" x14ac:dyDescent="0.2">
      <c r="B997" s="127">
        <v>40426</v>
      </c>
      <c r="C997" s="201">
        <v>24.660822774379461</v>
      </c>
      <c r="D997" s="201">
        <v>24.660822774379461</v>
      </c>
      <c r="E997" s="206">
        <f t="shared" si="15"/>
        <v>3.2052158619151903</v>
      </c>
      <c r="F997" s="357"/>
    </row>
    <row r="998" spans="2:6" x14ac:dyDescent="0.2">
      <c r="B998" s="127">
        <v>40427</v>
      </c>
      <c r="C998" s="201">
        <v>1.494144640734228</v>
      </c>
      <c r="D998" s="201">
        <v>1.494144640734228</v>
      </c>
      <c r="E998" s="206">
        <f t="shared" si="15"/>
        <v>0.40155389643821993</v>
      </c>
      <c r="F998" s="357"/>
    </row>
    <row r="999" spans="2:6" x14ac:dyDescent="0.2">
      <c r="B999" s="127">
        <v>40428</v>
      </c>
      <c r="C999" s="201">
        <v>8.4607101313155714E-2</v>
      </c>
      <c r="D999" s="201">
        <v>8.4607101313155714E-2</v>
      </c>
      <c r="E999" s="206">
        <f t="shared" si="15"/>
        <v>-2.4697370760208965</v>
      </c>
      <c r="F999" s="357"/>
    </row>
    <row r="1000" spans="2:6" x14ac:dyDescent="0.2">
      <c r="B1000" s="127">
        <v>40429</v>
      </c>
      <c r="C1000" s="201">
        <v>0.10977738594489771</v>
      </c>
      <c r="D1000" s="201">
        <v>0.10977738594489771</v>
      </c>
      <c r="E1000" s="206">
        <f t="shared" si="15"/>
        <v>-2.2093007279047137</v>
      </c>
      <c r="F1000" s="357"/>
    </row>
    <row r="1001" spans="2:6" x14ac:dyDescent="0.2">
      <c r="B1001" s="127">
        <v>40430</v>
      </c>
      <c r="C1001" s="201">
        <v>0.33049378943107255</v>
      </c>
      <c r="D1001" s="201">
        <v>0.33049378943107255</v>
      </c>
      <c r="E1001" s="206">
        <f t="shared" si="15"/>
        <v>-1.1071674113009284</v>
      </c>
      <c r="F1001" s="357"/>
    </row>
    <row r="1002" spans="2:6" x14ac:dyDescent="0.2">
      <c r="B1002" s="127">
        <v>40431</v>
      </c>
      <c r="C1002" s="201">
        <v>0.40923033106500495</v>
      </c>
      <c r="D1002" s="201">
        <v>0.40923033106500495</v>
      </c>
      <c r="E1002" s="206">
        <f t="shared" si="15"/>
        <v>-0.89347712481437191</v>
      </c>
      <c r="F1002" s="357"/>
    </row>
    <row r="1003" spans="2:6" x14ac:dyDescent="0.2">
      <c r="B1003" s="127">
        <v>40432</v>
      </c>
      <c r="C1003" s="201">
        <v>2.0214949846635827E-2</v>
      </c>
      <c r="D1003" s="201">
        <v>2.0214949846635827E-2</v>
      </c>
      <c r="E1003" s="206">
        <f t="shared" si="15"/>
        <v>-3.9013328568899661</v>
      </c>
      <c r="F1003" s="357"/>
    </row>
    <row r="1004" spans="2:6" x14ac:dyDescent="0.2">
      <c r="B1004" s="127">
        <v>40433</v>
      </c>
      <c r="C1004" s="201">
        <v>5.4385479285036552E-3</v>
      </c>
      <c r="D1004" s="201">
        <v>5.4385479285036552E-3</v>
      </c>
      <c r="E1004" s="206">
        <f t="shared" si="15"/>
        <v>-5.2142431786524961</v>
      </c>
      <c r="F1004" s="357"/>
    </row>
    <row r="1005" spans="2:6" x14ac:dyDescent="0.2">
      <c r="B1005" s="127">
        <v>40434</v>
      </c>
      <c r="C1005" s="201">
        <v>1.9091719294764817E-2</v>
      </c>
      <c r="D1005" s="201">
        <v>1.9091719294764817E-2</v>
      </c>
      <c r="E1005" s="206">
        <f t="shared" si="15"/>
        <v>-3.9585005827139725</v>
      </c>
      <c r="F1005" s="357"/>
    </row>
    <row r="1006" spans="2:6" x14ac:dyDescent="0.2">
      <c r="B1006" s="127">
        <v>40435</v>
      </c>
      <c r="C1006" s="201">
        <v>0.17294550411771201</v>
      </c>
      <c r="D1006" s="201">
        <v>0.17294550411771201</v>
      </c>
      <c r="E1006" s="206">
        <f t="shared" si="15"/>
        <v>-1.7547787392088168</v>
      </c>
      <c r="F1006" s="357"/>
    </row>
    <row r="1007" spans="2:6" x14ac:dyDescent="0.2">
      <c r="B1007" s="127">
        <v>40436</v>
      </c>
      <c r="C1007" s="201">
        <v>0.1110398202831117</v>
      </c>
      <c r="D1007" s="201">
        <v>0.1110398202831117</v>
      </c>
      <c r="E1007" s="206">
        <f t="shared" si="15"/>
        <v>-2.1978664007127793</v>
      </c>
      <c r="F1007" s="357"/>
    </row>
    <row r="1008" spans="2:6" x14ac:dyDescent="0.2">
      <c r="B1008" s="127">
        <v>40437</v>
      </c>
      <c r="C1008" s="201">
        <v>0.77566749815594982</v>
      </c>
      <c r="D1008" s="201">
        <v>0.77566749815594982</v>
      </c>
      <c r="E1008" s="206">
        <f t="shared" si="15"/>
        <v>-0.25403133238125436</v>
      </c>
      <c r="F1008" s="357"/>
    </row>
    <row r="1009" spans="2:6" x14ac:dyDescent="0.2">
      <c r="B1009" s="127">
        <v>40438</v>
      </c>
      <c r="C1009" s="201">
        <v>0.25610136595715405</v>
      </c>
      <c r="D1009" s="201">
        <v>0.25610136595715405</v>
      </c>
      <c r="E1009" s="206">
        <f t="shared" si="15"/>
        <v>-1.36218195210422</v>
      </c>
      <c r="F1009" s="357"/>
    </row>
    <row r="1010" spans="2:6" x14ac:dyDescent="0.2">
      <c r="B1010" s="127">
        <v>40439</v>
      </c>
      <c r="C1010" s="201">
        <v>0.18150893704308757</v>
      </c>
      <c r="D1010" s="201">
        <v>0.18150893704308757</v>
      </c>
      <c r="E1010" s="206">
        <f t="shared" si="15"/>
        <v>-1.7064503865826575</v>
      </c>
      <c r="F1010" s="357"/>
    </row>
    <row r="1011" spans="2:6" x14ac:dyDescent="0.2">
      <c r="B1011" s="127">
        <v>40440</v>
      </c>
      <c r="C1011" s="201">
        <v>0.11749919597813061</v>
      </c>
      <c r="D1011" s="201">
        <v>0.11749919597813061</v>
      </c>
      <c r="E1011" s="206">
        <f t="shared" si="15"/>
        <v>-2.1413237881606491</v>
      </c>
      <c r="F1011" s="357"/>
    </row>
    <row r="1012" spans="2:6" x14ac:dyDescent="0.2">
      <c r="B1012" s="127">
        <v>40441</v>
      </c>
      <c r="C1012" s="201">
        <v>0.5016568450661858</v>
      </c>
      <c r="D1012" s="201">
        <v>0.5016568450661858</v>
      </c>
      <c r="E1012" s="206">
        <f t="shared" si="15"/>
        <v>-0.68983896860007887</v>
      </c>
      <c r="F1012" s="357"/>
    </row>
    <row r="1013" spans="2:6" x14ac:dyDescent="0.2">
      <c r="B1013" s="127">
        <v>40442</v>
      </c>
      <c r="C1013" s="201">
        <v>0.12588342402913361</v>
      </c>
      <c r="D1013" s="201">
        <v>0.12588342402913361</v>
      </c>
      <c r="E1013" s="206">
        <f t="shared" si="15"/>
        <v>-2.0723990064160041</v>
      </c>
      <c r="F1013" s="357"/>
    </row>
    <row r="1014" spans="2:6" x14ac:dyDescent="0.2">
      <c r="B1014" s="127">
        <v>40443</v>
      </c>
      <c r="C1014" s="201">
        <v>2.0117347191843618E-2</v>
      </c>
      <c r="D1014" s="201">
        <v>2.0117347191843618E-2</v>
      </c>
      <c r="E1014" s="206">
        <f t="shared" si="15"/>
        <v>-3.9061727917554308</v>
      </c>
      <c r="F1014" s="357"/>
    </row>
    <row r="1015" spans="2:6" x14ac:dyDescent="0.2">
      <c r="B1015" s="127">
        <v>40444</v>
      </c>
      <c r="C1015" s="201">
        <v>1.1177904038989861E-2</v>
      </c>
      <c r="D1015" s="201">
        <v>1.1177904038989861E-2</v>
      </c>
      <c r="E1015" s="206">
        <f t="shared" si="15"/>
        <v>-4.493816302981835</v>
      </c>
      <c r="F1015" s="357"/>
    </row>
    <row r="1016" spans="2:6" x14ac:dyDescent="0.2">
      <c r="B1016" s="127">
        <v>40445</v>
      </c>
      <c r="C1016" s="201">
        <v>1.9264523995052664E-2</v>
      </c>
      <c r="D1016" s="201">
        <v>1.9264523995052664E-2</v>
      </c>
      <c r="E1016" s="206">
        <f t="shared" si="15"/>
        <v>-3.9494900094858001</v>
      </c>
      <c r="F1016" s="357"/>
    </row>
    <row r="1017" spans="2:6" x14ac:dyDescent="0.2">
      <c r="B1017" s="127">
        <v>40446</v>
      </c>
      <c r="C1017" s="201">
        <v>2.1000571215537063E-2</v>
      </c>
      <c r="D1017" s="201">
        <v>2.1000571215537063E-2</v>
      </c>
      <c r="E1017" s="206">
        <f t="shared" si="15"/>
        <v>-3.8632056408887872</v>
      </c>
      <c r="F1017" s="357"/>
    </row>
    <row r="1018" spans="2:6" x14ac:dyDescent="0.2">
      <c r="B1018" s="127">
        <v>40447</v>
      </c>
      <c r="C1018" s="201">
        <v>7.7387704945574523E-2</v>
      </c>
      <c r="D1018" s="201">
        <v>7.7387704945574523E-2</v>
      </c>
      <c r="E1018" s="206">
        <f t="shared" si="15"/>
        <v>-2.5589273618369557</v>
      </c>
      <c r="F1018" s="357"/>
    </row>
    <row r="1019" spans="2:6" x14ac:dyDescent="0.2">
      <c r="B1019" s="127">
        <v>40448</v>
      </c>
      <c r="C1019" s="201">
        <v>0.44838979620245673</v>
      </c>
      <c r="D1019" s="201">
        <v>0.44838979620245673</v>
      </c>
      <c r="E1019" s="206">
        <f t="shared" si="15"/>
        <v>-0.80209234405898489</v>
      </c>
      <c r="F1019" s="357"/>
    </row>
    <row r="1020" spans="2:6" x14ac:dyDescent="0.2">
      <c r="B1020" s="127">
        <v>40449</v>
      </c>
      <c r="C1020" s="201">
        <v>0.24873156549858155</v>
      </c>
      <c r="D1020" s="201">
        <v>0.24873156549858155</v>
      </c>
      <c r="E1020" s="206">
        <f t="shared" si="15"/>
        <v>-1.391381014238025</v>
      </c>
      <c r="F1020" s="357"/>
    </row>
    <row r="1021" spans="2:6" x14ac:dyDescent="0.2">
      <c r="B1021" s="127">
        <v>40450</v>
      </c>
      <c r="C1021" s="201">
        <v>8.293185574647631E-2</v>
      </c>
      <c r="D1021" s="201">
        <v>8.293185574647631E-2</v>
      </c>
      <c r="E1021" s="206">
        <f t="shared" si="15"/>
        <v>-2.4897360235057202</v>
      </c>
      <c r="F1021" s="357"/>
    </row>
    <row r="1022" spans="2:6" x14ac:dyDescent="0.2">
      <c r="B1022" s="127">
        <v>40451</v>
      </c>
      <c r="C1022" s="201">
        <v>0.3229047830100979</v>
      </c>
      <c r="D1022" s="201">
        <v>0.3229047830100979</v>
      </c>
      <c r="E1022" s="206">
        <f t="shared" si="15"/>
        <v>-1.1303977886608505</v>
      </c>
      <c r="F1022" s="357"/>
    </row>
    <row r="1023" spans="2:6" x14ac:dyDescent="0.2">
      <c r="B1023" s="127">
        <v>40452</v>
      </c>
      <c r="C1023" s="201">
        <v>6.5292975968946357E-2</v>
      </c>
      <c r="D1023" s="201">
        <v>6.5292975968946357E-2</v>
      </c>
      <c r="E1023" s="206">
        <f t="shared" si="15"/>
        <v>-2.7288708140451217</v>
      </c>
      <c r="F1023" s="357"/>
    </row>
    <row r="1024" spans="2:6" x14ac:dyDescent="0.2">
      <c r="B1024" s="127">
        <v>40453</v>
      </c>
      <c r="C1024" s="201">
        <v>7.5226046148455239E-2</v>
      </c>
      <c r="D1024" s="201">
        <v>7.5226046148455239E-2</v>
      </c>
      <c r="E1024" s="206">
        <f t="shared" si="15"/>
        <v>-2.5872577496374345</v>
      </c>
      <c r="F1024" s="357"/>
    </row>
    <row r="1025" spans="2:6" x14ac:dyDescent="0.2">
      <c r="B1025" s="127">
        <v>40454</v>
      </c>
      <c r="C1025" s="201">
        <v>5.0897384408855918E-3</v>
      </c>
      <c r="D1025" s="201">
        <v>5.0897384408855918E-3</v>
      </c>
      <c r="E1025" s="206">
        <f t="shared" si="15"/>
        <v>-5.2805288365994674</v>
      </c>
      <c r="F1025" s="357"/>
    </row>
    <row r="1026" spans="2:6" x14ac:dyDescent="0.2">
      <c r="B1026" s="127">
        <v>40455</v>
      </c>
      <c r="C1026" s="201">
        <v>4.6260458284465338E-2</v>
      </c>
      <c r="D1026" s="201">
        <v>4.6260458284465338E-2</v>
      </c>
      <c r="E1026" s="206">
        <f t="shared" si="15"/>
        <v>-3.0734677155166019</v>
      </c>
      <c r="F1026" s="357"/>
    </row>
    <row r="1027" spans="2:6" x14ac:dyDescent="0.2">
      <c r="B1027" s="127">
        <v>40456</v>
      </c>
      <c r="C1027" s="201">
        <v>0.69077718913954456</v>
      </c>
      <c r="D1027" s="201">
        <v>0.69077718913954456</v>
      </c>
      <c r="E1027" s="206">
        <f t="shared" si="15"/>
        <v>-0.36993795418772829</v>
      </c>
      <c r="F1027" s="357"/>
    </row>
    <row r="1028" spans="2:6" x14ac:dyDescent="0.2">
      <c r="B1028" s="127">
        <v>40457</v>
      </c>
      <c r="C1028" s="201">
        <v>1.3398652443346459</v>
      </c>
      <c r="D1028" s="201">
        <v>1.3398652443346459</v>
      </c>
      <c r="E1028" s="206">
        <f t="shared" si="15"/>
        <v>0.29256904497656033</v>
      </c>
      <c r="F1028" s="357"/>
    </row>
    <row r="1029" spans="2:6" x14ac:dyDescent="0.2">
      <c r="B1029" s="127">
        <v>40458</v>
      </c>
      <c r="C1029" s="201">
        <v>0.41416006515377218</v>
      </c>
      <c r="D1029" s="201">
        <v>0.41416006515377218</v>
      </c>
      <c r="E1029" s="206">
        <f t="shared" si="15"/>
        <v>-0.88150274907304049</v>
      </c>
      <c r="F1029" s="357"/>
    </row>
    <row r="1030" spans="2:6" x14ac:dyDescent="0.2">
      <c r="B1030" s="127">
        <v>40459</v>
      </c>
      <c r="C1030" s="201">
        <v>8.4299892957088438E-2</v>
      </c>
      <c r="D1030" s="201">
        <v>8.4299892957088438E-2</v>
      </c>
      <c r="E1030" s="206">
        <f t="shared" si="15"/>
        <v>-2.4733746837605612</v>
      </c>
      <c r="F1030" s="357"/>
    </row>
    <row r="1031" spans="2:6" x14ac:dyDescent="0.2">
      <c r="B1031" s="127">
        <v>40460</v>
      </c>
      <c r="C1031" s="201">
        <v>5.5759916669733414E-2</v>
      </c>
      <c r="D1031" s="201">
        <v>5.5759916669733414E-2</v>
      </c>
      <c r="E1031" s="206">
        <f t="shared" si="15"/>
        <v>-2.8867000069762252</v>
      </c>
      <c r="F1031" s="357"/>
    </row>
    <row r="1032" spans="2:6" x14ac:dyDescent="0.2">
      <c r="B1032" s="127">
        <v>40461</v>
      </c>
      <c r="C1032" s="201">
        <v>0.18085931937348695</v>
      </c>
      <c r="D1032" s="201">
        <v>0.18085931937348695</v>
      </c>
      <c r="E1032" s="206">
        <f t="shared" si="15"/>
        <v>-1.7100357909551824</v>
      </c>
      <c r="F1032" s="357"/>
    </row>
    <row r="1033" spans="2:6" x14ac:dyDescent="0.2">
      <c r="B1033" s="127">
        <v>40462</v>
      </c>
      <c r="C1033" s="201">
        <v>0.23739045702043096</v>
      </c>
      <c r="D1033" s="201">
        <v>0.23739045702043096</v>
      </c>
      <c r="E1033" s="206">
        <f t="shared" si="15"/>
        <v>-1.438048995506561</v>
      </c>
      <c r="F1033" s="357"/>
    </row>
    <row r="1034" spans="2:6" x14ac:dyDescent="0.2">
      <c r="B1034" s="127">
        <v>40463</v>
      </c>
      <c r="C1034" s="201">
        <v>0.70459036485792415</v>
      </c>
      <c r="D1034" s="201">
        <v>0.70459036485792415</v>
      </c>
      <c r="E1034" s="206">
        <f t="shared" si="15"/>
        <v>-0.35013868779534457</v>
      </c>
      <c r="F1034" s="357"/>
    </row>
    <row r="1035" spans="2:6" x14ac:dyDescent="0.2">
      <c r="B1035" s="127">
        <v>40464</v>
      </c>
      <c r="C1035" s="201">
        <v>0.48716845098186673</v>
      </c>
      <c r="D1035" s="201">
        <v>0.48716845098186673</v>
      </c>
      <c r="E1035" s="206">
        <f t="shared" si="15"/>
        <v>-0.71914532046754187</v>
      </c>
      <c r="F1035" s="357"/>
    </row>
    <row r="1036" spans="2:6" x14ac:dyDescent="0.2">
      <c r="B1036" s="127">
        <v>40465</v>
      </c>
      <c r="C1036" s="201">
        <v>9.2312910911176785E-2</v>
      </c>
      <c r="D1036" s="201">
        <v>9.2312910911176785E-2</v>
      </c>
      <c r="E1036" s="206">
        <f t="shared" si="15"/>
        <v>-2.3825712673945358</v>
      </c>
      <c r="F1036" s="357"/>
    </row>
    <row r="1037" spans="2:6" x14ac:dyDescent="0.2">
      <c r="B1037" s="127">
        <v>40466</v>
      </c>
      <c r="C1037" s="201">
        <v>0.87950712259373454</v>
      </c>
      <c r="D1037" s="201">
        <v>0.87950712259373454</v>
      </c>
      <c r="E1037" s="206">
        <f t="shared" si="15"/>
        <v>-0.12839361637940347</v>
      </c>
      <c r="F1037" s="357"/>
    </row>
    <row r="1038" spans="2:6" x14ac:dyDescent="0.2">
      <c r="B1038" s="127">
        <v>40467</v>
      </c>
      <c r="C1038" s="201">
        <v>0.50105362865869951</v>
      </c>
      <c r="D1038" s="201">
        <v>0.50105362865869951</v>
      </c>
      <c r="E1038" s="206">
        <f t="shared" si="15"/>
        <v>-0.69104214039505296</v>
      </c>
      <c r="F1038" s="357"/>
    </row>
    <row r="1039" spans="2:6" x14ac:dyDescent="0.2">
      <c r="B1039" s="127">
        <v>40468</v>
      </c>
      <c r="C1039" s="201">
        <v>0.13836536353788823</v>
      </c>
      <c r="D1039" s="201">
        <v>0.13836536353788823</v>
      </c>
      <c r="E1039" s="206">
        <f t="shared" si="15"/>
        <v>-1.977857530574257</v>
      </c>
      <c r="F1039" s="357"/>
    </row>
    <row r="1040" spans="2:6" x14ac:dyDescent="0.2">
      <c r="B1040" s="127">
        <v>40469</v>
      </c>
      <c r="C1040" s="201">
        <v>8.6271146575186849E-2</v>
      </c>
      <c r="D1040" s="201">
        <v>8.6271146575186849E-2</v>
      </c>
      <c r="E1040" s="206">
        <f t="shared" si="15"/>
        <v>-2.4502600754384787</v>
      </c>
      <c r="F1040" s="357"/>
    </row>
    <row r="1041" spans="2:6" x14ac:dyDescent="0.2">
      <c r="B1041" s="127">
        <v>40470</v>
      </c>
      <c r="C1041" s="201">
        <v>2.4671071053132647E-2</v>
      </c>
      <c r="D1041" s="201">
        <v>2.4671071053132647E-2</v>
      </c>
      <c r="E1041" s="206">
        <f t="shared" si="15"/>
        <v>-3.7021239341772589</v>
      </c>
      <c r="F1041" s="357"/>
    </row>
    <row r="1042" spans="2:6" x14ac:dyDescent="0.2">
      <c r="B1042" s="127">
        <v>40471</v>
      </c>
      <c r="C1042" s="201">
        <v>3.7970632801212191E-2</v>
      </c>
      <c r="D1042" s="201">
        <v>3.7970632801212191E-2</v>
      </c>
      <c r="E1042" s="206">
        <f t="shared" si="15"/>
        <v>-3.2709422390565939</v>
      </c>
      <c r="F1042" s="357"/>
    </row>
    <row r="1043" spans="2:6" x14ac:dyDescent="0.2">
      <c r="B1043" s="127">
        <v>40472</v>
      </c>
      <c r="C1043" s="201">
        <v>0.32685529046390061</v>
      </c>
      <c r="D1043" s="201">
        <v>0.32685529046390061</v>
      </c>
      <c r="E1043" s="206">
        <f t="shared" si="15"/>
        <v>-1.1182377428408383</v>
      </c>
      <c r="F1043" s="357"/>
    </row>
    <row r="1044" spans="2:6" x14ac:dyDescent="0.2">
      <c r="B1044" s="127">
        <v>40473</v>
      </c>
      <c r="C1044" s="201">
        <v>6.1649676871210896E-3</v>
      </c>
      <c r="D1044" s="201">
        <v>6.1649676871210896E-3</v>
      </c>
      <c r="E1044" s="206">
        <f t="shared" ref="E1044:E1107" si="16">IF(D1044=0,"",LN(D1044))</f>
        <v>-5.0888723837224541</v>
      </c>
      <c r="F1044" s="357"/>
    </row>
    <row r="1045" spans="2:6" x14ac:dyDescent="0.2">
      <c r="B1045" s="127">
        <v>40474</v>
      </c>
      <c r="C1045" s="201">
        <v>0.11671037452218701</v>
      </c>
      <c r="D1045" s="201">
        <v>0.11671037452218701</v>
      </c>
      <c r="E1045" s="206">
        <f t="shared" si="16"/>
        <v>-2.148059844564763</v>
      </c>
      <c r="F1045" s="357"/>
    </row>
    <row r="1046" spans="2:6" x14ac:dyDescent="0.2">
      <c r="B1046" s="127">
        <v>40475</v>
      </c>
      <c r="C1046" s="201">
        <v>0.17672960704531163</v>
      </c>
      <c r="D1046" s="201">
        <v>0.17672960704531163</v>
      </c>
      <c r="E1046" s="206">
        <f t="shared" si="16"/>
        <v>-1.7331343582576295</v>
      </c>
      <c r="F1046" s="357"/>
    </row>
    <row r="1047" spans="2:6" x14ac:dyDescent="0.2">
      <c r="B1047" s="127">
        <v>40476</v>
      </c>
      <c r="C1047" s="201">
        <v>0.51831809825227249</v>
      </c>
      <c r="D1047" s="201">
        <v>0.51831809825227249</v>
      </c>
      <c r="E1047" s="206">
        <f t="shared" si="16"/>
        <v>-0.65716613590822415</v>
      </c>
      <c r="F1047" s="357"/>
    </row>
    <row r="1048" spans="2:6" x14ac:dyDescent="0.2">
      <c r="B1048" s="127">
        <v>40477</v>
      </c>
      <c r="C1048" s="201">
        <v>0.13986140423019505</v>
      </c>
      <c r="D1048" s="201">
        <v>0.13986140423019505</v>
      </c>
      <c r="E1048" s="206">
        <f t="shared" si="16"/>
        <v>-1.9671033165008844</v>
      </c>
      <c r="F1048" s="357"/>
    </row>
    <row r="1049" spans="2:6" x14ac:dyDescent="0.2">
      <c r="B1049" s="127">
        <v>40478</v>
      </c>
      <c r="C1049" s="201">
        <v>0.6792440754388519</v>
      </c>
      <c r="D1049" s="201">
        <v>0.6792440754388519</v>
      </c>
      <c r="E1049" s="206">
        <f t="shared" si="16"/>
        <v>-0.38677475292372687</v>
      </c>
      <c r="F1049" s="357"/>
    </row>
    <row r="1050" spans="2:6" x14ac:dyDescent="0.2">
      <c r="B1050" s="127">
        <v>40479</v>
      </c>
      <c r="C1050" s="201">
        <v>3.7490619744857061E-2</v>
      </c>
      <c r="D1050" s="201">
        <v>3.7490619744857061E-2</v>
      </c>
      <c r="E1050" s="206">
        <f t="shared" si="16"/>
        <v>-3.2836645174331793</v>
      </c>
      <c r="F1050" s="357"/>
    </row>
    <row r="1051" spans="2:6" x14ac:dyDescent="0.2">
      <c r="B1051" s="127">
        <v>40480</v>
      </c>
      <c r="C1051" s="201">
        <v>0.12947872182123354</v>
      </c>
      <c r="D1051" s="201">
        <v>0.12947872182123354</v>
      </c>
      <c r="E1051" s="206">
        <f t="shared" si="16"/>
        <v>-2.044238721603699</v>
      </c>
      <c r="F1051" s="357"/>
    </row>
    <row r="1052" spans="2:6" x14ac:dyDescent="0.2">
      <c r="B1052" s="127">
        <v>40481</v>
      </c>
      <c r="C1052" s="201">
        <v>0.28815343777350744</v>
      </c>
      <c r="D1052" s="201">
        <v>0.28815343777350744</v>
      </c>
      <c r="E1052" s="206">
        <f t="shared" si="16"/>
        <v>-1.2442621706708641</v>
      </c>
      <c r="F1052" s="357"/>
    </row>
    <row r="1053" spans="2:6" x14ac:dyDescent="0.2">
      <c r="B1053" s="127">
        <v>40482</v>
      </c>
      <c r="C1053" s="201">
        <v>2.0964458233263943</v>
      </c>
      <c r="D1053" s="201">
        <v>2.0964458233263943</v>
      </c>
      <c r="E1053" s="206">
        <f t="shared" si="16"/>
        <v>0.74024344580963874</v>
      </c>
      <c r="F1053" s="357"/>
    </row>
    <row r="1054" spans="2:6" x14ac:dyDescent="0.2">
      <c r="B1054" s="127">
        <v>40483</v>
      </c>
      <c r="C1054" s="201">
        <v>2.2114921525865503</v>
      </c>
      <c r="D1054" s="201">
        <v>2.2114921525865503</v>
      </c>
      <c r="E1054" s="206">
        <f t="shared" si="16"/>
        <v>0.79366746986258951</v>
      </c>
      <c r="F1054" s="357"/>
    </row>
    <row r="1055" spans="2:6" x14ac:dyDescent="0.2">
      <c r="B1055" s="127">
        <v>40484</v>
      </c>
      <c r="C1055" s="201">
        <v>0.17064304149072854</v>
      </c>
      <c r="D1055" s="201">
        <v>0.17064304149072854</v>
      </c>
      <c r="E1055" s="206">
        <f t="shared" si="16"/>
        <v>-1.7681813809581473</v>
      </c>
      <c r="F1055" s="357"/>
    </row>
    <row r="1056" spans="2:6" x14ac:dyDescent="0.2">
      <c r="B1056" s="127">
        <v>40485</v>
      </c>
      <c r="C1056" s="201">
        <v>3.2860093794551209E-2</v>
      </c>
      <c r="D1056" s="201">
        <v>3.2860093794551209E-2</v>
      </c>
      <c r="E1056" s="206">
        <f t="shared" si="16"/>
        <v>-3.4154963120085187</v>
      </c>
      <c r="F1056" s="357"/>
    </row>
    <row r="1057" spans="2:6" x14ac:dyDescent="0.2">
      <c r="B1057" s="127">
        <v>40486</v>
      </c>
      <c r="C1057" s="201">
        <v>4.2090744868260414E-2</v>
      </c>
      <c r="D1057" s="201">
        <v>4.2090744868260414E-2</v>
      </c>
      <c r="E1057" s="206">
        <f t="shared" si="16"/>
        <v>-3.167927399319888</v>
      </c>
      <c r="F1057" s="357"/>
    </row>
    <row r="1058" spans="2:6" x14ac:dyDescent="0.2">
      <c r="B1058" s="127">
        <v>40487</v>
      </c>
      <c r="C1058" s="201">
        <v>9.3784950950665857E-2</v>
      </c>
      <c r="D1058" s="201">
        <v>9.3784950950665857E-2</v>
      </c>
      <c r="E1058" s="206">
        <f t="shared" si="16"/>
        <v>-2.3667508734676144</v>
      </c>
      <c r="F1058" s="357"/>
    </row>
    <row r="1059" spans="2:6" x14ac:dyDescent="0.2">
      <c r="B1059" s="127">
        <v>40488</v>
      </c>
      <c r="C1059" s="201">
        <v>0.20395594760177477</v>
      </c>
      <c r="D1059" s="201">
        <v>0.20395594760177477</v>
      </c>
      <c r="E1059" s="206">
        <f t="shared" si="16"/>
        <v>-1.5898512515855503</v>
      </c>
      <c r="F1059" s="357"/>
    </row>
    <row r="1060" spans="2:6" x14ac:dyDescent="0.2">
      <c r="B1060" s="127">
        <v>40489</v>
      </c>
      <c r="C1060" s="201">
        <v>0.47249765193613269</v>
      </c>
      <c r="D1060" s="201">
        <v>0.47249765193613269</v>
      </c>
      <c r="E1060" s="206">
        <f t="shared" si="16"/>
        <v>-0.74972250150802555</v>
      </c>
      <c r="F1060" s="357"/>
    </row>
    <row r="1061" spans="2:6" x14ac:dyDescent="0.2">
      <c r="B1061" s="127">
        <v>40490</v>
      </c>
      <c r="C1061" s="201">
        <v>9.2154506602579594E-2</v>
      </c>
      <c r="D1061" s="201">
        <v>9.2154506602579594E-2</v>
      </c>
      <c r="E1061" s="206">
        <f t="shared" si="16"/>
        <v>-2.3842886909880052</v>
      </c>
      <c r="F1061" s="357"/>
    </row>
    <row r="1062" spans="2:6" x14ac:dyDescent="0.2">
      <c r="B1062" s="127">
        <v>40491</v>
      </c>
      <c r="C1062" s="201">
        <v>3.4332133834040289E-2</v>
      </c>
      <c r="D1062" s="201">
        <v>3.4332133834040289E-2</v>
      </c>
      <c r="E1062" s="206">
        <f t="shared" si="16"/>
        <v>-3.3716735169035306</v>
      </c>
      <c r="F1062" s="357"/>
    </row>
    <row r="1063" spans="2:6" x14ac:dyDescent="0.2">
      <c r="B1063" s="127">
        <v>40492</v>
      </c>
      <c r="C1063" s="201">
        <v>0.10583647875222206</v>
      </c>
      <c r="D1063" s="201">
        <v>0.10583647875222206</v>
      </c>
      <c r="E1063" s="206">
        <f t="shared" si="16"/>
        <v>-2.2458600292657089</v>
      </c>
      <c r="F1063" s="357"/>
    </row>
    <row r="1064" spans="2:6" x14ac:dyDescent="0.2">
      <c r="B1064" s="127">
        <v>40493</v>
      </c>
      <c r="C1064" s="201">
        <v>6.6976221753231688E-2</v>
      </c>
      <c r="D1064" s="201">
        <v>6.6976221753231688E-2</v>
      </c>
      <c r="E1064" s="206">
        <f t="shared" si="16"/>
        <v>-2.7034176217882955</v>
      </c>
      <c r="F1064" s="357"/>
    </row>
    <row r="1065" spans="2:6" x14ac:dyDescent="0.2">
      <c r="B1065" s="127">
        <v>40494</v>
      </c>
      <c r="C1065" s="201">
        <v>0.71102093976956171</v>
      </c>
      <c r="D1065" s="201">
        <v>0.71102093976956171</v>
      </c>
      <c r="E1065" s="206">
        <f t="shared" si="16"/>
        <v>-0.34105339845988408</v>
      </c>
      <c r="F1065" s="357"/>
    </row>
    <row r="1066" spans="2:6" x14ac:dyDescent="0.2">
      <c r="B1066" s="127">
        <v>40495</v>
      </c>
      <c r="C1066" s="201">
        <v>1.1062972912863229</v>
      </c>
      <c r="D1066" s="201">
        <v>1.1062972912863229</v>
      </c>
      <c r="E1066" s="206">
        <f t="shared" si="16"/>
        <v>0.1010186656116585</v>
      </c>
      <c r="F1066" s="357"/>
    </row>
    <row r="1067" spans="2:6" x14ac:dyDescent="0.2">
      <c r="B1067" s="127">
        <v>40496</v>
      </c>
      <c r="C1067" s="201">
        <v>0.11489752521268579</v>
      </c>
      <c r="D1067" s="201">
        <v>0.11489752521268579</v>
      </c>
      <c r="E1067" s="206">
        <f t="shared" si="16"/>
        <v>-2.163714632978309</v>
      </c>
      <c r="F1067" s="357"/>
    </row>
    <row r="1068" spans="2:6" x14ac:dyDescent="0.2">
      <c r="B1068" s="127">
        <v>40497</v>
      </c>
      <c r="C1068" s="201">
        <v>0.54285156556258329</v>
      </c>
      <c r="D1068" s="201">
        <v>0.54285156556258329</v>
      </c>
      <c r="E1068" s="206">
        <f t="shared" si="16"/>
        <v>-0.61091935633941308</v>
      </c>
      <c r="F1068" s="357"/>
    </row>
    <row r="1069" spans="2:6" x14ac:dyDescent="0.2">
      <c r="B1069" s="127">
        <v>40498</v>
      </c>
      <c r="C1069" s="201">
        <v>0.1024795874447785</v>
      </c>
      <c r="D1069" s="201">
        <v>0.1024795874447785</v>
      </c>
      <c r="E1069" s="206">
        <f t="shared" si="16"/>
        <v>-2.2780916471162569</v>
      </c>
      <c r="F1069" s="357"/>
    </row>
    <row r="1070" spans="2:6" x14ac:dyDescent="0.2">
      <c r="B1070" s="127">
        <v>40499</v>
      </c>
      <c r="C1070" s="201">
        <v>0.28568617066384205</v>
      </c>
      <c r="D1070" s="201">
        <v>0.28568617066384205</v>
      </c>
      <c r="E1070" s="206">
        <f t="shared" si="16"/>
        <v>-1.2528613760137819</v>
      </c>
      <c r="F1070" s="357"/>
    </row>
    <row r="1071" spans="2:6" x14ac:dyDescent="0.2">
      <c r="B1071" s="127">
        <v>40500</v>
      </c>
      <c r="C1071" s="201">
        <v>0.65202893518703708</v>
      </c>
      <c r="D1071" s="201">
        <v>0.65202893518703708</v>
      </c>
      <c r="E1071" s="206">
        <f t="shared" si="16"/>
        <v>-0.42766633891898564</v>
      </c>
      <c r="F1071" s="357"/>
    </row>
    <row r="1072" spans="2:6" x14ac:dyDescent="0.2">
      <c r="B1072" s="127">
        <v>40501</v>
      </c>
      <c r="C1072" s="201">
        <v>2.9059990431739742E-2</v>
      </c>
      <c r="D1072" s="201">
        <v>2.9059990431739742E-2</v>
      </c>
      <c r="E1072" s="206">
        <f t="shared" si="16"/>
        <v>-3.5383929500988383</v>
      </c>
      <c r="F1072" s="357"/>
    </row>
    <row r="1073" spans="2:6" x14ac:dyDescent="0.2">
      <c r="B1073" s="127">
        <v>40502</v>
      </c>
      <c r="C1073" s="201">
        <v>0.21963797415289696</v>
      </c>
      <c r="D1073" s="201">
        <v>0.21963797415289696</v>
      </c>
      <c r="E1073" s="206">
        <f t="shared" si="16"/>
        <v>-1.5157746601029065</v>
      </c>
      <c r="F1073" s="357"/>
    </row>
    <row r="1074" spans="2:6" x14ac:dyDescent="0.2">
      <c r="B1074" s="127">
        <v>40503</v>
      </c>
      <c r="C1074" s="201">
        <v>0.90777509148248836</v>
      </c>
      <c r="D1074" s="201">
        <v>0.90777509148248836</v>
      </c>
      <c r="E1074" s="206">
        <f t="shared" si="16"/>
        <v>-9.6758627667903538E-2</v>
      </c>
      <c r="F1074" s="357"/>
    </row>
    <row r="1075" spans="2:6" x14ac:dyDescent="0.2">
      <c r="B1075" s="127">
        <v>40504</v>
      </c>
      <c r="C1075" s="201">
        <v>8.6491952581110212E-2</v>
      </c>
      <c r="D1075" s="201">
        <v>8.6491952581110212E-2</v>
      </c>
      <c r="E1075" s="206">
        <f t="shared" si="16"/>
        <v>-2.4477039031166012</v>
      </c>
      <c r="F1075" s="357"/>
    </row>
    <row r="1076" spans="2:6" x14ac:dyDescent="0.2">
      <c r="B1076" s="127">
        <v>40505</v>
      </c>
      <c r="C1076" s="201">
        <v>9.7727458186862681E-2</v>
      </c>
      <c r="D1076" s="201">
        <v>9.7727458186862681E-2</v>
      </c>
      <c r="E1076" s="206">
        <f t="shared" si="16"/>
        <v>-2.3255727134945086</v>
      </c>
      <c r="F1076" s="357"/>
    </row>
    <row r="1077" spans="2:6" x14ac:dyDescent="0.2">
      <c r="B1077" s="127">
        <v>40506</v>
      </c>
      <c r="C1077" s="201">
        <v>0.50266807257157398</v>
      </c>
      <c r="D1077" s="201">
        <v>0.50266807257157398</v>
      </c>
      <c r="E1077" s="206">
        <f t="shared" si="16"/>
        <v>-0.68782522219320497</v>
      </c>
      <c r="F1077" s="357"/>
    </row>
    <row r="1078" spans="2:6" x14ac:dyDescent="0.2">
      <c r="B1078" s="127">
        <v>40507</v>
      </c>
      <c r="C1078" s="201">
        <v>0.31726622964144624</v>
      </c>
      <c r="D1078" s="201">
        <v>0.31726622964144624</v>
      </c>
      <c r="E1078" s="206">
        <f t="shared" si="16"/>
        <v>-1.1480140164338863</v>
      </c>
      <c r="F1078" s="357"/>
    </row>
    <row r="1079" spans="2:6" x14ac:dyDescent="0.2">
      <c r="B1079" s="127">
        <v>40508</v>
      </c>
      <c r="C1079" s="201">
        <v>0.26562642503876105</v>
      </c>
      <c r="D1079" s="201">
        <v>0.26562642503876105</v>
      </c>
      <c r="E1079" s="206">
        <f t="shared" si="16"/>
        <v>-1.3256643744660401</v>
      </c>
      <c r="F1079" s="357"/>
    </row>
    <row r="1080" spans="2:6" x14ac:dyDescent="0.2">
      <c r="B1080" s="127">
        <v>40509</v>
      </c>
      <c r="C1080" s="201">
        <v>0.74497866341964503</v>
      </c>
      <c r="D1080" s="201">
        <v>0.74497866341964503</v>
      </c>
      <c r="E1080" s="206">
        <f t="shared" si="16"/>
        <v>-0.29439970071787619</v>
      </c>
      <c r="F1080" s="357"/>
    </row>
    <row r="1081" spans="2:6" x14ac:dyDescent="0.2">
      <c r="B1081" s="127">
        <v>40510</v>
      </c>
      <c r="C1081" s="201">
        <v>1.2179419280204422</v>
      </c>
      <c r="D1081" s="201">
        <v>1.2179419280204422</v>
      </c>
      <c r="E1081" s="206">
        <f t="shared" si="16"/>
        <v>0.19716249000693031</v>
      </c>
      <c r="F1081" s="357"/>
    </row>
    <row r="1082" spans="2:6" x14ac:dyDescent="0.2">
      <c r="B1082" s="127">
        <v>40511</v>
      </c>
      <c r="C1082" s="201">
        <v>0.91692254029309594</v>
      </c>
      <c r="D1082" s="201">
        <v>0.91692254029309594</v>
      </c>
      <c r="E1082" s="206">
        <f t="shared" si="16"/>
        <v>-8.6732281075322479E-2</v>
      </c>
      <c r="F1082" s="357"/>
    </row>
    <row r="1083" spans="2:6" x14ac:dyDescent="0.2">
      <c r="B1083" s="127">
        <v>40512</v>
      </c>
      <c r="C1083" s="201">
        <v>0.43636386909723945</v>
      </c>
      <c r="D1083" s="201">
        <v>0.43636386909723945</v>
      </c>
      <c r="E1083" s="206">
        <f t="shared" si="16"/>
        <v>-0.82927882153682708</v>
      </c>
      <c r="F1083" s="357"/>
    </row>
    <row r="1084" spans="2:6" x14ac:dyDescent="0.2">
      <c r="B1084" s="127">
        <v>40513</v>
      </c>
      <c r="C1084" s="201">
        <v>0.50553375051801408</v>
      </c>
      <c r="D1084" s="201">
        <v>0.50553375051801408</v>
      </c>
      <c r="E1084" s="206">
        <f t="shared" si="16"/>
        <v>-0.68214047614701057</v>
      </c>
      <c r="F1084" s="357"/>
    </row>
    <row r="1085" spans="2:6" x14ac:dyDescent="0.2">
      <c r="B1085" s="127">
        <v>40514</v>
      </c>
      <c r="C1085" s="201">
        <v>1.4822195163708454</v>
      </c>
      <c r="D1085" s="201">
        <v>1.4822195163708454</v>
      </c>
      <c r="E1085" s="206">
        <f t="shared" si="16"/>
        <v>0.39354063761268104</v>
      </c>
      <c r="F1085" s="357"/>
    </row>
    <row r="1086" spans="2:6" x14ac:dyDescent="0.2">
      <c r="B1086" s="127">
        <v>40515</v>
      </c>
      <c r="C1086" s="201">
        <v>0.41933780598832288</v>
      </c>
      <c r="D1086" s="201">
        <v>0.41933780598832288</v>
      </c>
      <c r="E1086" s="206">
        <f t="shared" si="16"/>
        <v>-0.8690784643378654</v>
      </c>
      <c r="F1086" s="357"/>
    </row>
    <row r="1087" spans="2:6" x14ac:dyDescent="0.2">
      <c r="B1087" s="127">
        <v>40516</v>
      </c>
      <c r="C1087" s="201">
        <v>0.20644561532073671</v>
      </c>
      <c r="D1087" s="201">
        <v>0.20644561532073671</v>
      </c>
      <c r="E1087" s="206">
        <f t="shared" si="16"/>
        <v>-1.5777182653316839</v>
      </c>
      <c r="F1087" s="357"/>
    </row>
    <row r="1088" spans="2:6" x14ac:dyDescent="0.2">
      <c r="B1088" s="127">
        <v>40517</v>
      </c>
      <c r="C1088" s="201">
        <v>4.791010315480581E-2</v>
      </c>
      <c r="D1088" s="201">
        <v>4.791010315480581E-2</v>
      </c>
      <c r="E1088" s="206">
        <f t="shared" si="16"/>
        <v>-3.0384288749939157</v>
      </c>
      <c r="F1088" s="357"/>
    </row>
    <row r="1089" spans="2:6" x14ac:dyDescent="0.2">
      <c r="B1089" s="127">
        <v>40518</v>
      </c>
      <c r="C1089" s="201">
        <v>0.52038695452516304</v>
      </c>
      <c r="D1089" s="201">
        <v>0.52038695452516304</v>
      </c>
      <c r="E1089" s="206">
        <f t="shared" si="16"/>
        <v>-0.65318260082640167</v>
      </c>
      <c r="F1089" s="357"/>
    </row>
    <row r="1090" spans="2:6" x14ac:dyDescent="0.2">
      <c r="B1090" s="127">
        <v>40519</v>
      </c>
      <c r="C1090" s="201">
        <v>0.44623133749237981</v>
      </c>
      <c r="D1090" s="201">
        <v>0.44623133749237981</v>
      </c>
      <c r="E1090" s="206">
        <f t="shared" si="16"/>
        <v>-0.80691776750816735</v>
      </c>
      <c r="F1090" s="357"/>
    </row>
    <row r="1091" spans="2:6" x14ac:dyDescent="0.2">
      <c r="B1091" s="127">
        <v>40520</v>
      </c>
      <c r="C1091" s="201">
        <v>2.4513162758027018</v>
      </c>
      <c r="D1091" s="201">
        <v>2.4513162758027018</v>
      </c>
      <c r="E1091" s="206">
        <f t="shared" si="16"/>
        <v>0.89662513571628244</v>
      </c>
      <c r="F1091" s="357"/>
    </row>
    <row r="1092" spans="2:6" x14ac:dyDescent="0.2">
      <c r="B1092" s="127">
        <v>40521</v>
      </c>
      <c r="C1092" s="201">
        <v>0.31957029231195089</v>
      </c>
      <c r="D1092" s="201">
        <v>0.31957029231195089</v>
      </c>
      <c r="E1092" s="206">
        <f t="shared" si="16"/>
        <v>-1.1407780221264374</v>
      </c>
      <c r="F1092" s="357"/>
    </row>
    <row r="1093" spans="2:6" x14ac:dyDescent="0.2">
      <c r="B1093" s="127">
        <v>40522</v>
      </c>
      <c r="C1093" s="201">
        <v>8.0483789159065122E-2</v>
      </c>
      <c r="D1093" s="201">
        <v>8.0483789159065122E-2</v>
      </c>
      <c r="E1093" s="206">
        <f t="shared" si="16"/>
        <v>-2.5196994917426943</v>
      </c>
      <c r="F1093" s="357"/>
    </row>
    <row r="1094" spans="2:6" x14ac:dyDescent="0.2">
      <c r="B1094" s="127">
        <v>40523</v>
      </c>
      <c r="C1094" s="201">
        <v>0.13826296075253247</v>
      </c>
      <c r="D1094" s="201">
        <v>0.13826296075253247</v>
      </c>
      <c r="E1094" s="206">
        <f t="shared" si="16"/>
        <v>-1.9785978943117446</v>
      </c>
      <c r="F1094" s="357"/>
    </row>
    <row r="1095" spans="2:6" x14ac:dyDescent="0.2">
      <c r="B1095" s="127">
        <v>40524</v>
      </c>
      <c r="C1095" s="201">
        <v>0.13987420457836452</v>
      </c>
      <c r="D1095" s="201">
        <v>0.13987420457836452</v>
      </c>
      <c r="E1095" s="206">
        <f t="shared" si="16"/>
        <v>-1.9670117990267029</v>
      </c>
      <c r="F1095" s="357"/>
    </row>
    <row r="1096" spans="2:6" x14ac:dyDescent="0.2">
      <c r="B1096" s="127">
        <v>40525</v>
      </c>
      <c r="C1096" s="201">
        <v>3.7681024923877926E-2</v>
      </c>
      <c r="D1096" s="201">
        <v>3.7681024923877926E-2</v>
      </c>
      <c r="E1096" s="206">
        <f t="shared" si="16"/>
        <v>-3.2785986289040481</v>
      </c>
      <c r="F1096" s="357"/>
    </row>
    <row r="1097" spans="2:6" x14ac:dyDescent="0.2">
      <c r="B1097" s="127">
        <v>40526</v>
      </c>
      <c r="C1097" s="201">
        <v>0.14060702451106671</v>
      </c>
      <c r="D1097" s="201">
        <v>0.14060702451106671</v>
      </c>
      <c r="E1097" s="206">
        <f t="shared" si="16"/>
        <v>-1.9617863398929345</v>
      </c>
      <c r="F1097" s="357"/>
    </row>
    <row r="1098" spans="2:6" x14ac:dyDescent="0.2">
      <c r="B1098" s="127">
        <v>40527</v>
      </c>
      <c r="C1098" s="201">
        <v>0.14450793061571274</v>
      </c>
      <c r="D1098" s="201">
        <v>0.14450793061571274</v>
      </c>
      <c r="E1098" s="206">
        <f t="shared" si="16"/>
        <v>-1.9344208897819539</v>
      </c>
      <c r="F1098" s="357"/>
    </row>
    <row r="1099" spans="2:6" x14ac:dyDescent="0.2">
      <c r="B1099" s="127">
        <v>40528</v>
      </c>
      <c r="C1099" s="201">
        <v>4.9374142976688969E-2</v>
      </c>
      <c r="D1099" s="201">
        <v>4.9374142976688969E-2</v>
      </c>
      <c r="E1099" s="206">
        <f t="shared" si="16"/>
        <v>-3.0083284133456405</v>
      </c>
      <c r="F1099" s="357"/>
    </row>
    <row r="1100" spans="2:6" x14ac:dyDescent="0.2">
      <c r="B1100" s="127">
        <v>40529</v>
      </c>
      <c r="C1100" s="201">
        <v>0.25013000353609616</v>
      </c>
      <c r="D1100" s="201">
        <v>0.25013000353609616</v>
      </c>
      <c r="E1100" s="206">
        <f t="shared" si="16"/>
        <v>-1.3857744821360063</v>
      </c>
      <c r="F1100" s="357"/>
    </row>
    <row r="1101" spans="2:6" x14ac:dyDescent="0.2">
      <c r="B1101" s="127">
        <v>40530</v>
      </c>
      <c r="C1101" s="201">
        <v>0.86974205698395002</v>
      </c>
      <c r="D1101" s="201">
        <v>0.86974205698395002</v>
      </c>
      <c r="E1101" s="206">
        <f t="shared" si="16"/>
        <v>-0.13955859751958274</v>
      </c>
      <c r="F1101" s="357"/>
    </row>
    <row r="1102" spans="2:6" x14ac:dyDescent="0.2">
      <c r="B1102" s="127">
        <v>40531</v>
      </c>
      <c r="C1102" s="201">
        <v>0.5324496826313676</v>
      </c>
      <c r="D1102" s="201">
        <v>0.5324496826313676</v>
      </c>
      <c r="E1102" s="206">
        <f t="shared" si="16"/>
        <v>-0.63026687857432107</v>
      </c>
      <c r="F1102" s="357"/>
    </row>
    <row r="1103" spans="2:6" x14ac:dyDescent="0.2">
      <c r="B1103" s="127">
        <v>40532</v>
      </c>
      <c r="C1103" s="201">
        <v>1.3798791327124098</v>
      </c>
      <c r="D1103" s="201">
        <v>1.3798791327124098</v>
      </c>
      <c r="E1103" s="206">
        <f t="shared" si="16"/>
        <v>0.32199591034231662</v>
      </c>
      <c r="F1103" s="357"/>
    </row>
    <row r="1104" spans="2:6" x14ac:dyDescent="0.2">
      <c r="B1104" s="127">
        <v>40533</v>
      </c>
      <c r="C1104" s="201">
        <v>4.1833137861349831E-2</v>
      </c>
      <c r="D1104" s="201">
        <v>4.1833137861349831E-2</v>
      </c>
      <c r="E1104" s="206">
        <f t="shared" si="16"/>
        <v>-3.1740664817263808</v>
      </c>
      <c r="F1104" s="357"/>
    </row>
    <row r="1105" spans="2:6" x14ac:dyDescent="0.2">
      <c r="B1105" s="127">
        <v>40534</v>
      </c>
      <c r="C1105" s="201">
        <v>8.1858226543761986E-2</v>
      </c>
      <c r="D1105" s="201">
        <v>8.1858226543761986E-2</v>
      </c>
      <c r="E1105" s="206">
        <f t="shared" si="16"/>
        <v>-2.502766472655833</v>
      </c>
      <c r="F1105" s="357"/>
    </row>
    <row r="1106" spans="2:6" x14ac:dyDescent="0.2">
      <c r="B1106" s="127">
        <v>40535</v>
      </c>
      <c r="C1106" s="201">
        <v>0.34668942995249469</v>
      </c>
      <c r="D1106" s="201">
        <v>0.34668942995249469</v>
      </c>
      <c r="E1106" s="206">
        <f t="shared" si="16"/>
        <v>-1.0593259143460663</v>
      </c>
      <c r="F1106" s="357"/>
    </row>
    <row r="1107" spans="2:6" x14ac:dyDescent="0.2">
      <c r="B1107" s="127">
        <v>40536</v>
      </c>
      <c r="C1107" s="201">
        <v>0.50019440528782377</v>
      </c>
      <c r="D1107" s="201">
        <v>0.50019440528782377</v>
      </c>
      <c r="E1107" s="206">
        <f t="shared" si="16"/>
        <v>-0.69275844555154276</v>
      </c>
      <c r="F1107" s="357"/>
    </row>
    <row r="1108" spans="2:6" x14ac:dyDescent="0.2">
      <c r="B1108" s="127">
        <v>40537</v>
      </c>
      <c r="C1108" s="201">
        <v>0.7301446599347502</v>
      </c>
      <c r="D1108" s="201">
        <v>0.7301446599347502</v>
      </c>
      <c r="E1108" s="206">
        <f t="shared" ref="E1108:E1171" si="17">IF(D1108=0,"",LN(D1108))</f>
        <v>-0.31451260017747212</v>
      </c>
      <c r="F1108" s="357"/>
    </row>
    <row r="1109" spans="2:6" x14ac:dyDescent="0.2">
      <c r="B1109" s="127">
        <v>40538</v>
      </c>
      <c r="C1109" s="201">
        <v>1.3669171801473E-2</v>
      </c>
      <c r="D1109" s="201">
        <v>1.3669171801473E-2</v>
      </c>
      <c r="E1109" s="206">
        <f t="shared" si="17"/>
        <v>-4.2926122151969928</v>
      </c>
      <c r="F1109" s="357"/>
    </row>
    <row r="1110" spans="2:6" x14ac:dyDescent="0.2">
      <c r="B1110" s="127">
        <v>40539</v>
      </c>
      <c r="C1110" s="201">
        <v>4.9722952464307031E-2</v>
      </c>
      <c r="D1110" s="201">
        <v>4.9722952464307031E-2</v>
      </c>
      <c r="E1110" s="206">
        <f t="shared" si="17"/>
        <v>-3.0012886322783006</v>
      </c>
      <c r="F1110" s="357"/>
    </row>
    <row r="1111" spans="2:6" x14ac:dyDescent="0.2">
      <c r="B1111" s="127">
        <v>40540</v>
      </c>
      <c r="C1111" s="201">
        <v>0.12377136658117101</v>
      </c>
      <c r="D1111" s="201">
        <v>0.12377136658117101</v>
      </c>
      <c r="E1111" s="206">
        <f t="shared" si="17"/>
        <v>-2.0893192331954427</v>
      </c>
      <c r="F1111" s="357"/>
    </row>
    <row r="1112" spans="2:6" x14ac:dyDescent="0.2">
      <c r="B1112" s="127">
        <v>40541</v>
      </c>
      <c r="C1112" s="201">
        <v>0.24893957115633544</v>
      </c>
      <c r="D1112" s="201">
        <v>0.24893957115633544</v>
      </c>
      <c r="E1112" s="206">
        <f t="shared" si="17"/>
        <v>-1.3905450980896057</v>
      </c>
      <c r="F1112" s="357"/>
    </row>
    <row r="1113" spans="2:6" x14ac:dyDescent="0.2">
      <c r="B1113" s="127">
        <v>40542</v>
      </c>
      <c r="C1113" s="201">
        <v>0.26545842046903678</v>
      </c>
      <c r="D1113" s="201">
        <v>0.26545842046903678</v>
      </c>
      <c r="E1113" s="206">
        <f t="shared" si="17"/>
        <v>-1.3262970589673946</v>
      </c>
      <c r="F1113" s="357"/>
    </row>
    <row r="1114" spans="2:6" x14ac:dyDescent="0.2">
      <c r="B1114" s="127">
        <v>40543</v>
      </c>
      <c r="C1114" s="201">
        <v>1.3683924202738313</v>
      </c>
      <c r="D1114" s="201">
        <v>1.3683924202738313</v>
      </c>
      <c r="E1114" s="206">
        <f t="shared" si="17"/>
        <v>0.3136366349900927</v>
      </c>
      <c r="F1114" s="357"/>
    </row>
    <row r="1115" spans="2:6" x14ac:dyDescent="0.2">
      <c r="B1115" s="127">
        <v>40544</v>
      </c>
      <c r="C1115" s="201">
        <v>4.919646916793402E-2</v>
      </c>
      <c r="D1115" s="201">
        <v>4.919646916793402E-2</v>
      </c>
      <c r="E1115" s="206">
        <f t="shared" si="17"/>
        <v>-3.0119334229384864</v>
      </c>
      <c r="F1115" s="357"/>
    </row>
    <row r="1116" spans="2:6" x14ac:dyDescent="0.2">
      <c r="B1116" s="127">
        <v>40545</v>
      </c>
      <c r="C1116" s="201">
        <v>8.3487245417914427E-2</v>
      </c>
      <c r="D1116" s="201">
        <v>8.3487245417914427E-2</v>
      </c>
      <c r="E1116" s="206">
        <f t="shared" si="17"/>
        <v>-2.4830614082787728</v>
      </c>
      <c r="F1116" s="357"/>
    </row>
    <row r="1117" spans="2:6" x14ac:dyDescent="0.2">
      <c r="B1117" s="127">
        <v>40546</v>
      </c>
      <c r="C1117" s="201">
        <v>8.4150452329063513E-2</v>
      </c>
      <c r="D1117" s="201">
        <v>8.4150452329063513E-2</v>
      </c>
      <c r="E1117" s="206">
        <f t="shared" si="17"/>
        <v>-2.4751489830886633</v>
      </c>
      <c r="F1117" s="357"/>
    </row>
    <row r="1118" spans="2:6" x14ac:dyDescent="0.2">
      <c r="B1118" s="127">
        <v>40547</v>
      </c>
      <c r="C1118" s="201">
        <v>0.13996017622803036</v>
      </c>
      <c r="D1118" s="201">
        <v>0.13996017622803036</v>
      </c>
      <c r="E1118" s="206">
        <f t="shared" si="17"/>
        <v>-1.9663973523520453</v>
      </c>
      <c r="F1118" s="357"/>
    </row>
    <row r="1119" spans="2:6" x14ac:dyDescent="0.2">
      <c r="B1119" s="127">
        <v>40548</v>
      </c>
      <c r="C1119" s="201">
        <v>0.55484078330537301</v>
      </c>
      <c r="D1119" s="201">
        <v>0.55484078330537301</v>
      </c>
      <c r="E1119" s="206">
        <f t="shared" si="17"/>
        <v>-0.58907408332001565</v>
      </c>
      <c r="F1119" s="357"/>
    </row>
    <row r="1120" spans="2:6" x14ac:dyDescent="0.2">
      <c r="B1120" s="127">
        <v>40549</v>
      </c>
      <c r="C1120" s="201">
        <v>0.28984337028268609</v>
      </c>
      <c r="D1120" s="201">
        <v>0.28984337028268609</v>
      </c>
      <c r="E1120" s="206">
        <f t="shared" si="17"/>
        <v>-1.2384146043829938</v>
      </c>
      <c r="F1120" s="357"/>
    </row>
    <row r="1121" spans="2:6" x14ac:dyDescent="0.2">
      <c r="B1121" s="127">
        <v>40550</v>
      </c>
      <c r="C1121" s="201">
        <v>0.20754927015882474</v>
      </c>
      <c r="D1121" s="201">
        <v>0.20754927015882474</v>
      </c>
      <c r="E1121" s="206">
        <f t="shared" si="17"/>
        <v>-1.572386520948801</v>
      </c>
      <c r="F1121" s="357"/>
    </row>
    <row r="1122" spans="2:6" x14ac:dyDescent="0.2">
      <c r="B1122" s="127">
        <v>40551</v>
      </c>
      <c r="C1122" s="201">
        <v>0.26954108590332548</v>
      </c>
      <c r="D1122" s="201">
        <v>0.26954108590332548</v>
      </c>
      <c r="E1122" s="206">
        <f t="shared" si="17"/>
        <v>-1.3110344479213121</v>
      </c>
      <c r="F1122" s="357"/>
    </row>
    <row r="1123" spans="2:6" x14ac:dyDescent="0.2">
      <c r="B1123" s="127">
        <v>40552</v>
      </c>
      <c r="C1123" s="201">
        <v>0.17767516972139039</v>
      </c>
      <c r="D1123" s="201">
        <v>0.17767516972139039</v>
      </c>
      <c r="E1123" s="206">
        <f t="shared" si="17"/>
        <v>-1.7277982850345683</v>
      </c>
      <c r="F1123" s="357"/>
    </row>
    <row r="1124" spans="2:6" x14ac:dyDescent="0.2">
      <c r="B1124" s="127">
        <v>40553</v>
      </c>
      <c r="C1124" s="201">
        <v>2.4895987833367301</v>
      </c>
      <c r="D1124" s="201">
        <v>2.4895987833367301</v>
      </c>
      <c r="E1124" s="206">
        <f t="shared" si="17"/>
        <v>0.91212156630352315</v>
      </c>
      <c r="F1124" s="357"/>
    </row>
    <row r="1125" spans="2:6" x14ac:dyDescent="0.2">
      <c r="B1125" s="127">
        <v>40554</v>
      </c>
      <c r="C1125" s="201">
        <v>0.21306501936313318</v>
      </c>
      <c r="D1125" s="201">
        <v>0.21306501936313318</v>
      </c>
      <c r="E1125" s="206">
        <f t="shared" si="17"/>
        <v>-1.5461579046276319</v>
      </c>
      <c r="F1125" s="357"/>
    </row>
    <row r="1126" spans="2:6" x14ac:dyDescent="0.2">
      <c r="B1126" s="127">
        <v>40555</v>
      </c>
      <c r="C1126" s="201">
        <v>0.48899358743199378</v>
      </c>
      <c r="D1126" s="201">
        <v>0.48899358743199378</v>
      </c>
      <c r="E1126" s="206">
        <f t="shared" si="17"/>
        <v>-0.71540590322925401</v>
      </c>
      <c r="F1126" s="357"/>
    </row>
    <row r="1127" spans="2:6" x14ac:dyDescent="0.2">
      <c r="B1127" s="127">
        <v>40556</v>
      </c>
      <c r="C1127" s="201">
        <v>0.48799328953763654</v>
      </c>
      <c r="D1127" s="201">
        <v>0.48799328953763654</v>
      </c>
      <c r="E1127" s="206">
        <f t="shared" si="17"/>
        <v>-0.71745362417100111</v>
      </c>
      <c r="F1127" s="357"/>
    </row>
    <row r="1128" spans="2:6" x14ac:dyDescent="0.2">
      <c r="B1128" s="127">
        <v>40557</v>
      </c>
      <c r="C1128" s="201">
        <v>6.9023627726125349</v>
      </c>
      <c r="D1128" s="201">
        <v>6.9023627726125349</v>
      </c>
      <c r="E1128" s="206">
        <f t="shared" si="17"/>
        <v>1.9318637838005746</v>
      </c>
      <c r="F1128" s="357"/>
    </row>
    <row r="1129" spans="2:6" x14ac:dyDescent="0.2">
      <c r="B1129" s="127">
        <v>40558</v>
      </c>
      <c r="C1129" s="201">
        <v>0.91716341857292905</v>
      </c>
      <c r="D1129" s="201">
        <v>0.91716341857292905</v>
      </c>
      <c r="E1129" s="206">
        <f t="shared" si="17"/>
        <v>-8.6469612599994333E-2</v>
      </c>
      <c r="F1129" s="357"/>
    </row>
    <row r="1130" spans="2:6" x14ac:dyDescent="0.2">
      <c r="B1130" s="127">
        <v>40559</v>
      </c>
      <c r="C1130" s="201">
        <v>3.6249039682664123E-2</v>
      </c>
      <c r="D1130" s="201">
        <v>3.6249039682664123E-2</v>
      </c>
      <c r="E1130" s="206">
        <f t="shared" si="17"/>
        <v>-3.3173423895450735</v>
      </c>
      <c r="F1130" s="357"/>
    </row>
    <row r="1131" spans="2:6" x14ac:dyDescent="0.2">
      <c r="B1131" s="127">
        <v>40560</v>
      </c>
      <c r="C1131" s="201">
        <v>0.16174879666358322</v>
      </c>
      <c r="D1131" s="201">
        <v>0.16174879666358322</v>
      </c>
      <c r="E1131" s="206">
        <f t="shared" si="17"/>
        <v>-1.8217107851120571</v>
      </c>
      <c r="F1131" s="357"/>
    </row>
    <row r="1132" spans="2:6" x14ac:dyDescent="0.2">
      <c r="B1132" s="127">
        <v>40561</v>
      </c>
      <c r="C1132" s="201">
        <v>0.30394318057101649</v>
      </c>
      <c r="D1132" s="201">
        <v>0.30394318057101649</v>
      </c>
      <c r="E1132" s="206">
        <f t="shared" si="17"/>
        <v>-1.1909145010614146</v>
      </c>
      <c r="F1132" s="357"/>
    </row>
    <row r="1133" spans="2:6" x14ac:dyDescent="0.2">
      <c r="B1133" s="127">
        <v>40562</v>
      </c>
      <c r="C1133" s="201">
        <v>0.13686991423778239</v>
      </c>
      <c r="D1133" s="201">
        <v>0.13686991423778239</v>
      </c>
      <c r="E1133" s="206">
        <f t="shared" si="17"/>
        <v>-1.9887243353553272</v>
      </c>
      <c r="F1133" s="357"/>
    </row>
    <row r="1134" spans="2:6" x14ac:dyDescent="0.2">
      <c r="B1134" s="127">
        <v>40563</v>
      </c>
      <c r="C1134" s="201">
        <v>9.6710619149903559E-2</v>
      </c>
      <c r="D1134" s="201">
        <v>9.6710619149903559E-2</v>
      </c>
      <c r="E1134" s="206">
        <f t="shared" si="17"/>
        <v>-2.3360320671446764</v>
      </c>
      <c r="F1134" s="357"/>
    </row>
    <row r="1135" spans="2:6" x14ac:dyDescent="0.2">
      <c r="B1135" s="127">
        <v>40564</v>
      </c>
      <c r="C1135" s="201">
        <v>1.3096376663896771E-2</v>
      </c>
      <c r="D1135" s="201">
        <v>1.3096376663896771E-2</v>
      </c>
      <c r="E1135" s="206">
        <f t="shared" si="17"/>
        <v>-4.335419677575481</v>
      </c>
      <c r="F1135" s="357"/>
    </row>
    <row r="1136" spans="2:6" x14ac:dyDescent="0.2">
      <c r="B1136" s="127">
        <v>40565</v>
      </c>
      <c r="C1136" s="201">
        <v>0.11193772440068359</v>
      </c>
      <c r="D1136" s="201">
        <v>0.11193772440068359</v>
      </c>
      <c r="E1136" s="206">
        <f t="shared" si="17"/>
        <v>-2.1898125944669919</v>
      </c>
      <c r="F1136" s="357"/>
    </row>
    <row r="1137" spans="2:6" x14ac:dyDescent="0.2">
      <c r="B1137" s="127">
        <v>40566</v>
      </c>
      <c r="C1137" s="201">
        <v>0.30834731346325717</v>
      </c>
      <c r="D1137" s="201">
        <v>0.30834731346325717</v>
      </c>
      <c r="E1137" s="206">
        <f t="shared" si="17"/>
        <v>-1.1765284902037767</v>
      </c>
      <c r="F1137" s="357"/>
    </row>
    <row r="1138" spans="2:6" x14ac:dyDescent="0.2">
      <c r="B1138" s="127">
        <v>40567</v>
      </c>
      <c r="C1138" s="201">
        <v>7.4230570232514392E-2</v>
      </c>
      <c r="D1138" s="201">
        <v>7.4230570232514392E-2</v>
      </c>
      <c r="E1138" s="206">
        <f t="shared" si="17"/>
        <v>-2.6005792159137866</v>
      </c>
      <c r="F1138" s="357"/>
    </row>
    <row r="1139" spans="2:6" x14ac:dyDescent="0.2">
      <c r="B1139" s="127">
        <v>40568</v>
      </c>
      <c r="C1139" s="201">
        <v>8.0977093491792204E-2</v>
      </c>
      <c r="D1139" s="201">
        <v>8.0977093491792204E-2</v>
      </c>
      <c r="E1139" s="206">
        <f t="shared" si="17"/>
        <v>-2.513588960701767</v>
      </c>
      <c r="F1139" s="357"/>
    </row>
    <row r="1140" spans="2:6" x14ac:dyDescent="0.2">
      <c r="B1140" s="127">
        <v>40569</v>
      </c>
      <c r="C1140" s="201">
        <v>5.1142189680312311E-2</v>
      </c>
      <c r="D1140" s="201">
        <v>5.1142189680312311E-2</v>
      </c>
      <c r="E1140" s="206">
        <f t="shared" si="17"/>
        <v>-2.9731454926655285</v>
      </c>
      <c r="F1140" s="357"/>
    </row>
    <row r="1141" spans="2:6" x14ac:dyDescent="0.2">
      <c r="B1141" s="127">
        <v>40570</v>
      </c>
      <c r="C1141" s="201">
        <v>7.4133362600147371E-2</v>
      </c>
      <c r="D1141" s="201">
        <v>7.4133362600147371E-2</v>
      </c>
      <c r="E1141" s="206">
        <f t="shared" si="17"/>
        <v>-2.6018896104877367</v>
      </c>
      <c r="F1141" s="357"/>
    </row>
    <row r="1142" spans="2:6" x14ac:dyDescent="0.2">
      <c r="B1142" s="127">
        <v>40571</v>
      </c>
      <c r="C1142" s="201">
        <v>0.12765870713848954</v>
      </c>
      <c r="D1142" s="201">
        <v>0.12765870713848954</v>
      </c>
      <c r="E1142" s="206">
        <f t="shared" si="17"/>
        <v>-2.0583949265869155</v>
      </c>
      <c r="F1142" s="357"/>
    </row>
    <row r="1143" spans="2:6" x14ac:dyDescent="0.2">
      <c r="B1143" s="127">
        <v>40572</v>
      </c>
      <c r="C1143" s="201">
        <v>0.15950518179395118</v>
      </c>
      <c r="D1143" s="201">
        <v>0.15950518179395118</v>
      </c>
      <c r="E1143" s="206">
        <f t="shared" si="17"/>
        <v>-1.8356788695485819</v>
      </c>
      <c r="F1143" s="357"/>
    </row>
    <row r="1144" spans="2:6" x14ac:dyDescent="0.2">
      <c r="B1144" s="127">
        <v>40573</v>
      </c>
      <c r="C1144" s="201">
        <v>0.67471817625938757</v>
      </c>
      <c r="D1144" s="201">
        <v>0.67471817625938757</v>
      </c>
      <c r="E1144" s="206">
        <f t="shared" si="17"/>
        <v>-0.39346019194671217</v>
      </c>
      <c r="F1144" s="357"/>
    </row>
    <row r="1145" spans="2:6" x14ac:dyDescent="0.2">
      <c r="B1145" s="127">
        <v>40574</v>
      </c>
      <c r="C1145" s="201">
        <v>0.25853624120035756</v>
      </c>
      <c r="D1145" s="201">
        <v>0.25853624120035756</v>
      </c>
      <c r="E1145" s="206">
        <f t="shared" si="17"/>
        <v>-1.3527193967933366</v>
      </c>
      <c r="F1145" s="357"/>
    </row>
    <row r="1146" spans="2:6" x14ac:dyDescent="0.2">
      <c r="B1146" s="127">
        <v>40575</v>
      </c>
      <c r="C1146" s="201">
        <v>15.500765118138624</v>
      </c>
      <c r="D1146" s="201">
        <v>15.500765118138624</v>
      </c>
      <c r="E1146" s="206">
        <f t="shared" si="17"/>
        <v>2.7408893851674709</v>
      </c>
      <c r="F1146" s="357"/>
    </row>
    <row r="1147" spans="2:6" x14ac:dyDescent="0.2">
      <c r="B1147" s="127">
        <v>40576</v>
      </c>
      <c r="C1147" s="201">
        <v>0.26901271538545968</v>
      </c>
      <c r="D1147" s="201">
        <v>0.26901271538545968</v>
      </c>
      <c r="E1147" s="206">
        <f t="shared" si="17"/>
        <v>-1.312996631406518</v>
      </c>
      <c r="F1147" s="357"/>
    </row>
    <row r="1148" spans="2:6" x14ac:dyDescent="0.2">
      <c r="B1148" s="127">
        <v>40577</v>
      </c>
      <c r="C1148" s="201">
        <v>0.72681206001787402</v>
      </c>
      <c r="D1148" s="201">
        <v>0.72681206001787402</v>
      </c>
      <c r="E1148" s="206">
        <f t="shared" si="17"/>
        <v>-0.31908734928755994</v>
      </c>
      <c r="F1148" s="357"/>
    </row>
    <row r="1149" spans="2:6" x14ac:dyDescent="0.2">
      <c r="B1149" s="127">
        <v>40578</v>
      </c>
      <c r="C1149" s="201">
        <v>5.8541493548235364</v>
      </c>
      <c r="D1149" s="201">
        <v>5.3257318010065688</v>
      </c>
      <c r="E1149" s="206">
        <f t="shared" si="17"/>
        <v>1.67255012957228</v>
      </c>
      <c r="F1149" s="357" t="s">
        <v>539</v>
      </c>
    </row>
    <row r="1150" spans="2:6" x14ac:dyDescent="0.2">
      <c r="B1150" s="127">
        <v>40579</v>
      </c>
      <c r="C1150" s="201">
        <v>4.6965428575908197</v>
      </c>
      <c r="D1150" s="201">
        <v>4.6965428575908197</v>
      </c>
      <c r="E1150" s="206">
        <f t="shared" si="17"/>
        <v>1.5468266758426754</v>
      </c>
      <c r="F1150" s="357"/>
    </row>
    <row r="1151" spans="2:6" x14ac:dyDescent="0.2">
      <c r="B1151" s="127">
        <v>40580</v>
      </c>
      <c r="C1151" s="201">
        <v>1.2648124049481826</v>
      </c>
      <c r="D1151" s="201">
        <v>1.2648124049481826</v>
      </c>
      <c r="E1151" s="206">
        <f t="shared" si="17"/>
        <v>0.23492381469882267</v>
      </c>
      <c r="F1151" s="357"/>
    </row>
    <row r="1152" spans="2:6" x14ac:dyDescent="0.2">
      <c r="B1152" s="127">
        <v>40581</v>
      </c>
      <c r="C1152" s="201">
        <v>1.2409918314231514</v>
      </c>
      <c r="D1152" s="201">
        <v>1.2409918314231514</v>
      </c>
      <c r="E1152" s="206">
        <f t="shared" si="17"/>
        <v>0.21591092394710146</v>
      </c>
      <c r="F1152" s="357"/>
    </row>
    <row r="1153" spans="2:6" x14ac:dyDescent="0.2">
      <c r="B1153" s="127">
        <v>40582</v>
      </c>
      <c r="C1153" s="201">
        <v>0.10907793857104781</v>
      </c>
      <c r="D1153" s="201">
        <v>0.10907793857104781</v>
      </c>
      <c r="E1153" s="206">
        <f t="shared" si="17"/>
        <v>-2.2156926195052189</v>
      </c>
      <c r="F1153" s="357"/>
    </row>
    <row r="1154" spans="2:6" x14ac:dyDescent="0.2">
      <c r="B1154" s="127">
        <v>40583</v>
      </c>
      <c r="C1154" s="201">
        <v>0.25291230930841474</v>
      </c>
      <c r="D1154" s="201">
        <v>0.25291230930841474</v>
      </c>
      <c r="E1154" s="206">
        <f t="shared" si="17"/>
        <v>-1.3747124538595539</v>
      </c>
      <c r="F1154" s="357"/>
    </row>
    <row r="1155" spans="2:6" x14ac:dyDescent="0.2">
      <c r="B1155" s="127">
        <v>40584</v>
      </c>
      <c r="C1155" s="201">
        <v>0.44036468540787993</v>
      </c>
      <c r="D1155" s="201">
        <v>0.44036468540787993</v>
      </c>
      <c r="E1155" s="206">
        <f t="shared" si="17"/>
        <v>-0.82015206488767867</v>
      </c>
      <c r="F1155" s="357"/>
    </row>
    <row r="1156" spans="2:6" x14ac:dyDescent="0.2">
      <c r="B1156" s="127">
        <v>40585</v>
      </c>
      <c r="C1156" s="201">
        <v>0.1914472962167417</v>
      </c>
      <c r="D1156" s="201">
        <v>0.1914472962167417</v>
      </c>
      <c r="E1156" s="206">
        <f t="shared" si="17"/>
        <v>-1.6531427238185661</v>
      </c>
      <c r="F1156" s="357"/>
    </row>
    <row r="1157" spans="2:6" x14ac:dyDescent="0.2">
      <c r="B1157" s="127">
        <v>40586</v>
      </c>
      <c r="C1157" s="201">
        <v>0.374050265753124</v>
      </c>
      <c r="D1157" s="201">
        <v>0.374050265753124</v>
      </c>
      <c r="E1157" s="206">
        <f t="shared" si="17"/>
        <v>-0.98336509018910856</v>
      </c>
      <c r="F1157" s="357"/>
    </row>
    <row r="1158" spans="2:6" x14ac:dyDescent="0.2">
      <c r="B1158" s="127">
        <v>40587</v>
      </c>
      <c r="C1158" s="201">
        <v>8.9261692353522201E-2</v>
      </c>
      <c r="D1158" s="201">
        <v>8.9261692353522201E-2</v>
      </c>
      <c r="E1158" s="206">
        <f t="shared" si="17"/>
        <v>-2.4161828601408715</v>
      </c>
      <c r="F1158" s="357"/>
    </row>
    <row r="1159" spans="2:6" x14ac:dyDescent="0.2">
      <c r="B1159" s="127">
        <v>40588</v>
      </c>
      <c r="C1159" s="201">
        <v>0.15888744296890928</v>
      </c>
      <c r="D1159" s="201">
        <v>0.15888744296890928</v>
      </c>
      <c r="E1159" s="206">
        <f t="shared" si="17"/>
        <v>-1.8395592333014863</v>
      </c>
      <c r="F1159" s="357"/>
    </row>
    <row r="1160" spans="2:6" x14ac:dyDescent="0.2">
      <c r="B1160" s="127">
        <v>40589</v>
      </c>
      <c r="C1160" s="201">
        <v>0.50862012197990014</v>
      </c>
      <c r="D1160" s="201">
        <v>0.50862012197990014</v>
      </c>
      <c r="E1160" s="206">
        <f t="shared" si="17"/>
        <v>-0.67605386330858297</v>
      </c>
      <c r="F1160" s="357"/>
    </row>
    <row r="1161" spans="2:6" x14ac:dyDescent="0.2">
      <c r="B1161" s="127">
        <v>40590</v>
      </c>
      <c r="C1161" s="201">
        <v>0.66551324062024753</v>
      </c>
      <c r="D1161" s="201">
        <v>0.66551324062024753</v>
      </c>
      <c r="E1161" s="206">
        <f t="shared" si="17"/>
        <v>-0.40719674559695834</v>
      </c>
      <c r="F1161" s="357"/>
    </row>
    <row r="1162" spans="2:6" x14ac:dyDescent="0.2">
      <c r="B1162" s="127">
        <v>40591</v>
      </c>
      <c r="C1162" s="201">
        <v>0.13313369185180537</v>
      </c>
      <c r="D1162" s="201">
        <v>0.13313369185180537</v>
      </c>
      <c r="E1162" s="206">
        <f t="shared" si="17"/>
        <v>-2.0164014537442254</v>
      </c>
      <c r="F1162" s="357"/>
    </row>
    <row r="1163" spans="2:6" x14ac:dyDescent="0.2">
      <c r="B1163" s="127">
        <v>40592</v>
      </c>
      <c r="C1163" s="201">
        <v>0.22039008482149855</v>
      </c>
      <c r="D1163" s="201">
        <v>0.22039008482149855</v>
      </c>
      <c r="E1163" s="206">
        <f t="shared" si="17"/>
        <v>-1.5123561899136144</v>
      </c>
      <c r="F1163" s="357"/>
    </row>
    <row r="1164" spans="2:6" x14ac:dyDescent="0.2">
      <c r="B1164" s="127">
        <v>40593</v>
      </c>
      <c r="C1164" s="201">
        <v>1.373181668521974</v>
      </c>
      <c r="D1164" s="201">
        <v>1.373181668521974</v>
      </c>
      <c r="E1164" s="206">
        <f t="shared" si="17"/>
        <v>0.3171304330526199</v>
      </c>
      <c r="F1164" s="357"/>
    </row>
    <row r="1165" spans="2:6" x14ac:dyDescent="0.2">
      <c r="B1165" s="127">
        <v>40594</v>
      </c>
      <c r="C1165" s="201">
        <v>0.11366394380771702</v>
      </c>
      <c r="D1165" s="201">
        <v>0.11366394380771702</v>
      </c>
      <c r="E1165" s="206">
        <f t="shared" si="17"/>
        <v>-2.1745090454244682</v>
      </c>
      <c r="F1165" s="357"/>
    </row>
    <row r="1166" spans="2:6" x14ac:dyDescent="0.2">
      <c r="B1166" s="127">
        <v>40595</v>
      </c>
      <c r="C1166" s="201">
        <v>0.22243771656135847</v>
      </c>
      <c r="D1166" s="201">
        <v>0.22243771656135847</v>
      </c>
      <c r="E1166" s="206">
        <f t="shared" si="17"/>
        <v>-1.5031081421292449</v>
      </c>
      <c r="F1166" s="357"/>
    </row>
    <row r="1167" spans="2:6" x14ac:dyDescent="0.2">
      <c r="B1167" s="127">
        <v>40596</v>
      </c>
      <c r="C1167" s="201">
        <v>0.27088944983615798</v>
      </c>
      <c r="D1167" s="201">
        <v>0.27088944983615798</v>
      </c>
      <c r="E1167" s="206">
        <f t="shared" si="17"/>
        <v>-1.3060444755141394</v>
      </c>
      <c r="F1167" s="357"/>
    </row>
    <row r="1168" spans="2:6" x14ac:dyDescent="0.2">
      <c r="B1168" s="127">
        <v>40597</v>
      </c>
      <c r="C1168" s="201">
        <v>0.13972813220238003</v>
      </c>
      <c r="D1168" s="201">
        <v>0.13972813220238003</v>
      </c>
      <c r="E1168" s="206">
        <f t="shared" si="17"/>
        <v>-1.9680566571702764</v>
      </c>
      <c r="F1168" s="357"/>
    </row>
    <row r="1169" spans="2:6" x14ac:dyDescent="0.2">
      <c r="B1169" s="127">
        <v>40598</v>
      </c>
      <c r="C1169" s="201">
        <v>9.1110205233533498E-2</v>
      </c>
      <c r="D1169" s="201">
        <v>9.1110205233533498E-2</v>
      </c>
      <c r="E1169" s="206">
        <f t="shared" si="17"/>
        <v>-2.3956854586682641</v>
      </c>
      <c r="F1169" s="357"/>
    </row>
    <row r="1170" spans="2:6" x14ac:dyDescent="0.2">
      <c r="B1170" s="127">
        <v>40599</v>
      </c>
      <c r="C1170" s="201">
        <v>0.58293535692447607</v>
      </c>
      <c r="D1170" s="201">
        <v>0.58293535692447607</v>
      </c>
      <c r="E1170" s="206">
        <f t="shared" si="17"/>
        <v>-0.53967897884022609</v>
      </c>
      <c r="F1170" s="357"/>
    </row>
    <row r="1171" spans="2:6" x14ac:dyDescent="0.2">
      <c r="B1171" s="127">
        <v>40600</v>
      </c>
      <c r="C1171" s="201">
        <v>9.9912199557862069E-2</v>
      </c>
      <c r="D1171" s="201">
        <v>9.9912199557862069E-2</v>
      </c>
      <c r="E1171" s="206">
        <f t="shared" si="17"/>
        <v>-2.3034634830870711</v>
      </c>
      <c r="F1171" s="357"/>
    </row>
    <row r="1172" spans="2:6" x14ac:dyDescent="0.2">
      <c r="B1172" s="127">
        <v>40601</v>
      </c>
      <c r="C1172" s="201">
        <v>0.23364324798921304</v>
      </c>
      <c r="D1172" s="201">
        <v>0.23364324798921304</v>
      </c>
      <c r="E1172" s="206">
        <f t="shared" ref="E1172:E1235" si="18">IF(D1172=0,"",LN(D1172))</f>
        <v>-1.4539599082236692</v>
      </c>
      <c r="F1172" s="357"/>
    </row>
    <row r="1173" spans="2:6" x14ac:dyDescent="0.2">
      <c r="B1173" s="127">
        <v>40602</v>
      </c>
      <c r="C1173" s="201">
        <v>0.10461579467239461</v>
      </c>
      <c r="D1173" s="201">
        <v>0.10461579467239461</v>
      </c>
      <c r="E1173" s="206">
        <f t="shared" si="18"/>
        <v>-2.2574607380586622</v>
      </c>
      <c r="F1173" s="357"/>
    </row>
    <row r="1174" spans="2:6" x14ac:dyDescent="0.2">
      <c r="B1174" s="127">
        <v>40603</v>
      </c>
      <c r="C1174" s="201">
        <v>0.22853514369483072</v>
      </c>
      <c r="D1174" s="201">
        <v>0.22853514369483072</v>
      </c>
      <c r="E1174" s="206">
        <f t="shared" si="18"/>
        <v>-1.4760652787462265</v>
      </c>
      <c r="F1174" s="357"/>
    </row>
    <row r="1175" spans="2:6" x14ac:dyDescent="0.2">
      <c r="B1175" s="127">
        <v>40604</v>
      </c>
      <c r="C1175" s="201">
        <v>6.0398864865712359E-2</v>
      </c>
      <c r="D1175" s="201">
        <v>6.0398864865712359E-2</v>
      </c>
      <c r="E1175" s="206">
        <f t="shared" si="18"/>
        <v>-2.8067849678320038</v>
      </c>
      <c r="F1175" s="357"/>
    </row>
    <row r="1176" spans="2:6" x14ac:dyDescent="0.2">
      <c r="B1176" s="127">
        <v>40605</v>
      </c>
      <c r="C1176" s="201">
        <v>0.63943650930527907</v>
      </c>
      <c r="D1176" s="201">
        <v>0.63943650930527907</v>
      </c>
      <c r="E1176" s="206">
        <f t="shared" si="18"/>
        <v>-0.44716794466638898</v>
      </c>
      <c r="F1176" s="357"/>
    </row>
    <row r="1177" spans="2:6" x14ac:dyDescent="0.2">
      <c r="B1177" s="127">
        <v>40606</v>
      </c>
      <c r="C1177" s="201">
        <v>8.613850519747257E-2</v>
      </c>
      <c r="D1177" s="201">
        <v>8.613850519747257E-2</v>
      </c>
      <c r="E1177" s="206">
        <f t="shared" si="18"/>
        <v>-2.451798752682123</v>
      </c>
      <c r="F1177" s="357"/>
    </row>
    <row r="1178" spans="2:6" x14ac:dyDescent="0.2">
      <c r="B1178" s="127">
        <v>40607</v>
      </c>
      <c r="C1178" s="201">
        <v>0.18073407441087472</v>
      </c>
      <c r="D1178" s="201">
        <v>0.18073407441087472</v>
      </c>
      <c r="E1178" s="206">
        <f t="shared" si="18"/>
        <v>-1.7107285302019375</v>
      </c>
      <c r="F1178" s="357"/>
    </row>
    <row r="1179" spans="2:6" x14ac:dyDescent="0.2">
      <c r="B1179" s="127">
        <v>40608</v>
      </c>
      <c r="C1179" s="201">
        <v>0.44290149103965137</v>
      </c>
      <c r="D1179" s="201">
        <v>0.44290149103965137</v>
      </c>
      <c r="E1179" s="206">
        <f t="shared" si="18"/>
        <v>-0.8144079015207164</v>
      </c>
      <c r="F1179" s="357"/>
    </row>
    <row r="1180" spans="2:6" x14ac:dyDescent="0.2">
      <c r="B1180" s="127">
        <v>40609</v>
      </c>
      <c r="C1180" s="201">
        <v>0.55104654991298352</v>
      </c>
      <c r="D1180" s="201">
        <v>0.55104654991298352</v>
      </c>
      <c r="E1180" s="206">
        <f t="shared" si="18"/>
        <v>-0.59593599079698045</v>
      </c>
      <c r="F1180" s="357"/>
    </row>
    <row r="1181" spans="2:6" x14ac:dyDescent="0.2">
      <c r="B1181" s="127">
        <v>40610</v>
      </c>
      <c r="C1181" s="201">
        <v>5.114062181527413E-2</v>
      </c>
      <c r="D1181" s="201">
        <v>5.114062181527413E-2</v>
      </c>
      <c r="E1181" s="206">
        <f t="shared" si="18"/>
        <v>-2.9731761501145244</v>
      </c>
      <c r="F1181" s="357"/>
    </row>
    <row r="1182" spans="2:6" x14ac:dyDescent="0.2">
      <c r="B1182" s="127">
        <v>40611</v>
      </c>
      <c r="C1182" s="201">
        <v>0.42531945250152869</v>
      </c>
      <c r="D1182" s="201">
        <v>0.42531945250152869</v>
      </c>
      <c r="E1182" s="206">
        <f t="shared" si="18"/>
        <v>-0.85491473946254448</v>
      </c>
      <c r="F1182" s="357"/>
    </row>
    <row r="1183" spans="2:6" x14ac:dyDescent="0.2">
      <c r="B1183" s="127">
        <v>40612</v>
      </c>
      <c r="C1183" s="201">
        <v>0.13478778946708264</v>
      </c>
      <c r="D1183" s="201">
        <v>0.13478778946708264</v>
      </c>
      <c r="E1183" s="206">
        <f t="shared" si="18"/>
        <v>-2.0040536671951887</v>
      </c>
      <c r="F1183" s="357"/>
    </row>
    <row r="1184" spans="2:6" x14ac:dyDescent="0.2">
      <c r="B1184" s="127">
        <v>40613</v>
      </c>
      <c r="C1184" s="201">
        <v>0.42925009015223969</v>
      </c>
      <c r="D1184" s="201">
        <v>0.42925009015223969</v>
      </c>
      <c r="E1184" s="206">
        <f t="shared" si="18"/>
        <v>-0.84571556918188417</v>
      </c>
      <c r="F1184" s="357"/>
    </row>
    <row r="1185" spans="2:6" x14ac:dyDescent="0.2">
      <c r="B1185" s="127">
        <v>40614</v>
      </c>
      <c r="C1185" s="201">
        <v>3.0402470955300166E-2</v>
      </c>
      <c r="D1185" s="201">
        <v>3.0402470955300166E-2</v>
      </c>
      <c r="E1185" s="206">
        <f t="shared" si="18"/>
        <v>-3.4932313924487692</v>
      </c>
      <c r="F1185" s="357"/>
    </row>
    <row r="1186" spans="2:6" x14ac:dyDescent="0.2">
      <c r="B1186" s="127">
        <v>40615</v>
      </c>
      <c r="C1186" s="201">
        <v>0.47863783885483135</v>
      </c>
      <c r="D1186" s="201">
        <v>0.47863783885483135</v>
      </c>
      <c r="E1186" s="206">
        <f t="shared" si="18"/>
        <v>-0.73681104508932871</v>
      </c>
      <c r="F1186" s="357"/>
    </row>
    <row r="1187" spans="2:6" x14ac:dyDescent="0.2">
      <c r="B1187" s="127">
        <v>40616</v>
      </c>
      <c r="C1187" s="201">
        <v>0.25882472836738218</v>
      </c>
      <c r="D1187" s="201">
        <v>0.25882472836738218</v>
      </c>
      <c r="E1187" s="206">
        <f t="shared" si="18"/>
        <v>-1.3516041708142077</v>
      </c>
      <c r="F1187" s="357"/>
    </row>
    <row r="1188" spans="2:6" x14ac:dyDescent="0.2">
      <c r="B1188" s="127">
        <v>40617</v>
      </c>
      <c r="C1188" s="201">
        <v>0.18989354196390773</v>
      </c>
      <c r="D1188" s="201">
        <v>0.18989354196390773</v>
      </c>
      <c r="E1188" s="206">
        <f t="shared" si="18"/>
        <v>-1.6612916693045277</v>
      </c>
      <c r="F1188" s="357"/>
    </row>
    <row r="1189" spans="2:6" x14ac:dyDescent="0.2">
      <c r="B1189" s="127">
        <v>40618</v>
      </c>
      <c r="C1189" s="201">
        <v>7.0265439550963441E-2</v>
      </c>
      <c r="D1189" s="201">
        <v>7.0265439550963441E-2</v>
      </c>
      <c r="E1189" s="206">
        <f t="shared" si="18"/>
        <v>-2.655475214831498</v>
      </c>
      <c r="F1189" s="357"/>
    </row>
    <row r="1190" spans="2:6" x14ac:dyDescent="0.2">
      <c r="B1190" s="127">
        <v>40619</v>
      </c>
      <c r="C1190" s="201">
        <v>4.0196923848795099E-2</v>
      </c>
      <c r="D1190" s="201">
        <v>4.0196923848795099E-2</v>
      </c>
      <c r="E1190" s="206">
        <f t="shared" si="18"/>
        <v>-3.2139648074593072</v>
      </c>
      <c r="F1190" s="357"/>
    </row>
    <row r="1191" spans="2:6" x14ac:dyDescent="0.2">
      <c r="B1191" s="127">
        <v>40620</v>
      </c>
      <c r="C1191" s="201">
        <v>2.4162368103353659E-2</v>
      </c>
      <c r="D1191" s="201">
        <v>2.4162368103353659E-2</v>
      </c>
      <c r="E1191" s="206">
        <f t="shared" si="18"/>
        <v>-3.7229588931960098</v>
      </c>
      <c r="F1191" s="357"/>
    </row>
    <row r="1192" spans="2:6" x14ac:dyDescent="0.2">
      <c r="B1192" s="127">
        <v>40621</v>
      </c>
      <c r="C1192" s="201">
        <v>3.676486728022451E-2</v>
      </c>
      <c r="D1192" s="201">
        <v>3.676486728022451E-2</v>
      </c>
      <c r="E1192" s="206">
        <f t="shared" si="18"/>
        <v>-3.303212583289481</v>
      </c>
      <c r="F1192" s="357"/>
    </row>
    <row r="1193" spans="2:6" x14ac:dyDescent="0.2">
      <c r="B1193" s="127">
        <v>40622</v>
      </c>
      <c r="C1193" s="201">
        <v>0.33158464119408609</v>
      </c>
      <c r="D1193" s="201">
        <v>0.33158464119408609</v>
      </c>
      <c r="E1193" s="206">
        <f t="shared" si="18"/>
        <v>-1.1038721740612079</v>
      </c>
      <c r="F1193" s="357"/>
    </row>
    <row r="1194" spans="2:6" x14ac:dyDescent="0.2">
      <c r="B1194" s="127">
        <v>40623</v>
      </c>
      <c r="C1194" s="201">
        <v>0.48611185149182345</v>
      </c>
      <c r="D1194" s="201">
        <v>0.48611185149182345</v>
      </c>
      <c r="E1194" s="206">
        <f t="shared" si="18"/>
        <v>-0.72131653445890753</v>
      </c>
      <c r="F1194" s="357"/>
    </row>
    <row r="1195" spans="2:6" x14ac:dyDescent="0.2">
      <c r="B1195" s="127">
        <v>40624</v>
      </c>
      <c r="C1195" s="201">
        <v>0.93430488703532388</v>
      </c>
      <c r="D1195" s="201">
        <v>0.93430488703532388</v>
      </c>
      <c r="E1195" s="206">
        <f t="shared" si="18"/>
        <v>-6.7952462505133732E-2</v>
      </c>
      <c r="F1195" s="357"/>
    </row>
    <row r="1196" spans="2:6" x14ac:dyDescent="0.2">
      <c r="B1196" s="127">
        <v>40625</v>
      </c>
      <c r="C1196" s="201">
        <v>0.10400746303758171</v>
      </c>
      <c r="D1196" s="201">
        <v>0.10400746303758171</v>
      </c>
      <c r="E1196" s="206">
        <f t="shared" si="18"/>
        <v>-2.2632926224386409</v>
      </c>
      <c r="F1196" s="357"/>
    </row>
    <row r="1197" spans="2:6" x14ac:dyDescent="0.2">
      <c r="B1197" s="127">
        <v>40626</v>
      </c>
      <c r="C1197" s="201">
        <v>0.96838870510026498</v>
      </c>
      <c r="D1197" s="201">
        <v>0.96838870510026498</v>
      </c>
      <c r="E1197" s="206">
        <f t="shared" si="18"/>
        <v>-3.2121717451488861E-2</v>
      </c>
      <c r="F1197" s="357"/>
    </row>
    <row r="1198" spans="2:6" x14ac:dyDescent="0.2">
      <c r="B1198" s="127">
        <v>40627</v>
      </c>
      <c r="C1198" s="201">
        <v>1.0394600272808516</v>
      </c>
      <c r="D1198" s="201">
        <v>1.0394600272808516</v>
      </c>
      <c r="E1198" s="206">
        <f t="shared" si="18"/>
        <v>3.8701373782289931E-2</v>
      </c>
      <c r="F1198" s="357"/>
    </row>
    <row r="1199" spans="2:6" x14ac:dyDescent="0.2">
      <c r="B1199" s="127">
        <v>40628</v>
      </c>
      <c r="C1199" s="201">
        <v>0.19314372618804973</v>
      </c>
      <c r="D1199" s="201">
        <v>0.19314372618804973</v>
      </c>
      <c r="E1199" s="206">
        <f t="shared" si="18"/>
        <v>-1.6443206719503234</v>
      </c>
      <c r="F1199" s="357"/>
    </row>
    <row r="1200" spans="2:6" x14ac:dyDescent="0.2">
      <c r="B1200" s="127">
        <v>40629</v>
      </c>
      <c r="C1200" s="201">
        <v>1.5633182295667989E-2</v>
      </c>
      <c r="D1200" s="201">
        <v>1.5633182295667989E-2</v>
      </c>
      <c r="E1200" s="206">
        <f t="shared" si="18"/>
        <v>-4.1583595535025948</v>
      </c>
      <c r="F1200" s="357"/>
    </row>
    <row r="1201" spans="2:6" x14ac:dyDescent="0.2">
      <c r="B1201" s="127">
        <v>40630</v>
      </c>
      <c r="C1201" s="201">
        <v>2.5667518540004076E-2</v>
      </c>
      <c r="D1201" s="201">
        <v>2.5667518540004076E-2</v>
      </c>
      <c r="E1201" s="206">
        <f t="shared" si="18"/>
        <v>-3.6625289564770456</v>
      </c>
      <c r="F1201" s="357"/>
    </row>
    <row r="1202" spans="2:6" x14ac:dyDescent="0.2">
      <c r="B1202" s="127">
        <v>40631</v>
      </c>
      <c r="C1202" s="201">
        <v>8.0883021589501572E-2</v>
      </c>
      <c r="D1202" s="201">
        <v>8.0883021589501572E-2</v>
      </c>
      <c r="E1202" s="206">
        <f t="shared" si="18"/>
        <v>-2.5147513460471056</v>
      </c>
      <c r="F1202" s="357"/>
    </row>
    <row r="1203" spans="2:6" x14ac:dyDescent="0.2">
      <c r="B1203" s="127">
        <v>40632</v>
      </c>
      <c r="C1203" s="201">
        <v>2.6730531035888429E-2</v>
      </c>
      <c r="D1203" s="201">
        <v>2.6730531035888429E-2</v>
      </c>
      <c r="E1203" s="206">
        <f t="shared" si="18"/>
        <v>-3.6219488823661563</v>
      </c>
      <c r="F1203" s="357"/>
    </row>
    <row r="1204" spans="2:6" x14ac:dyDescent="0.2">
      <c r="B1204" s="127">
        <v>40633</v>
      </c>
      <c r="C1204" s="201">
        <v>4.3983317915993796E-2</v>
      </c>
      <c r="D1204" s="201">
        <v>4.3983317915993796E-2</v>
      </c>
      <c r="E1204" s="206">
        <f t="shared" si="18"/>
        <v>-3.1239448552278306</v>
      </c>
      <c r="F1204" s="357"/>
    </row>
    <row r="1205" spans="2:6" x14ac:dyDescent="0.2">
      <c r="B1205" s="127">
        <v>40634</v>
      </c>
      <c r="C1205" s="201">
        <v>0.22936924789514115</v>
      </c>
      <c r="D1205" s="201">
        <v>0.22936924789514115</v>
      </c>
      <c r="E1205" s="206">
        <f t="shared" si="18"/>
        <v>-1.4724221377841302</v>
      </c>
      <c r="F1205" s="357"/>
    </row>
    <row r="1206" spans="2:6" x14ac:dyDescent="0.2">
      <c r="B1206" s="127">
        <v>40635</v>
      </c>
      <c r="C1206" s="201">
        <v>1.0767877581097816</v>
      </c>
      <c r="D1206" s="201">
        <v>1.0767877581097816</v>
      </c>
      <c r="E1206" s="206">
        <f t="shared" si="18"/>
        <v>7.398231107492495E-2</v>
      </c>
      <c r="F1206" s="357"/>
    </row>
    <row r="1207" spans="2:6" x14ac:dyDescent="0.2">
      <c r="B1207" s="127">
        <v>40636</v>
      </c>
      <c r="C1207" s="201">
        <v>0.38075288879133279</v>
      </c>
      <c r="D1207" s="201">
        <v>0.38075288879133279</v>
      </c>
      <c r="E1207" s="206">
        <f t="shared" si="18"/>
        <v>-0.96560470012774813</v>
      </c>
      <c r="F1207" s="357"/>
    </row>
    <row r="1208" spans="2:6" x14ac:dyDescent="0.2">
      <c r="B1208" s="127">
        <v>40637</v>
      </c>
      <c r="C1208" s="201">
        <v>4.6391558614634447E-2</v>
      </c>
      <c r="D1208" s="201">
        <v>4.6391558614634447E-2</v>
      </c>
      <c r="E1208" s="206">
        <f t="shared" si="18"/>
        <v>-3.0706377627092842</v>
      </c>
      <c r="F1208" s="357"/>
    </row>
    <row r="1209" spans="2:6" x14ac:dyDescent="0.2">
      <c r="B1209" s="127">
        <v>40638</v>
      </c>
      <c r="C1209" s="201">
        <v>9.2267289631708507E-2</v>
      </c>
      <c r="D1209" s="201">
        <v>9.2267289631708507E-2</v>
      </c>
      <c r="E1209" s="206">
        <f t="shared" si="18"/>
        <v>-2.3830655921407771</v>
      </c>
      <c r="F1209" s="357"/>
    </row>
    <row r="1210" spans="2:6" x14ac:dyDescent="0.2">
      <c r="B1210" s="127">
        <v>40639</v>
      </c>
      <c r="C1210" s="201">
        <v>1.1161631206785717E-2</v>
      </c>
      <c r="D1210" s="201">
        <v>1.1161631206785717E-2</v>
      </c>
      <c r="E1210" s="206">
        <f t="shared" si="18"/>
        <v>-4.4952731672275146</v>
      </c>
      <c r="F1210" s="357"/>
    </row>
    <row r="1211" spans="2:6" x14ac:dyDescent="0.2">
      <c r="B1211" s="127">
        <v>40640</v>
      </c>
      <c r="C1211" s="201">
        <v>2.087925871340995E-2</v>
      </c>
      <c r="D1211" s="201">
        <v>2.087925871340995E-2</v>
      </c>
      <c r="E1211" s="206">
        <f t="shared" si="18"/>
        <v>-3.8689990188292422</v>
      </c>
      <c r="F1211" s="357"/>
    </row>
    <row r="1212" spans="2:6" x14ac:dyDescent="0.2">
      <c r="B1212" s="127">
        <v>40641</v>
      </c>
      <c r="C1212" s="201">
        <v>8.0373465452093881E-2</v>
      </c>
      <c r="D1212" s="201">
        <v>8.0373465452093881E-2</v>
      </c>
      <c r="E1212" s="206">
        <f t="shared" si="18"/>
        <v>-2.5210711889600348</v>
      </c>
      <c r="F1212" s="357"/>
    </row>
    <row r="1213" spans="2:6" x14ac:dyDescent="0.2">
      <c r="B1213" s="127">
        <v>40642</v>
      </c>
      <c r="C1213" s="201">
        <v>0.85284645897681133</v>
      </c>
      <c r="D1213" s="201">
        <v>0.85284645897681133</v>
      </c>
      <c r="E1213" s="206">
        <f t="shared" si="18"/>
        <v>-0.15917574889213593</v>
      </c>
      <c r="F1213" s="357"/>
    </row>
    <row r="1214" spans="2:6" x14ac:dyDescent="0.2">
      <c r="B1214" s="127">
        <v>40643</v>
      </c>
      <c r="C1214" s="201">
        <v>0.27482479108198365</v>
      </c>
      <c r="D1214" s="201">
        <v>0.27482479108198365</v>
      </c>
      <c r="E1214" s="206">
        <f t="shared" si="18"/>
        <v>-1.2916215077031306</v>
      </c>
      <c r="F1214" s="357"/>
    </row>
    <row r="1215" spans="2:6" x14ac:dyDescent="0.2">
      <c r="B1215" s="127">
        <v>40644</v>
      </c>
      <c r="C1215" s="201">
        <v>0.55003684482839732</v>
      </c>
      <c r="D1215" s="201">
        <v>0.55003684482839732</v>
      </c>
      <c r="E1215" s="206">
        <f t="shared" si="18"/>
        <v>-0.59777001240230421</v>
      </c>
      <c r="F1215" s="357"/>
    </row>
    <row r="1216" spans="2:6" x14ac:dyDescent="0.2">
      <c r="B1216" s="127">
        <v>40645</v>
      </c>
      <c r="C1216" s="201">
        <v>1.1686834637274424</v>
      </c>
      <c r="D1216" s="201">
        <v>1.1686834637274424</v>
      </c>
      <c r="E1216" s="206">
        <f t="shared" si="18"/>
        <v>0.15587787056915278</v>
      </c>
      <c r="F1216" s="357"/>
    </row>
    <row r="1217" spans="2:6" x14ac:dyDescent="0.2">
      <c r="B1217" s="127">
        <v>40646</v>
      </c>
      <c r="C1217" s="201">
        <v>0.11206472146877597</v>
      </c>
      <c r="D1217" s="201">
        <v>0.11206472146877597</v>
      </c>
      <c r="E1217" s="206">
        <f t="shared" si="18"/>
        <v>-2.1886787043328355</v>
      </c>
      <c r="F1217" s="357"/>
    </row>
    <row r="1218" spans="2:6" x14ac:dyDescent="0.2">
      <c r="B1218" s="127">
        <v>40647</v>
      </c>
      <c r="C1218" s="201">
        <v>0.31567394678666066</v>
      </c>
      <c r="D1218" s="201">
        <v>0.31567394678666066</v>
      </c>
      <c r="E1218" s="206">
        <f t="shared" si="18"/>
        <v>-1.153045412047973</v>
      </c>
      <c r="F1218" s="357"/>
    </row>
    <row r="1219" spans="2:6" x14ac:dyDescent="0.2">
      <c r="B1219" s="127">
        <v>40648</v>
      </c>
      <c r="C1219" s="201">
        <v>8.9757137705586298E-2</v>
      </c>
      <c r="D1219" s="201">
        <v>8.9757137705586298E-2</v>
      </c>
      <c r="E1219" s="206">
        <f t="shared" si="18"/>
        <v>-2.4106477260229418</v>
      </c>
      <c r="F1219" s="357"/>
    </row>
    <row r="1220" spans="2:6" x14ac:dyDescent="0.2">
      <c r="B1220" s="127">
        <v>40649</v>
      </c>
      <c r="C1220" s="201">
        <v>9.2770574308963481E-3</v>
      </c>
      <c r="D1220" s="201">
        <v>9.2770574308963481E-3</v>
      </c>
      <c r="E1220" s="206">
        <f t="shared" si="18"/>
        <v>-4.6802108696546938</v>
      </c>
      <c r="F1220" s="357"/>
    </row>
    <row r="1221" spans="2:6" x14ac:dyDescent="0.2">
      <c r="B1221" s="127">
        <v>40650</v>
      </c>
      <c r="C1221" s="201">
        <v>2.4825575014502752E-2</v>
      </c>
      <c r="D1221" s="201">
        <v>2.4825575014502752E-2</v>
      </c>
      <c r="E1221" s="206">
        <f t="shared" si="18"/>
        <v>-3.6958809066000082</v>
      </c>
      <c r="F1221" s="357"/>
    </row>
    <row r="1222" spans="2:6" x14ac:dyDescent="0.2">
      <c r="B1222" s="127">
        <v>40651</v>
      </c>
      <c r="C1222" s="201">
        <v>8.4195920415170655E-2</v>
      </c>
      <c r="D1222" s="201">
        <v>8.4195920415170655E-2</v>
      </c>
      <c r="E1222" s="206">
        <f t="shared" si="18"/>
        <v>-2.4746088100338888</v>
      </c>
      <c r="F1222" s="357"/>
    </row>
    <row r="1223" spans="2:6" x14ac:dyDescent="0.2">
      <c r="B1223" s="127">
        <v>40652</v>
      </c>
      <c r="C1223" s="201">
        <v>6.5331368275818813E-2</v>
      </c>
      <c r="D1223" s="201">
        <v>6.5331368275818813E-2</v>
      </c>
      <c r="E1223" s="206">
        <f t="shared" si="18"/>
        <v>-2.7282829862830003</v>
      </c>
      <c r="F1223" s="357"/>
    </row>
    <row r="1224" spans="2:6" x14ac:dyDescent="0.2">
      <c r="B1224" s="127">
        <v>40653</v>
      </c>
      <c r="C1224" s="201">
        <v>0.39161035418071216</v>
      </c>
      <c r="D1224" s="201">
        <v>0.39161035418071216</v>
      </c>
      <c r="E1224" s="206">
        <f t="shared" si="18"/>
        <v>-0.93748792796871161</v>
      </c>
      <c r="F1224" s="357"/>
    </row>
    <row r="1225" spans="2:6" x14ac:dyDescent="0.2">
      <c r="B1225" s="127">
        <v>40654</v>
      </c>
      <c r="C1225" s="201">
        <v>6.0028848716702464E-2</v>
      </c>
      <c r="D1225" s="201">
        <v>6.0028848716702464E-2</v>
      </c>
      <c r="E1225" s="206">
        <f t="shared" si="18"/>
        <v>-2.8129300203680203</v>
      </c>
      <c r="F1225" s="357"/>
    </row>
    <row r="1226" spans="2:6" x14ac:dyDescent="0.2">
      <c r="B1226" s="127">
        <v>40655</v>
      </c>
      <c r="C1226" s="201">
        <v>7.9630297423997742E-2</v>
      </c>
      <c r="D1226" s="201">
        <v>7.9630297423997742E-2</v>
      </c>
      <c r="E1226" s="206">
        <f t="shared" si="18"/>
        <v>-2.5303606376450669</v>
      </c>
      <c r="F1226" s="357"/>
    </row>
    <row r="1227" spans="2:6" x14ac:dyDescent="0.2">
      <c r="B1227" s="127">
        <v>40656</v>
      </c>
      <c r="C1227" s="201">
        <v>0.20955143381257743</v>
      </c>
      <c r="D1227" s="201">
        <v>0.20955143381257743</v>
      </c>
      <c r="E1227" s="206">
        <f t="shared" si="18"/>
        <v>-1.5627860622933656</v>
      </c>
      <c r="F1227" s="357"/>
    </row>
    <row r="1228" spans="2:6" x14ac:dyDescent="0.2">
      <c r="B1228" s="127">
        <v>40657</v>
      </c>
      <c r="C1228" s="201">
        <v>2.2251140621815269E-2</v>
      </c>
      <c r="D1228" s="201">
        <v>2.2251140621815269E-2</v>
      </c>
      <c r="E1228" s="206">
        <f t="shared" si="18"/>
        <v>-3.8053620077820267</v>
      </c>
      <c r="F1228" s="357"/>
    </row>
    <row r="1229" spans="2:6" x14ac:dyDescent="0.2">
      <c r="B1229" s="127">
        <v>40658</v>
      </c>
      <c r="C1229" s="201">
        <v>2.9714178203540241E-2</v>
      </c>
      <c r="D1229" s="201">
        <v>2.9714178203540241E-2</v>
      </c>
      <c r="E1229" s="206">
        <f t="shared" si="18"/>
        <v>-3.5161309664927658</v>
      </c>
      <c r="F1229" s="357"/>
    </row>
    <row r="1230" spans="2:6" x14ac:dyDescent="0.2">
      <c r="B1230" s="127">
        <v>40659</v>
      </c>
      <c r="C1230" s="201">
        <v>9.5326194321192822E-3</v>
      </c>
      <c r="D1230" s="201">
        <v>9.5326194321192822E-3</v>
      </c>
      <c r="E1230" s="206">
        <f t="shared" si="18"/>
        <v>-4.6530357373711748</v>
      </c>
      <c r="F1230" s="357"/>
    </row>
    <row r="1231" spans="2:6" x14ac:dyDescent="0.2">
      <c r="B1231" s="127">
        <v>40660</v>
      </c>
      <c r="C1231" s="201">
        <v>0.30468948432918891</v>
      </c>
      <c r="D1231" s="201">
        <v>0.30468948432918891</v>
      </c>
      <c r="E1231" s="206">
        <f t="shared" si="18"/>
        <v>-1.1884621051410196</v>
      </c>
      <c r="F1231" s="357"/>
    </row>
    <row r="1232" spans="2:6" x14ac:dyDescent="0.2">
      <c r="B1232" s="127">
        <v>40661</v>
      </c>
      <c r="C1232" s="201">
        <v>3.6854235587400634E-2</v>
      </c>
      <c r="D1232" s="201">
        <v>3.6854235587400634E-2</v>
      </c>
      <c r="E1232" s="206">
        <f t="shared" si="18"/>
        <v>-3.300784725638588</v>
      </c>
      <c r="F1232" s="357"/>
    </row>
    <row r="1233" spans="2:6" x14ac:dyDescent="0.2">
      <c r="B1233" s="127">
        <v>40662</v>
      </c>
      <c r="C1233" s="201">
        <v>4.3785766921183418E-2</v>
      </c>
      <c r="D1233" s="201">
        <v>4.3785766921183418E-2</v>
      </c>
      <c r="E1233" s="206">
        <f t="shared" si="18"/>
        <v>-3.128446470546788</v>
      </c>
      <c r="F1233" s="357"/>
    </row>
    <row r="1234" spans="2:6" x14ac:dyDescent="0.2">
      <c r="B1234" s="127">
        <v>40663</v>
      </c>
      <c r="C1234" s="201">
        <v>6.1905583167400961E-2</v>
      </c>
      <c r="D1234" s="201">
        <v>6.1905583167400961E-2</v>
      </c>
      <c r="E1234" s="206">
        <f t="shared" si="18"/>
        <v>-2.7821449067936088</v>
      </c>
      <c r="F1234" s="357"/>
    </row>
    <row r="1235" spans="2:6" x14ac:dyDescent="0.2">
      <c r="B1235" s="127">
        <v>40664</v>
      </c>
      <c r="C1235" s="201">
        <v>3.0866559006600715E-2</v>
      </c>
      <c r="D1235" s="201">
        <v>3.0866559006600715E-2</v>
      </c>
      <c r="E1235" s="206">
        <f t="shared" si="18"/>
        <v>-3.4780819139112999</v>
      </c>
      <c r="F1235" s="357"/>
    </row>
    <row r="1236" spans="2:6" x14ac:dyDescent="0.2">
      <c r="B1236" s="127">
        <v>40665</v>
      </c>
      <c r="C1236" s="201">
        <v>0.54400370016149002</v>
      </c>
      <c r="D1236" s="201">
        <v>0.54400370016149002</v>
      </c>
      <c r="E1236" s="206">
        <f t="shared" ref="E1236:E1299" si="19">IF(D1236=0,"",LN(D1236))</f>
        <v>-0.60879923038188144</v>
      </c>
      <c r="F1236" s="357"/>
    </row>
    <row r="1237" spans="2:6" x14ac:dyDescent="0.2">
      <c r="B1237" s="127">
        <v>40666</v>
      </c>
      <c r="C1237" s="201">
        <v>2.7925244194979694E-2</v>
      </c>
      <c r="D1237" s="201">
        <v>2.7925244194979694E-2</v>
      </c>
      <c r="E1237" s="206">
        <f t="shared" si="19"/>
        <v>-3.5782241893926026</v>
      </c>
      <c r="F1237" s="357"/>
    </row>
    <row r="1238" spans="2:6" x14ac:dyDescent="0.2">
      <c r="B1238" s="127">
        <v>40667</v>
      </c>
      <c r="C1238" s="201">
        <v>3.7225819601448717E-2</v>
      </c>
      <c r="D1238" s="201">
        <v>3.7225819601448717E-2</v>
      </c>
      <c r="E1238" s="206">
        <f t="shared" si="19"/>
        <v>-3.2907526831541447</v>
      </c>
      <c r="F1238" s="357"/>
    </row>
    <row r="1239" spans="2:6" x14ac:dyDescent="0.2">
      <c r="B1239" s="127">
        <v>40668</v>
      </c>
      <c r="C1239" s="201">
        <v>0.12734983772596853</v>
      </c>
      <c r="D1239" s="201">
        <v>0.12734983772596853</v>
      </c>
      <c r="E1239" s="206">
        <f t="shared" si="19"/>
        <v>-2.0608173517940864</v>
      </c>
      <c r="F1239" s="357"/>
    </row>
    <row r="1240" spans="2:6" x14ac:dyDescent="0.2">
      <c r="B1240" s="127">
        <v>40669</v>
      </c>
      <c r="C1240" s="201">
        <v>1.9438390743324815E-2</v>
      </c>
      <c r="D1240" s="201">
        <v>1.9438390743324815E-2</v>
      </c>
      <c r="E1240" s="206">
        <f t="shared" si="19"/>
        <v>-3.9405052640695226</v>
      </c>
      <c r="F1240" s="357"/>
    </row>
    <row r="1241" spans="2:6" x14ac:dyDescent="0.2">
      <c r="B1241" s="127">
        <v>40670</v>
      </c>
      <c r="C1241" s="201">
        <v>1.8519621830952793E-2</v>
      </c>
      <c r="D1241" s="201">
        <v>1.8519621830952793E-2</v>
      </c>
      <c r="E1241" s="206">
        <f t="shared" si="19"/>
        <v>-3.9889244694675741</v>
      </c>
      <c r="F1241" s="357"/>
    </row>
    <row r="1242" spans="2:6" x14ac:dyDescent="0.2">
      <c r="B1242" s="127">
        <v>40671</v>
      </c>
      <c r="C1242" s="201">
        <v>3.3936438751352285E-2</v>
      </c>
      <c r="D1242" s="201">
        <v>3.3936438751352285E-2</v>
      </c>
      <c r="E1242" s="206">
        <f t="shared" si="19"/>
        <v>-3.3832659524553064</v>
      </c>
      <c r="F1242" s="357"/>
    </row>
    <row r="1243" spans="2:6" x14ac:dyDescent="0.2">
      <c r="B1243" s="127">
        <v>40672</v>
      </c>
      <c r="C1243" s="201">
        <v>7.400793339709319E-2</v>
      </c>
      <c r="D1243" s="201">
        <v>7.400793339709319E-2</v>
      </c>
      <c r="E1243" s="206">
        <f t="shared" si="19"/>
        <v>-2.6035829834555146</v>
      </c>
      <c r="F1243" s="357"/>
    </row>
    <row r="1244" spans="2:6" x14ac:dyDescent="0.2">
      <c r="B1244" s="127">
        <v>40673</v>
      </c>
      <c r="C1244" s="201">
        <v>0.28021040748812343</v>
      </c>
      <c r="D1244" s="201">
        <v>0.28021040748812343</v>
      </c>
      <c r="E1244" s="206">
        <f t="shared" si="19"/>
        <v>-1.2722145026993403</v>
      </c>
      <c r="F1244" s="357"/>
    </row>
    <row r="1245" spans="2:6" x14ac:dyDescent="0.2">
      <c r="B1245" s="127">
        <v>40674</v>
      </c>
      <c r="C1245" s="201">
        <v>0.14872767752151897</v>
      </c>
      <c r="D1245" s="201">
        <v>0.14872767752151897</v>
      </c>
      <c r="E1245" s="206">
        <f t="shared" si="19"/>
        <v>-1.9056383128998144</v>
      </c>
      <c r="F1245" s="357"/>
    </row>
    <row r="1246" spans="2:6" x14ac:dyDescent="0.2">
      <c r="B1246" s="127">
        <v>40675</v>
      </c>
      <c r="C1246" s="201">
        <v>0.119369404681645</v>
      </c>
      <c r="D1246" s="201">
        <v>0.119369404681645</v>
      </c>
      <c r="E1246" s="206">
        <f t="shared" si="19"/>
        <v>-2.1255323530565544</v>
      </c>
      <c r="F1246" s="357"/>
    </row>
    <row r="1247" spans="2:6" x14ac:dyDescent="0.2">
      <c r="B1247" s="127">
        <v>40676</v>
      </c>
      <c r="C1247" s="201">
        <v>2.1103055768959402</v>
      </c>
      <c r="D1247" s="201">
        <v>2.1103055768959402</v>
      </c>
      <c r="E1247" s="206">
        <f t="shared" si="19"/>
        <v>0.74683276017554312</v>
      </c>
      <c r="F1247" s="357"/>
    </row>
    <row r="1248" spans="2:6" x14ac:dyDescent="0.2">
      <c r="B1248" s="127">
        <v>40677</v>
      </c>
      <c r="C1248" s="201">
        <v>0.99543751273890302</v>
      </c>
      <c r="D1248" s="201">
        <v>0.99543751273890302</v>
      </c>
      <c r="E1248" s="206">
        <f t="shared" si="19"/>
        <v>-4.5729271728465384E-3</v>
      </c>
      <c r="F1248" s="357"/>
    </row>
    <row r="1249" spans="2:6" x14ac:dyDescent="0.2">
      <c r="B1249" s="127">
        <v>40678</v>
      </c>
      <c r="C1249" s="201">
        <v>6.1706464307552396E-2</v>
      </c>
      <c r="D1249" s="201">
        <v>6.1706464307552396E-2</v>
      </c>
      <c r="E1249" s="206">
        <f t="shared" si="19"/>
        <v>-2.7853665835822476</v>
      </c>
      <c r="F1249" s="357"/>
    </row>
    <row r="1250" spans="2:6" x14ac:dyDescent="0.2">
      <c r="B1250" s="127">
        <v>40679</v>
      </c>
      <c r="C1250" s="201">
        <v>0.27460528997663886</v>
      </c>
      <c r="D1250" s="201">
        <v>0.27460528997663886</v>
      </c>
      <c r="E1250" s="206">
        <f t="shared" si="19"/>
        <v>-1.2924205215343345</v>
      </c>
      <c r="F1250" s="357"/>
    </row>
    <row r="1251" spans="2:6" x14ac:dyDescent="0.2">
      <c r="B1251" s="127">
        <v>40680</v>
      </c>
      <c r="C1251" s="201">
        <v>3.6755460089995452E-2</v>
      </c>
      <c r="D1251" s="201">
        <v>3.6755460089995452E-2</v>
      </c>
      <c r="E1251" s="206">
        <f t="shared" si="19"/>
        <v>-3.3034684904818694</v>
      </c>
      <c r="F1251" s="357"/>
    </row>
    <row r="1252" spans="2:6" x14ac:dyDescent="0.2">
      <c r="B1252" s="127">
        <v>40681</v>
      </c>
      <c r="C1252" s="201">
        <v>7.1482102820589213E-2</v>
      </c>
      <c r="D1252" s="201">
        <v>7.1482102820589213E-2</v>
      </c>
      <c r="E1252" s="206">
        <f t="shared" si="19"/>
        <v>-2.6383081708165519</v>
      </c>
      <c r="F1252" s="357"/>
    </row>
    <row r="1253" spans="2:6" x14ac:dyDescent="0.2">
      <c r="B1253" s="127">
        <v>40682</v>
      </c>
      <c r="C1253" s="201">
        <v>1.7053668020256822E-2</v>
      </c>
      <c r="D1253" s="201">
        <v>1.7053668020256822E-2</v>
      </c>
      <c r="E1253" s="206">
        <f t="shared" si="19"/>
        <v>-4.0713899652375369</v>
      </c>
      <c r="F1253" s="357"/>
    </row>
    <row r="1254" spans="2:6" x14ac:dyDescent="0.2">
      <c r="B1254" s="127">
        <v>40683</v>
      </c>
      <c r="C1254" s="201">
        <v>0.24010912340665713</v>
      </c>
      <c r="D1254" s="201">
        <v>0.24010912340665713</v>
      </c>
      <c r="E1254" s="206">
        <f t="shared" si="19"/>
        <v>-1.426661778115095</v>
      </c>
      <c r="F1254" s="357"/>
    </row>
    <row r="1255" spans="2:6" x14ac:dyDescent="0.2">
      <c r="B1255" s="127">
        <v>40684</v>
      </c>
      <c r="C1255" s="201">
        <v>5.3967482479108209E-2</v>
      </c>
      <c r="D1255" s="201">
        <v>5.3967482479108209E-2</v>
      </c>
      <c r="E1255" s="206">
        <f t="shared" si="19"/>
        <v>-2.9193735901116487</v>
      </c>
      <c r="F1255" s="357"/>
    </row>
    <row r="1256" spans="2:6" x14ac:dyDescent="0.2">
      <c r="B1256" s="127">
        <v>40685</v>
      </c>
      <c r="C1256" s="201">
        <v>0.53280130446371166</v>
      </c>
      <c r="D1256" s="201">
        <v>0.53280130446371166</v>
      </c>
      <c r="E1256" s="206">
        <f t="shared" si="19"/>
        <v>-0.62960671144117764</v>
      </c>
      <c r="F1256" s="357"/>
    </row>
    <row r="1257" spans="2:6" x14ac:dyDescent="0.2">
      <c r="B1257" s="127">
        <v>40686</v>
      </c>
      <c r="C1257" s="201">
        <v>0.11458271272008906</v>
      </c>
      <c r="D1257" s="201">
        <v>0.11458271272008906</v>
      </c>
      <c r="E1257" s="206">
        <f t="shared" si="19"/>
        <v>-2.1664583349451747</v>
      </c>
      <c r="F1257" s="357"/>
    </row>
    <row r="1258" spans="2:6" x14ac:dyDescent="0.2">
      <c r="B1258" s="127">
        <v>40687</v>
      </c>
      <c r="C1258" s="201">
        <v>0.11574920430849311</v>
      </c>
      <c r="D1258" s="201">
        <v>0.11574920430849311</v>
      </c>
      <c r="E1258" s="206">
        <f t="shared" si="19"/>
        <v>-2.1563294602641028</v>
      </c>
      <c r="F1258" s="357"/>
    </row>
    <row r="1259" spans="2:6" x14ac:dyDescent="0.2">
      <c r="B1259" s="127">
        <v>40688</v>
      </c>
      <c r="C1259" s="201">
        <v>4.1189382417961461E-2</v>
      </c>
      <c r="D1259" s="201">
        <v>4.1189382417961461E-2</v>
      </c>
      <c r="E1259" s="206">
        <f t="shared" si="19"/>
        <v>-3.1895747641410535</v>
      </c>
      <c r="F1259" s="357"/>
    </row>
    <row r="1260" spans="2:6" x14ac:dyDescent="0.2">
      <c r="B1260" s="127">
        <v>40689</v>
      </c>
      <c r="C1260" s="201">
        <v>9.8062118812812599E-2</v>
      </c>
      <c r="D1260" s="201">
        <v>9.8062118812812599E-2</v>
      </c>
      <c r="E1260" s="206">
        <f t="shared" si="19"/>
        <v>-2.3221541356825455</v>
      </c>
      <c r="F1260" s="357"/>
    </row>
    <row r="1261" spans="2:6" x14ac:dyDescent="0.2">
      <c r="B1261" s="127">
        <v>40690</v>
      </c>
      <c r="C1261" s="201">
        <v>7.0499051441651889E-2</v>
      </c>
      <c r="D1261" s="201">
        <v>7.0499051441651889E-2</v>
      </c>
      <c r="E1261" s="206">
        <f t="shared" si="19"/>
        <v>-2.6521560239827719</v>
      </c>
      <c r="F1261" s="357"/>
    </row>
    <row r="1262" spans="2:6" x14ac:dyDescent="0.2">
      <c r="B1262" s="127">
        <v>40691</v>
      </c>
      <c r="C1262" s="201">
        <v>6.5671594989103341E-2</v>
      </c>
      <c r="D1262" s="201">
        <v>6.5671594989103341E-2</v>
      </c>
      <c r="E1262" s="206">
        <f t="shared" si="19"/>
        <v>-2.7230887911329309</v>
      </c>
      <c r="F1262" s="357"/>
    </row>
    <row r="1263" spans="2:6" x14ac:dyDescent="0.2">
      <c r="B1263" s="127">
        <v>40692</v>
      </c>
      <c r="C1263" s="201">
        <v>0.25324940029162291</v>
      </c>
      <c r="D1263" s="201">
        <v>0.25324940029162291</v>
      </c>
      <c r="E1263" s="206">
        <f t="shared" si="19"/>
        <v>-1.3733805039050211</v>
      </c>
      <c r="F1263" s="357"/>
    </row>
    <row r="1264" spans="2:6" x14ac:dyDescent="0.2">
      <c r="B1264" s="127">
        <v>40693</v>
      </c>
      <c r="C1264" s="201">
        <v>9.5345008701650968E-2</v>
      </c>
      <c r="D1264" s="201">
        <v>9.5345008701650968E-2</v>
      </c>
      <c r="E1264" s="206">
        <f t="shared" si="19"/>
        <v>-2.3502532954306607</v>
      </c>
      <c r="F1264" s="357"/>
    </row>
    <row r="1265" spans="2:6" x14ac:dyDescent="0.2">
      <c r="B1265" s="127">
        <v>40694</v>
      </c>
      <c r="C1265" s="201">
        <v>0.13269312177607753</v>
      </c>
      <c r="D1265" s="201">
        <v>0.13269312177607753</v>
      </c>
      <c r="E1265" s="206">
        <f t="shared" si="19"/>
        <v>-2.0197161718729708</v>
      </c>
      <c r="F1265" s="357"/>
    </row>
    <row r="1266" spans="2:6" x14ac:dyDescent="0.2">
      <c r="B1266" s="127">
        <v>40695</v>
      </c>
      <c r="C1266" s="201">
        <v>0.1220739718725012</v>
      </c>
      <c r="D1266" s="201">
        <v>0.1220739718725012</v>
      </c>
      <c r="E1266" s="206">
        <f t="shared" si="19"/>
        <v>-2.103128091166941</v>
      </c>
      <c r="F1266" s="357"/>
    </row>
    <row r="1267" spans="2:6" x14ac:dyDescent="0.2">
      <c r="B1267" s="127">
        <v>40696</v>
      </c>
      <c r="C1267" s="201">
        <v>0.21273106411000145</v>
      </c>
      <c r="D1267" s="201">
        <v>0.21273106411000145</v>
      </c>
      <c r="E1267" s="206">
        <f t="shared" si="19"/>
        <v>-1.5477265208482605</v>
      </c>
      <c r="F1267" s="357"/>
    </row>
    <row r="1268" spans="2:6" x14ac:dyDescent="0.2">
      <c r="B1268" s="127">
        <v>40697</v>
      </c>
      <c r="C1268" s="201">
        <v>3.3920760100970504E-2</v>
      </c>
      <c r="D1268" s="201">
        <v>3.3920760100970504E-2</v>
      </c>
      <c r="E1268" s="206">
        <f t="shared" si="19"/>
        <v>-3.3837280596724022</v>
      </c>
      <c r="F1268" s="357"/>
    </row>
    <row r="1269" spans="2:6" x14ac:dyDescent="0.2">
      <c r="B1269" s="127">
        <v>40698</v>
      </c>
      <c r="C1269" s="201">
        <v>0.12690613192016428</v>
      </c>
      <c r="D1269" s="201">
        <v>0.12690613192016428</v>
      </c>
      <c r="E1269" s="206">
        <f t="shared" si="19"/>
        <v>-2.064307584545332</v>
      </c>
      <c r="F1269" s="357"/>
    </row>
    <row r="1270" spans="2:6" x14ac:dyDescent="0.2">
      <c r="B1270" s="127">
        <v>40699</v>
      </c>
      <c r="C1270" s="201">
        <v>0.62842852887223466</v>
      </c>
      <c r="D1270" s="201">
        <v>0.62842852887223466</v>
      </c>
      <c r="E1270" s="206">
        <f t="shared" si="19"/>
        <v>-0.46453297440738656</v>
      </c>
      <c r="F1270" s="357"/>
    </row>
    <row r="1271" spans="2:6" x14ac:dyDescent="0.2">
      <c r="B1271" s="127">
        <v>40700</v>
      </c>
      <c r="C1271" s="201">
        <v>4.181025697307976E-2</v>
      </c>
      <c r="D1271" s="201">
        <v>4.181025697307976E-2</v>
      </c>
      <c r="E1271" s="206">
        <f t="shared" si="19"/>
        <v>-3.1746135874216028</v>
      </c>
      <c r="F1271" s="357"/>
    </row>
    <row r="1272" spans="2:6" x14ac:dyDescent="0.2">
      <c r="B1272" s="127">
        <v>40701</v>
      </c>
      <c r="C1272" s="201">
        <v>0.4197566673460747</v>
      </c>
      <c r="D1272" s="201">
        <v>0.4197566673460747</v>
      </c>
      <c r="E1272" s="206">
        <f t="shared" si="19"/>
        <v>-0.86808009906231198</v>
      </c>
      <c r="F1272" s="357"/>
    </row>
    <row r="1273" spans="2:6" x14ac:dyDescent="0.2">
      <c r="B1273" s="127">
        <v>40702</v>
      </c>
      <c r="C1273" s="201">
        <v>1.3857637854533487</v>
      </c>
      <c r="D1273" s="201">
        <v>1.3857637854533487</v>
      </c>
      <c r="E1273" s="206">
        <f t="shared" si="19"/>
        <v>0.32625145727720706</v>
      </c>
      <c r="F1273" s="357"/>
    </row>
    <row r="1274" spans="2:6" x14ac:dyDescent="0.2">
      <c r="B1274" s="127">
        <v>40703</v>
      </c>
      <c r="C1274" s="201">
        <v>9.917843871999496E-2</v>
      </c>
      <c r="D1274" s="201">
        <v>9.917843871999496E-2</v>
      </c>
      <c r="E1274" s="206">
        <f t="shared" si="19"/>
        <v>-2.3108346399285491</v>
      </c>
      <c r="F1274" s="357"/>
    </row>
    <row r="1275" spans="2:6" x14ac:dyDescent="0.2">
      <c r="B1275" s="127">
        <v>40704</v>
      </c>
      <c r="C1275" s="201">
        <v>2.9355137109797588E-2</v>
      </c>
      <c r="D1275" s="201">
        <v>2.9355137109797588E-2</v>
      </c>
      <c r="E1275" s="206">
        <f t="shared" si="19"/>
        <v>-3.528287718729235</v>
      </c>
      <c r="F1275" s="357"/>
    </row>
    <row r="1276" spans="2:6" x14ac:dyDescent="0.2">
      <c r="B1276" s="127">
        <v>40705</v>
      </c>
      <c r="C1276" s="201">
        <v>3.8868942161458746E-2</v>
      </c>
      <c r="D1276" s="201">
        <v>3.8868942161458746E-2</v>
      </c>
      <c r="E1276" s="206">
        <f t="shared" si="19"/>
        <v>-3.2475597492694317</v>
      </c>
      <c r="F1276" s="357"/>
    </row>
    <row r="1277" spans="2:6" x14ac:dyDescent="0.2">
      <c r="B1277" s="127">
        <v>40706</v>
      </c>
      <c r="C1277" s="201">
        <v>4.3418886502249891E-2</v>
      </c>
      <c r="D1277" s="201">
        <v>4.3418886502249891E-2</v>
      </c>
      <c r="E1277" s="206">
        <f t="shared" si="19"/>
        <v>-3.1368607596731262</v>
      </c>
      <c r="F1277" s="357"/>
    </row>
    <row r="1278" spans="2:6" x14ac:dyDescent="0.2">
      <c r="B1278" s="127">
        <v>40707</v>
      </c>
      <c r="C1278" s="201">
        <v>0.1427274580204137</v>
      </c>
      <c r="D1278" s="201">
        <v>0.1427274580204137</v>
      </c>
      <c r="E1278" s="206">
        <f t="shared" si="19"/>
        <v>-1.9468183552067986</v>
      </c>
      <c r="F1278" s="357"/>
    </row>
    <row r="1279" spans="2:6" x14ac:dyDescent="0.2">
      <c r="B1279" s="127">
        <v>40708</v>
      </c>
      <c r="C1279" s="201">
        <v>5.5800316708737724E-2</v>
      </c>
      <c r="D1279" s="201">
        <v>5.5800316708737724E-2</v>
      </c>
      <c r="E1279" s="206">
        <f t="shared" si="19"/>
        <v>-2.885975733827149</v>
      </c>
      <c r="F1279" s="357"/>
    </row>
    <row r="1280" spans="2:6" x14ac:dyDescent="0.2">
      <c r="B1280" s="127">
        <v>40709</v>
      </c>
      <c r="C1280" s="201">
        <v>1.1576331509383673</v>
      </c>
      <c r="D1280" s="201">
        <v>1.1576331509383673</v>
      </c>
      <c r="E1280" s="206">
        <f t="shared" si="19"/>
        <v>0.14637753357053263</v>
      </c>
      <c r="F1280" s="357"/>
    </row>
    <row r="1281" spans="2:6" x14ac:dyDescent="0.2">
      <c r="B1281" s="127">
        <v>40710</v>
      </c>
      <c r="C1281" s="201">
        <v>0.16262680108496258</v>
      </c>
      <c r="D1281" s="201">
        <v>0.16262680108496258</v>
      </c>
      <c r="E1281" s="206">
        <f t="shared" si="19"/>
        <v>-1.8162972671303188</v>
      </c>
      <c r="F1281" s="357"/>
    </row>
    <row r="1282" spans="2:6" x14ac:dyDescent="0.2">
      <c r="B1282" s="127">
        <v>40711</v>
      </c>
      <c r="C1282" s="201">
        <v>0.4366347344820557</v>
      </c>
      <c r="D1282" s="201">
        <v>0.4366347344820557</v>
      </c>
      <c r="E1282" s="206">
        <f t="shared" si="19"/>
        <v>-0.82865828126929963</v>
      </c>
      <c r="F1282" s="357"/>
    </row>
    <row r="1283" spans="2:6" x14ac:dyDescent="0.2">
      <c r="B1283" s="127">
        <v>40712</v>
      </c>
      <c r="C1283" s="201">
        <v>0.23343001834402091</v>
      </c>
      <c r="D1283" s="201">
        <v>0.23343001834402091</v>
      </c>
      <c r="E1283" s="206">
        <f t="shared" si="19"/>
        <v>-1.4548729541005156</v>
      </c>
      <c r="F1283" s="357"/>
    </row>
    <row r="1284" spans="2:6" x14ac:dyDescent="0.2">
      <c r="B1284" s="127">
        <v>40713</v>
      </c>
      <c r="C1284" s="201">
        <v>0.13835938602405107</v>
      </c>
      <c r="D1284" s="201">
        <v>0.13835938602405107</v>
      </c>
      <c r="E1284" s="206">
        <f t="shared" si="19"/>
        <v>-1.9779007324479421</v>
      </c>
      <c r="F1284" s="357"/>
    </row>
    <row r="1285" spans="2:6" x14ac:dyDescent="0.2">
      <c r="B1285" s="127">
        <v>40714</v>
      </c>
      <c r="C1285" s="201">
        <v>3.0523713958702432</v>
      </c>
      <c r="D1285" s="201">
        <v>3.0523713958702432</v>
      </c>
      <c r="E1285" s="206">
        <f t="shared" si="19"/>
        <v>1.1159187953601584</v>
      </c>
      <c r="F1285" s="357"/>
    </row>
    <row r="1286" spans="2:6" x14ac:dyDescent="0.2">
      <c r="B1286" s="127">
        <v>40715</v>
      </c>
      <c r="C1286" s="201">
        <v>2.6153556701839116</v>
      </c>
      <c r="D1286" s="201">
        <v>2.6153556701839116</v>
      </c>
      <c r="E1286" s="206">
        <f t="shared" si="19"/>
        <v>0.9614000998107598</v>
      </c>
      <c r="F1286" s="357"/>
    </row>
    <row r="1287" spans="2:6" x14ac:dyDescent="0.2">
      <c r="B1287" s="127">
        <v>40716</v>
      </c>
      <c r="C1287" s="201">
        <v>0.80241608002383136</v>
      </c>
      <c r="D1287" s="201">
        <v>0.80241608002383136</v>
      </c>
      <c r="E1287" s="206">
        <f t="shared" si="19"/>
        <v>-0.22012800262514856</v>
      </c>
      <c r="F1287" s="357"/>
    </row>
    <row r="1288" spans="2:6" x14ac:dyDescent="0.2">
      <c r="B1288" s="127">
        <v>40717</v>
      </c>
      <c r="C1288" s="201">
        <v>9.0838964581928791E-2</v>
      </c>
      <c r="D1288" s="201">
        <v>9.0838964581928791E-2</v>
      </c>
      <c r="E1288" s="206">
        <f t="shared" si="19"/>
        <v>-2.3986669600712021</v>
      </c>
      <c r="F1288" s="357"/>
    </row>
    <row r="1289" spans="2:6" x14ac:dyDescent="0.2">
      <c r="B1289" s="127">
        <v>40718</v>
      </c>
      <c r="C1289" s="201">
        <v>3.4297047710133109E-2</v>
      </c>
      <c r="D1289" s="201">
        <v>3.4297047710133109E-2</v>
      </c>
      <c r="E1289" s="206">
        <f t="shared" si="19"/>
        <v>-3.3726960011055724</v>
      </c>
      <c r="F1289" s="357"/>
    </row>
    <row r="1290" spans="2:6" x14ac:dyDescent="0.2">
      <c r="B1290" s="127">
        <v>40719</v>
      </c>
      <c r="C1290" s="201">
        <v>0.28125146987347327</v>
      </c>
      <c r="D1290" s="201">
        <v>0.28125146987347327</v>
      </c>
      <c r="E1290" s="206">
        <f t="shared" si="19"/>
        <v>-1.2685060992603698</v>
      </c>
      <c r="F1290" s="357"/>
    </row>
    <row r="1291" spans="2:6" x14ac:dyDescent="0.2">
      <c r="B1291" s="127">
        <v>40720</v>
      </c>
      <c r="C1291" s="201">
        <v>0.4082281557203557</v>
      </c>
      <c r="D1291" s="201">
        <v>0.4082281557203557</v>
      </c>
      <c r="E1291" s="206">
        <f t="shared" si="19"/>
        <v>-0.89592905567798586</v>
      </c>
      <c r="F1291" s="357"/>
    </row>
    <row r="1292" spans="2:6" x14ac:dyDescent="0.2">
      <c r="B1292" s="127">
        <v>40721</v>
      </c>
      <c r="C1292" s="201">
        <v>9.4477979335538809E-2</v>
      </c>
      <c r="D1292" s="201">
        <v>9.4477979335538809E-2</v>
      </c>
      <c r="E1292" s="206">
        <f t="shared" si="19"/>
        <v>-2.3593884945408465</v>
      </c>
      <c r="F1292" s="357"/>
    </row>
    <row r="1293" spans="2:6" x14ac:dyDescent="0.2">
      <c r="B1293" s="127">
        <v>40722</v>
      </c>
      <c r="C1293" s="201">
        <v>9.225945030651761E-2</v>
      </c>
      <c r="D1293" s="201">
        <v>9.225945030651761E-2</v>
      </c>
      <c r="E1293" s="206">
        <f t="shared" si="19"/>
        <v>-2.3831505589612849</v>
      </c>
      <c r="F1293" s="357"/>
    </row>
    <row r="1294" spans="2:6" x14ac:dyDescent="0.2">
      <c r="B1294" s="127">
        <v>40723</v>
      </c>
      <c r="C1294" s="201">
        <v>9.3524717392326887E-2</v>
      </c>
      <c r="D1294" s="201">
        <v>9.3524717392326887E-2</v>
      </c>
      <c r="E1294" s="206">
        <f t="shared" si="19"/>
        <v>-2.369529520486501</v>
      </c>
      <c r="F1294" s="357"/>
    </row>
    <row r="1295" spans="2:6" x14ac:dyDescent="0.2">
      <c r="B1295" s="127">
        <v>40724</v>
      </c>
      <c r="C1295" s="201">
        <v>0.12229033724776971</v>
      </c>
      <c r="D1295" s="201">
        <v>0.12229033724776971</v>
      </c>
      <c r="E1295" s="206">
        <f t="shared" si="19"/>
        <v>-2.1013572480140366</v>
      </c>
      <c r="F1295" s="357"/>
    </row>
    <row r="1296" spans="2:6" x14ac:dyDescent="0.2">
      <c r="B1296" s="127">
        <v>40725</v>
      </c>
      <c r="C1296" s="201">
        <v>8.0478512409651766E-3</v>
      </c>
      <c r="D1296" s="201">
        <v>8.0478512409651766E-3</v>
      </c>
      <c r="E1296" s="206">
        <f t="shared" si="19"/>
        <v>-4.8223501497710846</v>
      </c>
      <c r="F1296" s="357"/>
    </row>
    <row r="1297" spans="2:6" x14ac:dyDescent="0.2">
      <c r="B1297" s="127">
        <v>40726</v>
      </c>
      <c r="C1297" s="201">
        <v>0.46195732271366091</v>
      </c>
      <c r="D1297" s="201">
        <v>0.46195732271366091</v>
      </c>
      <c r="E1297" s="206">
        <f t="shared" si="19"/>
        <v>-0.77228276724589462</v>
      </c>
      <c r="F1297" s="357"/>
    </row>
    <row r="1298" spans="2:6" x14ac:dyDescent="0.2">
      <c r="B1298" s="127">
        <v>40727</v>
      </c>
      <c r="C1298" s="201">
        <v>0.17622959815619071</v>
      </c>
      <c r="D1298" s="201">
        <v>0.17622959815619071</v>
      </c>
      <c r="E1298" s="206">
        <f t="shared" si="19"/>
        <v>-1.7359675991320829</v>
      </c>
      <c r="F1298" s="357"/>
    </row>
    <row r="1299" spans="2:6" x14ac:dyDescent="0.2">
      <c r="B1299" s="127">
        <v>40728</v>
      </c>
      <c r="C1299" s="201">
        <v>0.32098900926608243</v>
      </c>
      <c r="D1299" s="201">
        <v>0.32098900926608243</v>
      </c>
      <c r="E1299" s="206">
        <f t="shared" si="19"/>
        <v>-1.1363483954847629</v>
      </c>
      <c r="F1299" s="357"/>
    </row>
    <row r="1300" spans="2:6" x14ac:dyDescent="0.2">
      <c r="B1300" s="127">
        <v>40729</v>
      </c>
      <c r="C1300" s="201">
        <v>3.6265627694768026</v>
      </c>
      <c r="D1300" s="201">
        <v>3.6265627694768026</v>
      </c>
      <c r="E1300" s="206">
        <f t="shared" ref="E1300:E1363" si="20">IF(D1300=0,"",LN(D1300))</f>
        <v>1.2882853042271165</v>
      </c>
      <c r="F1300" s="357"/>
    </row>
    <row r="1301" spans="2:6" x14ac:dyDescent="0.2">
      <c r="B1301" s="127">
        <v>40730</v>
      </c>
      <c r="C1301" s="201">
        <v>0.4717188504413542</v>
      </c>
      <c r="D1301" s="201">
        <v>0.4717188504413542</v>
      </c>
      <c r="E1301" s="206">
        <f t="shared" si="20"/>
        <v>-0.75137212671459175</v>
      </c>
      <c r="F1301" s="357"/>
    </row>
    <row r="1302" spans="2:6" x14ac:dyDescent="0.2">
      <c r="B1302" s="127">
        <v>40731</v>
      </c>
      <c r="C1302" s="201">
        <v>0.36327276148069171</v>
      </c>
      <c r="D1302" s="201">
        <v>0.36327276148069171</v>
      </c>
      <c r="E1302" s="206">
        <f t="shared" si="20"/>
        <v>-1.0126013178459996</v>
      </c>
      <c r="F1302" s="357"/>
    </row>
    <row r="1303" spans="2:6" x14ac:dyDescent="0.2">
      <c r="B1303" s="127">
        <v>40732</v>
      </c>
      <c r="C1303" s="201">
        <v>0.13282639030432258</v>
      </c>
      <c r="D1303" s="201">
        <v>0.13282639030432258</v>
      </c>
      <c r="E1303" s="206">
        <f t="shared" si="20"/>
        <v>-2.0187123395113349</v>
      </c>
      <c r="F1303" s="357"/>
    </row>
    <row r="1304" spans="2:6" x14ac:dyDescent="0.2">
      <c r="B1304" s="127">
        <v>40733</v>
      </c>
      <c r="C1304" s="201">
        <v>0.15531741427697907</v>
      </c>
      <c r="D1304" s="201">
        <v>0.15531741427697907</v>
      </c>
      <c r="E1304" s="206">
        <f t="shared" si="20"/>
        <v>-1.862284421971776</v>
      </c>
      <c r="F1304" s="357"/>
    </row>
    <row r="1305" spans="2:6" x14ac:dyDescent="0.2">
      <c r="B1305" s="127">
        <v>40734</v>
      </c>
      <c r="C1305" s="201">
        <v>4.2213621611451675</v>
      </c>
      <c r="D1305" s="201">
        <v>4.2213621611451675</v>
      </c>
      <c r="E1305" s="206">
        <f t="shared" si="20"/>
        <v>1.4401578629646288</v>
      </c>
      <c r="F1305" s="357"/>
    </row>
    <row r="1306" spans="2:6" x14ac:dyDescent="0.2">
      <c r="B1306" s="127">
        <v>40735</v>
      </c>
      <c r="C1306" s="201">
        <v>0.38252144055439713</v>
      </c>
      <c r="D1306" s="201">
        <v>0.38252144055439713</v>
      </c>
      <c r="E1306" s="206">
        <f t="shared" si="20"/>
        <v>-0.96097057354951254</v>
      </c>
      <c r="F1306" s="357"/>
    </row>
    <row r="1307" spans="2:6" x14ac:dyDescent="0.2">
      <c r="B1307" s="127">
        <v>40736</v>
      </c>
      <c r="C1307" s="201">
        <v>0.11736253743277777</v>
      </c>
      <c r="D1307" s="201">
        <v>0.11736253743277777</v>
      </c>
      <c r="E1307" s="206">
        <f t="shared" si="20"/>
        <v>-2.1424875244474504</v>
      </c>
      <c r="F1307" s="357"/>
    </row>
    <row r="1308" spans="2:6" x14ac:dyDescent="0.2">
      <c r="B1308" s="127">
        <v>40737</v>
      </c>
      <c r="C1308" s="201">
        <v>0.30942443674448505</v>
      </c>
      <c r="D1308" s="201">
        <v>0.30942443674448505</v>
      </c>
      <c r="E1308" s="206">
        <f t="shared" si="20"/>
        <v>-1.1730413628873999</v>
      </c>
      <c r="F1308" s="357"/>
    </row>
    <row r="1309" spans="2:6" x14ac:dyDescent="0.2">
      <c r="B1309" s="127">
        <v>40738</v>
      </c>
      <c r="C1309" s="201">
        <v>0.23271820761668841</v>
      </c>
      <c r="D1309" s="201">
        <v>0.23271820761668841</v>
      </c>
      <c r="E1309" s="206">
        <f t="shared" si="20"/>
        <v>-1.4579269667125765</v>
      </c>
      <c r="F1309" s="357"/>
    </row>
    <row r="1310" spans="2:6" x14ac:dyDescent="0.2">
      <c r="B1310" s="127">
        <v>40739</v>
      </c>
      <c r="C1310" s="201">
        <v>7.1980683902729659E-2</v>
      </c>
      <c r="D1310" s="201">
        <v>7.1980683902729659E-2</v>
      </c>
      <c r="E1310" s="206">
        <f t="shared" si="20"/>
        <v>-2.6313574750881195</v>
      </c>
      <c r="F1310" s="357"/>
    </row>
    <row r="1311" spans="2:6" x14ac:dyDescent="0.2">
      <c r="B1311" s="127">
        <v>40740</v>
      </c>
      <c r="C1311" s="201">
        <v>7.5928568068860627E-2</v>
      </c>
      <c r="D1311" s="201">
        <v>7.5928568068860627E-2</v>
      </c>
      <c r="E1311" s="206">
        <f t="shared" si="20"/>
        <v>-2.5779622745037565</v>
      </c>
      <c r="F1311" s="357"/>
    </row>
    <row r="1312" spans="2:6" x14ac:dyDescent="0.2">
      <c r="B1312" s="127">
        <v>40741</v>
      </c>
      <c r="C1312" s="201">
        <v>7.6696821937567633E-2</v>
      </c>
      <c r="D1312" s="201">
        <v>7.6696821937567633E-2</v>
      </c>
      <c r="E1312" s="206">
        <f t="shared" si="20"/>
        <v>-2.5678950064404216</v>
      </c>
      <c r="F1312" s="357"/>
    </row>
    <row r="1313" spans="2:6" x14ac:dyDescent="0.2">
      <c r="B1313" s="127">
        <v>40742</v>
      </c>
      <c r="C1313" s="201">
        <v>1.1045217227701043</v>
      </c>
      <c r="D1313" s="201">
        <v>1.1045217227701043</v>
      </c>
      <c r="E1313" s="206">
        <f t="shared" si="20"/>
        <v>9.9412411199438749E-2</v>
      </c>
      <c r="F1313" s="357"/>
    </row>
    <row r="1314" spans="2:6" x14ac:dyDescent="0.2">
      <c r="B1314" s="127">
        <v>40743</v>
      </c>
      <c r="C1314" s="201">
        <v>4.3168028096141488E-2</v>
      </c>
      <c r="D1314" s="201">
        <v>4.3168028096141488E-2</v>
      </c>
      <c r="E1314" s="206">
        <f t="shared" si="20"/>
        <v>-3.1426551481012424</v>
      </c>
      <c r="F1314" s="357"/>
    </row>
    <row r="1315" spans="2:6" x14ac:dyDescent="0.2">
      <c r="B1315" s="127">
        <v>40744</v>
      </c>
      <c r="C1315" s="201">
        <v>0.46178328969442317</v>
      </c>
      <c r="D1315" s="201">
        <v>0.46178328969442317</v>
      </c>
      <c r="E1315" s="206">
        <f t="shared" si="20"/>
        <v>-0.77265956787360135</v>
      </c>
      <c r="F1315" s="357"/>
    </row>
    <row r="1316" spans="2:6" x14ac:dyDescent="0.2">
      <c r="B1316" s="127">
        <v>40745</v>
      </c>
      <c r="C1316" s="201">
        <v>0.78135338110095487</v>
      </c>
      <c r="D1316" s="201">
        <v>0.78135338110095487</v>
      </c>
      <c r="E1316" s="206">
        <f t="shared" si="20"/>
        <v>-0.2467277588768558</v>
      </c>
      <c r="F1316" s="357"/>
    </row>
    <row r="1317" spans="2:6" x14ac:dyDescent="0.2">
      <c r="B1317" s="127">
        <v>40746</v>
      </c>
      <c r="C1317" s="201">
        <v>0.2909299007541431</v>
      </c>
      <c r="D1317" s="201">
        <v>0.2909299007541431</v>
      </c>
      <c r="E1317" s="206">
        <f t="shared" si="20"/>
        <v>-1.2346729317087461</v>
      </c>
      <c r="F1317" s="357"/>
    </row>
    <row r="1318" spans="2:6" x14ac:dyDescent="0.2">
      <c r="B1318" s="127">
        <v>40747</v>
      </c>
      <c r="C1318" s="201">
        <v>2.2448691616625639E-2</v>
      </c>
      <c r="D1318" s="201">
        <v>2.2448691616625639E-2</v>
      </c>
      <c r="E1318" s="206">
        <f t="shared" si="20"/>
        <v>-3.7965229463752572</v>
      </c>
      <c r="F1318" s="357"/>
    </row>
    <row r="1319" spans="2:6" x14ac:dyDescent="0.2">
      <c r="B1319" s="127">
        <v>40748</v>
      </c>
      <c r="C1319" s="201">
        <v>2.5615778993744221E-2</v>
      </c>
      <c r="D1319" s="201">
        <v>2.5615778993744221E-2</v>
      </c>
      <c r="E1319" s="206">
        <f t="shared" si="20"/>
        <v>-3.6645467504295728</v>
      </c>
      <c r="F1319" s="357"/>
    </row>
    <row r="1320" spans="2:6" x14ac:dyDescent="0.2">
      <c r="B1320" s="127">
        <v>40749</v>
      </c>
      <c r="C1320" s="201">
        <v>2.1078377573258492E-2</v>
      </c>
      <c r="D1320" s="201">
        <v>2.1078377573258492E-2</v>
      </c>
      <c r="E1320" s="206">
        <f t="shared" si="20"/>
        <v>-3.8595075234863914</v>
      </c>
      <c r="F1320" s="357"/>
    </row>
    <row r="1321" spans="2:6" x14ac:dyDescent="0.2">
      <c r="B1321" s="127">
        <v>40750</v>
      </c>
      <c r="C1321" s="201">
        <v>0.3713801915931077</v>
      </c>
      <c r="D1321" s="201">
        <v>0.3713801915931077</v>
      </c>
      <c r="E1321" s="206">
        <f t="shared" si="20"/>
        <v>-0.9905289659147597</v>
      </c>
      <c r="F1321" s="357"/>
    </row>
    <row r="1322" spans="2:6" x14ac:dyDescent="0.2">
      <c r="B1322" s="127">
        <v>40751</v>
      </c>
      <c r="C1322" s="201">
        <v>0.20132954955237459</v>
      </c>
      <c r="D1322" s="201">
        <v>0.20132954955237459</v>
      </c>
      <c r="E1322" s="206">
        <f t="shared" si="20"/>
        <v>-1.6028121635060675</v>
      </c>
      <c r="F1322" s="357"/>
    </row>
    <row r="1323" spans="2:6" x14ac:dyDescent="0.2">
      <c r="B1323" s="127">
        <v>40752</v>
      </c>
      <c r="C1323" s="201">
        <v>3.583669117762342E-2</v>
      </c>
      <c r="D1323" s="201">
        <v>3.583669117762342E-2</v>
      </c>
      <c r="E1323" s="206">
        <f t="shared" si="20"/>
        <v>-3.3287830171902684</v>
      </c>
      <c r="F1323" s="357"/>
    </row>
    <row r="1324" spans="2:6" x14ac:dyDescent="0.2">
      <c r="B1324" s="127">
        <v>40753</v>
      </c>
      <c r="C1324" s="201">
        <v>0.24659538106959755</v>
      </c>
      <c r="D1324" s="201">
        <v>0.24659538106959755</v>
      </c>
      <c r="E1324" s="206">
        <f t="shared" si="20"/>
        <v>-1.4000064188831192</v>
      </c>
      <c r="F1324" s="357"/>
    </row>
    <row r="1325" spans="2:6" x14ac:dyDescent="0.2">
      <c r="B1325" s="127">
        <v>40754</v>
      </c>
      <c r="C1325" s="201">
        <v>0.16173625374327774</v>
      </c>
      <c r="D1325" s="201">
        <v>0.16173625374327774</v>
      </c>
      <c r="E1325" s="206">
        <f t="shared" si="20"/>
        <v>-1.8217883337981307</v>
      </c>
      <c r="F1325" s="357"/>
    </row>
    <row r="1326" spans="2:6" x14ac:dyDescent="0.2">
      <c r="B1326" s="127">
        <v>40755</v>
      </c>
      <c r="C1326" s="201">
        <v>5.4571110518806532E-2</v>
      </c>
      <c r="D1326" s="201">
        <v>5.4571110518806532E-2</v>
      </c>
      <c r="E1326" s="206">
        <f t="shared" si="20"/>
        <v>-2.908250647637268</v>
      </c>
      <c r="F1326" s="357"/>
    </row>
    <row r="1327" spans="2:6" x14ac:dyDescent="0.2">
      <c r="B1327" s="127">
        <v>40756</v>
      </c>
      <c r="C1327" s="201">
        <v>2.9478998447813612E-2</v>
      </c>
      <c r="D1327" s="201">
        <v>2.9478998447813612E-2</v>
      </c>
      <c r="E1327" s="206">
        <f t="shared" si="20"/>
        <v>-3.524077186192891</v>
      </c>
      <c r="F1327" s="357"/>
    </row>
    <row r="1328" spans="2:6" x14ac:dyDescent="0.2">
      <c r="B1328" s="127">
        <v>40757</v>
      </c>
      <c r="C1328" s="201">
        <v>6.5530487135667351E-2</v>
      </c>
      <c r="D1328" s="201">
        <v>6.5530487135667351E-2</v>
      </c>
      <c r="E1328" s="206">
        <f t="shared" si="20"/>
        <v>-2.7252397921773861</v>
      </c>
      <c r="F1328" s="357"/>
    </row>
    <row r="1329" spans="2:6" x14ac:dyDescent="0.2">
      <c r="B1329" s="127">
        <v>40758</v>
      </c>
      <c r="C1329" s="201">
        <v>5.6458820024772267E-2</v>
      </c>
      <c r="D1329" s="201">
        <v>5.6458820024772267E-2</v>
      </c>
      <c r="E1329" s="206">
        <f t="shared" si="20"/>
        <v>-2.8742437556884664</v>
      </c>
      <c r="F1329" s="357"/>
    </row>
    <row r="1330" spans="2:6" x14ac:dyDescent="0.2">
      <c r="B1330" s="127">
        <v>40759</v>
      </c>
      <c r="C1330" s="201">
        <v>0.2327385898621846</v>
      </c>
      <c r="D1330" s="201">
        <v>0.2327385898621846</v>
      </c>
      <c r="E1330" s="206">
        <f t="shared" si="20"/>
        <v>-1.4578393871751432</v>
      </c>
      <c r="F1330" s="357"/>
    </row>
    <row r="1331" spans="2:6" x14ac:dyDescent="0.2">
      <c r="B1331" s="127">
        <v>40760</v>
      </c>
      <c r="C1331" s="201">
        <v>0.25580972389896678</v>
      </c>
      <c r="D1331" s="201">
        <v>0.25580972389896678</v>
      </c>
      <c r="E1331" s="206">
        <f t="shared" si="20"/>
        <v>-1.363321376881371</v>
      </c>
      <c r="F1331" s="357"/>
    </row>
    <row r="1332" spans="2:6" x14ac:dyDescent="0.2">
      <c r="B1332" s="127">
        <v>40761</v>
      </c>
      <c r="C1332" s="201">
        <v>0.16960223263981439</v>
      </c>
      <c r="D1332" s="201">
        <v>0.16960223263981439</v>
      </c>
      <c r="E1332" s="206">
        <f t="shared" si="20"/>
        <v>-1.774299391561132</v>
      </c>
      <c r="F1332" s="357"/>
    </row>
    <row r="1333" spans="2:6" x14ac:dyDescent="0.2">
      <c r="B1333" s="127">
        <v>40762</v>
      </c>
      <c r="C1333" s="201">
        <v>0.92412160361236106</v>
      </c>
      <c r="D1333" s="201">
        <v>0.92412160361236106</v>
      </c>
      <c r="E1333" s="206">
        <f t="shared" si="20"/>
        <v>-7.8911610358632145E-2</v>
      </c>
      <c r="F1333" s="357"/>
    </row>
    <row r="1334" spans="2:6" x14ac:dyDescent="0.2">
      <c r="B1334" s="127">
        <v>40763</v>
      </c>
      <c r="C1334" s="201">
        <v>2.7697903764443955E-2</v>
      </c>
      <c r="D1334" s="201">
        <v>2.7697903764443955E-2</v>
      </c>
      <c r="E1334" s="206">
        <f t="shared" si="20"/>
        <v>-3.5863985450263098</v>
      </c>
      <c r="F1334" s="357"/>
    </row>
    <row r="1335" spans="2:6" x14ac:dyDescent="0.2">
      <c r="B1335" s="127">
        <v>40764</v>
      </c>
      <c r="C1335" s="201">
        <v>0.26693059061475988</v>
      </c>
      <c r="D1335" s="201">
        <v>0.26693059061475988</v>
      </c>
      <c r="E1335" s="206">
        <f t="shared" si="20"/>
        <v>-1.320766614621754</v>
      </c>
      <c r="F1335" s="357"/>
    </row>
    <row r="1336" spans="2:6" x14ac:dyDescent="0.2">
      <c r="B1336" s="127">
        <v>40765</v>
      </c>
      <c r="C1336" s="201">
        <v>1.6860287546448003</v>
      </c>
      <c r="D1336" s="201">
        <v>1.6860287546448003</v>
      </c>
      <c r="E1336" s="206">
        <f t="shared" si="20"/>
        <v>0.52237591438369613</v>
      </c>
      <c r="F1336" s="357"/>
    </row>
    <row r="1337" spans="2:6" x14ac:dyDescent="0.2">
      <c r="B1337" s="127">
        <v>40766</v>
      </c>
      <c r="C1337" s="201">
        <v>0.29128423825277117</v>
      </c>
      <c r="D1337" s="201">
        <v>0.29128423825277117</v>
      </c>
      <c r="E1337" s="206">
        <f t="shared" si="20"/>
        <v>-1.2334557247787286</v>
      </c>
      <c r="F1337" s="357"/>
    </row>
    <row r="1338" spans="2:6" x14ac:dyDescent="0.2">
      <c r="B1338" s="127">
        <v>40767</v>
      </c>
      <c r="C1338" s="201">
        <v>7.6326805788557731E-2</v>
      </c>
      <c r="D1338" s="201">
        <v>7.6326805788557731E-2</v>
      </c>
      <c r="E1338" s="206">
        <f t="shared" si="20"/>
        <v>-2.5727310814395277</v>
      </c>
      <c r="F1338" s="357"/>
    </row>
    <row r="1339" spans="2:6" x14ac:dyDescent="0.2">
      <c r="B1339" s="127">
        <v>40768</v>
      </c>
      <c r="C1339" s="201">
        <v>0.48427744939715589</v>
      </c>
      <c r="D1339" s="201">
        <v>0.48427744939715589</v>
      </c>
      <c r="E1339" s="206">
        <f t="shared" si="20"/>
        <v>-0.72509729395014866</v>
      </c>
      <c r="F1339" s="357"/>
    </row>
    <row r="1340" spans="2:6" x14ac:dyDescent="0.2">
      <c r="B1340" s="127">
        <v>40769</v>
      </c>
      <c r="C1340" s="201">
        <v>3.0008936830717612E-3</v>
      </c>
      <c r="D1340" s="201">
        <v>3.0008936830717612E-3</v>
      </c>
      <c r="E1340" s="206">
        <f t="shared" si="20"/>
        <v>-5.8088451403184882</v>
      </c>
      <c r="F1340" s="357"/>
    </row>
    <row r="1341" spans="2:6" x14ac:dyDescent="0.2">
      <c r="B1341" s="127">
        <v>40770</v>
      </c>
      <c r="C1341" s="201">
        <v>0.13692322164908047</v>
      </c>
      <c r="D1341" s="201">
        <v>0.13692322164908047</v>
      </c>
      <c r="E1341" s="206">
        <f t="shared" si="20"/>
        <v>-1.9883349361704352</v>
      </c>
      <c r="F1341" s="357"/>
    </row>
    <row r="1342" spans="2:6" x14ac:dyDescent="0.2">
      <c r="B1342" s="127">
        <v>40771</v>
      </c>
      <c r="C1342" s="201">
        <v>5.0035276963358993E-2</v>
      </c>
      <c r="D1342" s="201">
        <v>5.0035276963358993E-2</v>
      </c>
      <c r="E1342" s="206">
        <f t="shared" si="20"/>
        <v>-2.9950269830626328</v>
      </c>
      <c r="F1342" s="357"/>
    </row>
    <row r="1343" spans="2:6" x14ac:dyDescent="0.2">
      <c r="B1343" s="127">
        <v>40772</v>
      </c>
      <c r="C1343" s="201">
        <v>0.79213715683353991</v>
      </c>
      <c r="D1343" s="201">
        <v>0.79213715683353991</v>
      </c>
      <c r="E1343" s="206">
        <f t="shared" si="20"/>
        <v>-0.23302072434113272</v>
      </c>
      <c r="F1343" s="357"/>
    </row>
    <row r="1344" spans="2:6" x14ac:dyDescent="0.2">
      <c r="B1344" s="127">
        <v>40773</v>
      </c>
      <c r="C1344" s="201">
        <v>0.1425596964613286</v>
      </c>
      <c r="D1344" s="201">
        <v>0.1425596964613286</v>
      </c>
      <c r="E1344" s="206">
        <f t="shared" si="20"/>
        <v>-1.9479944444613393</v>
      </c>
      <c r="F1344" s="357"/>
    </row>
    <row r="1345" spans="2:6" x14ac:dyDescent="0.2">
      <c r="B1345" s="127">
        <v>40774</v>
      </c>
      <c r="C1345" s="201">
        <v>3.1230303695457901E-2</v>
      </c>
      <c r="D1345" s="201">
        <v>3.1230303695457901E-2</v>
      </c>
      <c r="E1345" s="206">
        <f t="shared" si="20"/>
        <v>-3.4663663832561133</v>
      </c>
      <c r="F1345" s="357"/>
    </row>
    <row r="1346" spans="2:6" x14ac:dyDescent="0.2">
      <c r="B1346" s="127">
        <v>40775</v>
      </c>
      <c r="C1346" s="201">
        <v>3.2282341136075005E-2</v>
      </c>
      <c r="D1346" s="201">
        <v>3.2282341136075005E-2</v>
      </c>
      <c r="E1346" s="206">
        <f t="shared" si="20"/>
        <v>-3.4332349123095525</v>
      </c>
      <c r="F1346" s="357"/>
    </row>
    <row r="1347" spans="2:6" x14ac:dyDescent="0.2">
      <c r="B1347" s="127">
        <v>40776</v>
      </c>
      <c r="C1347" s="201">
        <v>0.17187406908013358</v>
      </c>
      <c r="D1347" s="201">
        <v>0.17187406908013358</v>
      </c>
      <c r="E1347" s="206">
        <f t="shared" si="20"/>
        <v>-1.7609932268370103</v>
      </c>
      <c r="F1347" s="357"/>
    </row>
    <row r="1348" spans="2:6" x14ac:dyDescent="0.2">
      <c r="B1348" s="127">
        <v>40777</v>
      </c>
      <c r="C1348" s="201">
        <v>2.665056991894138E-2</v>
      </c>
      <c r="D1348" s="201">
        <v>2.665056991894138E-2</v>
      </c>
      <c r="E1348" s="206">
        <f t="shared" si="20"/>
        <v>-3.6249447432728159</v>
      </c>
      <c r="F1348" s="357"/>
    </row>
    <row r="1349" spans="2:6" x14ac:dyDescent="0.2">
      <c r="B1349" s="127">
        <v>40778</v>
      </c>
      <c r="C1349" s="201">
        <v>4.2471896019190679E-2</v>
      </c>
      <c r="D1349" s="201">
        <v>4.2471896019190679E-2</v>
      </c>
      <c r="E1349" s="206">
        <f t="shared" si="20"/>
        <v>-3.1589126919239869</v>
      </c>
      <c r="F1349" s="357"/>
    </row>
    <row r="1350" spans="2:6" x14ac:dyDescent="0.2">
      <c r="B1350" s="127">
        <v>40779</v>
      </c>
      <c r="C1350" s="201">
        <v>0.11779056458820025</v>
      </c>
      <c r="D1350" s="201">
        <v>0.11779056458820025</v>
      </c>
      <c r="E1350" s="206">
        <f t="shared" si="20"/>
        <v>-2.1388471078469378</v>
      </c>
      <c r="F1350" s="357"/>
    </row>
    <row r="1351" spans="2:6" x14ac:dyDescent="0.2">
      <c r="B1351" s="127">
        <v>40780</v>
      </c>
      <c r="C1351" s="201">
        <v>0.17561813079130148</v>
      </c>
      <c r="D1351" s="201">
        <v>0.17561813079130148</v>
      </c>
      <c r="E1351" s="206">
        <f t="shared" si="20"/>
        <v>-1.7394433525911488</v>
      </c>
      <c r="F1351" s="357"/>
    </row>
    <row r="1352" spans="2:6" x14ac:dyDescent="0.2">
      <c r="B1352" s="127">
        <v>40781</v>
      </c>
      <c r="C1352" s="201">
        <v>0.11494332167886986</v>
      </c>
      <c r="D1352" s="201">
        <v>0.11494332167886986</v>
      </c>
      <c r="E1352" s="206">
        <f t="shared" si="20"/>
        <v>-2.1633161270781653</v>
      </c>
      <c r="F1352" s="357"/>
    </row>
    <row r="1353" spans="2:6" x14ac:dyDescent="0.2">
      <c r="B1353" s="127">
        <v>40782</v>
      </c>
      <c r="C1353" s="201">
        <v>5.6207961618663864E-2</v>
      </c>
      <c r="D1353" s="201">
        <v>5.6207961618663864E-2</v>
      </c>
      <c r="E1353" s="206">
        <f t="shared" si="20"/>
        <v>-2.878696866303621</v>
      </c>
      <c r="F1353" s="357"/>
    </row>
    <row r="1354" spans="2:6" x14ac:dyDescent="0.2">
      <c r="B1354" s="127">
        <v>40783</v>
      </c>
      <c r="C1354" s="201">
        <v>1.9394490522255843E-2</v>
      </c>
      <c r="D1354" s="201">
        <v>1.9394490522255843E-2</v>
      </c>
      <c r="E1354" s="206">
        <f t="shared" si="20"/>
        <v>-3.9427662469448537</v>
      </c>
      <c r="F1354" s="357"/>
    </row>
    <row r="1355" spans="2:6" x14ac:dyDescent="0.2">
      <c r="B1355" s="127">
        <v>40784</v>
      </c>
      <c r="C1355" s="201">
        <v>0.19002367476207646</v>
      </c>
      <c r="D1355" s="201">
        <v>0.19002367476207646</v>
      </c>
      <c r="E1355" s="206">
        <f t="shared" si="20"/>
        <v>-1.6606066105731572</v>
      </c>
      <c r="F1355" s="357"/>
    </row>
    <row r="1356" spans="2:6" x14ac:dyDescent="0.2">
      <c r="B1356" s="127">
        <v>40785</v>
      </c>
      <c r="C1356" s="201">
        <v>4.2537746350794131E-2</v>
      </c>
      <c r="D1356" s="201">
        <v>4.2537746350794131E-2</v>
      </c>
      <c r="E1356" s="206">
        <f t="shared" si="20"/>
        <v>-3.1573634477926498</v>
      </c>
      <c r="F1356" s="357"/>
    </row>
    <row r="1357" spans="2:6" x14ac:dyDescent="0.2">
      <c r="B1357" s="127">
        <v>40786</v>
      </c>
      <c r="C1357" s="201">
        <v>1.2847086122826546E-2</v>
      </c>
      <c r="D1357" s="201">
        <v>1.2847086122826546E-2</v>
      </c>
      <c r="E1357" s="206">
        <f t="shared" si="20"/>
        <v>-4.3546382542245707</v>
      </c>
      <c r="F1357" s="357"/>
    </row>
    <row r="1358" spans="2:6" x14ac:dyDescent="0.2">
      <c r="B1358" s="127">
        <v>40787</v>
      </c>
      <c r="C1358" s="201">
        <v>0.1534453834213951</v>
      </c>
      <c r="D1358" s="201">
        <v>0.1534453834213951</v>
      </c>
      <c r="E1358" s="206">
        <f t="shared" si="20"/>
        <v>-1.8744105835993616</v>
      </c>
      <c r="F1358" s="357"/>
    </row>
    <row r="1359" spans="2:6" x14ac:dyDescent="0.2">
      <c r="B1359" s="127">
        <v>40788</v>
      </c>
      <c r="C1359" s="201">
        <v>0.6690487762813373</v>
      </c>
      <c r="D1359" s="201">
        <v>0.6690487762813373</v>
      </c>
      <c r="E1359" s="206">
        <f t="shared" si="20"/>
        <v>-0.40189831227199091</v>
      </c>
      <c r="F1359" s="357"/>
    </row>
    <row r="1360" spans="2:6" x14ac:dyDescent="0.2">
      <c r="B1360" s="127">
        <v>40789</v>
      </c>
      <c r="C1360" s="201">
        <v>0.22270582148288681</v>
      </c>
      <c r="D1360" s="201">
        <v>0.22270582148288681</v>
      </c>
      <c r="E1360" s="206">
        <f t="shared" si="20"/>
        <v>-1.5019035645894931</v>
      </c>
      <c r="F1360" s="357"/>
    </row>
    <row r="1361" spans="2:6" x14ac:dyDescent="0.2">
      <c r="B1361" s="127">
        <v>40790</v>
      </c>
      <c r="C1361" s="201">
        <v>0.69602232639814343</v>
      </c>
      <c r="D1361" s="201">
        <v>0.69602232639814343</v>
      </c>
      <c r="E1361" s="206">
        <f t="shared" si="20"/>
        <v>-0.36237354100395847</v>
      </c>
      <c r="F1361" s="357"/>
    </row>
    <row r="1362" spans="2:6" x14ac:dyDescent="0.2">
      <c r="B1362" s="127">
        <v>40791</v>
      </c>
      <c r="C1362" s="201">
        <v>0.2721562847870056</v>
      </c>
      <c r="D1362" s="201">
        <v>0.2721562847870056</v>
      </c>
      <c r="E1362" s="206">
        <f t="shared" si="20"/>
        <v>-1.3013788012691552</v>
      </c>
      <c r="F1362" s="357"/>
    </row>
    <row r="1363" spans="2:6" x14ac:dyDescent="0.2">
      <c r="B1363" s="127">
        <v>40792</v>
      </c>
      <c r="C1363" s="201">
        <v>0.40050328467725499</v>
      </c>
      <c r="D1363" s="201">
        <v>0.40050328467725499</v>
      </c>
      <c r="E1363" s="206">
        <f t="shared" si="20"/>
        <v>-0.91503331106601893</v>
      </c>
      <c r="F1363" s="357"/>
    </row>
    <row r="1364" spans="2:6" x14ac:dyDescent="0.2">
      <c r="B1364" s="127">
        <v>40793</v>
      </c>
      <c r="C1364" s="201">
        <v>4.7804205014032389E-2</v>
      </c>
      <c r="D1364" s="201">
        <v>4.7804205014032389E-2</v>
      </c>
      <c r="E1364" s="206">
        <f t="shared" ref="E1364:E1427" si="21">IF(D1364=0,"",LN(D1364))</f>
        <v>-3.040641672349087</v>
      </c>
      <c r="F1364" s="357"/>
    </row>
    <row r="1365" spans="2:6" x14ac:dyDescent="0.2">
      <c r="B1365" s="127">
        <v>40794</v>
      </c>
      <c r="C1365" s="201">
        <v>8.9556450980699583E-3</v>
      </c>
      <c r="D1365" s="201">
        <v>8.9556450980699583E-3</v>
      </c>
      <c r="E1365" s="206">
        <f t="shared" si="21"/>
        <v>-4.7154712083119668</v>
      </c>
      <c r="F1365" s="357"/>
    </row>
    <row r="1366" spans="2:6" x14ac:dyDescent="0.2">
      <c r="B1366" s="127">
        <v>40795</v>
      </c>
      <c r="C1366" s="201">
        <v>0.59061789561154598</v>
      </c>
      <c r="D1366" s="201">
        <v>0.59061789561154598</v>
      </c>
      <c r="E1366" s="206">
        <f t="shared" si="21"/>
        <v>-0.52658600940068179</v>
      </c>
      <c r="F1366" s="357"/>
    </row>
    <row r="1367" spans="2:6" x14ac:dyDescent="0.2">
      <c r="B1367" s="127">
        <v>40796</v>
      </c>
      <c r="C1367" s="201">
        <v>1.7296687101174327E-2</v>
      </c>
      <c r="D1367" s="201">
        <v>1.7296687101174327E-2</v>
      </c>
      <c r="E1367" s="206">
        <f t="shared" si="21"/>
        <v>-4.0572402928582498</v>
      </c>
      <c r="F1367" s="357"/>
    </row>
    <row r="1368" spans="2:6" x14ac:dyDescent="0.2">
      <c r="B1368" s="127">
        <v>40797</v>
      </c>
      <c r="C1368" s="201">
        <v>0.53800818425549912</v>
      </c>
      <c r="D1368" s="201">
        <v>0.53800818425549912</v>
      </c>
      <c r="E1368" s="206">
        <f t="shared" si="21"/>
        <v>-0.61988150656524332</v>
      </c>
      <c r="F1368" s="357"/>
    </row>
    <row r="1369" spans="2:6" x14ac:dyDescent="0.2">
      <c r="B1369" s="127">
        <v>40798</v>
      </c>
      <c r="C1369" s="201">
        <v>1.9891503739358114E-2</v>
      </c>
      <c r="D1369" s="201">
        <v>1.9891503739358114E-2</v>
      </c>
      <c r="E1369" s="206">
        <f t="shared" si="21"/>
        <v>-3.9174625861907892</v>
      </c>
      <c r="F1369" s="357"/>
    </row>
    <row r="1370" spans="2:6" x14ac:dyDescent="0.2">
      <c r="B1370" s="127">
        <v>40799</v>
      </c>
      <c r="C1370" s="201">
        <v>8.3432370141578213E-2</v>
      </c>
      <c r="D1370" s="201">
        <v>8.3432370141578213E-2</v>
      </c>
      <c r="E1370" s="206">
        <f t="shared" si="21"/>
        <v>-2.48371891372688</v>
      </c>
      <c r="F1370" s="357"/>
    </row>
    <row r="1371" spans="2:6" x14ac:dyDescent="0.2">
      <c r="B1371" s="127">
        <v>40800</v>
      </c>
      <c r="C1371" s="201">
        <v>6.1256487041595458E-3</v>
      </c>
      <c r="D1371" s="201">
        <v>6.1256487041595458E-3</v>
      </c>
      <c r="E1371" s="206">
        <f t="shared" si="21"/>
        <v>-5.0952706172763165</v>
      </c>
      <c r="F1371" s="357"/>
    </row>
    <row r="1372" spans="2:6" x14ac:dyDescent="0.2">
      <c r="B1372" s="127">
        <v>40801</v>
      </c>
      <c r="C1372" s="201">
        <v>2.6732098900926603E-2</v>
      </c>
      <c r="D1372" s="201">
        <v>2.6732098900926603E-2</v>
      </c>
      <c r="E1372" s="206">
        <f t="shared" si="21"/>
        <v>-3.6218902296197246</v>
      </c>
      <c r="F1372" s="357"/>
    </row>
    <row r="1373" spans="2:6" x14ac:dyDescent="0.2">
      <c r="B1373" s="127">
        <v>40802</v>
      </c>
      <c r="C1373" s="201">
        <v>8.4473432526928086E-2</v>
      </c>
      <c r="D1373" s="201">
        <v>8.4473432526928086E-2</v>
      </c>
      <c r="E1373" s="206">
        <f t="shared" si="21"/>
        <v>-2.4713182020209037</v>
      </c>
      <c r="F1373" s="357"/>
    </row>
    <row r="1374" spans="2:6" x14ac:dyDescent="0.2">
      <c r="B1374" s="127">
        <v>40803</v>
      </c>
      <c r="C1374" s="201">
        <v>0.64506671265737447</v>
      </c>
      <c r="D1374" s="201">
        <v>0.64506671265737447</v>
      </c>
      <c r="E1374" s="206">
        <f t="shared" si="21"/>
        <v>-0.43840153705837792</v>
      </c>
      <c r="F1374" s="357"/>
    </row>
    <row r="1375" spans="2:6" x14ac:dyDescent="0.2">
      <c r="B1375" s="127">
        <v>40804</v>
      </c>
      <c r="C1375" s="201">
        <v>0.18991078847932766</v>
      </c>
      <c r="D1375" s="201">
        <v>0.18991078847932766</v>
      </c>
      <c r="E1375" s="206">
        <f t="shared" si="21"/>
        <v>-1.6612008514067347</v>
      </c>
      <c r="F1375" s="357"/>
    </row>
    <row r="1376" spans="2:6" x14ac:dyDescent="0.2">
      <c r="B1376" s="127">
        <v>40805</v>
      </c>
      <c r="C1376" s="201">
        <v>1.7660008466471202</v>
      </c>
      <c r="D1376" s="201">
        <v>1.7660008466471202</v>
      </c>
      <c r="E1376" s="206">
        <f t="shared" si="21"/>
        <v>0.56871758159678365</v>
      </c>
      <c r="F1376" s="357"/>
    </row>
    <row r="1377" spans="2:6" x14ac:dyDescent="0.2">
      <c r="B1377" s="127">
        <v>40806</v>
      </c>
      <c r="C1377" s="201">
        <v>1.0040074630375821</v>
      </c>
      <c r="D1377" s="201">
        <v>1.0040074630375821</v>
      </c>
      <c r="E1377" s="206">
        <f t="shared" si="21"/>
        <v>3.9994545462752728E-3</v>
      </c>
      <c r="F1377" s="357"/>
    </row>
    <row r="1378" spans="2:6" x14ac:dyDescent="0.2">
      <c r="B1378" s="127">
        <v>40807</v>
      </c>
      <c r="C1378" s="201">
        <v>0.5551182954171302</v>
      </c>
      <c r="D1378" s="201">
        <v>0.5551182954171302</v>
      </c>
      <c r="E1378" s="206">
        <f t="shared" si="21"/>
        <v>-0.58857404305211847</v>
      </c>
      <c r="F1378" s="357"/>
    </row>
    <row r="1379" spans="2:6" x14ac:dyDescent="0.2">
      <c r="B1379" s="127">
        <v>40808</v>
      </c>
      <c r="C1379" s="201">
        <v>0.56949875354729473</v>
      </c>
      <c r="D1379" s="201">
        <v>0.56949875354729473</v>
      </c>
      <c r="E1379" s="206">
        <f t="shared" si="21"/>
        <v>-0.56299868477632131</v>
      </c>
      <c r="F1379" s="357"/>
    </row>
    <row r="1380" spans="2:6" x14ac:dyDescent="0.2">
      <c r="B1380" s="127">
        <v>40809</v>
      </c>
      <c r="C1380" s="201">
        <v>0.44813032094197336</v>
      </c>
      <c r="D1380" s="201">
        <v>0.44813032094197336</v>
      </c>
      <c r="E1380" s="206">
        <f t="shared" si="21"/>
        <v>-0.80267119390912534</v>
      </c>
      <c r="F1380" s="357"/>
    </row>
    <row r="1381" spans="2:6" x14ac:dyDescent="0.2">
      <c r="B1381" s="127">
        <v>40810</v>
      </c>
      <c r="C1381" s="201">
        <v>0.13516564494128344</v>
      </c>
      <c r="D1381" s="201">
        <v>0.13516564494128344</v>
      </c>
      <c r="E1381" s="206">
        <f t="shared" si="21"/>
        <v>-2.0012542531274167</v>
      </c>
      <c r="F1381" s="357"/>
    </row>
    <row r="1382" spans="2:6" x14ac:dyDescent="0.2">
      <c r="B1382" s="127">
        <v>40811</v>
      </c>
      <c r="C1382" s="201">
        <v>4.6129725153258805E-2</v>
      </c>
      <c r="D1382" s="201">
        <v>4.6129725153258805E-2</v>
      </c>
      <c r="E1382" s="206">
        <f t="shared" si="21"/>
        <v>-3.0762977395212303</v>
      </c>
      <c r="F1382" s="357"/>
    </row>
    <row r="1383" spans="2:6" x14ac:dyDescent="0.2">
      <c r="B1383" s="127">
        <v>40812</v>
      </c>
      <c r="C1383" s="201">
        <v>0.37247299352471741</v>
      </c>
      <c r="D1383" s="201">
        <v>0.37247299352471741</v>
      </c>
      <c r="E1383" s="206">
        <f t="shared" si="21"/>
        <v>-0.98759074439560424</v>
      </c>
      <c r="F1383" s="357"/>
    </row>
    <row r="1384" spans="2:6" x14ac:dyDescent="0.2">
      <c r="B1384" s="127">
        <v>40813</v>
      </c>
      <c r="C1384" s="201">
        <v>5.6115457581411392E-2</v>
      </c>
      <c r="D1384" s="201">
        <v>5.6115457581411392E-2</v>
      </c>
      <c r="E1384" s="206">
        <f t="shared" si="21"/>
        <v>-2.8803439681960747</v>
      </c>
      <c r="F1384" s="357"/>
    </row>
    <row r="1385" spans="2:6" x14ac:dyDescent="0.2">
      <c r="B1385" s="127">
        <v>40814</v>
      </c>
      <c r="C1385" s="201">
        <v>1.5873394898167164</v>
      </c>
      <c r="D1385" s="201">
        <v>1.5873394898167164</v>
      </c>
      <c r="E1385" s="206">
        <f t="shared" si="21"/>
        <v>0.46205933789600112</v>
      </c>
      <c r="F1385" s="357"/>
    </row>
    <row r="1386" spans="2:6" x14ac:dyDescent="0.2">
      <c r="B1386" s="127">
        <v>40815</v>
      </c>
      <c r="C1386" s="201">
        <v>4.8269766858468817</v>
      </c>
      <c r="D1386" s="201">
        <v>4.8269766858468817</v>
      </c>
      <c r="E1386" s="206">
        <f t="shared" si="21"/>
        <v>1.5742203267199093</v>
      </c>
      <c r="F1386" s="357"/>
    </row>
    <row r="1387" spans="2:6" x14ac:dyDescent="0.2">
      <c r="B1387" s="127">
        <v>40816</v>
      </c>
      <c r="C1387" s="201">
        <v>0.27616374782458725</v>
      </c>
      <c r="D1387" s="201">
        <v>0.27616374782458725</v>
      </c>
      <c r="E1387" s="206">
        <f t="shared" si="21"/>
        <v>-1.2867612999719369</v>
      </c>
      <c r="F1387" s="357"/>
    </row>
    <row r="1388" spans="2:6" x14ac:dyDescent="0.2">
      <c r="B1388" s="127">
        <v>40817</v>
      </c>
      <c r="C1388" s="201">
        <v>0.30182656276947684</v>
      </c>
      <c r="D1388" s="201">
        <v>0.30182656276947684</v>
      </c>
      <c r="E1388" s="206">
        <f t="shared" si="21"/>
        <v>-1.1979027220433809</v>
      </c>
      <c r="F1388" s="357"/>
    </row>
    <row r="1389" spans="2:6" x14ac:dyDescent="0.2">
      <c r="B1389" s="127">
        <v>40818</v>
      </c>
      <c r="C1389" s="201">
        <v>0.10866715793104528</v>
      </c>
      <c r="D1389" s="201">
        <v>0.10866715793104528</v>
      </c>
      <c r="E1389" s="206">
        <f t="shared" si="21"/>
        <v>-2.2194656654559179</v>
      </c>
      <c r="F1389" s="357"/>
    </row>
    <row r="1390" spans="2:6" x14ac:dyDescent="0.2">
      <c r="B1390" s="127">
        <v>40819</v>
      </c>
      <c r="C1390" s="201">
        <v>0.10579639704614228</v>
      </c>
      <c r="D1390" s="201">
        <v>0.10579639704614228</v>
      </c>
      <c r="E1390" s="206">
        <f t="shared" si="21"/>
        <v>-2.2462388145220902</v>
      </c>
      <c r="F1390" s="357"/>
    </row>
    <row r="1391" spans="2:6" x14ac:dyDescent="0.2">
      <c r="B1391" s="127">
        <v>40820</v>
      </c>
      <c r="C1391" s="201">
        <v>0.24288110879415506</v>
      </c>
      <c r="D1391" s="201">
        <v>0.24288110879415506</v>
      </c>
      <c r="E1391" s="206">
        <f t="shared" si="21"/>
        <v>-1.4151832195919662</v>
      </c>
      <c r="F1391" s="357"/>
    </row>
    <row r="1392" spans="2:6" x14ac:dyDescent="0.2">
      <c r="B1392" s="127">
        <v>40821</v>
      </c>
      <c r="C1392" s="201">
        <v>0.15360216992521286</v>
      </c>
      <c r="D1392" s="201">
        <v>0.15360216992521286</v>
      </c>
      <c r="E1392" s="206">
        <f t="shared" si="21"/>
        <v>-1.8733893312510808</v>
      </c>
      <c r="F1392" s="357"/>
    </row>
    <row r="1393" spans="2:6" x14ac:dyDescent="0.2">
      <c r="B1393" s="127">
        <v>40822</v>
      </c>
      <c r="C1393" s="201">
        <v>9.4931092331572084E-2</v>
      </c>
      <c r="D1393" s="201">
        <v>9.4931092331572084E-2</v>
      </c>
      <c r="E1393" s="206">
        <f t="shared" si="21"/>
        <v>-2.3546039944489316</v>
      </c>
      <c r="F1393" s="357"/>
    </row>
    <row r="1394" spans="2:6" x14ac:dyDescent="0.2">
      <c r="B1394" s="127">
        <v>40823</v>
      </c>
      <c r="C1394" s="201">
        <v>3.5965256110753997E-2</v>
      </c>
      <c r="D1394" s="201">
        <v>3.5965256110753997E-2</v>
      </c>
      <c r="E1394" s="206">
        <f t="shared" si="21"/>
        <v>-3.3252019145772591</v>
      </c>
      <c r="F1394" s="357"/>
    </row>
    <row r="1395" spans="2:6" x14ac:dyDescent="0.2">
      <c r="B1395" s="127">
        <v>40824</v>
      </c>
      <c r="C1395" s="201">
        <v>0.17815964001818729</v>
      </c>
      <c r="D1395" s="201">
        <v>0.17815964001818729</v>
      </c>
      <c r="E1395" s="206">
        <f t="shared" si="21"/>
        <v>-1.7250752765885726</v>
      </c>
      <c r="F1395" s="357"/>
    </row>
    <row r="1396" spans="2:6" x14ac:dyDescent="0.2">
      <c r="B1396" s="127">
        <v>40825</v>
      </c>
      <c r="C1396" s="201">
        <v>0.23857731926435777</v>
      </c>
      <c r="D1396" s="201">
        <v>0.23857731926435777</v>
      </c>
      <c r="E1396" s="206">
        <f t="shared" si="21"/>
        <v>-1.4330618314042323</v>
      </c>
      <c r="F1396" s="357"/>
    </row>
    <row r="1397" spans="2:6" x14ac:dyDescent="0.2">
      <c r="B1397" s="127">
        <v>40826</v>
      </c>
      <c r="C1397" s="201">
        <v>0.16937489220927859</v>
      </c>
      <c r="D1397" s="201">
        <v>0.16937489220927859</v>
      </c>
      <c r="E1397" s="206">
        <f t="shared" si="21"/>
        <v>-1.7756407237511573</v>
      </c>
      <c r="F1397" s="357"/>
    </row>
    <row r="1398" spans="2:6" x14ac:dyDescent="0.2">
      <c r="B1398" s="127">
        <v>40827</v>
      </c>
      <c r="C1398" s="201">
        <v>0.43146077985607001</v>
      </c>
      <c r="D1398" s="201">
        <v>0.43146077985607001</v>
      </c>
      <c r="E1398" s="206">
        <f t="shared" si="21"/>
        <v>-0.84057866515957647</v>
      </c>
      <c r="F1398" s="357"/>
    </row>
    <row r="1399" spans="2:6" x14ac:dyDescent="0.2">
      <c r="B1399" s="127">
        <v>40828</v>
      </c>
      <c r="C1399" s="201">
        <v>0.22696100719650053</v>
      </c>
      <c r="D1399" s="201">
        <v>0.22696100719650053</v>
      </c>
      <c r="E1399" s="206">
        <f t="shared" si="21"/>
        <v>-1.4829770507204127</v>
      </c>
      <c r="F1399" s="357"/>
    </row>
    <row r="1400" spans="2:6" x14ac:dyDescent="0.2">
      <c r="B1400" s="127">
        <v>40829</v>
      </c>
      <c r="C1400" s="201">
        <v>4.5014973111114596E-2</v>
      </c>
      <c r="D1400" s="201">
        <v>4.5014973111114596E-2</v>
      </c>
      <c r="E1400" s="206">
        <f t="shared" si="21"/>
        <v>-3.1007601087535517</v>
      </c>
      <c r="F1400" s="357"/>
    </row>
    <row r="1401" spans="2:6" x14ac:dyDescent="0.2">
      <c r="B1401" s="127">
        <v>40830</v>
      </c>
      <c r="C1401" s="201">
        <v>8.5881375331211485E-2</v>
      </c>
      <c r="D1401" s="201">
        <v>8.5881375331211485E-2</v>
      </c>
      <c r="E1401" s="206">
        <f t="shared" si="21"/>
        <v>-2.4547882915304888</v>
      </c>
      <c r="F1401" s="357"/>
    </row>
    <row r="1402" spans="2:6" x14ac:dyDescent="0.2">
      <c r="B1402" s="127">
        <v>40831</v>
      </c>
      <c r="C1402" s="201">
        <v>0.61270597826939066</v>
      </c>
      <c r="D1402" s="201">
        <v>0.61270597826939066</v>
      </c>
      <c r="E1402" s="206">
        <f t="shared" si="21"/>
        <v>-0.48987010204435044</v>
      </c>
      <c r="F1402" s="357"/>
    </row>
    <row r="1403" spans="2:6" x14ac:dyDescent="0.2">
      <c r="B1403" s="127">
        <v>40832</v>
      </c>
      <c r="C1403" s="201">
        <v>0.15876985309104591</v>
      </c>
      <c r="D1403" s="201">
        <v>0.15876985309104591</v>
      </c>
      <c r="E1403" s="206">
        <f t="shared" si="21"/>
        <v>-1.8402995901873069</v>
      </c>
      <c r="F1403" s="357"/>
    </row>
    <row r="1404" spans="2:6" x14ac:dyDescent="0.2">
      <c r="B1404" s="127">
        <v>40833</v>
      </c>
      <c r="C1404" s="201">
        <v>7.4874962763205336E-2</v>
      </c>
      <c r="D1404" s="201">
        <v>7.4874962763205336E-2</v>
      </c>
      <c r="E1404" s="206">
        <f t="shared" si="21"/>
        <v>-2.5919357198661084</v>
      </c>
      <c r="F1404" s="357"/>
    </row>
    <row r="1405" spans="2:6" x14ac:dyDescent="0.2">
      <c r="B1405" s="127">
        <v>40834</v>
      </c>
      <c r="C1405" s="201">
        <v>0.21563161443062981</v>
      </c>
      <c r="D1405" s="201">
        <v>0.21563161443062981</v>
      </c>
      <c r="E1405" s="206">
        <f t="shared" si="21"/>
        <v>-1.5341838160466879</v>
      </c>
      <c r="F1405" s="357"/>
    </row>
    <row r="1406" spans="2:6" x14ac:dyDescent="0.2">
      <c r="B1406" s="127">
        <v>40835</v>
      </c>
      <c r="C1406" s="201">
        <v>9.501105344851915E-2</v>
      </c>
      <c r="D1406" s="201">
        <v>9.501105344851915E-2</v>
      </c>
      <c r="E1406" s="206">
        <f t="shared" si="21"/>
        <v>-2.3537620420603003</v>
      </c>
      <c r="F1406" s="357"/>
    </row>
    <row r="1407" spans="2:6" x14ac:dyDescent="0.2">
      <c r="B1407" s="127">
        <v>40836</v>
      </c>
      <c r="C1407" s="201">
        <v>3.3853341904328871E-2</v>
      </c>
      <c r="D1407" s="201">
        <v>3.3853341904328871E-2</v>
      </c>
      <c r="E1407" s="206">
        <f t="shared" si="21"/>
        <v>-3.385717557633547</v>
      </c>
      <c r="F1407" s="357"/>
    </row>
    <row r="1408" spans="2:6" x14ac:dyDescent="0.2">
      <c r="B1408" s="127">
        <v>40837</v>
      </c>
      <c r="C1408" s="201">
        <v>0.23591351656449416</v>
      </c>
      <c r="D1408" s="201">
        <v>0.23591351656449416</v>
      </c>
      <c r="E1408" s="206">
        <f t="shared" si="21"/>
        <v>-1.444289996352849</v>
      </c>
      <c r="F1408" s="357"/>
    </row>
    <row r="1409" spans="2:6" x14ac:dyDescent="0.2">
      <c r="B1409" s="127">
        <v>40838</v>
      </c>
      <c r="C1409" s="201">
        <v>0.31242219469748034</v>
      </c>
      <c r="D1409" s="201">
        <v>0.31242219469748034</v>
      </c>
      <c r="E1409" s="206">
        <f t="shared" si="21"/>
        <v>-1.1633998177736546</v>
      </c>
      <c r="F1409" s="357"/>
    </row>
    <row r="1410" spans="2:6" x14ac:dyDescent="0.2">
      <c r="B1410" s="127">
        <v>40839</v>
      </c>
      <c r="C1410" s="201">
        <v>0.26004452736708422</v>
      </c>
      <c r="D1410" s="201">
        <v>0.26004452736708422</v>
      </c>
      <c r="E1410" s="206">
        <f t="shared" si="21"/>
        <v>-1.3469024035256054</v>
      </c>
      <c r="F1410" s="357"/>
    </row>
    <row r="1411" spans="2:6" x14ac:dyDescent="0.2">
      <c r="B1411" s="127">
        <v>40840</v>
      </c>
      <c r="C1411" s="201">
        <v>0.64892836424640554</v>
      </c>
      <c r="D1411" s="201">
        <v>0.64892836424640554</v>
      </c>
      <c r="E1411" s="206">
        <f t="shared" si="21"/>
        <v>-0.43243294703523477</v>
      </c>
      <c r="F1411" s="357"/>
    </row>
    <row r="1412" spans="2:6" x14ac:dyDescent="0.2">
      <c r="B1412" s="127">
        <v>40841</v>
      </c>
      <c r="C1412" s="201">
        <v>6.5046016838870499E-2</v>
      </c>
      <c r="D1412" s="201">
        <v>6.5046016838870499E-2</v>
      </c>
      <c r="E1412" s="206">
        <f t="shared" si="21"/>
        <v>-2.7326603081986196</v>
      </c>
      <c r="F1412" s="357"/>
    </row>
    <row r="1413" spans="2:6" x14ac:dyDescent="0.2">
      <c r="B1413" s="127">
        <v>40842</v>
      </c>
      <c r="C1413" s="201">
        <v>1.6249353255671752E-2</v>
      </c>
      <c r="D1413" s="201">
        <v>1.6249353255671752E-2</v>
      </c>
      <c r="E1413" s="206">
        <f t="shared" si="21"/>
        <v>-4.1197021706493864</v>
      </c>
      <c r="F1413" s="357"/>
    </row>
    <row r="1414" spans="2:6" x14ac:dyDescent="0.2">
      <c r="B1414" s="127">
        <v>40843</v>
      </c>
      <c r="C1414" s="201">
        <v>0.18915664539596436</v>
      </c>
      <c r="D1414" s="201">
        <v>0.18915664539596436</v>
      </c>
      <c r="E1414" s="206">
        <f t="shared" si="21"/>
        <v>-1.6651797955783252</v>
      </c>
      <c r="F1414" s="357"/>
    </row>
    <row r="1415" spans="2:6" x14ac:dyDescent="0.2">
      <c r="B1415" s="127">
        <v>40844</v>
      </c>
      <c r="C1415" s="201">
        <v>0.60675593044950693</v>
      </c>
      <c r="D1415" s="201">
        <v>0.60675593044950693</v>
      </c>
      <c r="E1415" s="206">
        <f t="shared" si="21"/>
        <v>-0.49962866029957193</v>
      </c>
      <c r="F1415" s="357"/>
    </row>
    <row r="1416" spans="2:6" x14ac:dyDescent="0.2">
      <c r="B1416" s="127">
        <v>40845</v>
      </c>
      <c r="C1416" s="201">
        <v>0.21697370690330975</v>
      </c>
      <c r="D1416" s="201">
        <v>0.21697370690330975</v>
      </c>
      <c r="E1416" s="206">
        <f t="shared" si="21"/>
        <v>-1.5279790991271067</v>
      </c>
      <c r="F1416" s="357"/>
    </row>
    <row r="1417" spans="2:6" x14ac:dyDescent="0.2">
      <c r="B1417" s="127">
        <v>40846</v>
      </c>
      <c r="C1417" s="201">
        <v>0.43468901396967757</v>
      </c>
      <c r="D1417" s="201">
        <v>0.43468901396967757</v>
      </c>
      <c r="E1417" s="206">
        <f t="shared" si="21"/>
        <v>-0.83312441397829917</v>
      </c>
      <c r="F1417" s="357"/>
    </row>
    <row r="1418" spans="2:6" x14ac:dyDescent="0.2">
      <c r="B1418" s="127">
        <v>40847</v>
      </c>
      <c r="C1418" s="201">
        <v>3.1039024160800243E-2</v>
      </c>
      <c r="D1418" s="201">
        <v>3.1039024160800243E-2</v>
      </c>
      <c r="E1418" s="206">
        <f t="shared" si="21"/>
        <v>-3.4725100222798559</v>
      </c>
      <c r="F1418" s="357"/>
    </row>
    <row r="1419" spans="2:6" x14ac:dyDescent="0.2">
      <c r="B1419" s="127">
        <v>40848</v>
      </c>
      <c r="C1419" s="201">
        <v>3.7277559147708562E-2</v>
      </c>
      <c r="D1419" s="201">
        <v>3.7277559147708562E-2</v>
      </c>
      <c r="E1419" s="206">
        <f t="shared" si="21"/>
        <v>-3.2893637648139018</v>
      </c>
      <c r="F1419" s="357"/>
    </row>
    <row r="1420" spans="2:6" x14ac:dyDescent="0.2">
      <c r="B1420" s="127">
        <v>40849</v>
      </c>
      <c r="C1420" s="201">
        <v>7.103055768959407E-2</v>
      </c>
      <c r="D1420" s="201">
        <v>7.103055768959407E-2</v>
      </c>
      <c r="E1420" s="206">
        <f t="shared" si="21"/>
        <v>-2.6446451045377466</v>
      </c>
      <c r="F1420" s="357"/>
    </row>
    <row r="1421" spans="2:6" x14ac:dyDescent="0.2">
      <c r="B1421" s="127">
        <v>40850</v>
      </c>
      <c r="C1421" s="201">
        <v>7.4249384612972494E-2</v>
      </c>
      <c r="D1421" s="201">
        <v>7.4249384612972494E-2</v>
      </c>
      <c r="E1421" s="206">
        <f t="shared" si="21"/>
        <v>-2.6003257893744487</v>
      </c>
      <c r="F1421" s="357"/>
    </row>
    <row r="1422" spans="2:6" x14ac:dyDescent="0.2">
      <c r="B1422" s="127">
        <v>40851</v>
      </c>
      <c r="C1422" s="201">
        <v>1.2985058246186168E-2</v>
      </c>
      <c r="D1422" s="201">
        <v>1.2985058246186168E-2</v>
      </c>
      <c r="E1422" s="206">
        <f t="shared" si="21"/>
        <v>-4.3439559482258749</v>
      </c>
      <c r="F1422" s="357"/>
    </row>
    <row r="1423" spans="2:6" x14ac:dyDescent="0.2">
      <c r="B1423" s="127">
        <v>40852</v>
      </c>
      <c r="C1423" s="201">
        <v>0.56530628243520797</v>
      </c>
      <c r="D1423" s="201">
        <v>0.56530628243520797</v>
      </c>
      <c r="E1423" s="206">
        <f t="shared" si="21"/>
        <v>-0.5703876019092442</v>
      </c>
      <c r="F1423" s="357"/>
    </row>
    <row r="1424" spans="2:6" x14ac:dyDescent="0.2">
      <c r="B1424" s="127">
        <v>40853</v>
      </c>
      <c r="C1424" s="201">
        <v>0.17396560104106237</v>
      </c>
      <c r="D1424" s="201">
        <v>0.17396560104106237</v>
      </c>
      <c r="E1424" s="206">
        <f t="shared" si="21"/>
        <v>-1.7488976944781816</v>
      </c>
      <c r="F1424" s="357"/>
    </row>
    <row r="1425" spans="2:6" x14ac:dyDescent="0.2">
      <c r="B1425" s="127">
        <v>40854</v>
      </c>
      <c r="C1425" s="201">
        <v>2.7621078377573258E-2</v>
      </c>
      <c r="D1425" s="201">
        <v>2.7621078377573258E-2</v>
      </c>
      <c r="E1425" s="206">
        <f t="shared" si="21"/>
        <v>-3.5891760884042472</v>
      </c>
      <c r="F1425" s="357"/>
    </row>
    <row r="1426" spans="2:6" x14ac:dyDescent="0.2">
      <c r="B1426" s="127">
        <v>40855</v>
      </c>
      <c r="C1426" s="201">
        <v>1.156171900722786</v>
      </c>
      <c r="D1426" s="201">
        <v>1.156171900722786</v>
      </c>
      <c r="E1426" s="206">
        <f t="shared" si="21"/>
        <v>0.14511446224237623</v>
      </c>
      <c r="F1426" s="357"/>
    </row>
    <row r="1427" spans="2:6" x14ac:dyDescent="0.2">
      <c r="B1427" s="127">
        <v>40856</v>
      </c>
      <c r="C1427" s="201">
        <v>2.6352001379721237</v>
      </c>
      <c r="D1427" s="201">
        <v>2.6352001379721237</v>
      </c>
      <c r="E1427" s="206">
        <f t="shared" si="21"/>
        <v>0.96895913279860069</v>
      </c>
      <c r="F1427" s="357"/>
    </row>
    <row r="1428" spans="2:6" x14ac:dyDescent="0.2">
      <c r="B1428" s="127">
        <v>40857</v>
      </c>
      <c r="C1428" s="201">
        <v>0.56441416722848459</v>
      </c>
      <c r="D1428" s="201">
        <v>0.56441416722848459</v>
      </c>
      <c r="E1428" s="206">
        <f t="shared" ref="E1428:E1491" si="22">IF(D1428=0,"",LN(D1428))</f>
        <v>-0.57196695792148144</v>
      </c>
      <c r="F1428" s="357"/>
    </row>
    <row r="1429" spans="2:6" x14ac:dyDescent="0.2">
      <c r="B1429" s="127">
        <v>40858</v>
      </c>
      <c r="C1429" s="201">
        <v>0.30520374406171125</v>
      </c>
      <c r="D1429" s="201">
        <v>0.30520374406171125</v>
      </c>
      <c r="E1429" s="206">
        <f t="shared" si="22"/>
        <v>-1.1867757120792199</v>
      </c>
      <c r="F1429" s="357"/>
    </row>
    <row r="1430" spans="2:6" x14ac:dyDescent="0.2">
      <c r="B1430" s="127">
        <v>40859</v>
      </c>
      <c r="C1430" s="201">
        <v>0.43238111663348022</v>
      </c>
      <c r="D1430" s="201">
        <v>0.43238111663348022</v>
      </c>
      <c r="E1430" s="206">
        <f t="shared" si="22"/>
        <v>-0.83844786523109893</v>
      </c>
      <c r="F1430" s="357"/>
    </row>
    <row r="1431" spans="2:6" x14ac:dyDescent="0.2">
      <c r="B1431" s="127">
        <v>40860</v>
      </c>
      <c r="C1431" s="201">
        <v>0.26502249886329787</v>
      </c>
      <c r="D1431" s="201">
        <v>0.26502249886329787</v>
      </c>
      <c r="E1431" s="206">
        <f t="shared" si="22"/>
        <v>-1.327940555228897</v>
      </c>
      <c r="F1431" s="357"/>
    </row>
    <row r="1432" spans="2:6" x14ac:dyDescent="0.2">
      <c r="B1432" s="127">
        <v>40861</v>
      </c>
      <c r="C1432" s="201">
        <v>0.19363760367507563</v>
      </c>
      <c r="D1432" s="201">
        <v>0.19363760367507563</v>
      </c>
      <c r="E1432" s="206">
        <f t="shared" si="22"/>
        <v>-1.6417668891417525</v>
      </c>
      <c r="F1432" s="357"/>
    </row>
    <row r="1433" spans="2:6" x14ac:dyDescent="0.2">
      <c r="B1433" s="127">
        <v>40862</v>
      </c>
      <c r="C1433" s="201">
        <v>1.9058967404085855E-2</v>
      </c>
      <c r="D1433" s="201">
        <v>1.9058967404085855E-2</v>
      </c>
      <c r="E1433" s="206">
        <f t="shared" si="22"/>
        <v>-3.9602175582947039</v>
      </c>
      <c r="F1433" s="357"/>
    </row>
    <row r="1434" spans="2:6" x14ac:dyDescent="0.2">
      <c r="B1434" s="127">
        <v>40863</v>
      </c>
      <c r="C1434" s="201">
        <v>0.12824352079772972</v>
      </c>
      <c r="D1434" s="201">
        <v>0.12824352079772972</v>
      </c>
      <c r="E1434" s="206">
        <f t="shared" si="22"/>
        <v>-2.0538243163031158</v>
      </c>
      <c r="F1434" s="357"/>
    </row>
    <row r="1435" spans="2:6" x14ac:dyDescent="0.2">
      <c r="B1435" s="127">
        <v>40864</v>
      </c>
      <c r="C1435" s="201">
        <v>6.4697950800395074E-2</v>
      </c>
      <c r="D1435" s="201">
        <v>6.4697950800395074E-2</v>
      </c>
      <c r="E1435" s="206">
        <f t="shared" si="22"/>
        <v>-2.7380257503046033</v>
      </c>
      <c r="F1435" s="357"/>
    </row>
    <row r="1436" spans="2:6" x14ac:dyDescent="0.2">
      <c r="B1436" s="127">
        <v>40865</v>
      </c>
      <c r="C1436" s="201">
        <v>6.8727583449616629</v>
      </c>
      <c r="D1436" s="201">
        <v>6.8727583449616629</v>
      </c>
      <c r="E1436" s="206">
        <f t="shared" si="22"/>
        <v>1.9275655314692022</v>
      </c>
      <c r="F1436" s="357"/>
    </row>
    <row r="1437" spans="2:6" x14ac:dyDescent="0.2">
      <c r="B1437" s="127">
        <v>40866</v>
      </c>
      <c r="C1437" s="201">
        <v>0.7516595851429112</v>
      </c>
      <c r="D1437" s="201">
        <v>0.7516595851429112</v>
      </c>
      <c r="E1437" s="206">
        <f t="shared" si="22"/>
        <v>-0.2854717368537521</v>
      </c>
      <c r="F1437" s="357"/>
    </row>
    <row r="1438" spans="2:6" x14ac:dyDescent="0.2">
      <c r="B1438" s="127">
        <v>40867</v>
      </c>
      <c r="C1438" s="201">
        <v>5.9851679967388396E-2</v>
      </c>
      <c r="D1438" s="201">
        <v>5.9851679967388396E-2</v>
      </c>
      <c r="E1438" s="206">
        <f t="shared" si="22"/>
        <v>-2.81588577774155</v>
      </c>
      <c r="F1438" s="357"/>
    </row>
    <row r="1439" spans="2:6" x14ac:dyDescent="0.2">
      <c r="B1439" s="127">
        <v>40868</v>
      </c>
      <c r="C1439" s="201">
        <v>0.13520954516235242</v>
      </c>
      <c r="D1439" s="201">
        <v>0.13520954516235242</v>
      </c>
      <c r="E1439" s="206">
        <f t="shared" si="22"/>
        <v>-2.0009295175521005</v>
      </c>
      <c r="F1439" s="357"/>
    </row>
    <row r="1440" spans="2:6" x14ac:dyDescent="0.2">
      <c r="B1440" s="127">
        <v>40869</v>
      </c>
      <c r="C1440" s="201">
        <v>0.11394459164955081</v>
      </c>
      <c r="D1440" s="201">
        <v>0.11394459164955081</v>
      </c>
      <c r="E1440" s="206">
        <f t="shared" si="22"/>
        <v>-2.1720429869043105</v>
      </c>
      <c r="F1440" s="357"/>
    </row>
    <row r="1441" spans="2:6" x14ac:dyDescent="0.2">
      <c r="B1441" s="127">
        <v>40870</v>
      </c>
      <c r="C1441" s="201">
        <v>0.25538169674354433</v>
      </c>
      <c r="D1441" s="201">
        <v>0.25538169674354433</v>
      </c>
      <c r="E1441" s="206">
        <f t="shared" si="22"/>
        <v>-1.3649960030122767</v>
      </c>
      <c r="F1441" s="357"/>
    </row>
    <row r="1442" spans="2:6" x14ac:dyDescent="0.2">
      <c r="B1442" s="127">
        <v>40871</v>
      </c>
      <c r="C1442" s="201">
        <v>4.7863783885483138E-2</v>
      </c>
      <c r="D1442" s="201">
        <v>4.7863783885483138E-2</v>
      </c>
      <c r="E1442" s="206">
        <f t="shared" si="22"/>
        <v>-3.0393961380833745</v>
      </c>
      <c r="F1442" s="357"/>
    </row>
    <row r="1443" spans="2:6" x14ac:dyDescent="0.2">
      <c r="B1443" s="127">
        <v>40872</v>
      </c>
      <c r="C1443" s="201">
        <v>7.7466643671312771E-2</v>
      </c>
      <c r="D1443" s="201">
        <v>7.7466643671312771E-2</v>
      </c>
      <c r="E1443" s="206">
        <f t="shared" si="22"/>
        <v>-2.5579078395144523</v>
      </c>
      <c r="F1443" s="357"/>
    </row>
    <row r="1444" spans="2:6" x14ac:dyDescent="0.2">
      <c r="B1444" s="127">
        <v>40873</v>
      </c>
      <c r="C1444" s="201">
        <v>1.3251328765619854</v>
      </c>
      <c r="D1444" s="201">
        <v>1.3251328765619854</v>
      </c>
      <c r="E1444" s="206">
        <f t="shared" si="22"/>
        <v>0.28151273860778636</v>
      </c>
      <c r="F1444" s="357"/>
    </row>
    <row r="1445" spans="2:6" x14ac:dyDescent="0.2">
      <c r="B1445" s="127">
        <v>40874</v>
      </c>
      <c r="C1445" s="201">
        <v>2.1184333892538545</v>
      </c>
      <c r="D1445" s="201">
        <v>2.1184333892538545</v>
      </c>
      <c r="E1445" s="206">
        <f t="shared" si="22"/>
        <v>0.75067684817988933</v>
      </c>
      <c r="F1445" s="357"/>
    </row>
    <row r="1446" spans="2:6" x14ac:dyDescent="0.2">
      <c r="B1446" s="127">
        <v>40875</v>
      </c>
      <c r="C1446" s="201">
        <v>0.10264812404948184</v>
      </c>
      <c r="D1446" s="201">
        <v>0.10264812404948184</v>
      </c>
      <c r="E1446" s="206">
        <f t="shared" si="22"/>
        <v>-2.2764484108962502</v>
      </c>
      <c r="F1446" s="357"/>
    </row>
    <row r="1447" spans="2:6" x14ac:dyDescent="0.2">
      <c r="B1447" s="127">
        <v>40876</v>
      </c>
      <c r="C1447" s="201">
        <v>1.0715589282074598</v>
      </c>
      <c r="D1447" s="201">
        <v>1.0715589282074598</v>
      </c>
      <c r="E1447" s="206">
        <f t="shared" si="22"/>
        <v>6.9114530413166647E-2</v>
      </c>
      <c r="F1447" s="357"/>
    </row>
    <row r="1448" spans="2:6" x14ac:dyDescent="0.2">
      <c r="B1448" s="127">
        <v>40877</v>
      </c>
      <c r="C1448" s="201">
        <v>0.57840109123406647</v>
      </c>
      <c r="D1448" s="201">
        <v>0.57840109123406647</v>
      </c>
      <c r="E1448" s="206">
        <f t="shared" si="22"/>
        <v>-0.54748772149678493</v>
      </c>
      <c r="F1448" s="357"/>
    </row>
    <row r="1449" spans="2:6" x14ac:dyDescent="0.2">
      <c r="B1449" s="127">
        <v>40878</v>
      </c>
      <c r="C1449" s="201">
        <v>0.12803342688261393</v>
      </c>
      <c r="D1449" s="201">
        <v>0.12803342688261393</v>
      </c>
      <c r="E1449" s="206">
        <f t="shared" si="22"/>
        <v>-2.0554639016351768</v>
      </c>
      <c r="F1449" s="357"/>
    </row>
    <row r="1450" spans="2:6" x14ac:dyDescent="0.2">
      <c r="B1450" s="127">
        <v>40879</v>
      </c>
      <c r="C1450" s="201">
        <v>1.1542920305420108</v>
      </c>
      <c r="D1450" s="201">
        <v>1.1542920305420108</v>
      </c>
      <c r="E1450" s="206">
        <f t="shared" si="22"/>
        <v>0.14348719546693661</v>
      </c>
      <c r="F1450" s="357"/>
    </row>
    <row r="1451" spans="2:6" x14ac:dyDescent="0.2">
      <c r="B1451" s="127">
        <v>40880</v>
      </c>
      <c r="C1451" s="201">
        <v>3.1769649268590966E-2</v>
      </c>
      <c r="D1451" s="201">
        <v>3.1769649268590966E-2</v>
      </c>
      <c r="E1451" s="206">
        <f t="shared" si="22"/>
        <v>-3.449243870466058</v>
      </c>
      <c r="F1451" s="357"/>
    </row>
    <row r="1452" spans="2:6" x14ac:dyDescent="0.2">
      <c r="B1452" s="127">
        <v>40881</v>
      </c>
      <c r="C1452" s="201">
        <v>7.6239005346419794E-2</v>
      </c>
      <c r="D1452" s="201">
        <v>7.6239005346419794E-2</v>
      </c>
      <c r="E1452" s="206">
        <f t="shared" si="22"/>
        <v>-2.5738820660694088</v>
      </c>
      <c r="F1452" s="357"/>
    </row>
    <row r="1453" spans="2:6" x14ac:dyDescent="0.2">
      <c r="B1453" s="127">
        <v>40882</v>
      </c>
      <c r="C1453" s="201">
        <v>0.19923017826625486</v>
      </c>
      <c r="D1453" s="201">
        <v>0.19923017826625486</v>
      </c>
      <c r="E1453" s="206">
        <f t="shared" si="22"/>
        <v>-1.6132944479856428</v>
      </c>
      <c r="F1453" s="357"/>
    </row>
    <row r="1454" spans="2:6" x14ac:dyDescent="0.2">
      <c r="B1454" s="127">
        <v>40883</v>
      </c>
      <c r="C1454" s="201">
        <v>0.73709098320816535</v>
      </c>
      <c r="D1454" s="201">
        <v>0.73709098320816535</v>
      </c>
      <c r="E1454" s="206">
        <f t="shared" si="22"/>
        <v>-0.30504394365487031</v>
      </c>
      <c r="F1454" s="357"/>
    </row>
    <row r="1455" spans="2:6" x14ac:dyDescent="0.2">
      <c r="B1455" s="127">
        <v>40884</v>
      </c>
      <c r="C1455" s="201">
        <v>0.11889120584500086</v>
      </c>
      <c r="D1455" s="201">
        <v>0.11889120584500086</v>
      </c>
      <c r="E1455" s="206">
        <f t="shared" si="22"/>
        <v>-2.1295464406364064</v>
      </c>
      <c r="F1455" s="357"/>
    </row>
    <row r="1456" spans="2:6" x14ac:dyDescent="0.2">
      <c r="B1456" s="127">
        <v>40885</v>
      </c>
      <c r="C1456" s="201">
        <v>0.30632163183393174</v>
      </c>
      <c r="D1456" s="201">
        <v>0.30632163183393174</v>
      </c>
      <c r="E1456" s="206">
        <f t="shared" si="22"/>
        <v>-1.1831196446076095</v>
      </c>
      <c r="F1456" s="357"/>
    </row>
    <row r="1457" spans="2:6" x14ac:dyDescent="0.2">
      <c r="B1457" s="127">
        <v>40886</v>
      </c>
      <c r="C1457" s="201">
        <v>0.34648876624700159</v>
      </c>
      <c r="D1457" s="201">
        <v>0.34648876624700159</v>
      </c>
      <c r="E1457" s="206">
        <f t="shared" si="22"/>
        <v>-1.0599048815213137</v>
      </c>
      <c r="F1457" s="357"/>
    </row>
    <row r="1458" spans="2:6" x14ac:dyDescent="0.2">
      <c r="B1458" s="127">
        <v>40887</v>
      </c>
      <c r="C1458" s="201">
        <v>1.0908013358210125</v>
      </c>
      <c r="D1458" s="201">
        <v>1.0908013358210125</v>
      </c>
      <c r="E1458" s="206">
        <f t="shared" si="22"/>
        <v>8.6912596613603815E-2</v>
      </c>
      <c r="F1458" s="357"/>
    </row>
    <row r="1459" spans="2:6" x14ac:dyDescent="0.2">
      <c r="B1459" s="127">
        <v>40888</v>
      </c>
      <c r="C1459" s="201">
        <v>0.33720386949091424</v>
      </c>
      <c r="D1459" s="201">
        <v>0.33720386949091424</v>
      </c>
      <c r="E1459" s="206">
        <f t="shared" si="22"/>
        <v>-1.0870675775616949</v>
      </c>
      <c r="F1459" s="357"/>
    </row>
    <row r="1460" spans="2:6" x14ac:dyDescent="0.2">
      <c r="B1460" s="127">
        <v>40889</v>
      </c>
      <c r="C1460" s="201">
        <v>0.32724008717329606</v>
      </c>
      <c r="D1460" s="201">
        <v>0.32724008717329606</v>
      </c>
      <c r="E1460" s="206">
        <f t="shared" si="22"/>
        <v>-1.117061165947187</v>
      </c>
      <c r="F1460" s="357"/>
    </row>
    <row r="1461" spans="2:6" x14ac:dyDescent="0.2">
      <c r="B1461" s="127">
        <v>40890</v>
      </c>
      <c r="C1461" s="201">
        <v>0.23720073376083786</v>
      </c>
      <c r="D1461" s="201">
        <v>0.23720073376083786</v>
      </c>
      <c r="E1461" s="206">
        <f t="shared" si="22"/>
        <v>-1.4388485184365476</v>
      </c>
      <c r="F1461" s="357"/>
    </row>
    <row r="1462" spans="2:6" x14ac:dyDescent="0.2">
      <c r="B1462" s="127">
        <v>40891</v>
      </c>
      <c r="C1462" s="201">
        <v>0.47601950424107492</v>
      </c>
      <c r="D1462" s="201">
        <v>0.47601950424107492</v>
      </c>
      <c r="E1462" s="206">
        <f t="shared" si="22"/>
        <v>-0.74229645029380564</v>
      </c>
      <c r="F1462" s="357"/>
    </row>
    <row r="1463" spans="2:6" x14ac:dyDescent="0.2">
      <c r="B1463" s="127">
        <v>40892</v>
      </c>
      <c r="C1463" s="201">
        <v>0.17113403678211378</v>
      </c>
      <c r="D1463" s="201">
        <v>0.17113403678211378</v>
      </c>
      <c r="E1463" s="206">
        <f t="shared" si="22"/>
        <v>-1.7653081886911888</v>
      </c>
      <c r="F1463" s="357"/>
    </row>
    <row r="1464" spans="2:6" x14ac:dyDescent="0.2">
      <c r="B1464" s="127">
        <v>40893</v>
      </c>
      <c r="C1464" s="201">
        <v>0.19633119581066463</v>
      </c>
      <c r="D1464" s="201">
        <v>0.19633119581066463</v>
      </c>
      <c r="E1464" s="206">
        <f t="shared" si="22"/>
        <v>-1.6279522712701606</v>
      </c>
      <c r="F1464" s="357"/>
    </row>
    <row r="1465" spans="2:6" x14ac:dyDescent="0.2">
      <c r="B1465" s="127">
        <v>40894</v>
      </c>
      <c r="C1465" s="201">
        <v>6.7438578887129397E-2</v>
      </c>
      <c r="D1465" s="201">
        <v>6.7438578887129397E-2</v>
      </c>
      <c r="E1465" s="206">
        <f t="shared" si="22"/>
        <v>-2.6965380377654622</v>
      </c>
      <c r="F1465" s="357"/>
    </row>
    <row r="1466" spans="2:6" x14ac:dyDescent="0.2">
      <c r="B1466" s="127">
        <v>40895</v>
      </c>
      <c r="C1466" s="201">
        <v>3.002304761606121E-2</v>
      </c>
      <c r="D1466" s="201">
        <v>3.002304761606121E-2</v>
      </c>
      <c r="E1466" s="206">
        <f t="shared" si="22"/>
        <v>-3.5057899384072204</v>
      </c>
      <c r="F1466" s="357"/>
    </row>
    <row r="1467" spans="2:6" x14ac:dyDescent="0.2">
      <c r="B1467" s="127">
        <v>40896</v>
      </c>
      <c r="C1467" s="201">
        <v>0.17820824383437078</v>
      </c>
      <c r="D1467" s="201">
        <v>0.17820824383437078</v>
      </c>
      <c r="E1467" s="206">
        <f t="shared" si="22"/>
        <v>-1.7248025033186616</v>
      </c>
      <c r="F1467" s="357"/>
    </row>
    <row r="1468" spans="2:6" x14ac:dyDescent="0.2">
      <c r="B1468" s="127">
        <v>40897</v>
      </c>
      <c r="C1468" s="201">
        <v>0.16202317304526423</v>
      </c>
      <c r="D1468" s="201">
        <v>0.16202317304526423</v>
      </c>
      <c r="E1468" s="206">
        <f t="shared" si="22"/>
        <v>-1.8200159104902121</v>
      </c>
      <c r="F1468" s="357"/>
    </row>
    <row r="1469" spans="2:6" x14ac:dyDescent="0.2">
      <c r="B1469" s="127">
        <v>40898</v>
      </c>
      <c r="C1469" s="201">
        <v>8.9489032784057954E-2</v>
      </c>
      <c r="D1469" s="201">
        <v>8.9489032784057954E-2</v>
      </c>
      <c r="E1469" s="206">
        <f t="shared" si="22"/>
        <v>-2.4136391999354196</v>
      </c>
      <c r="F1469" s="357"/>
    </row>
    <row r="1470" spans="2:6" x14ac:dyDescent="0.2">
      <c r="B1470" s="127">
        <v>40899</v>
      </c>
      <c r="C1470" s="201">
        <v>7.514777127984823E-2</v>
      </c>
      <c r="D1470" s="201">
        <v>7.514777127984823E-2</v>
      </c>
      <c r="E1470" s="206">
        <f t="shared" si="22"/>
        <v>-2.5882988201777106</v>
      </c>
      <c r="F1470" s="357"/>
    </row>
    <row r="1471" spans="2:6" x14ac:dyDescent="0.2">
      <c r="B1471" s="127">
        <v>40900</v>
      </c>
      <c r="C1471" s="201">
        <v>3.1108010222480047E-2</v>
      </c>
      <c r="D1471" s="201">
        <v>3.1108010222480047E-2</v>
      </c>
      <c r="E1471" s="206">
        <f t="shared" si="22"/>
        <v>-3.470289929536917</v>
      </c>
      <c r="F1471" s="357"/>
    </row>
    <row r="1472" spans="2:6" x14ac:dyDescent="0.2">
      <c r="B1472" s="127">
        <v>40901</v>
      </c>
      <c r="C1472" s="201">
        <v>0.58588607892632583</v>
      </c>
      <c r="D1472" s="201">
        <v>0.58588607892632583</v>
      </c>
      <c r="E1472" s="206">
        <f t="shared" si="22"/>
        <v>-0.53462991286672479</v>
      </c>
      <c r="F1472" s="357"/>
    </row>
    <row r="1473" spans="2:6" x14ac:dyDescent="0.2">
      <c r="B1473" s="127">
        <v>40902</v>
      </c>
      <c r="C1473" s="201">
        <v>10.463326068891989</v>
      </c>
      <c r="D1473" s="201">
        <v>10.463326068891989</v>
      </c>
      <c r="E1473" s="206">
        <f t="shared" si="22"/>
        <v>2.347876387909499</v>
      </c>
      <c r="F1473" s="357"/>
    </row>
    <row r="1474" spans="2:6" x14ac:dyDescent="0.2">
      <c r="B1474" s="127">
        <v>40903</v>
      </c>
      <c r="C1474" s="201">
        <v>1.0078503002461545</v>
      </c>
      <c r="D1474" s="201">
        <v>1.0078503002461545</v>
      </c>
      <c r="E1474" s="206">
        <f t="shared" si="22"/>
        <v>7.8196469596672532E-3</v>
      </c>
      <c r="F1474" s="357"/>
    </row>
    <row r="1475" spans="2:6" x14ac:dyDescent="0.2">
      <c r="B1475" s="127">
        <v>40904</v>
      </c>
      <c r="C1475" s="201">
        <v>0.1094275724745614</v>
      </c>
      <c r="D1475" s="201">
        <v>0.1094275724745614</v>
      </c>
      <c r="E1475" s="206">
        <f t="shared" si="22"/>
        <v>-2.2124923871610731</v>
      </c>
      <c r="F1475" s="357"/>
    </row>
    <row r="1476" spans="2:6" x14ac:dyDescent="0.2">
      <c r="B1476" s="127">
        <v>40905</v>
      </c>
      <c r="C1476" s="201">
        <v>0.73764914316175645</v>
      </c>
      <c r="D1476" s="201">
        <v>0.73764914316175645</v>
      </c>
      <c r="E1476" s="206">
        <f t="shared" si="22"/>
        <v>-0.30428698319755004</v>
      </c>
      <c r="F1476" s="357"/>
    </row>
    <row r="1477" spans="2:6" x14ac:dyDescent="0.2">
      <c r="B1477" s="127">
        <v>40906</v>
      </c>
      <c r="C1477" s="201">
        <v>5.8177200106614826E-2</v>
      </c>
      <c r="D1477" s="201">
        <v>5.8177200106614826E-2</v>
      </c>
      <c r="E1477" s="206">
        <f t="shared" si="22"/>
        <v>-2.8442617517445643</v>
      </c>
      <c r="F1477" s="357"/>
    </row>
    <row r="1478" spans="2:6" x14ac:dyDescent="0.2">
      <c r="B1478" s="127">
        <v>40907</v>
      </c>
      <c r="C1478" s="201">
        <v>0.11349304651855567</v>
      </c>
      <c r="D1478" s="201">
        <v>0.11349304651855567</v>
      </c>
      <c r="E1478" s="206">
        <f t="shared" si="22"/>
        <v>-2.1760137080910993</v>
      </c>
      <c r="F1478" s="357"/>
    </row>
    <row r="1479" spans="2:6" x14ac:dyDescent="0.2">
      <c r="B1479" s="127">
        <v>40908</v>
      </c>
      <c r="C1479" s="201">
        <v>4.9044386259230806E-2</v>
      </c>
      <c r="D1479" s="201">
        <v>4.9044386259230806E-2</v>
      </c>
      <c r="E1479" s="206">
        <f t="shared" si="22"/>
        <v>-3.0150295488736845</v>
      </c>
      <c r="F1479" s="357"/>
    </row>
    <row r="1480" spans="2:6" x14ac:dyDescent="0.2">
      <c r="B1480" s="127">
        <v>40909</v>
      </c>
      <c r="C1480" s="201">
        <v>0.61007830575109334</v>
      </c>
      <c r="D1480" s="201">
        <v>0.61007830575109334</v>
      </c>
      <c r="E1480" s="206">
        <f t="shared" si="22"/>
        <v>-0.49416795996975466</v>
      </c>
      <c r="F1480" s="357"/>
    </row>
    <row r="1481" spans="2:6" x14ac:dyDescent="0.2">
      <c r="B1481" s="127">
        <v>40910</v>
      </c>
      <c r="C1481" s="201">
        <v>0.7976211183853037</v>
      </c>
      <c r="D1481" s="201">
        <v>0.7976211183853037</v>
      </c>
      <c r="E1481" s="206">
        <f t="shared" si="22"/>
        <v>-0.22612158327115778</v>
      </c>
      <c r="F1481" s="357"/>
    </row>
    <row r="1482" spans="2:6" x14ac:dyDescent="0.2">
      <c r="B1482" s="127">
        <v>40911</v>
      </c>
      <c r="C1482" s="201">
        <v>0.38053023784198153</v>
      </c>
      <c r="D1482" s="201">
        <v>0.38053023784198153</v>
      </c>
      <c r="E1482" s="206">
        <f t="shared" si="22"/>
        <v>-0.96618963613357889</v>
      </c>
      <c r="F1482" s="357"/>
    </row>
    <row r="1483" spans="2:6" x14ac:dyDescent="0.2">
      <c r="B1483" s="127">
        <v>40912</v>
      </c>
      <c r="C1483" s="201">
        <v>0.42452430834024724</v>
      </c>
      <c r="D1483" s="201">
        <v>0.42452430834024724</v>
      </c>
      <c r="E1483" s="206">
        <f t="shared" si="22"/>
        <v>-0.8567860114067446</v>
      </c>
      <c r="F1483" s="357"/>
    </row>
    <row r="1484" spans="2:6" x14ac:dyDescent="0.2">
      <c r="B1484" s="127">
        <v>40913</v>
      </c>
      <c r="C1484" s="201">
        <v>0.16121564021532159</v>
      </c>
      <c r="D1484" s="201">
        <v>0.16121564021532159</v>
      </c>
      <c r="E1484" s="206">
        <f t="shared" si="22"/>
        <v>-1.8250124299478527</v>
      </c>
      <c r="F1484" s="357"/>
    </row>
    <row r="1485" spans="2:6" x14ac:dyDescent="0.2">
      <c r="B1485" s="127">
        <v>40914</v>
      </c>
      <c r="C1485" s="201">
        <v>0.66591906507212539</v>
      </c>
      <c r="D1485" s="201">
        <v>0.66591906507212539</v>
      </c>
      <c r="E1485" s="206">
        <f t="shared" si="22"/>
        <v>-0.40658713974210486</v>
      </c>
      <c r="F1485" s="357"/>
    </row>
    <row r="1486" spans="2:6" x14ac:dyDescent="0.2">
      <c r="B1486" s="127">
        <v>40915</v>
      </c>
      <c r="C1486" s="201">
        <v>7.1063200299245885E-2</v>
      </c>
      <c r="D1486" s="201">
        <v>7.1063200299245885E-2</v>
      </c>
      <c r="E1486" s="206">
        <f t="shared" si="22"/>
        <v>-2.6441856528251866</v>
      </c>
      <c r="F1486" s="357"/>
    </row>
    <row r="1487" spans="2:6" x14ac:dyDescent="0.2">
      <c r="B1487" s="127">
        <v>40916</v>
      </c>
      <c r="C1487" s="201">
        <v>0.19544265762361213</v>
      </c>
      <c r="D1487" s="201">
        <v>0.19544265762361213</v>
      </c>
      <c r="E1487" s="206">
        <f t="shared" si="22"/>
        <v>-1.6324882539690884</v>
      </c>
      <c r="F1487" s="357"/>
    </row>
    <row r="1488" spans="2:6" x14ac:dyDescent="0.2">
      <c r="B1488" s="127">
        <v>40917</v>
      </c>
      <c r="C1488" s="201">
        <v>8.1973976075722765E-2</v>
      </c>
      <c r="D1488" s="201">
        <v>8.1973976075722765E-2</v>
      </c>
      <c r="E1488" s="206">
        <f t="shared" si="22"/>
        <v>-2.5013534470190013</v>
      </c>
      <c r="F1488" s="357"/>
    </row>
    <row r="1489" spans="2:6" x14ac:dyDescent="0.2">
      <c r="B1489" s="127">
        <v>40918</v>
      </c>
      <c r="C1489" s="201">
        <v>0.12438253598570269</v>
      </c>
      <c r="D1489" s="201">
        <v>0.12438253598570269</v>
      </c>
      <c r="E1489" s="206">
        <f t="shared" si="22"/>
        <v>-2.0843934944991105</v>
      </c>
      <c r="F1489" s="357"/>
    </row>
    <row r="1490" spans="2:6" x14ac:dyDescent="0.2">
      <c r="B1490" s="127">
        <v>40919</v>
      </c>
      <c r="C1490" s="201">
        <v>5.9069259104756071</v>
      </c>
      <c r="D1490" s="201">
        <v>5.9069259104756071</v>
      </c>
      <c r="E1490" s="206">
        <f t="shared" si="22"/>
        <v>1.7761255455810594</v>
      </c>
      <c r="F1490" s="357"/>
    </row>
    <row r="1491" spans="2:6" x14ac:dyDescent="0.2">
      <c r="B1491" s="127">
        <v>40920</v>
      </c>
      <c r="C1491" s="201">
        <v>0.11391508744167862</v>
      </c>
      <c r="D1491" s="201">
        <v>0.11391508744167862</v>
      </c>
      <c r="E1491" s="206">
        <f t="shared" si="22"/>
        <v>-2.1723019551268128</v>
      </c>
      <c r="F1491" s="357"/>
    </row>
    <row r="1492" spans="2:6" x14ac:dyDescent="0.2">
      <c r="B1492" s="127">
        <v>40921</v>
      </c>
      <c r="C1492" s="201">
        <v>0.25333380539473827</v>
      </c>
      <c r="D1492" s="201">
        <v>0.25333380539473827</v>
      </c>
      <c r="E1492" s="206">
        <f t="shared" ref="E1492:E1555" si="23">IF(D1492=0,"",LN(D1492))</f>
        <v>-1.3730472709713235</v>
      </c>
      <c r="F1492" s="357"/>
    </row>
    <row r="1493" spans="2:6" x14ac:dyDescent="0.2">
      <c r="B1493" s="127">
        <v>40922</v>
      </c>
      <c r="C1493" s="201">
        <v>5.2722075387180139E-3</v>
      </c>
      <c r="D1493" s="201">
        <v>5.2722075387180139E-3</v>
      </c>
      <c r="E1493" s="206">
        <f t="shared" si="23"/>
        <v>-5.2453061163355894</v>
      </c>
      <c r="F1493" s="357"/>
    </row>
    <row r="1494" spans="2:6" x14ac:dyDescent="0.2">
      <c r="B1494" s="127">
        <v>40923</v>
      </c>
      <c r="C1494" s="201">
        <v>0.34951426420763726</v>
      </c>
      <c r="D1494" s="201">
        <v>0.34951426420763726</v>
      </c>
      <c r="E1494" s="206">
        <f t="shared" si="23"/>
        <v>-1.0512109049575959</v>
      </c>
      <c r="F1494" s="357"/>
    </row>
    <row r="1495" spans="2:6" x14ac:dyDescent="0.2">
      <c r="B1495" s="127">
        <v>40924</v>
      </c>
      <c r="C1495" s="201">
        <v>0.28084626242817096</v>
      </c>
      <c r="D1495" s="201">
        <v>0.28084626242817096</v>
      </c>
      <c r="E1495" s="206">
        <f t="shared" si="23"/>
        <v>-1.2699478681635643</v>
      </c>
      <c r="F1495" s="357"/>
    </row>
    <row r="1496" spans="2:6" x14ac:dyDescent="0.2">
      <c r="B1496" s="127">
        <v>40925</v>
      </c>
      <c r="C1496" s="201">
        <v>0.29286843494711634</v>
      </c>
      <c r="D1496" s="201">
        <v>0.29286843494711634</v>
      </c>
      <c r="E1496" s="206">
        <f t="shared" si="23"/>
        <v>-1.2280317982923439</v>
      </c>
      <c r="F1496" s="357"/>
    </row>
    <row r="1497" spans="2:6" x14ac:dyDescent="0.2">
      <c r="B1497" s="127">
        <v>40926</v>
      </c>
      <c r="C1497" s="201">
        <v>0.10013499929960455</v>
      </c>
      <c r="D1497" s="201">
        <v>0.10013499929960455</v>
      </c>
      <c r="E1497" s="206">
        <f t="shared" si="23"/>
        <v>-2.3012360104192622</v>
      </c>
      <c r="F1497" s="357"/>
    </row>
    <row r="1498" spans="2:6" x14ac:dyDescent="0.2">
      <c r="B1498" s="127">
        <v>40927</v>
      </c>
      <c r="C1498" s="201">
        <v>0.30350674919531501</v>
      </c>
      <c r="D1498" s="201">
        <v>0.30350674919531501</v>
      </c>
      <c r="E1498" s="206">
        <f t="shared" si="23"/>
        <v>-1.19235143085401</v>
      </c>
      <c r="F1498" s="357"/>
    </row>
    <row r="1499" spans="2:6" x14ac:dyDescent="0.2">
      <c r="B1499" s="127">
        <v>40928</v>
      </c>
      <c r="C1499" s="201">
        <v>0.12169486463895769</v>
      </c>
      <c r="D1499" s="201">
        <v>0.12169486463895769</v>
      </c>
      <c r="E1499" s="206">
        <f t="shared" si="23"/>
        <v>-2.1062384767651015</v>
      </c>
      <c r="F1499" s="357"/>
    </row>
    <row r="1500" spans="2:6" x14ac:dyDescent="0.2">
      <c r="B1500" s="127">
        <v>40929</v>
      </c>
      <c r="C1500" s="201">
        <v>0.22177906602651035</v>
      </c>
      <c r="D1500" s="201">
        <v>0.22177906602651035</v>
      </c>
      <c r="E1500" s="206">
        <f t="shared" si="23"/>
        <v>-1.5060735907270477</v>
      </c>
      <c r="F1500" s="357"/>
    </row>
    <row r="1501" spans="2:6" x14ac:dyDescent="0.2">
      <c r="B1501" s="127">
        <v>40930</v>
      </c>
      <c r="C1501" s="201">
        <v>0.44599643183151111</v>
      </c>
      <c r="D1501" s="201">
        <v>0.44599643183151111</v>
      </c>
      <c r="E1501" s="206">
        <f t="shared" si="23"/>
        <v>-0.80744432737185401</v>
      </c>
      <c r="F1501" s="357"/>
    </row>
    <row r="1502" spans="2:6" x14ac:dyDescent="0.2">
      <c r="B1502" s="127">
        <v>40931</v>
      </c>
      <c r="C1502" s="201">
        <v>7.4522076310778548E-2</v>
      </c>
      <c r="D1502" s="201">
        <v>7.4522076310778548E-2</v>
      </c>
      <c r="E1502" s="206">
        <f t="shared" si="23"/>
        <v>-2.5966598711734203</v>
      </c>
      <c r="F1502" s="357"/>
    </row>
    <row r="1503" spans="2:6" x14ac:dyDescent="0.2">
      <c r="B1503" s="127">
        <v>40932</v>
      </c>
      <c r="C1503" s="201">
        <v>2.5740687434289821E-2</v>
      </c>
      <c r="D1503" s="201">
        <v>2.5740687434289821E-2</v>
      </c>
      <c r="E1503" s="206">
        <f t="shared" si="23"/>
        <v>-3.6596823703219115</v>
      </c>
      <c r="F1503" s="357"/>
    </row>
    <row r="1504" spans="2:6" x14ac:dyDescent="0.2">
      <c r="B1504" s="127">
        <v>40933</v>
      </c>
      <c r="C1504" s="201">
        <v>0.37958970680368764</v>
      </c>
      <c r="D1504" s="201">
        <v>0.37958970680368764</v>
      </c>
      <c r="E1504" s="206">
        <f t="shared" si="23"/>
        <v>-0.96866432851577822</v>
      </c>
      <c r="F1504" s="357"/>
    </row>
    <row r="1505" spans="2:6" x14ac:dyDescent="0.2">
      <c r="B1505" s="127">
        <v>40934</v>
      </c>
      <c r="C1505" s="201">
        <v>0.14415985641123522</v>
      </c>
      <c r="D1505" s="201">
        <v>0.14415985641123522</v>
      </c>
      <c r="E1505" s="206">
        <f t="shared" si="23"/>
        <v>-1.936832481160097</v>
      </c>
      <c r="F1505" s="357"/>
    </row>
    <row r="1506" spans="2:6" x14ac:dyDescent="0.2">
      <c r="B1506" s="127">
        <v>40935</v>
      </c>
      <c r="C1506" s="201">
        <v>0.27443956818696091</v>
      </c>
      <c r="D1506" s="201">
        <v>0.27443956818696091</v>
      </c>
      <c r="E1506" s="206">
        <f t="shared" si="23"/>
        <v>-1.2930241945940002</v>
      </c>
      <c r="F1506" s="357"/>
    </row>
    <row r="1507" spans="2:6" x14ac:dyDescent="0.2">
      <c r="B1507" s="127">
        <v>40936</v>
      </c>
      <c r="C1507" s="201">
        <v>8.0928770551988577E-2</v>
      </c>
      <c r="D1507" s="201">
        <v>8.0928770551988577E-2</v>
      </c>
      <c r="E1507" s="206">
        <f t="shared" si="23"/>
        <v>-2.5141858870888858</v>
      </c>
      <c r="F1507" s="357"/>
    </row>
    <row r="1508" spans="2:6" x14ac:dyDescent="0.2">
      <c r="B1508" s="127">
        <v>40937</v>
      </c>
      <c r="C1508" s="201">
        <v>1.0454364233344058</v>
      </c>
      <c r="D1508" s="201">
        <v>1.0454364233344058</v>
      </c>
      <c r="E1508" s="206">
        <f t="shared" si="23"/>
        <v>4.4434428218722094E-2</v>
      </c>
      <c r="F1508" s="357"/>
    </row>
    <row r="1509" spans="2:6" x14ac:dyDescent="0.2">
      <c r="B1509" s="127">
        <v>40938</v>
      </c>
      <c r="C1509" s="201">
        <v>0.91796291136687935</v>
      </c>
      <c r="D1509" s="201">
        <v>0.91796291136687935</v>
      </c>
      <c r="E1509" s="206">
        <f t="shared" si="23"/>
        <v>-8.5598290738945246E-2</v>
      </c>
      <c r="F1509" s="357"/>
    </row>
    <row r="1510" spans="2:6" x14ac:dyDescent="0.2">
      <c r="B1510" s="127">
        <v>40939</v>
      </c>
      <c r="C1510" s="201">
        <v>0.15750585330486599</v>
      </c>
      <c r="D1510" s="201">
        <v>0.15750585330486599</v>
      </c>
      <c r="E1510" s="206">
        <f t="shared" si="23"/>
        <v>-1.8482926575665888</v>
      </c>
      <c r="F1510" s="357"/>
    </row>
    <row r="1511" spans="2:6" x14ac:dyDescent="0.2">
      <c r="B1511" s="127">
        <v>40940</v>
      </c>
      <c r="C1511" s="201">
        <v>1.076761802433066E-2</v>
      </c>
      <c r="D1511" s="201">
        <v>1.076761802433066E-2</v>
      </c>
      <c r="E1511" s="206">
        <f t="shared" si="23"/>
        <v>-4.5312119799323334</v>
      </c>
      <c r="F1511" s="357"/>
    </row>
    <row r="1512" spans="2:6" x14ac:dyDescent="0.2">
      <c r="B1512" s="127">
        <v>40941</v>
      </c>
      <c r="C1512" s="201">
        <v>4.6729461095726357E-2</v>
      </c>
      <c r="D1512" s="201">
        <v>4.6729461095726357E-2</v>
      </c>
      <c r="E1512" s="206">
        <f t="shared" si="23"/>
        <v>-3.0633804546340451</v>
      </c>
      <c r="F1512" s="357"/>
    </row>
    <row r="1513" spans="2:6" x14ac:dyDescent="0.2">
      <c r="B1513" s="127">
        <v>40942</v>
      </c>
      <c r="C1513" s="201">
        <v>8.8129759418009865E-2</v>
      </c>
      <c r="D1513" s="201">
        <v>8.8129759418009865E-2</v>
      </c>
      <c r="E1513" s="206">
        <f t="shared" si="23"/>
        <v>-2.4289450117278073</v>
      </c>
      <c r="F1513" s="357"/>
    </row>
    <row r="1514" spans="2:6" x14ac:dyDescent="0.2">
      <c r="B1514" s="127">
        <v>40943</v>
      </c>
      <c r="C1514" s="201">
        <v>8.5850010698348148E-2</v>
      </c>
      <c r="D1514" s="201">
        <v>8.5850010698348148E-2</v>
      </c>
      <c r="E1514" s="206">
        <f t="shared" si="23"/>
        <v>-2.4551535670219082</v>
      </c>
      <c r="F1514" s="357"/>
    </row>
    <row r="1515" spans="2:6" x14ac:dyDescent="0.2">
      <c r="B1515" s="127">
        <v>40944</v>
      </c>
      <c r="C1515" s="201">
        <v>10.724321270625111</v>
      </c>
      <c r="D1515" s="201">
        <v>10.724321270625111</v>
      </c>
      <c r="E1515" s="206">
        <f t="shared" si="23"/>
        <v>2.3725141780213144</v>
      </c>
      <c r="F1515" s="357"/>
    </row>
    <row r="1516" spans="2:6" x14ac:dyDescent="0.2">
      <c r="B1516" s="127">
        <v>40945</v>
      </c>
      <c r="C1516" s="201">
        <v>0.58398972958578144</v>
      </c>
      <c r="D1516" s="201">
        <v>0.58398972958578144</v>
      </c>
      <c r="E1516" s="206">
        <f t="shared" si="23"/>
        <v>-0.53787188263426799</v>
      </c>
      <c r="F1516" s="357"/>
    </row>
    <row r="1517" spans="2:6" x14ac:dyDescent="0.2">
      <c r="B1517" s="127">
        <v>40946</v>
      </c>
      <c r="C1517" s="201">
        <v>4.5053129998014252E-2</v>
      </c>
      <c r="D1517" s="201">
        <v>4.5053129998014252E-2</v>
      </c>
      <c r="E1517" s="206">
        <f t="shared" si="23"/>
        <v>-3.0999128190279945</v>
      </c>
      <c r="F1517" s="357"/>
    </row>
    <row r="1518" spans="2:6" x14ac:dyDescent="0.2">
      <c r="B1518" s="127">
        <v>40947</v>
      </c>
      <c r="C1518" s="201">
        <v>6.6208151371620602E-2</v>
      </c>
      <c r="D1518" s="201">
        <v>6.6208151371620602E-2</v>
      </c>
      <c r="E1518" s="206">
        <f t="shared" si="23"/>
        <v>-2.7149516911175371</v>
      </c>
      <c r="F1518" s="357"/>
    </row>
    <row r="1519" spans="2:6" x14ac:dyDescent="0.2">
      <c r="B1519" s="127">
        <v>40948</v>
      </c>
      <c r="C1519" s="201">
        <v>0.32857936711958896</v>
      </c>
      <c r="D1519" s="201">
        <v>0.32857936711958896</v>
      </c>
      <c r="E1519" s="206">
        <f t="shared" si="23"/>
        <v>-1.1129768656133276</v>
      </c>
      <c r="F1519" s="357"/>
    </row>
    <row r="1520" spans="2:6" x14ac:dyDescent="0.2">
      <c r="B1520" s="127">
        <v>40949</v>
      </c>
      <c r="C1520" s="201">
        <v>0.50926446162679539</v>
      </c>
      <c r="D1520" s="201">
        <v>0.50926446162679539</v>
      </c>
      <c r="E1520" s="206">
        <f t="shared" si="23"/>
        <v>-0.67478782638585633</v>
      </c>
      <c r="F1520" s="357"/>
    </row>
    <row r="1521" spans="2:6" x14ac:dyDescent="0.2">
      <c r="B1521" s="127">
        <v>40950</v>
      </c>
      <c r="C1521" s="201">
        <v>0.68115997801835793</v>
      </c>
      <c r="D1521" s="201">
        <v>0.68115997801835793</v>
      </c>
      <c r="E1521" s="206">
        <f t="shared" si="23"/>
        <v>-0.38395808409462756</v>
      </c>
      <c r="F1521" s="357"/>
    </row>
    <row r="1522" spans="2:6" x14ac:dyDescent="0.2">
      <c r="B1522" s="127">
        <v>40951</v>
      </c>
      <c r="C1522" s="201">
        <v>5.1598363999365807E-2</v>
      </c>
      <c r="D1522" s="201">
        <v>5.1598363999365807E-2</v>
      </c>
      <c r="E1522" s="206">
        <f t="shared" si="23"/>
        <v>-2.9642653124358951</v>
      </c>
      <c r="F1522" s="357"/>
    </row>
    <row r="1523" spans="2:6" x14ac:dyDescent="0.2">
      <c r="B1523" s="127">
        <v>40952</v>
      </c>
      <c r="C1523" s="201">
        <v>0.21003705168918455</v>
      </c>
      <c r="D1523" s="201">
        <v>0.21003705168918455</v>
      </c>
      <c r="E1523" s="206">
        <f t="shared" si="23"/>
        <v>-1.5604713272126129</v>
      </c>
      <c r="F1523" s="357"/>
    </row>
    <row r="1524" spans="2:6" x14ac:dyDescent="0.2">
      <c r="B1524" s="127">
        <v>40953</v>
      </c>
      <c r="C1524" s="201">
        <v>0.13177440185458561</v>
      </c>
      <c r="D1524" s="201">
        <v>0.13177440185458561</v>
      </c>
      <c r="E1524" s="206">
        <f t="shared" si="23"/>
        <v>-2.0266638953929963</v>
      </c>
      <c r="F1524" s="357"/>
    </row>
    <row r="1525" spans="2:6" x14ac:dyDescent="0.2">
      <c r="B1525" s="127">
        <v>40954</v>
      </c>
      <c r="C1525" s="201">
        <v>0.4479929437082168</v>
      </c>
      <c r="D1525" s="201">
        <v>0.4479929437082168</v>
      </c>
      <c r="E1525" s="206">
        <f t="shared" si="23"/>
        <v>-0.80297779734249652</v>
      </c>
      <c r="F1525" s="357"/>
    </row>
    <row r="1526" spans="2:6" x14ac:dyDescent="0.2">
      <c r="B1526" s="127">
        <v>40955</v>
      </c>
      <c r="C1526" s="201">
        <v>3.194934678503095</v>
      </c>
      <c r="D1526" s="201">
        <v>3.194934678503095</v>
      </c>
      <c r="E1526" s="206">
        <f t="shared" si="23"/>
        <v>1.1615666427075386</v>
      </c>
      <c r="F1526" s="357"/>
    </row>
    <row r="1527" spans="2:6" x14ac:dyDescent="0.2">
      <c r="B1527" s="127">
        <v>40956</v>
      </c>
      <c r="C1527" s="201">
        <v>0.26271910447899038</v>
      </c>
      <c r="D1527" s="201">
        <v>0.26271910447899038</v>
      </c>
      <c r="E1527" s="206">
        <f t="shared" si="23"/>
        <v>-1.3366698613757164</v>
      </c>
      <c r="F1527" s="357"/>
    </row>
    <row r="1528" spans="2:6" x14ac:dyDescent="0.2">
      <c r="B1528" s="127">
        <v>40957</v>
      </c>
      <c r="C1528" s="201">
        <v>9.4788903888811074E-2</v>
      </c>
      <c r="D1528" s="201">
        <v>9.4788903888811074E-2</v>
      </c>
      <c r="E1528" s="206">
        <f t="shared" si="23"/>
        <v>-2.3561029241581455</v>
      </c>
      <c r="F1528" s="357"/>
    </row>
    <row r="1529" spans="2:6" x14ac:dyDescent="0.2">
      <c r="B1529" s="127">
        <v>40958</v>
      </c>
      <c r="C1529" s="201">
        <v>0.15182110514705999</v>
      </c>
      <c r="D1529" s="201">
        <v>0.15182110514705999</v>
      </c>
      <c r="E1529" s="206">
        <f t="shared" si="23"/>
        <v>-1.8850523910954142</v>
      </c>
      <c r="F1529" s="357"/>
    </row>
    <row r="1530" spans="2:6" x14ac:dyDescent="0.2">
      <c r="B1530" s="127">
        <v>40959</v>
      </c>
      <c r="C1530" s="201">
        <v>8.3003788292774536E-2</v>
      </c>
      <c r="D1530" s="201">
        <v>8.3003788292774536E-2</v>
      </c>
      <c r="E1530" s="206">
        <f t="shared" si="23"/>
        <v>-2.4888690301454863</v>
      </c>
      <c r="F1530" s="357"/>
    </row>
    <row r="1531" spans="2:6" x14ac:dyDescent="0.2">
      <c r="B1531" s="127">
        <v>40960</v>
      </c>
      <c r="C1531" s="201">
        <v>7.3041240207932775E-2</v>
      </c>
      <c r="D1531" s="201">
        <v>7.3041240207932775E-2</v>
      </c>
      <c r="E1531" s="206">
        <f t="shared" si="23"/>
        <v>-2.616731062993841</v>
      </c>
      <c r="F1531" s="357"/>
    </row>
    <row r="1532" spans="2:6" x14ac:dyDescent="0.2">
      <c r="B1532" s="127">
        <v>40961</v>
      </c>
      <c r="C1532" s="201">
        <v>0.23260209995489761</v>
      </c>
      <c r="D1532" s="201">
        <v>0.23260209995489761</v>
      </c>
      <c r="E1532" s="206">
        <f t="shared" si="23"/>
        <v>-1.4584260107573397</v>
      </c>
      <c r="F1532" s="357"/>
    </row>
    <row r="1533" spans="2:6" x14ac:dyDescent="0.2">
      <c r="B1533" s="127">
        <v>40962</v>
      </c>
      <c r="C1533" s="201">
        <v>0.10061834912943154</v>
      </c>
      <c r="D1533" s="201">
        <v>0.10061834912943154</v>
      </c>
      <c r="E1533" s="206">
        <f t="shared" si="23"/>
        <v>-2.2964206410359544</v>
      </c>
      <c r="F1533" s="357"/>
    </row>
    <row r="1534" spans="2:6" x14ac:dyDescent="0.2">
      <c r="B1534" s="127">
        <v>40963</v>
      </c>
      <c r="C1534" s="201">
        <v>0.70605095492378001</v>
      </c>
      <c r="D1534" s="201">
        <v>0.70605095492378001</v>
      </c>
      <c r="E1534" s="206">
        <f t="shared" si="23"/>
        <v>-0.34806786998031813</v>
      </c>
      <c r="F1534" s="357"/>
    </row>
    <row r="1535" spans="2:6" x14ac:dyDescent="0.2">
      <c r="B1535" s="127">
        <v>40964</v>
      </c>
      <c r="C1535" s="201">
        <v>0.15355593081016508</v>
      </c>
      <c r="D1535" s="201">
        <v>0.15355593081016508</v>
      </c>
      <c r="E1535" s="206">
        <f t="shared" si="23"/>
        <v>-1.8736904082227535</v>
      </c>
      <c r="F1535" s="357"/>
    </row>
    <row r="1536" spans="2:6" x14ac:dyDescent="0.2">
      <c r="B1536" s="127">
        <v>40965</v>
      </c>
      <c r="C1536" s="201">
        <v>0.13563966116253331</v>
      </c>
      <c r="D1536" s="201">
        <v>0.13563966116253331</v>
      </c>
      <c r="E1536" s="206">
        <f t="shared" si="23"/>
        <v>-1.9977534597923039</v>
      </c>
      <c r="F1536" s="357"/>
    </row>
    <row r="1537" spans="2:6" x14ac:dyDescent="0.2">
      <c r="B1537" s="127">
        <v>40966</v>
      </c>
      <c r="C1537" s="201">
        <v>0.6026494959461729</v>
      </c>
      <c r="D1537" s="201">
        <v>0.6026494959461729</v>
      </c>
      <c r="E1537" s="206">
        <f t="shared" si="23"/>
        <v>-0.50641951834376542</v>
      </c>
      <c r="F1537" s="357"/>
    </row>
    <row r="1538" spans="2:6" x14ac:dyDescent="0.2">
      <c r="B1538" s="127">
        <v>40967</v>
      </c>
      <c r="C1538" s="201">
        <v>0.10177746512261536</v>
      </c>
      <c r="D1538" s="201">
        <v>0.10177746512261536</v>
      </c>
      <c r="E1538" s="206">
        <f t="shared" si="23"/>
        <v>-2.2849665635883132</v>
      </c>
      <c r="F1538" s="357"/>
    </row>
    <row r="1539" spans="2:6" x14ac:dyDescent="0.2">
      <c r="B1539" s="127">
        <v>40968</v>
      </c>
      <c r="C1539" s="201">
        <v>0.17330862194500588</v>
      </c>
      <c r="D1539" s="201">
        <v>0.17330862194500588</v>
      </c>
      <c r="E1539" s="206">
        <f t="shared" si="23"/>
        <v>-1.7526813319401187</v>
      </c>
      <c r="F1539" s="357"/>
    </row>
    <row r="1540" spans="2:6" x14ac:dyDescent="0.2">
      <c r="B1540" s="127">
        <v>40969</v>
      </c>
      <c r="C1540" s="201">
        <v>1.5120829760803403</v>
      </c>
      <c r="D1540" s="201">
        <v>1.5120829760803403</v>
      </c>
      <c r="E1540" s="206">
        <f t="shared" si="23"/>
        <v>0.41348815461159255</v>
      </c>
      <c r="F1540" s="357"/>
    </row>
    <row r="1541" spans="2:6" x14ac:dyDescent="0.2">
      <c r="B1541" s="127">
        <v>40970</v>
      </c>
      <c r="C1541" s="201">
        <v>1.6749595540866922</v>
      </c>
      <c r="D1541" s="201">
        <v>1.6749595540866922</v>
      </c>
      <c r="E1541" s="206">
        <f t="shared" si="23"/>
        <v>0.51578901817157563</v>
      </c>
      <c r="F1541" s="357"/>
    </row>
    <row r="1542" spans="2:6" x14ac:dyDescent="0.2">
      <c r="B1542" s="127">
        <v>40971</v>
      </c>
      <c r="C1542" s="201">
        <v>0.22926483106615578</v>
      </c>
      <c r="D1542" s="201">
        <v>0.22926483106615578</v>
      </c>
      <c r="E1542" s="206">
        <f t="shared" si="23"/>
        <v>-1.4728774760835692</v>
      </c>
      <c r="F1542" s="357"/>
    </row>
    <row r="1543" spans="2:6" x14ac:dyDescent="0.2">
      <c r="B1543" s="127">
        <v>40972</v>
      </c>
      <c r="C1543" s="201">
        <v>0.36911302227565412</v>
      </c>
      <c r="D1543" s="201">
        <v>0.36911302227565412</v>
      </c>
      <c r="E1543" s="206">
        <f t="shared" si="23"/>
        <v>-0.99665238840990933</v>
      </c>
      <c r="F1543" s="357"/>
    </row>
    <row r="1544" spans="2:6" x14ac:dyDescent="0.2">
      <c r="B1544" s="127">
        <v>40973</v>
      </c>
      <c r="C1544" s="201">
        <v>0.4896241416307362</v>
      </c>
      <c r="D1544" s="201">
        <v>0.4896241416307362</v>
      </c>
      <c r="E1544" s="206">
        <f t="shared" si="23"/>
        <v>-0.71411724011335631</v>
      </c>
      <c r="F1544" s="357"/>
    </row>
    <row r="1545" spans="2:6" x14ac:dyDescent="0.2">
      <c r="B1545" s="127">
        <v>40974</v>
      </c>
      <c r="C1545" s="201">
        <v>0.19696813431583679</v>
      </c>
      <c r="D1545" s="201">
        <v>0.19696813431583679</v>
      </c>
      <c r="E1545" s="206">
        <f t="shared" si="23"/>
        <v>-1.624713318069803</v>
      </c>
      <c r="F1545" s="357"/>
    </row>
    <row r="1546" spans="2:6" x14ac:dyDescent="0.2">
      <c r="B1546" s="127">
        <v>40975</v>
      </c>
      <c r="C1546" s="201">
        <v>0.35723246817818677</v>
      </c>
      <c r="D1546" s="201">
        <v>0.35723246817818677</v>
      </c>
      <c r="E1546" s="206">
        <f t="shared" si="23"/>
        <v>-1.0293685377551105</v>
      </c>
      <c r="F1546" s="357"/>
    </row>
    <row r="1547" spans="2:6" x14ac:dyDescent="0.2">
      <c r="B1547" s="127">
        <v>40976</v>
      </c>
      <c r="C1547" s="201">
        <v>0.14229110897999334</v>
      </c>
      <c r="D1547" s="201">
        <v>0.14229110897999334</v>
      </c>
      <c r="E1547" s="206">
        <f t="shared" si="23"/>
        <v>-1.9498802566535638</v>
      </c>
      <c r="F1547" s="357"/>
    </row>
    <row r="1548" spans="2:6" x14ac:dyDescent="0.2">
      <c r="B1548" s="127">
        <v>40977</v>
      </c>
      <c r="C1548" s="201">
        <v>0.17653044103362975</v>
      </c>
      <c r="D1548" s="201">
        <v>0.17653044103362975</v>
      </c>
      <c r="E1548" s="206">
        <f t="shared" si="23"/>
        <v>-1.7342619470346086</v>
      </c>
      <c r="F1548" s="357"/>
    </row>
    <row r="1549" spans="2:6" x14ac:dyDescent="0.2">
      <c r="B1549" s="127">
        <v>40978</v>
      </c>
      <c r="C1549" s="201">
        <v>3.2887799726922733E-2</v>
      </c>
      <c r="D1549" s="201">
        <v>3.2887799726922733E-2</v>
      </c>
      <c r="E1549" s="206">
        <f t="shared" si="23"/>
        <v>-3.4146535189537897</v>
      </c>
      <c r="F1549" s="357"/>
    </row>
    <row r="1550" spans="2:6" x14ac:dyDescent="0.2">
      <c r="B1550" s="127">
        <v>40979</v>
      </c>
      <c r="C1550" s="201">
        <v>4.3949429908887012E-2</v>
      </c>
      <c r="D1550" s="201">
        <v>4.3949429908887012E-2</v>
      </c>
      <c r="E1550" s="206">
        <f t="shared" si="23"/>
        <v>-3.1247156262914619</v>
      </c>
      <c r="F1550" s="357"/>
    </row>
    <row r="1551" spans="2:6" x14ac:dyDescent="0.2">
      <c r="B1551" s="127">
        <v>40980</v>
      </c>
      <c r="C1551" s="201">
        <v>0.12490898707424036</v>
      </c>
      <c r="D1551" s="201">
        <v>0.12490898707424036</v>
      </c>
      <c r="E1551" s="206">
        <f t="shared" si="23"/>
        <v>-2.0801699102819327</v>
      </c>
      <c r="F1551" s="357"/>
    </row>
    <row r="1552" spans="2:6" x14ac:dyDescent="0.2">
      <c r="B1552" s="127">
        <v>40981</v>
      </c>
      <c r="C1552" s="201">
        <v>0.97731642327283241</v>
      </c>
      <c r="D1552" s="201">
        <v>0.97731642327283241</v>
      </c>
      <c r="E1552" s="206">
        <f t="shared" si="23"/>
        <v>-2.2944807038104642E-2</v>
      </c>
      <c r="F1552" s="357"/>
    </row>
    <row r="1553" spans="2:6" x14ac:dyDescent="0.2">
      <c r="B1553" s="127">
        <v>40982</v>
      </c>
      <c r="C1553" s="201">
        <v>1.6458723617796509</v>
      </c>
      <c r="D1553" s="201">
        <v>1.6458723617796509</v>
      </c>
      <c r="E1553" s="206">
        <f t="shared" si="23"/>
        <v>0.49827055476434046</v>
      </c>
      <c r="F1553" s="357"/>
    </row>
    <row r="1554" spans="2:6" x14ac:dyDescent="0.2">
      <c r="B1554" s="127">
        <v>40983</v>
      </c>
      <c r="C1554" s="201">
        <v>0.61015219362316886</v>
      </c>
      <c r="D1554" s="201">
        <v>0.61015219362316886</v>
      </c>
      <c r="E1554" s="206">
        <f t="shared" si="23"/>
        <v>-0.49404685519126618</v>
      </c>
      <c r="F1554" s="357"/>
    </row>
    <row r="1555" spans="2:6" x14ac:dyDescent="0.2">
      <c r="B1555" s="127">
        <v>40984</v>
      </c>
      <c r="C1555" s="201">
        <v>0.74675085779201467</v>
      </c>
      <c r="D1555" s="201">
        <v>0.74675085779201467</v>
      </c>
      <c r="E1555" s="206">
        <f t="shared" si="23"/>
        <v>-0.29202367318618971</v>
      </c>
      <c r="F1555" s="357"/>
    </row>
    <row r="1556" spans="2:6" x14ac:dyDescent="0.2">
      <c r="B1556" s="127">
        <v>40985</v>
      </c>
      <c r="C1556" s="201">
        <v>2.7187658262434328E-2</v>
      </c>
      <c r="D1556" s="201">
        <v>2.7187658262434328E-2</v>
      </c>
      <c r="E1556" s="206">
        <f t="shared" ref="E1556:E1619" si="24">IF(D1556=0,"",LN(D1556))</f>
        <v>-3.6049921490031673</v>
      </c>
      <c r="F1556" s="357"/>
    </row>
    <row r="1557" spans="2:6" x14ac:dyDescent="0.2">
      <c r="B1557" s="127">
        <v>40986</v>
      </c>
      <c r="C1557" s="201">
        <v>2.5836125935720627E-2</v>
      </c>
      <c r="D1557" s="201">
        <v>2.5836125935720627E-2</v>
      </c>
      <c r="E1557" s="206">
        <f t="shared" si="24"/>
        <v>-3.6559815363958363</v>
      </c>
      <c r="F1557" s="357"/>
    </row>
    <row r="1558" spans="2:6" x14ac:dyDescent="0.2">
      <c r="B1558" s="127">
        <v>40987</v>
      </c>
      <c r="C1558" s="201">
        <v>0.15650836703184723</v>
      </c>
      <c r="D1558" s="201">
        <v>0.15650836703184723</v>
      </c>
      <c r="E1558" s="206">
        <f t="shared" si="24"/>
        <v>-1.8546458069687666</v>
      </c>
      <c r="F1558" s="357"/>
    </row>
    <row r="1559" spans="2:6" x14ac:dyDescent="0.2">
      <c r="B1559" s="127">
        <v>40988</v>
      </c>
      <c r="C1559" s="201">
        <v>0.11696450149545974</v>
      </c>
      <c r="D1559" s="201">
        <v>0.11696450149545974</v>
      </c>
      <c r="E1559" s="206">
        <f t="shared" si="24"/>
        <v>-2.1458847962430116</v>
      </c>
      <c r="F1559" s="357"/>
    </row>
    <row r="1560" spans="2:6" x14ac:dyDescent="0.2">
      <c r="B1560" s="127">
        <v>40989</v>
      </c>
      <c r="C1560" s="201">
        <v>0.1770491954688263</v>
      </c>
      <c r="D1560" s="201">
        <v>0.1770491954688263</v>
      </c>
      <c r="E1560" s="206">
        <f t="shared" si="24"/>
        <v>-1.7313276445247701</v>
      </c>
      <c r="F1560" s="357"/>
    </row>
    <row r="1561" spans="2:6" x14ac:dyDescent="0.2">
      <c r="B1561" s="127">
        <v>40990</v>
      </c>
      <c r="C1561" s="201">
        <v>0.10336605437223786</v>
      </c>
      <c r="D1561" s="201">
        <v>0.10336605437223786</v>
      </c>
      <c r="E1561" s="206">
        <f t="shared" si="24"/>
        <v>-2.269478665080531</v>
      </c>
      <c r="F1561" s="357"/>
    </row>
    <row r="1562" spans="2:6" x14ac:dyDescent="0.2">
      <c r="B1562" s="127">
        <v>40991</v>
      </c>
      <c r="C1562" s="201">
        <v>1.0459105371802233</v>
      </c>
      <c r="D1562" s="201">
        <v>1.0459105371802233</v>
      </c>
      <c r="E1562" s="206">
        <f t="shared" si="24"/>
        <v>4.4887833476569002E-2</v>
      </c>
      <c r="F1562" s="357"/>
    </row>
    <row r="1563" spans="2:6" x14ac:dyDescent="0.2">
      <c r="B1563" s="127">
        <v>40992</v>
      </c>
      <c r="C1563" s="201">
        <v>0.13389252085408226</v>
      </c>
      <c r="D1563" s="201">
        <v>0.13389252085408226</v>
      </c>
      <c r="E1563" s="206">
        <f t="shared" si="24"/>
        <v>-2.010717884050536</v>
      </c>
      <c r="F1563" s="357"/>
    </row>
    <row r="1564" spans="2:6" x14ac:dyDescent="0.2">
      <c r="B1564" s="127">
        <v>40993</v>
      </c>
      <c r="C1564" s="201">
        <v>3.1973437309988875E-2</v>
      </c>
      <c r="D1564" s="201">
        <v>3.1973437309988875E-2</v>
      </c>
      <c r="E1564" s="206">
        <f t="shared" si="24"/>
        <v>-3.4428498049558063</v>
      </c>
      <c r="F1564" s="357"/>
    </row>
    <row r="1565" spans="2:6" x14ac:dyDescent="0.2">
      <c r="B1565" s="127">
        <v>40994</v>
      </c>
      <c r="C1565" s="201">
        <v>0.11262512834169447</v>
      </c>
      <c r="D1565" s="201">
        <v>0.11262512834169447</v>
      </c>
      <c r="E1565" s="206">
        <f t="shared" si="24"/>
        <v>-2.183690423505388</v>
      </c>
      <c r="F1565" s="357"/>
    </row>
    <row r="1566" spans="2:6" x14ac:dyDescent="0.2">
      <c r="B1566" s="127">
        <v>40995</v>
      </c>
      <c r="C1566" s="201">
        <v>4.9278592682329862E-2</v>
      </c>
      <c r="D1566" s="201">
        <v>4.9278592682329862E-2</v>
      </c>
      <c r="E1566" s="206">
        <f t="shared" si="24"/>
        <v>-3.0102655177472402</v>
      </c>
      <c r="F1566" s="357"/>
    </row>
    <row r="1567" spans="2:6" x14ac:dyDescent="0.2">
      <c r="B1567" s="127">
        <v>40996</v>
      </c>
      <c r="C1567" s="201">
        <v>7.4271165411855647E-2</v>
      </c>
      <c r="D1567" s="201">
        <v>7.4271165411855647E-2</v>
      </c>
      <c r="E1567" s="206">
        <f t="shared" si="24"/>
        <v>-2.6000324858681574</v>
      </c>
      <c r="F1567" s="357"/>
    </row>
    <row r="1568" spans="2:6" x14ac:dyDescent="0.2">
      <c r="B1568" s="127">
        <v>40997</v>
      </c>
      <c r="C1568" s="201">
        <v>0.12706866800177946</v>
      </c>
      <c r="D1568" s="201">
        <v>0.12706866800177946</v>
      </c>
      <c r="E1568" s="206">
        <f t="shared" si="24"/>
        <v>-2.0630276457179004</v>
      </c>
      <c r="F1568" s="357"/>
    </row>
    <row r="1569" spans="2:6" x14ac:dyDescent="0.2">
      <c r="B1569" s="127">
        <v>40998</v>
      </c>
      <c r="C1569" s="201">
        <v>0.23559763743529039</v>
      </c>
      <c r="D1569" s="201">
        <v>0.23559763743529039</v>
      </c>
      <c r="E1569" s="206">
        <f t="shared" si="24"/>
        <v>-1.4456298551187776</v>
      </c>
      <c r="F1569" s="357"/>
    </row>
    <row r="1570" spans="2:6" x14ac:dyDescent="0.2">
      <c r="B1570" s="127">
        <v>40999</v>
      </c>
      <c r="C1570" s="201">
        <v>0.36233227068206209</v>
      </c>
      <c r="D1570" s="201">
        <v>0.36233227068206209</v>
      </c>
      <c r="E1570" s="206">
        <f t="shared" si="24"/>
        <v>-1.0151936133335346</v>
      </c>
      <c r="F1570" s="357"/>
    </row>
    <row r="1571" spans="2:6" x14ac:dyDescent="0.2">
      <c r="B1571" s="127">
        <v>41000</v>
      </c>
      <c r="C1571" s="201">
        <v>3.2895496380263928E-2</v>
      </c>
      <c r="D1571" s="201">
        <v>3.2895496380263928E-2</v>
      </c>
      <c r="E1571" s="206">
        <f t="shared" si="24"/>
        <v>-3.4144195187187218</v>
      </c>
      <c r="F1571" s="357"/>
    </row>
    <row r="1572" spans="2:6" x14ac:dyDescent="0.2">
      <c r="B1572" s="127">
        <v>41001</v>
      </c>
      <c r="C1572" s="201">
        <v>0.39439498917080884</v>
      </c>
      <c r="D1572" s="201">
        <v>0.39439498917080884</v>
      </c>
      <c r="E1572" s="206">
        <f t="shared" si="24"/>
        <v>-0.93040236127653342</v>
      </c>
      <c r="F1572" s="357"/>
    </row>
    <row r="1573" spans="2:6" x14ac:dyDescent="0.2">
      <c r="B1573" s="127">
        <v>41002</v>
      </c>
      <c r="C1573" s="201">
        <v>0.20925507170971916</v>
      </c>
      <c r="D1573" s="201">
        <v>0.20925507170971916</v>
      </c>
      <c r="E1573" s="206">
        <f t="shared" si="24"/>
        <v>-1.5642013323448953</v>
      </c>
      <c r="F1573" s="357"/>
    </row>
    <row r="1574" spans="2:6" x14ac:dyDescent="0.2">
      <c r="B1574" s="127">
        <v>41003</v>
      </c>
      <c r="C1574" s="201">
        <v>2.1285864480406629E-2</v>
      </c>
      <c r="D1574" s="201">
        <v>2.1285864480406629E-2</v>
      </c>
      <c r="E1574" s="206">
        <f t="shared" si="24"/>
        <v>-3.8497120659903996</v>
      </c>
      <c r="F1574" s="357"/>
    </row>
    <row r="1575" spans="2:6" x14ac:dyDescent="0.2">
      <c r="B1575" s="127">
        <v>41004</v>
      </c>
      <c r="C1575" s="201">
        <v>5.0605495718351746E-2</v>
      </c>
      <c r="D1575" s="201">
        <v>5.0605495718351746E-2</v>
      </c>
      <c r="E1575" s="206">
        <f t="shared" si="24"/>
        <v>-2.9836950975518493</v>
      </c>
      <c r="F1575" s="357"/>
    </row>
    <row r="1576" spans="2:6" x14ac:dyDescent="0.2">
      <c r="B1576" s="127">
        <v>41005</v>
      </c>
      <c r="C1576" s="201">
        <v>2.5563218001548567</v>
      </c>
      <c r="D1576" s="201">
        <v>2.5563218001548567</v>
      </c>
      <c r="E1576" s="206">
        <f t="shared" si="24"/>
        <v>0.93856942849465164</v>
      </c>
      <c r="F1576" s="357"/>
    </row>
    <row r="1577" spans="2:6" x14ac:dyDescent="0.2">
      <c r="B1577" s="127">
        <v>41006</v>
      </c>
      <c r="C1577" s="201">
        <v>0.53168173414835729</v>
      </c>
      <c r="D1577" s="201">
        <v>0.53168173414835729</v>
      </c>
      <c r="E1577" s="206">
        <f t="shared" si="24"/>
        <v>-0.63171021274192041</v>
      </c>
      <c r="F1577" s="357"/>
    </row>
    <row r="1578" spans="2:6" x14ac:dyDescent="0.2">
      <c r="B1578" s="127">
        <v>41007</v>
      </c>
      <c r="C1578" s="201">
        <v>0.32368429559458956</v>
      </c>
      <c r="D1578" s="201">
        <v>0.32368429559458956</v>
      </c>
      <c r="E1578" s="206">
        <f t="shared" si="24"/>
        <v>-1.1279866345354954</v>
      </c>
      <c r="F1578" s="357"/>
    </row>
    <row r="1579" spans="2:6" x14ac:dyDescent="0.2">
      <c r="B1579" s="127">
        <v>41008</v>
      </c>
      <c r="C1579" s="201">
        <v>0.2384561744862099</v>
      </c>
      <c r="D1579" s="201">
        <v>0.2384561744862099</v>
      </c>
      <c r="E1579" s="206">
        <f t="shared" si="24"/>
        <v>-1.4335697403135195</v>
      </c>
      <c r="F1579" s="357"/>
    </row>
    <row r="1580" spans="2:6" x14ac:dyDescent="0.2">
      <c r="B1580" s="127">
        <v>41009</v>
      </c>
      <c r="C1580" s="201">
        <v>3.3996117808054706E-2</v>
      </c>
      <c r="D1580" s="201">
        <v>3.3996117808054706E-2</v>
      </c>
      <c r="E1580" s="206">
        <f t="shared" si="24"/>
        <v>-3.3815089430012879</v>
      </c>
      <c r="F1580" s="357"/>
    </row>
    <row r="1581" spans="2:6" x14ac:dyDescent="0.2">
      <c r="B1581" s="127">
        <v>41010</v>
      </c>
      <c r="C1581" s="201">
        <v>1.087537117110738E-2</v>
      </c>
      <c r="D1581" s="201">
        <v>1.087537117110738E-2</v>
      </c>
      <c r="E1581" s="206">
        <f t="shared" si="24"/>
        <v>-4.5212545719132873</v>
      </c>
      <c r="F1581" s="357"/>
    </row>
    <row r="1582" spans="2:6" x14ac:dyDescent="0.2">
      <c r="B1582" s="127">
        <v>41011</v>
      </c>
      <c r="C1582" s="201">
        <v>4.5687334233328651E-2</v>
      </c>
      <c r="D1582" s="201">
        <v>4.5687334233328651E-2</v>
      </c>
      <c r="E1582" s="206">
        <f t="shared" si="24"/>
        <v>-3.0859341697505984</v>
      </c>
      <c r="F1582" s="357"/>
    </row>
    <row r="1583" spans="2:6" x14ac:dyDescent="0.2">
      <c r="B1583" s="127">
        <v>41012</v>
      </c>
      <c r="C1583" s="201">
        <v>5.463392407713278E-2</v>
      </c>
      <c r="D1583" s="201">
        <v>5.463392407713278E-2</v>
      </c>
      <c r="E1583" s="206">
        <f t="shared" si="24"/>
        <v>-2.9071002690766865</v>
      </c>
      <c r="F1583" s="357"/>
    </row>
    <row r="1584" spans="2:6" x14ac:dyDescent="0.2">
      <c r="B1584" s="127">
        <v>41013</v>
      </c>
      <c r="C1584" s="201">
        <v>2.6344105056239447E-2</v>
      </c>
      <c r="D1584" s="201">
        <v>2.6344105056239447E-2</v>
      </c>
      <c r="E1584" s="206">
        <f t="shared" si="24"/>
        <v>-3.6365107460539146</v>
      </c>
      <c r="F1584" s="357"/>
    </row>
    <row r="1585" spans="2:6" x14ac:dyDescent="0.2">
      <c r="B1585" s="127">
        <v>41014</v>
      </c>
      <c r="C1585" s="201">
        <v>0.37047840857838199</v>
      </c>
      <c r="D1585" s="201">
        <v>0.37047840857838199</v>
      </c>
      <c r="E1585" s="206">
        <f t="shared" si="24"/>
        <v>-0.99296011238574733</v>
      </c>
      <c r="F1585" s="357"/>
    </row>
    <row r="1586" spans="2:6" x14ac:dyDescent="0.2">
      <c r="B1586" s="127">
        <v>41015</v>
      </c>
      <c r="C1586" s="201">
        <v>0.14175388257677804</v>
      </c>
      <c r="D1586" s="201">
        <v>0.14175388257677804</v>
      </c>
      <c r="E1586" s="206">
        <f t="shared" si="24"/>
        <v>-1.9536629464370163</v>
      </c>
      <c r="F1586" s="357"/>
    </row>
    <row r="1587" spans="2:6" x14ac:dyDescent="0.2">
      <c r="B1587" s="127">
        <v>41016</v>
      </c>
      <c r="C1587" s="201">
        <v>8.6253315333426714E-2</v>
      </c>
      <c r="D1587" s="201">
        <v>8.6253315333426714E-2</v>
      </c>
      <c r="E1587" s="206">
        <f t="shared" si="24"/>
        <v>-2.4504667851609883</v>
      </c>
      <c r="F1587" s="357"/>
    </row>
    <row r="1588" spans="2:6" x14ac:dyDescent="0.2">
      <c r="B1588" s="127">
        <v>41017</v>
      </c>
      <c r="C1588" s="201">
        <v>0.1314927043422979</v>
      </c>
      <c r="D1588" s="201">
        <v>0.1314927043422979</v>
      </c>
      <c r="E1588" s="206">
        <f t="shared" si="24"/>
        <v>-2.0288039091901138</v>
      </c>
      <c r="F1588" s="357"/>
    </row>
    <row r="1589" spans="2:6" x14ac:dyDescent="0.2">
      <c r="B1589" s="127">
        <v>41018</v>
      </c>
      <c r="C1589" s="201">
        <v>9.1836467667128982E-3</v>
      </c>
      <c r="D1589" s="201">
        <v>9.1836467667128982E-3</v>
      </c>
      <c r="E1589" s="206">
        <f t="shared" si="24"/>
        <v>-4.6903309019572212</v>
      </c>
      <c r="F1589" s="357"/>
    </row>
    <row r="1590" spans="2:6" x14ac:dyDescent="0.2">
      <c r="B1590" s="127">
        <v>41019</v>
      </c>
      <c r="C1590" s="201">
        <v>0.22213311208020536</v>
      </c>
      <c r="D1590" s="201">
        <v>0.22213311208020536</v>
      </c>
      <c r="E1590" s="206">
        <f t="shared" si="24"/>
        <v>-1.5044784728356007</v>
      </c>
      <c r="F1590" s="357"/>
    </row>
    <row r="1591" spans="2:6" x14ac:dyDescent="0.2">
      <c r="B1591" s="127">
        <v>41020</v>
      </c>
      <c r="C1591" s="201">
        <v>0.4002536816941259</v>
      </c>
      <c r="D1591" s="201">
        <v>0.4002536816941259</v>
      </c>
      <c r="E1591" s="206">
        <f t="shared" si="24"/>
        <v>-0.91565672866135794</v>
      </c>
      <c r="F1591" s="357"/>
    </row>
    <row r="1592" spans="2:6" x14ac:dyDescent="0.2">
      <c r="B1592" s="127">
        <v>41021</v>
      </c>
      <c r="C1592" s="201">
        <v>0.26165696631790558</v>
      </c>
      <c r="D1592" s="201">
        <v>0.26165696631790558</v>
      </c>
      <c r="E1592" s="206">
        <f t="shared" si="24"/>
        <v>-1.3407209219515388</v>
      </c>
      <c r="F1592" s="357"/>
    </row>
    <row r="1593" spans="2:6" x14ac:dyDescent="0.2">
      <c r="B1593" s="127">
        <v>41022</v>
      </c>
      <c r="C1593" s="201">
        <v>0.43226098427881593</v>
      </c>
      <c r="D1593" s="201">
        <v>0.43226098427881593</v>
      </c>
      <c r="E1593" s="206">
        <f t="shared" si="24"/>
        <v>-0.83872574287622059</v>
      </c>
      <c r="F1593" s="357"/>
    </row>
    <row r="1594" spans="2:6" x14ac:dyDescent="0.2">
      <c r="B1594" s="127">
        <v>41023</v>
      </c>
      <c r="C1594" s="201">
        <v>0.10877988033243387</v>
      </c>
      <c r="D1594" s="201">
        <v>0.10877988033243387</v>
      </c>
      <c r="E1594" s="206">
        <f t="shared" si="24"/>
        <v>-2.2184288850758676</v>
      </c>
      <c r="F1594" s="357"/>
    </row>
    <row r="1595" spans="2:6" x14ac:dyDescent="0.2">
      <c r="B1595" s="127">
        <v>41024</v>
      </c>
      <c r="C1595" s="201">
        <v>0.31842748136255389</v>
      </c>
      <c r="D1595" s="201">
        <v>0.31842748136255389</v>
      </c>
      <c r="E1595" s="206">
        <f t="shared" si="24"/>
        <v>-1.1443605179244318</v>
      </c>
      <c r="F1595" s="357"/>
    </row>
    <row r="1596" spans="2:6" x14ac:dyDescent="0.2">
      <c r="B1596" s="127">
        <v>41025</v>
      </c>
      <c r="C1596" s="201">
        <v>0.31537498864743629</v>
      </c>
      <c r="D1596" s="201">
        <v>0.31537498864743629</v>
      </c>
      <c r="E1596" s="206">
        <f t="shared" si="24"/>
        <v>-1.153992908017947</v>
      </c>
      <c r="F1596" s="357"/>
    </row>
    <row r="1597" spans="2:6" x14ac:dyDescent="0.2">
      <c r="B1597" s="127">
        <v>41026</v>
      </c>
      <c r="C1597" s="201">
        <v>0.55423138910738845</v>
      </c>
      <c r="D1597" s="201">
        <v>0.55423138910738845</v>
      </c>
      <c r="E1597" s="206">
        <f t="shared" si="24"/>
        <v>-0.59017300956570107</v>
      </c>
      <c r="F1597" s="357"/>
    </row>
    <row r="1598" spans="2:6" x14ac:dyDescent="0.2">
      <c r="B1598" s="127">
        <v>41027</v>
      </c>
      <c r="C1598" s="201">
        <v>2.5007966036208133E-2</v>
      </c>
      <c r="D1598" s="201">
        <v>2.5007966036208133E-2</v>
      </c>
      <c r="E1598" s="206">
        <f t="shared" si="24"/>
        <v>-3.6885608634210159</v>
      </c>
      <c r="F1598" s="357"/>
    </row>
    <row r="1599" spans="2:6" x14ac:dyDescent="0.2">
      <c r="B1599" s="127">
        <v>41028</v>
      </c>
      <c r="C1599" s="201">
        <v>1.4991541377978028E-2</v>
      </c>
      <c r="D1599" s="201">
        <v>1.4991541377978028E-2</v>
      </c>
      <c r="E1599" s="206">
        <f t="shared" si="24"/>
        <v>-4.2002691450707159</v>
      </c>
      <c r="F1599" s="357"/>
    </row>
    <row r="1600" spans="2:6" x14ac:dyDescent="0.2">
      <c r="B1600" s="127">
        <v>41029</v>
      </c>
      <c r="C1600" s="201">
        <v>2.3129982620956759E-2</v>
      </c>
      <c r="D1600" s="201">
        <v>2.3129982620956759E-2</v>
      </c>
      <c r="E1600" s="206">
        <f t="shared" si="24"/>
        <v>-3.7666255541028089</v>
      </c>
      <c r="F1600" s="357"/>
    </row>
    <row r="1601" spans="2:6" x14ac:dyDescent="0.2">
      <c r="B1601" s="127">
        <v>41030</v>
      </c>
      <c r="C1601" s="201">
        <v>2.832060563425811E-2</v>
      </c>
      <c r="D1601" s="201">
        <v>2.832060563425811E-2</v>
      </c>
      <c r="E1601" s="206">
        <f t="shared" si="24"/>
        <v>-3.5641656249948124</v>
      </c>
      <c r="F1601" s="357"/>
    </row>
    <row r="1602" spans="2:6" x14ac:dyDescent="0.2">
      <c r="B1602" s="127">
        <v>41031</v>
      </c>
      <c r="C1602" s="201">
        <v>0.22390642101001637</v>
      </c>
      <c r="D1602" s="201">
        <v>0.22390642101001637</v>
      </c>
      <c r="E1602" s="206">
        <f t="shared" si="24"/>
        <v>-1.4965270777626571</v>
      </c>
      <c r="F1602" s="357"/>
    </row>
    <row r="1603" spans="2:6" x14ac:dyDescent="0.2">
      <c r="B1603" s="127">
        <v>41032</v>
      </c>
      <c r="C1603" s="201">
        <v>0.17740632018385769</v>
      </c>
      <c r="D1603" s="201">
        <v>0.17740632018385769</v>
      </c>
      <c r="E1603" s="206">
        <f t="shared" si="24"/>
        <v>-1.7293125830002511</v>
      </c>
      <c r="F1603" s="357"/>
    </row>
    <row r="1604" spans="2:6" x14ac:dyDescent="0.2">
      <c r="B1604" s="127">
        <v>41033</v>
      </c>
      <c r="C1604" s="201">
        <v>1.3594768122924792</v>
      </c>
      <c r="D1604" s="201">
        <v>1.3594768122924792</v>
      </c>
      <c r="E1604" s="206">
        <f t="shared" si="24"/>
        <v>0.30709992888938176</v>
      </c>
      <c r="F1604" s="357"/>
    </row>
    <row r="1605" spans="2:6" x14ac:dyDescent="0.2">
      <c r="B1605" s="127">
        <v>41034</v>
      </c>
      <c r="C1605" s="201">
        <v>0.56763280190507548</v>
      </c>
      <c r="D1605" s="201">
        <v>0.56763280190507548</v>
      </c>
      <c r="E1605" s="206">
        <f t="shared" si="24"/>
        <v>-0.56628054483562185</v>
      </c>
      <c r="F1605" s="357"/>
    </row>
    <row r="1606" spans="2:6" x14ac:dyDescent="0.2">
      <c r="B1606" s="127">
        <v>41035</v>
      </c>
      <c r="C1606" s="201">
        <v>4.1115522148659323E-2</v>
      </c>
      <c r="D1606" s="201">
        <v>4.1115522148659323E-2</v>
      </c>
      <c r="E1606" s="206">
        <f t="shared" si="24"/>
        <v>-3.191369560927908</v>
      </c>
      <c r="F1606" s="357"/>
    </row>
    <row r="1607" spans="2:6" x14ac:dyDescent="0.2">
      <c r="B1607" s="127">
        <v>41036</v>
      </c>
      <c r="C1607" s="201">
        <v>2.936888981932876E-2</v>
      </c>
      <c r="D1607" s="201">
        <v>2.936888981932876E-2</v>
      </c>
      <c r="E1607" s="206">
        <f t="shared" si="24"/>
        <v>-3.527819334304604</v>
      </c>
      <c r="F1607" s="357"/>
    </row>
    <row r="1608" spans="2:6" x14ac:dyDescent="0.2">
      <c r="B1608" s="127">
        <v>41037</v>
      </c>
      <c r="C1608" s="201">
        <v>0.10161737473311853</v>
      </c>
      <c r="D1608" s="201">
        <v>0.10161737473311853</v>
      </c>
      <c r="E1608" s="206">
        <f t="shared" si="24"/>
        <v>-2.2865407473057542</v>
      </c>
      <c r="F1608" s="357"/>
    </row>
    <row r="1609" spans="2:6" x14ac:dyDescent="0.2">
      <c r="B1609" s="127">
        <v>41038</v>
      </c>
      <c r="C1609" s="201">
        <v>5.2655884168445868E-2</v>
      </c>
      <c r="D1609" s="201">
        <v>5.2655884168445868E-2</v>
      </c>
      <c r="E1609" s="206">
        <f t="shared" si="24"/>
        <v>-2.9439772865624034</v>
      </c>
      <c r="F1609" s="357"/>
    </row>
    <row r="1610" spans="2:6" x14ac:dyDescent="0.2">
      <c r="B1610" s="127">
        <v>41039</v>
      </c>
      <c r="C1610" s="201">
        <v>4.1983704645546023E-2</v>
      </c>
      <c r="D1610" s="201">
        <v>4.1983704645546023E-2</v>
      </c>
      <c r="E1610" s="206">
        <f t="shared" si="24"/>
        <v>-3.1704737206141353</v>
      </c>
      <c r="F1610" s="357"/>
    </row>
    <row r="1611" spans="2:6" x14ac:dyDescent="0.2">
      <c r="B1611" s="127">
        <v>41040</v>
      </c>
      <c r="C1611" s="201">
        <v>2.3973535827151636E-2</v>
      </c>
      <c r="D1611" s="201">
        <v>2.3973535827151636E-2</v>
      </c>
      <c r="E1611" s="206">
        <f t="shared" si="24"/>
        <v>-3.7308047308949837</v>
      </c>
      <c r="F1611" s="357"/>
    </row>
    <row r="1612" spans="2:6" x14ac:dyDescent="0.2">
      <c r="B1612" s="127">
        <v>41041</v>
      </c>
      <c r="C1612" s="201">
        <v>0.11512808000825081</v>
      </c>
      <c r="D1612" s="201">
        <v>0.11512808000825081</v>
      </c>
      <c r="E1612" s="206">
        <f t="shared" si="24"/>
        <v>-2.161710031164096</v>
      </c>
      <c r="F1612" s="357"/>
    </row>
    <row r="1613" spans="2:6" x14ac:dyDescent="0.2">
      <c r="B1613" s="127">
        <v>41042</v>
      </c>
      <c r="C1613" s="201">
        <v>0.82662672616692812</v>
      </c>
      <c r="D1613" s="201">
        <v>0.82662672616692812</v>
      </c>
      <c r="E1613" s="206">
        <f t="shared" si="24"/>
        <v>-0.1904020447790834</v>
      </c>
      <c r="F1613" s="357"/>
    </row>
    <row r="1614" spans="2:6" x14ac:dyDescent="0.2">
      <c r="B1614" s="127">
        <v>41043</v>
      </c>
      <c r="C1614" s="201">
        <v>2.4336817864856006E-2</v>
      </c>
      <c r="D1614" s="201">
        <v>2.4336817864856006E-2</v>
      </c>
      <c r="E1614" s="206">
        <f t="shared" si="24"/>
        <v>-3.7157649368283971</v>
      </c>
      <c r="F1614" s="357"/>
    </row>
    <row r="1615" spans="2:6" x14ac:dyDescent="0.2">
      <c r="B1615" s="127">
        <v>41044</v>
      </c>
      <c r="C1615" s="201">
        <v>0.22389256703400229</v>
      </c>
      <c r="D1615" s="201">
        <v>0.22389256703400229</v>
      </c>
      <c r="E1615" s="206">
        <f t="shared" si="24"/>
        <v>-1.4965889536328059</v>
      </c>
      <c r="F1615" s="357"/>
    </row>
    <row r="1616" spans="2:6" x14ac:dyDescent="0.2">
      <c r="B1616" s="127">
        <v>41045</v>
      </c>
      <c r="C1616" s="201">
        <v>0.13627540472851596</v>
      </c>
      <c r="D1616" s="201">
        <v>0.13627540472851596</v>
      </c>
      <c r="E1616" s="206">
        <f t="shared" si="24"/>
        <v>-1.993077406096625</v>
      </c>
      <c r="F1616" s="357"/>
    </row>
    <row r="1617" spans="2:6" x14ac:dyDescent="0.2">
      <c r="B1617" s="127">
        <v>41046</v>
      </c>
      <c r="C1617" s="201">
        <v>0.14495107237471003</v>
      </c>
      <c r="D1617" s="201">
        <v>0.14495107237471003</v>
      </c>
      <c r="E1617" s="206">
        <f t="shared" si="24"/>
        <v>-1.9313590254030673</v>
      </c>
      <c r="F1617" s="357"/>
    </row>
    <row r="1618" spans="2:6" x14ac:dyDescent="0.2">
      <c r="B1618" s="127">
        <v>41047</v>
      </c>
      <c r="C1618" s="201">
        <v>1.3960189830258006E-2</v>
      </c>
      <c r="D1618" s="201">
        <v>1.3960189830258006E-2</v>
      </c>
      <c r="E1618" s="206">
        <f t="shared" si="24"/>
        <v>-4.2715455835843468</v>
      </c>
      <c r="F1618" s="357"/>
    </row>
    <row r="1619" spans="2:6" x14ac:dyDescent="0.2">
      <c r="B1619" s="127">
        <v>41048</v>
      </c>
      <c r="C1619" s="201">
        <v>2.0011298687104873E-2</v>
      </c>
      <c r="D1619" s="201">
        <v>2.0011298687104873E-2</v>
      </c>
      <c r="E1619" s="206">
        <f t="shared" si="24"/>
        <v>-3.911458230588241</v>
      </c>
      <c r="F1619" s="357"/>
    </row>
    <row r="1620" spans="2:6" x14ac:dyDescent="0.2">
      <c r="B1620" s="127">
        <v>41049</v>
      </c>
      <c r="C1620" s="201">
        <v>0.34872920556683545</v>
      </c>
      <c r="D1620" s="201">
        <v>0.34872920556683545</v>
      </c>
      <c r="E1620" s="206">
        <f t="shared" ref="E1620:E1683" si="25">IF(D1620=0,"",LN(D1620))</f>
        <v>-1.0534595732390479</v>
      </c>
      <c r="F1620" s="357"/>
    </row>
    <row r="1621" spans="2:6" x14ac:dyDescent="0.2">
      <c r="B1621" s="127">
        <v>41050</v>
      </c>
      <c r="C1621" s="201">
        <v>7.2005270668208041E-2</v>
      </c>
      <c r="D1621" s="201">
        <v>7.2005270668208041E-2</v>
      </c>
      <c r="E1621" s="206">
        <f t="shared" si="25"/>
        <v>-2.6310159589202322</v>
      </c>
      <c r="F1621" s="357"/>
    </row>
    <row r="1622" spans="2:6" x14ac:dyDescent="0.2">
      <c r="B1622" s="127">
        <v>41051</v>
      </c>
      <c r="C1622" s="201">
        <v>8.4147510979276002E-2</v>
      </c>
      <c r="D1622" s="201">
        <v>8.4147510979276002E-2</v>
      </c>
      <c r="E1622" s="206">
        <f t="shared" si="25"/>
        <v>-2.4751839371633295</v>
      </c>
      <c r="F1622" s="357"/>
    </row>
    <row r="1623" spans="2:6" x14ac:dyDescent="0.2">
      <c r="B1623" s="127">
        <v>41052</v>
      </c>
      <c r="C1623" s="201">
        <v>0.201552261045852</v>
      </c>
      <c r="D1623" s="201">
        <v>0.201552261045852</v>
      </c>
      <c r="E1623" s="206">
        <f t="shared" si="25"/>
        <v>-1.6017065711943552</v>
      </c>
      <c r="F1623" s="357"/>
    </row>
    <row r="1624" spans="2:6" x14ac:dyDescent="0.2">
      <c r="B1624" s="127">
        <v>41053</v>
      </c>
      <c r="C1624" s="201">
        <v>0.20170311545133948</v>
      </c>
      <c r="D1624" s="201">
        <v>0.20170311545133948</v>
      </c>
      <c r="E1624" s="206">
        <f t="shared" si="25"/>
        <v>-1.6009583881752723</v>
      </c>
      <c r="F1624" s="357"/>
    </row>
    <row r="1625" spans="2:6" x14ac:dyDescent="0.2">
      <c r="B1625" s="127">
        <v>41054</v>
      </c>
      <c r="C1625" s="201">
        <v>6.5817053628741142</v>
      </c>
      <c r="D1625" s="201">
        <v>6.5817053628741142</v>
      </c>
      <c r="E1625" s="206">
        <f t="shared" si="25"/>
        <v>1.8842938854466023</v>
      </c>
      <c r="F1625" s="357"/>
    </row>
    <row r="1626" spans="2:6" x14ac:dyDescent="0.2">
      <c r="B1626" s="127">
        <v>41055</v>
      </c>
      <c r="C1626" s="201">
        <v>0.44188180095530849</v>
      </c>
      <c r="D1626" s="201">
        <v>0.44188180095530849</v>
      </c>
      <c r="E1626" s="206">
        <f t="shared" si="25"/>
        <v>-0.816712851320331</v>
      </c>
      <c r="F1626" s="357"/>
    </row>
    <row r="1627" spans="2:6" x14ac:dyDescent="0.2">
      <c r="B1627" s="127">
        <v>41056</v>
      </c>
      <c r="C1627" s="201">
        <v>1.5933611746940194E-2</v>
      </c>
      <c r="D1627" s="201">
        <v>1.5933611746940194E-2</v>
      </c>
      <c r="E1627" s="206">
        <f t="shared" si="25"/>
        <v>-4.1393244546481647</v>
      </c>
      <c r="F1627" s="357"/>
    </row>
    <row r="1628" spans="2:6" x14ac:dyDescent="0.2">
      <c r="B1628" s="127">
        <v>41057</v>
      </c>
      <c r="C1628" s="201">
        <v>0.49943891397142687</v>
      </c>
      <c r="D1628" s="201">
        <v>0.49943891397142687</v>
      </c>
      <c r="E1628" s="206">
        <f t="shared" si="25"/>
        <v>-0.69426998272359053</v>
      </c>
      <c r="F1628" s="357"/>
    </row>
    <row r="1629" spans="2:6" x14ac:dyDescent="0.2">
      <c r="B1629" s="127">
        <v>41058</v>
      </c>
      <c r="C1629" s="201">
        <v>0.12143317842535713</v>
      </c>
      <c r="D1629" s="201">
        <v>0.12143317842535713</v>
      </c>
      <c r="E1629" s="206">
        <f t="shared" si="25"/>
        <v>-2.1083911392992616</v>
      </c>
      <c r="F1629" s="357"/>
    </row>
    <row r="1630" spans="2:6" x14ac:dyDescent="0.2">
      <c r="B1630" s="127">
        <v>41059</v>
      </c>
      <c r="C1630" s="201">
        <v>2.4823246356019475E-2</v>
      </c>
      <c r="D1630" s="201">
        <v>2.4823246356019475E-2</v>
      </c>
      <c r="E1630" s="206">
        <f t="shared" si="25"/>
        <v>-3.6959747117869473</v>
      </c>
      <c r="F1630" s="357"/>
    </row>
    <row r="1631" spans="2:6" x14ac:dyDescent="0.2">
      <c r="B1631" s="127">
        <v>41060</v>
      </c>
      <c r="C1631" s="201">
        <v>0.12478737995144951</v>
      </c>
      <c r="D1631" s="201">
        <v>0.12478737995144951</v>
      </c>
      <c r="E1631" s="206">
        <f t="shared" si="25"/>
        <v>-2.0811439503439009</v>
      </c>
      <c r="F1631" s="357"/>
    </row>
    <row r="1632" spans="2:6" x14ac:dyDescent="0.2">
      <c r="B1632" s="127">
        <v>41061</v>
      </c>
      <c r="C1632" s="201">
        <v>0.16578437363865445</v>
      </c>
      <c r="D1632" s="201">
        <v>0.16578437363865445</v>
      </c>
      <c r="E1632" s="206">
        <f t="shared" si="25"/>
        <v>-1.7970672889816088</v>
      </c>
      <c r="F1632" s="357"/>
    </row>
    <row r="1633" spans="2:6" x14ac:dyDescent="0.2">
      <c r="B1633" s="127">
        <v>41062</v>
      </c>
      <c r="C1633" s="201">
        <v>0.49425752694213493</v>
      </c>
      <c r="D1633" s="201">
        <v>0.49425752694213493</v>
      </c>
      <c r="E1633" s="206">
        <f t="shared" si="25"/>
        <v>-0.70469858802939445</v>
      </c>
      <c r="F1633" s="357"/>
    </row>
    <row r="1634" spans="2:6" x14ac:dyDescent="0.2">
      <c r="B1634" s="127">
        <v>41063</v>
      </c>
      <c r="C1634" s="201">
        <v>0.11121818011092413</v>
      </c>
      <c r="D1634" s="201">
        <v>0.11121818011092413</v>
      </c>
      <c r="E1634" s="206">
        <f t="shared" si="25"/>
        <v>-2.1962614203225699</v>
      </c>
      <c r="F1634" s="357"/>
    </row>
    <row r="1635" spans="2:6" x14ac:dyDescent="0.2">
      <c r="B1635" s="127">
        <v>41064</v>
      </c>
      <c r="C1635" s="201">
        <v>22.456699397967775</v>
      </c>
      <c r="D1635" s="201">
        <v>22.456699397967775</v>
      </c>
      <c r="E1635" s="206">
        <f t="shared" si="25"/>
        <v>3.1115889838349879</v>
      </c>
      <c r="F1635" s="357"/>
    </row>
    <row r="1636" spans="2:6" x14ac:dyDescent="0.2">
      <c r="B1636" s="127">
        <v>41065</v>
      </c>
      <c r="C1636" s="201">
        <v>5.9996567292609821</v>
      </c>
      <c r="D1636" s="201">
        <v>5.9996567292609821</v>
      </c>
      <c r="E1636" s="206">
        <f t="shared" si="25"/>
        <v>1.7917022558015618</v>
      </c>
      <c r="F1636" s="357"/>
    </row>
    <row r="1637" spans="2:6" x14ac:dyDescent="0.2">
      <c r="B1637" s="127">
        <v>41066</v>
      </c>
      <c r="C1637" s="201">
        <v>0.5385194409766747</v>
      </c>
      <c r="D1637" s="201">
        <v>0.5385194409766747</v>
      </c>
      <c r="E1637" s="206">
        <f t="shared" si="25"/>
        <v>-0.61893168094511219</v>
      </c>
      <c r="F1637" s="357"/>
    </row>
    <row r="1638" spans="2:6" x14ac:dyDescent="0.2">
      <c r="B1638" s="127">
        <v>41067</v>
      </c>
      <c r="C1638" s="201">
        <v>0.14189550099825593</v>
      </c>
      <c r="D1638" s="201">
        <v>0.14189550099825593</v>
      </c>
      <c r="E1638" s="206">
        <f t="shared" si="25"/>
        <v>-1.9526644007574157</v>
      </c>
      <c r="F1638" s="357"/>
    </row>
    <row r="1639" spans="2:6" x14ac:dyDescent="0.2">
      <c r="B1639" s="127">
        <v>41068</v>
      </c>
      <c r="C1639" s="201">
        <v>0.43868461115737645</v>
      </c>
      <c r="D1639" s="201">
        <v>0.43868461115737645</v>
      </c>
      <c r="E1639" s="206">
        <f t="shared" si="25"/>
        <v>-0.82397454970793305</v>
      </c>
      <c r="F1639" s="357"/>
    </row>
    <row r="1640" spans="2:6" x14ac:dyDescent="0.2">
      <c r="B1640" s="127">
        <v>41069</v>
      </c>
      <c r="C1640" s="201">
        <v>0.66900696239261237</v>
      </c>
      <c r="D1640" s="201">
        <v>0.66900696239261237</v>
      </c>
      <c r="E1640" s="206">
        <f t="shared" si="25"/>
        <v>-0.40196081174421766</v>
      </c>
      <c r="F1640" s="357"/>
    </row>
    <row r="1641" spans="2:6" x14ac:dyDescent="0.2">
      <c r="B1641" s="127">
        <v>41070</v>
      </c>
      <c r="C1641" s="201">
        <v>0.28047220507578891</v>
      </c>
      <c r="D1641" s="201">
        <v>0.28047220507578891</v>
      </c>
      <c r="E1641" s="206">
        <f t="shared" si="25"/>
        <v>-1.2712806495680864</v>
      </c>
      <c r="F1641" s="357"/>
    </row>
    <row r="1642" spans="2:6" x14ac:dyDescent="0.2">
      <c r="B1642" s="127">
        <v>41071</v>
      </c>
      <c r="C1642" s="201">
        <v>0.16715283860271876</v>
      </c>
      <c r="D1642" s="201">
        <v>0.16715283860271876</v>
      </c>
      <c r="E1642" s="206">
        <f t="shared" si="25"/>
        <v>-1.7888466838927812</v>
      </c>
      <c r="F1642" s="357"/>
    </row>
    <row r="1643" spans="2:6" x14ac:dyDescent="0.2">
      <c r="B1643" s="127">
        <v>41072</v>
      </c>
      <c r="C1643" s="201">
        <v>0.17421220904726206</v>
      </c>
      <c r="D1643" s="201">
        <v>0.17421220904726206</v>
      </c>
      <c r="E1643" s="206">
        <f t="shared" si="25"/>
        <v>-1.747481130640439</v>
      </c>
      <c r="F1643" s="357"/>
    </row>
    <row r="1644" spans="2:6" x14ac:dyDescent="0.2">
      <c r="B1644" s="127">
        <v>41073</v>
      </c>
      <c r="C1644" s="201">
        <v>0.13861980533624371</v>
      </c>
      <c r="D1644" s="201">
        <v>0.13861980533624371</v>
      </c>
      <c r="E1644" s="206">
        <f t="shared" si="25"/>
        <v>-1.9760203067910502</v>
      </c>
      <c r="F1644" s="357"/>
    </row>
    <row r="1645" spans="2:6" x14ac:dyDescent="0.2">
      <c r="B1645" s="127">
        <v>41074</v>
      </c>
      <c r="C1645" s="201">
        <v>0.19192836570802282</v>
      </c>
      <c r="D1645" s="201">
        <v>0.19192836570802282</v>
      </c>
      <c r="E1645" s="206">
        <f t="shared" si="25"/>
        <v>-1.6506330718424269</v>
      </c>
      <c r="F1645" s="357"/>
    </row>
    <row r="1646" spans="2:6" x14ac:dyDescent="0.2">
      <c r="B1646" s="127">
        <v>41075</v>
      </c>
      <c r="C1646" s="201">
        <v>0.74311649808430313</v>
      </c>
      <c r="D1646" s="201">
        <v>0.74311649808430313</v>
      </c>
      <c r="E1646" s="206">
        <f t="shared" si="25"/>
        <v>-0.29690245236377732</v>
      </c>
      <c r="F1646" s="357"/>
    </row>
    <row r="1647" spans="2:6" x14ac:dyDescent="0.2">
      <c r="B1647" s="127">
        <v>41076</v>
      </c>
      <c r="C1647" s="201">
        <v>1.202525118028179E-2</v>
      </c>
      <c r="D1647" s="201">
        <v>1.202525118028179E-2</v>
      </c>
      <c r="E1647" s="206">
        <f t="shared" si="25"/>
        <v>-4.420746575035345</v>
      </c>
      <c r="F1647" s="357"/>
    </row>
    <row r="1648" spans="2:6" x14ac:dyDescent="0.2">
      <c r="B1648" s="127">
        <v>41077</v>
      </c>
      <c r="C1648" s="201">
        <v>2.0049781953810842E-2</v>
      </c>
      <c r="D1648" s="201">
        <v>2.0049781953810842E-2</v>
      </c>
      <c r="E1648" s="206">
        <f t="shared" si="25"/>
        <v>-3.9095370004103471</v>
      </c>
      <c r="F1648" s="357"/>
    </row>
    <row r="1649" spans="2:6" x14ac:dyDescent="0.2">
      <c r="B1649" s="127">
        <v>41078</v>
      </c>
      <c r="C1649" s="201">
        <v>0.17288530601124019</v>
      </c>
      <c r="D1649" s="201">
        <v>0.17288530601124019</v>
      </c>
      <c r="E1649" s="206">
        <f t="shared" si="25"/>
        <v>-1.7551268753801277</v>
      </c>
      <c r="F1649" s="357"/>
    </row>
    <row r="1650" spans="2:6" x14ac:dyDescent="0.2">
      <c r="B1650" s="127">
        <v>41079</v>
      </c>
      <c r="C1650" s="201">
        <v>0.23588857093158749</v>
      </c>
      <c r="D1650" s="201">
        <v>0.23588857093158749</v>
      </c>
      <c r="E1650" s="206">
        <f t="shared" si="25"/>
        <v>-1.4443957425273195</v>
      </c>
      <c r="F1650" s="357"/>
    </row>
    <row r="1651" spans="2:6" x14ac:dyDescent="0.2">
      <c r="B1651" s="127">
        <v>41080</v>
      </c>
      <c r="C1651" s="201">
        <v>1.4829573005065932</v>
      </c>
      <c r="D1651" s="201">
        <v>1.4829573005065932</v>
      </c>
      <c r="E1651" s="206">
        <f t="shared" si="25"/>
        <v>0.39403827009569103</v>
      </c>
      <c r="F1651" s="357"/>
    </row>
    <row r="1652" spans="2:6" x14ac:dyDescent="0.2">
      <c r="B1652" s="127">
        <v>41081</v>
      </c>
      <c r="C1652" s="201">
        <v>1.0718528769320521</v>
      </c>
      <c r="D1652" s="201">
        <v>1.0718528769320521</v>
      </c>
      <c r="E1652" s="206">
        <f t="shared" si="25"/>
        <v>6.9388811562248964E-2</v>
      </c>
      <c r="F1652" s="357"/>
    </row>
    <row r="1653" spans="2:6" x14ac:dyDescent="0.2">
      <c r="B1653" s="127">
        <v>41082</v>
      </c>
      <c r="C1653" s="201">
        <v>0.22114947978320071</v>
      </c>
      <c r="D1653" s="201">
        <v>0.22114947978320071</v>
      </c>
      <c r="E1653" s="206">
        <f t="shared" si="25"/>
        <v>-1.5089164269961357</v>
      </c>
      <c r="F1653" s="357"/>
    </row>
    <row r="1654" spans="2:6" x14ac:dyDescent="0.2">
      <c r="B1654" s="127">
        <v>41083</v>
      </c>
      <c r="C1654" s="201">
        <v>5.1253553929680298E-2</v>
      </c>
      <c r="D1654" s="201">
        <v>5.1253553929680298E-2</v>
      </c>
      <c r="E1654" s="206">
        <f t="shared" si="25"/>
        <v>-2.970970318398499</v>
      </c>
      <c r="F1654" s="357"/>
    </row>
    <row r="1655" spans="2:6" x14ac:dyDescent="0.2">
      <c r="B1655" s="127">
        <v>41084</v>
      </c>
      <c r="C1655" s="201">
        <v>3.3038654132410146E-2</v>
      </c>
      <c r="D1655" s="201">
        <v>3.3038654132410146E-2</v>
      </c>
      <c r="E1655" s="206">
        <f t="shared" si="25"/>
        <v>-3.4100770656502499</v>
      </c>
      <c r="F1655" s="357"/>
    </row>
    <row r="1656" spans="2:6" x14ac:dyDescent="0.2">
      <c r="B1656" s="127">
        <v>41085</v>
      </c>
      <c r="C1656" s="201">
        <v>7.779161465011783E-2</v>
      </c>
      <c r="D1656" s="201">
        <v>7.779161465011783E-2</v>
      </c>
      <c r="E1656" s="206">
        <f t="shared" si="25"/>
        <v>-2.5537216344533786</v>
      </c>
      <c r="F1656" s="357"/>
    </row>
    <row r="1657" spans="2:6" x14ac:dyDescent="0.2">
      <c r="B1657" s="127">
        <v>41086</v>
      </c>
      <c r="C1657" s="201">
        <v>2.2906779674062121E-2</v>
      </c>
      <c r="D1657" s="201">
        <v>2.2906779674062121E-2</v>
      </c>
      <c r="E1657" s="206">
        <f t="shared" si="25"/>
        <v>-3.7763223566018644</v>
      </c>
      <c r="F1657" s="357"/>
    </row>
    <row r="1658" spans="2:6" x14ac:dyDescent="0.2">
      <c r="B1658" s="127">
        <v>41087</v>
      </c>
      <c r="C1658" s="201">
        <v>4.7825464531512409E-2</v>
      </c>
      <c r="D1658" s="201">
        <v>4.7825464531512409E-2</v>
      </c>
      <c r="E1658" s="206">
        <f t="shared" si="25"/>
        <v>-3.0401970505506162</v>
      </c>
      <c r="F1658" s="357"/>
    </row>
    <row r="1659" spans="2:6" x14ac:dyDescent="0.2">
      <c r="B1659" s="127">
        <v>41088</v>
      </c>
      <c r="C1659" s="201">
        <v>7.984354243088021E-2</v>
      </c>
      <c r="D1659" s="201">
        <v>7.984354243088021E-2</v>
      </c>
      <c r="E1659" s="206">
        <f t="shared" si="25"/>
        <v>-2.5276862788389578</v>
      </c>
      <c r="F1659" s="357"/>
    </row>
    <row r="1660" spans="2:6" x14ac:dyDescent="0.2">
      <c r="B1660" s="127">
        <v>41089</v>
      </c>
      <c r="C1660" s="201">
        <v>0.22119873836458431</v>
      </c>
      <c r="D1660" s="201">
        <v>0.22119873836458431</v>
      </c>
      <c r="E1660" s="206">
        <f t="shared" si="25"/>
        <v>-1.5086937129461346</v>
      </c>
      <c r="F1660" s="357"/>
    </row>
    <row r="1661" spans="2:6" x14ac:dyDescent="0.2">
      <c r="B1661" s="127">
        <v>41090</v>
      </c>
      <c r="C1661" s="201">
        <v>0.595014415831708</v>
      </c>
      <c r="D1661" s="201">
        <v>0.595014415831708</v>
      </c>
      <c r="E1661" s="206">
        <f t="shared" si="25"/>
        <v>-0.51916964544142263</v>
      </c>
      <c r="F1661" s="357"/>
    </row>
    <row r="1662" spans="2:6" x14ac:dyDescent="0.2">
      <c r="B1662" s="127">
        <v>41091</v>
      </c>
      <c r="C1662" s="201">
        <v>0.39436420255744392</v>
      </c>
      <c r="D1662" s="201">
        <v>0.39436420255744392</v>
      </c>
      <c r="E1662" s="206">
        <f t="shared" si="25"/>
        <v>-0.9304804246796694</v>
      </c>
      <c r="F1662" s="357"/>
    </row>
    <row r="1663" spans="2:6" x14ac:dyDescent="0.2">
      <c r="B1663" s="127">
        <v>41092</v>
      </c>
      <c r="C1663" s="201">
        <v>0.30946703754273569</v>
      </c>
      <c r="D1663" s="201">
        <v>0.30946703754273569</v>
      </c>
      <c r="E1663" s="206">
        <f t="shared" si="25"/>
        <v>-1.1729036948144409</v>
      </c>
      <c r="F1663" s="357"/>
    </row>
    <row r="1664" spans="2:6" x14ac:dyDescent="0.2">
      <c r="B1664" s="127">
        <v>41093</v>
      </c>
      <c r="C1664" s="201">
        <v>0.25721907600137311</v>
      </c>
      <c r="D1664" s="201">
        <v>0.25721907600137311</v>
      </c>
      <c r="E1664" s="206">
        <f t="shared" si="25"/>
        <v>-1.3578271214009667</v>
      </c>
      <c r="F1664" s="357"/>
    </row>
    <row r="1665" spans="2:6" x14ac:dyDescent="0.2">
      <c r="B1665" s="127">
        <v>41094</v>
      </c>
      <c r="C1665" s="201">
        <v>0.11352717611328243</v>
      </c>
      <c r="D1665" s="201">
        <v>0.11352717611328243</v>
      </c>
      <c r="E1665" s="206">
        <f t="shared" si="25"/>
        <v>-2.1757130335997412</v>
      </c>
      <c r="F1665" s="357"/>
    </row>
    <row r="1666" spans="2:6" x14ac:dyDescent="0.2">
      <c r="B1666" s="127">
        <v>41095</v>
      </c>
      <c r="C1666" s="201">
        <v>2.686901681410889E-2</v>
      </c>
      <c r="D1666" s="201">
        <v>2.686901681410889E-2</v>
      </c>
      <c r="E1666" s="206">
        <f t="shared" si="25"/>
        <v>-3.6167814474927784</v>
      </c>
      <c r="F1666" s="357"/>
    </row>
    <row r="1667" spans="2:6" x14ac:dyDescent="0.2">
      <c r="B1667" s="127">
        <v>41096</v>
      </c>
      <c r="C1667" s="201">
        <v>2.4332199872851287E-2</v>
      </c>
      <c r="D1667" s="201">
        <v>2.4332199872851287E-2</v>
      </c>
      <c r="E1667" s="206">
        <f t="shared" si="25"/>
        <v>-3.7159547081545194</v>
      </c>
      <c r="F1667" s="357"/>
    </row>
    <row r="1668" spans="2:6" x14ac:dyDescent="0.2">
      <c r="B1668" s="127">
        <v>41097</v>
      </c>
      <c r="C1668" s="201">
        <v>9.2498379854471686E-3</v>
      </c>
      <c r="D1668" s="201">
        <v>9.2498379854471686E-3</v>
      </c>
      <c r="E1668" s="206">
        <f t="shared" si="25"/>
        <v>-4.6831492426979864</v>
      </c>
      <c r="F1668" s="357"/>
    </row>
    <row r="1669" spans="2:6" x14ac:dyDescent="0.2">
      <c r="B1669" s="127">
        <v>41098</v>
      </c>
      <c r="C1669" s="201">
        <v>4.2901145723816363E-2</v>
      </c>
      <c r="D1669" s="201">
        <v>4.2901145723816363E-2</v>
      </c>
      <c r="E1669" s="206">
        <f t="shared" si="25"/>
        <v>-3.148856746555921</v>
      </c>
      <c r="F1669" s="357"/>
    </row>
    <row r="1670" spans="2:6" x14ac:dyDescent="0.2">
      <c r="B1670" s="127">
        <v>41099</v>
      </c>
      <c r="C1670" s="201">
        <v>0.10432505737855069</v>
      </c>
      <c r="D1670" s="201">
        <v>0.10432505737855069</v>
      </c>
      <c r="E1670" s="206">
        <f t="shared" si="25"/>
        <v>-2.2602437025065827</v>
      </c>
      <c r="F1670" s="357"/>
    </row>
    <row r="1671" spans="2:6" x14ac:dyDescent="0.2">
      <c r="B1671" s="127">
        <v>41100</v>
      </c>
      <c r="C1671" s="201">
        <v>0.18153788369741072</v>
      </c>
      <c r="D1671" s="201">
        <v>0.18153788369741072</v>
      </c>
      <c r="E1671" s="206">
        <f t="shared" si="25"/>
        <v>-1.7062909214518214</v>
      </c>
      <c r="F1671" s="357"/>
    </row>
    <row r="1672" spans="2:6" x14ac:dyDescent="0.2">
      <c r="B1672" s="127">
        <v>41101</v>
      </c>
      <c r="C1672" s="201">
        <v>0.24962709714561915</v>
      </c>
      <c r="D1672" s="201">
        <v>0.24962709714561915</v>
      </c>
      <c r="E1672" s="206">
        <f t="shared" si="25"/>
        <v>-1.3877870860971946</v>
      </c>
      <c r="F1672" s="357"/>
    </row>
    <row r="1673" spans="2:6" x14ac:dyDescent="0.2">
      <c r="B1673" s="127">
        <v>41102</v>
      </c>
      <c r="C1673" s="201">
        <v>7.802097491968546E-2</v>
      </c>
      <c r="D1673" s="201">
        <v>7.802097491968546E-2</v>
      </c>
      <c r="E1673" s="206">
        <f t="shared" si="25"/>
        <v>-2.5507775792154144</v>
      </c>
      <c r="F1673" s="357"/>
    </row>
    <row r="1674" spans="2:6" x14ac:dyDescent="0.2">
      <c r="B1674" s="127">
        <v>41103</v>
      </c>
      <c r="C1674" s="201">
        <v>9.7311866854054532E-2</v>
      </c>
      <c r="D1674" s="201">
        <v>9.7311866854054532E-2</v>
      </c>
      <c r="E1674" s="206">
        <f t="shared" si="25"/>
        <v>-2.3298343357258027</v>
      </c>
      <c r="F1674" s="357"/>
    </row>
    <row r="1675" spans="2:6" x14ac:dyDescent="0.2">
      <c r="B1675" s="127">
        <v>41104</v>
      </c>
      <c r="C1675" s="201">
        <v>1.6158354024503069E-2</v>
      </c>
      <c r="D1675" s="201">
        <v>1.6158354024503069E-2</v>
      </c>
      <c r="E1675" s="206">
        <f t="shared" si="25"/>
        <v>-4.1253180859961169</v>
      </c>
      <c r="F1675" s="357"/>
    </row>
    <row r="1676" spans="2:6" x14ac:dyDescent="0.2">
      <c r="B1676" s="127">
        <v>41105</v>
      </c>
      <c r="C1676" s="201">
        <v>0.14358876473331866</v>
      </c>
      <c r="D1676" s="201">
        <v>0.14358876473331866</v>
      </c>
      <c r="E1676" s="206">
        <f t="shared" si="25"/>
        <v>-1.9408018654475954</v>
      </c>
      <c r="F1676" s="357"/>
    </row>
    <row r="1677" spans="2:6" x14ac:dyDescent="0.2">
      <c r="B1677" s="127">
        <v>41106</v>
      </c>
      <c r="C1677" s="201">
        <v>2.0043624631137891E-2</v>
      </c>
      <c r="D1677" s="201">
        <v>2.0043624631137891E-2</v>
      </c>
      <c r="E1677" s="206">
        <f t="shared" si="25"/>
        <v>-3.9098441493031864</v>
      </c>
      <c r="F1677" s="357"/>
    </row>
    <row r="1678" spans="2:6" x14ac:dyDescent="0.2">
      <c r="B1678" s="127">
        <v>41107</v>
      </c>
      <c r="C1678" s="201">
        <v>0.29506967780269788</v>
      </c>
      <c r="D1678" s="201">
        <v>0.29506967780269788</v>
      </c>
      <c r="E1678" s="206">
        <f t="shared" si="25"/>
        <v>-1.2205437545908382</v>
      </c>
      <c r="F1678" s="357"/>
    </row>
    <row r="1679" spans="2:6" x14ac:dyDescent="0.2">
      <c r="B1679" s="127">
        <v>41108</v>
      </c>
      <c r="C1679" s="201">
        <v>1.9949725460375323E-3</v>
      </c>
      <c r="D1679" s="201">
        <v>1.9949725460375323E-3</v>
      </c>
      <c r="E1679" s="206">
        <f t="shared" si="25"/>
        <v>-6.2171249901196948</v>
      </c>
      <c r="F1679" s="357"/>
    </row>
    <row r="1680" spans="2:6" x14ac:dyDescent="0.2">
      <c r="B1680" s="127">
        <v>41109</v>
      </c>
      <c r="C1680" s="201">
        <v>1.0856329650741265</v>
      </c>
      <c r="D1680" s="201">
        <v>1.0856329650741265</v>
      </c>
      <c r="E1680" s="206">
        <f t="shared" si="25"/>
        <v>8.2163194842162557E-2</v>
      </c>
      <c r="F1680" s="357"/>
    </row>
    <row r="1681" spans="2:6" x14ac:dyDescent="0.2">
      <c r="B1681" s="127">
        <v>41110</v>
      </c>
      <c r="C1681" s="201">
        <v>0.16313518555861539</v>
      </c>
      <c r="D1681" s="201">
        <v>0.16313518555861539</v>
      </c>
      <c r="E1681" s="206">
        <f t="shared" si="25"/>
        <v>-1.8131760626484164</v>
      </c>
      <c r="F1681" s="357"/>
    </row>
    <row r="1682" spans="2:6" x14ac:dyDescent="0.2">
      <c r="B1682" s="127">
        <v>41111</v>
      </c>
      <c r="C1682" s="201">
        <v>9.8098464825524589E-2</v>
      </c>
      <c r="D1682" s="201">
        <v>9.8098464825524589E-2</v>
      </c>
      <c r="E1682" s="206">
        <f t="shared" si="25"/>
        <v>-2.3217835616104892</v>
      </c>
      <c r="F1682" s="357"/>
    </row>
    <row r="1683" spans="2:6" x14ac:dyDescent="0.2">
      <c r="B1683" s="127">
        <v>41112</v>
      </c>
      <c r="C1683" s="201">
        <v>0.13868599655497793</v>
      </c>
      <c r="D1683" s="201">
        <v>0.13868599655497793</v>
      </c>
      <c r="E1683" s="206">
        <f t="shared" si="25"/>
        <v>-1.9755429188710003</v>
      </c>
      <c r="F1683" s="357"/>
    </row>
    <row r="1684" spans="2:6" x14ac:dyDescent="0.2">
      <c r="B1684" s="127">
        <v>41113</v>
      </c>
      <c r="C1684" s="201">
        <v>6.9017429841156469E-2</v>
      </c>
      <c r="D1684" s="201">
        <v>6.9017429841156469E-2</v>
      </c>
      <c r="E1684" s="206">
        <f t="shared" ref="E1684:E1747" si="26">IF(D1684=0,"",LN(D1684))</f>
        <v>-2.6733961998909286</v>
      </c>
      <c r="F1684" s="357"/>
    </row>
    <row r="1685" spans="2:6" x14ac:dyDescent="0.2">
      <c r="B1685" s="127">
        <v>41114</v>
      </c>
      <c r="C1685" s="201">
        <v>2.3955063859132771E-2</v>
      </c>
      <c r="D1685" s="201">
        <v>2.3955063859132771E-2</v>
      </c>
      <c r="E1685" s="206">
        <f t="shared" si="26"/>
        <v>-3.7315755428550395</v>
      </c>
      <c r="F1685" s="357"/>
    </row>
    <row r="1686" spans="2:6" x14ac:dyDescent="0.2">
      <c r="B1686" s="127">
        <v>41115</v>
      </c>
      <c r="C1686" s="201">
        <v>0.32213111095033659</v>
      </c>
      <c r="D1686" s="201">
        <v>0.32213111095033659</v>
      </c>
      <c r="E1686" s="206">
        <f t="shared" si="26"/>
        <v>-1.1327966394473334</v>
      </c>
      <c r="F1686" s="357"/>
    </row>
    <row r="1687" spans="2:6" x14ac:dyDescent="0.2">
      <c r="B1687" s="127">
        <v>41116</v>
      </c>
      <c r="C1687" s="201">
        <v>0.16091085274301026</v>
      </c>
      <c r="D1687" s="201">
        <v>0.16091085274301026</v>
      </c>
      <c r="E1687" s="206">
        <f t="shared" si="26"/>
        <v>-1.8269047770222291</v>
      </c>
      <c r="F1687" s="357"/>
    </row>
    <row r="1688" spans="2:6" x14ac:dyDescent="0.2">
      <c r="B1688" s="127">
        <v>41117</v>
      </c>
      <c r="C1688" s="201">
        <v>8.2443471929535592E-2</v>
      </c>
      <c r="D1688" s="201">
        <v>8.2443471929535592E-2</v>
      </c>
      <c r="E1688" s="206">
        <f t="shared" si="26"/>
        <v>-2.4956424092234868</v>
      </c>
      <c r="F1688" s="357"/>
    </row>
    <row r="1689" spans="2:6" x14ac:dyDescent="0.2">
      <c r="B1689" s="127">
        <v>41118</v>
      </c>
      <c r="C1689" s="201">
        <v>0.17724469046369257</v>
      </c>
      <c r="D1689" s="201">
        <v>0.17724469046369257</v>
      </c>
      <c r="E1689" s="206">
        <f t="shared" si="26"/>
        <v>-1.7302240690894082</v>
      </c>
      <c r="F1689" s="357"/>
    </row>
    <row r="1690" spans="2:6" x14ac:dyDescent="0.2">
      <c r="B1690" s="127">
        <v>41119</v>
      </c>
      <c r="C1690" s="201">
        <v>4.5733514153375827E-3</v>
      </c>
      <c r="D1690" s="201">
        <v>4.5733514153375827E-3</v>
      </c>
      <c r="E1690" s="206">
        <f t="shared" si="26"/>
        <v>-5.3875089915693071</v>
      </c>
      <c r="F1690" s="357"/>
    </row>
    <row r="1691" spans="2:6" x14ac:dyDescent="0.2">
      <c r="B1691" s="127">
        <v>41120</v>
      </c>
      <c r="C1691" s="201">
        <v>2.3719546266892228E-2</v>
      </c>
      <c r="D1691" s="201">
        <v>2.3719546266892228E-2</v>
      </c>
      <c r="E1691" s="206">
        <f t="shared" si="26"/>
        <v>-3.7414558337500616</v>
      </c>
      <c r="F1691" s="357"/>
    </row>
    <row r="1692" spans="2:6" x14ac:dyDescent="0.2">
      <c r="B1692" s="127">
        <v>41121</v>
      </c>
      <c r="C1692" s="201">
        <v>1.2085823842076988</v>
      </c>
      <c r="D1692" s="201">
        <v>7.4137243643718875E-2</v>
      </c>
      <c r="E1692" s="206">
        <f t="shared" si="26"/>
        <v>-2.6018372596722825</v>
      </c>
      <c r="F1692" s="357" t="s">
        <v>539</v>
      </c>
    </row>
    <row r="1693" spans="2:6" x14ac:dyDescent="0.2">
      <c r="B1693" s="127">
        <v>41122</v>
      </c>
      <c r="C1693" s="201">
        <v>5.9516680956786389E-2</v>
      </c>
      <c r="D1693" s="201">
        <v>5.9516680956786389E-2</v>
      </c>
      <c r="E1693" s="206">
        <f t="shared" si="26"/>
        <v>-2.8214986535069944</v>
      </c>
      <c r="F1693" s="357"/>
    </row>
    <row r="1694" spans="2:6" x14ac:dyDescent="0.2">
      <c r="B1694" s="127">
        <v>41123</v>
      </c>
      <c r="C1694" s="201">
        <v>0.2940106183029495</v>
      </c>
      <c r="D1694" s="201">
        <v>0.2940106183029495</v>
      </c>
      <c r="E1694" s="206">
        <f t="shared" si="26"/>
        <v>-1.2241393956189479</v>
      </c>
      <c r="F1694" s="357"/>
    </row>
    <row r="1695" spans="2:6" x14ac:dyDescent="0.2">
      <c r="B1695" s="127">
        <v>41124</v>
      </c>
      <c r="C1695" s="201">
        <v>0.17130903140696363</v>
      </c>
      <c r="D1695" s="201">
        <v>0.17130903140696363</v>
      </c>
      <c r="E1695" s="206">
        <f t="shared" si="26"/>
        <v>-1.7642861522925082</v>
      </c>
      <c r="F1695" s="357"/>
    </row>
    <row r="1696" spans="2:6" x14ac:dyDescent="0.2">
      <c r="B1696" s="127">
        <v>41125</v>
      </c>
      <c r="C1696" s="201">
        <v>0.29135219423890102</v>
      </c>
      <c r="D1696" s="201">
        <v>0.29135219423890102</v>
      </c>
      <c r="E1696" s="206">
        <f t="shared" si="26"/>
        <v>-1.2332224541397903</v>
      </c>
      <c r="F1696" s="357"/>
    </row>
    <row r="1697" spans="2:6" x14ac:dyDescent="0.2">
      <c r="B1697" s="127">
        <v>41126</v>
      </c>
      <c r="C1697" s="201">
        <v>0.80296721379609715</v>
      </c>
      <c r="D1697" s="201">
        <v>0.80296721379609715</v>
      </c>
      <c r="E1697" s="206">
        <f t="shared" si="26"/>
        <v>-0.21944139551264261</v>
      </c>
      <c r="F1697" s="357"/>
    </row>
    <row r="1698" spans="2:6" x14ac:dyDescent="0.2">
      <c r="B1698" s="127">
        <v>41127</v>
      </c>
      <c r="C1698" s="201">
        <v>0.19975740148668553</v>
      </c>
      <c r="D1698" s="201">
        <v>0.19975740148668553</v>
      </c>
      <c r="E1698" s="206">
        <f t="shared" si="26"/>
        <v>-1.6106516412716103</v>
      </c>
      <c r="F1698" s="357"/>
    </row>
    <row r="1699" spans="2:6" x14ac:dyDescent="0.2">
      <c r="B1699" s="127">
        <v>41128</v>
      </c>
      <c r="C1699" s="201">
        <v>0.20469403493972749</v>
      </c>
      <c r="D1699" s="201">
        <v>0.20469403493972749</v>
      </c>
      <c r="E1699" s="206">
        <f t="shared" si="26"/>
        <v>-1.5862389272391073</v>
      </c>
      <c r="F1699" s="357"/>
    </row>
    <row r="1700" spans="2:6" x14ac:dyDescent="0.2">
      <c r="B1700" s="127">
        <v>41129</v>
      </c>
      <c r="C1700" s="201">
        <v>0.32790821894823696</v>
      </c>
      <c r="D1700" s="201">
        <v>0.32790821894823696</v>
      </c>
      <c r="E1700" s="206">
        <f t="shared" si="26"/>
        <v>-1.1150215300347579</v>
      </c>
      <c r="F1700" s="357"/>
    </row>
    <row r="1701" spans="2:6" x14ac:dyDescent="0.2">
      <c r="B1701" s="127">
        <v>41130</v>
      </c>
      <c r="C1701" s="201">
        <v>0.5399741084581603</v>
      </c>
      <c r="D1701" s="201">
        <v>0.5399741084581603</v>
      </c>
      <c r="E1701" s="206">
        <f t="shared" si="26"/>
        <v>-0.61623408787302869</v>
      </c>
      <c r="F1701" s="357"/>
    </row>
    <row r="1702" spans="2:6" x14ac:dyDescent="0.2">
      <c r="B1702" s="127">
        <v>41131</v>
      </c>
      <c r="C1702" s="201">
        <v>1.1475002039613136</v>
      </c>
      <c r="D1702" s="201">
        <v>1.1475002039613136</v>
      </c>
      <c r="E1702" s="206">
        <f t="shared" si="26"/>
        <v>0.13758584069661151</v>
      </c>
      <c r="F1702" s="357"/>
    </row>
    <row r="1703" spans="2:6" x14ac:dyDescent="0.2">
      <c r="B1703" s="127">
        <v>41132</v>
      </c>
      <c r="C1703" s="201">
        <v>0.2528920174929537</v>
      </c>
      <c r="D1703" s="201">
        <v>0.2528920174929537</v>
      </c>
      <c r="E1703" s="206">
        <f t="shared" si="26"/>
        <v>-1.3747926896914624</v>
      </c>
      <c r="F1703" s="357"/>
    </row>
    <row r="1704" spans="2:6" x14ac:dyDescent="0.2">
      <c r="B1704" s="127">
        <v>41133</v>
      </c>
      <c r="C1704" s="201">
        <v>0.11743091868793611</v>
      </c>
      <c r="D1704" s="201">
        <v>0.11743091868793611</v>
      </c>
      <c r="E1704" s="206">
        <f t="shared" si="26"/>
        <v>-2.1419050443543379</v>
      </c>
      <c r="F1704" s="357"/>
    </row>
    <row r="1705" spans="2:6" x14ac:dyDescent="0.2">
      <c r="B1705" s="127">
        <v>41134</v>
      </c>
      <c r="C1705" s="201">
        <v>3.5595482372354867E-2</v>
      </c>
      <c r="D1705" s="201">
        <v>3.5595482372354867E-2</v>
      </c>
      <c r="E1705" s="206">
        <f t="shared" si="26"/>
        <v>-3.3355365488295479</v>
      </c>
      <c r="F1705" s="357"/>
    </row>
    <row r="1706" spans="2:6" x14ac:dyDescent="0.2">
      <c r="B1706" s="127">
        <v>41135</v>
      </c>
      <c r="C1706" s="201">
        <v>0.45711039925619534</v>
      </c>
      <c r="D1706" s="201">
        <v>0.45711039925619534</v>
      </c>
      <c r="E1706" s="206">
        <f t="shared" si="26"/>
        <v>-0.78283034339743995</v>
      </c>
      <c r="F1706" s="357"/>
    </row>
    <row r="1707" spans="2:6" x14ac:dyDescent="0.2">
      <c r="B1707" s="127">
        <v>41136</v>
      </c>
      <c r="C1707" s="201">
        <v>0.15318341278845127</v>
      </c>
      <c r="D1707" s="201">
        <v>0.15318341278845127</v>
      </c>
      <c r="E1707" s="206">
        <f t="shared" si="26"/>
        <v>-1.876119299153294</v>
      </c>
      <c r="F1707" s="357"/>
    </row>
    <row r="1708" spans="2:6" x14ac:dyDescent="0.2">
      <c r="B1708" s="127">
        <v>41137</v>
      </c>
      <c r="C1708" s="201">
        <v>6.6229702000975929E-2</v>
      </c>
      <c r="D1708" s="201">
        <v>6.6229702000975929E-2</v>
      </c>
      <c r="E1708" s="206">
        <f t="shared" si="26"/>
        <v>-2.7146262459521746</v>
      </c>
      <c r="F1708" s="357"/>
    </row>
    <row r="1709" spans="2:6" x14ac:dyDescent="0.2">
      <c r="B1709" s="127">
        <v>41138</v>
      </c>
      <c r="C1709" s="201">
        <v>0.11120278680424181</v>
      </c>
      <c r="D1709" s="201">
        <v>0.11120278680424181</v>
      </c>
      <c r="E1709" s="206">
        <f t="shared" si="26"/>
        <v>-2.1963998362904564</v>
      </c>
      <c r="F1709" s="357"/>
    </row>
    <row r="1710" spans="2:6" x14ac:dyDescent="0.2">
      <c r="B1710" s="127">
        <v>41139</v>
      </c>
      <c r="C1710" s="201">
        <v>0.55557522478076082</v>
      </c>
      <c r="D1710" s="201">
        <v>0.55557522478076082</v>
      </c>
      <c r="E1710" s="206">
        <f t="shared" si="26"/>
        <v>-0.58775126092347774</v>
      </c>
      <c r="F1710" s="357"/>
    </row>
    <row r="1711" spans="2:6" x14ac:dyDescent="0.2">
      <c r="B1711" s="127">
        <v>41140</v>
      </c>
      <c r="C1711" s="201">
        <v>2.4435335027623288E-2</v>
      </c>
      <c r="D1711" s="201">
        <v>2.4435335027623288E-2</v>
      </c>
      <c r="E1711" s="206">
        <f t="shared" si="26"/>
        <v>-3.7117250373810937</v>
      </c>
      <c r="F1711" s="357"/>
    </row>
    <row r="1712" spans="2:6" x14ac:dyDescent="0.2">
      <c r="B1712" s="127">
        <v>41141</v>
      </c>
      <c r="C1712" s="201">
        <v>0.1021699944430163</v>
      </c>
      <c r="D1712" s="201">
        <v>0.1021699944430163</v>
      </c>
      <c r="E1712" s="206">
        <f t="shared" si="26"/>
        <v>-2.2811172407683893</v>
      </c>
      <c r="F1712" s="357"/>
    </row>
    <row r="1713" spans="2:6" x14ac:dyDescent="0.2">
      <c r="B1713" s="127">
        <v>41142</v>
      </c>
      <c r="C1713" s="201">
        <v>0.5701757761690065</v>
      </c>
      <c r="D1713" s="201">
        <v>0.5701757761690065</v>
      </c>
      <c r="E1713" s="206">
        <f t="shared" si="26"/>
        <v>-0.56181058644877602</v>
      </c>
      <c r="F1713" s="357"/>
    </row>
    <row r="1714" spans="2:6" x14ac:dyDescent="0.2">
      <c r="B1714" s="127">
        <v>41143</v>
      </c>
      <c r="C1714" s="201">
        <v>0.19941567007833655</v>
      </c>
      <c r="D1714" s="201">
        <v>0.19941567007833655</v>
      </c>
      <c r="E1714" s="206">
        <f t="shared" si="26"/>
        <v>-1.6123638383919956</v>
      </c>
      <c r="F1714" s="357"/>
    </row>
    <row r="1715" spans="2:6" x14ac:dyDescent="0.2">
      <c r="B1715" s="127">
        <v>41144</v>
      </c>
      <c r="C1715" s="201">
        <v>0.42986424642836785</v>
      </c>
      <c r="D1715" s="201">
        <v>0.42986424642836785</v>
      </c>
      <c r="E1715" s="206">
        <f t="shared" si="26"/>
        <v>-0.84428582612069325</v>
      </c>
      <c r="F1715" s="357"/>
    </row>
    <row r="1716" spans="2:6" x14ac:dyDescent="0.2">
      <c r="B1716" s="127">
        <v>41145</v>
      </c>
      <c r="C1716" s="201">
        <v>0.20233731968665386</v>
      </c>
      <c r="D1716" s="201">
        <v>0.20233731968665386</v>
      </c>
      <c r="E1716" s="206">
        <f t="shared" si="26"/>
        <v>-1.5978190748738539</v>
      </c>
      <c r="F1716" s="357"/>
    </row>
    <row r="1717" spans="2:6" x14ac:dyDescent="0.2">
      <c r="B1717" s="127">
        <v>41146</v>
      </c>
      <c r="C1717" s="201">
        <v>7.8174907986509307E-2</v>
      </c>
      <c r="D1717" s="201">
        <v>7.8174907986509307E-2</v>
      </c>
      <c r="E1717" s="206">
        <f t="shared" si="26"/>
        <v>-2.5488065526583132</v>
      </c>
      <c r="F1717" s="357"/>
    </row>
    <row r="1718" spans="2:6" x14ac:dyDescent="0.2">
      <c r="B1718" s="127">
        <v>41147</v>
      </c>
      <c r="C1718" s="201">
        <v>1.0113402490329155E-2</v>
      </c>
      <c r="D1718" s="201">
        <v>1.0113402490329155E-2</v>
      </c>
      <c r="E1718" s="206">
        <f t="shared" si="26"/>
        <v>-4.5938937555532586</v>
      </c>
      <c r="F1718" s="357"/>
    </row>
    <row r="1719" spans="2:6" x14ac:dyDescent="0.2">
      <c r="B1719" s="127">
        <v>41148</v>
      </c>
      <c r="C1719" s="201">
        <v>6.2255150215583269E-2</v>
      </c>
      <c r="D1719" s="201">
        <v>6.2255150215583269E-2</v>
      </c>
      <c r="E1719" s="206">
        <f t="shared" si="26"/>
        <v>-2.7765140126727408</v>
      </c>
      <c r="F1719" s="357"/>
    </row>
    <row r="1720" spans="2:6" x14ac:dyDescent="0.2">
      <c r="B1720" s="127">
        <v>41149</v>
      </c>
      <c r="C1720" s="201">
        <v>6.1617867318932373E-2</v>
      </c>
      <c r="D1720" s="201">
        <v>6.1617867318932373E-2</v>
      </c>
      <c r="E1720" s="206">
        <f t="shared" si="26"/>
        <v>-2.7868033966213845</v>
      </c>
      <c r="F1720" s="357"/>
    </row>
    <row r="1721" spans="2:6" x14ac:dyDescent="0.2">
      <c r="B1721" s="127">
        <v>41150</v>
      </c>
      <c r="C1721" s="201">
        <v>0.37940036913149422</v>
      </c>
      <c r="D1721" s="201">
        <v>0.37940036913149422</v>
      </c>
      <c r="E1721" s="206">
        <f t="shared" si="26"/>
        <v>-0.96916324854681457</v>
      </c>
      <c r="F1721" s="357"/>
    </row>
    <row r="1722" spans="2:6" x14ac:dyDescent="0.2">
      <c r="B1722" s="127">
        <v>41151</v>
      </c>
      <c r="C1722" s="201">
        <v>0.68220672287276041</v>
      </c>
      <c r="D1722" s="201">
        <v>0.68220672287276041</v>
      </c>
      <c r="E1722" s="206">
        <f t="shared" si="26"/>
        <v>-0.38242255435139599</v>
      </c>
      <c r="F1722" s="357"/>
    </row>
    <row r="1723" spans="2:6" x14ac:dyDescent="0.2">
      <c r="B1723" s="127">
        <v>41152</v>
      </c>
      <c r="C1723" s="201">
        <v>0.31706825238249908</v>
      </c>
      <c r="D1723" s="201">
        <v>0.31706825238249908</v>
      </c>
      <c r="E1723" s="206">
        <f t="shared" si="26"/>
        <v>-1.1486382210798127</v>
      </c>
      <c r="F1723" s="357"/>
    </row>
    <row r="1724" spans="2:6" x14ac:dyDescent="0.2">
      <c r="B1724" s="127">
        <v>41153</v>
      </c>
      <c r="C1724" s="201">
        <v>1.4151066833119622E-2</v>
      </c>
      <c r="D1724" s="201">
        <v>1.4151066833119622E-2</v>
      </c>
      <c r="E1724" s="206">
        <f t="shared" si="26"/>
        <v>-4.2579652631681606</v>
      </c>
      <c r="F1724" s="357"/>
    </row>
    <row r="1725" spans="2:6" x14ac:dyDescent="0.2">
      <c r="B1725" s="127">
        <v>41154</v>
      </c>
      <c r="C1725" s="201">
        <v>0.25354161503495048</v>
      </c>
      <c r="D1725" s="201">
        <v>0.25354161503495048</v>
      </c>
      <c r="E1725" s="206">
        <f t="shared" si="26"/>
        <v>-1.3722273075504132</v>
      </c>
      <c r="F1725" s="357"/>
    </row>
    <row r="1726" spans="2:6" x14ac:dyDescent="0.2">
      <c r="B1726" s="127">
        <v>41155</v>
      </c>
      <c r="C1726" s="201">
        <v>2.8603842477214057E-2</v>
      </c>
      <c r="D1726" s="201">
        <v>2.8603842477214057E-2</v>
      </c>
      <c r="E1726" s="206">
        <f t="shared" si="26"/>
        <v>-3.5542142178306571</v>
      </c>
      <c r="F1726" s="357"/>
    </row>
    <row r="1727" spans="2:6" x14ac:dyDescent="0.2">
      <c r="B1727" s="127">
        <v>41156</v>
      </c>
      <c r="C1727" s="201">
        <v>0.95415873269984752</v>
      </c>
      <c r="D1727" s="201">
        <v>0.95415873269984752</v>
      </c>
      <c r="E1727" s="206">
        <f t="shared" si="26"/>
        <v>-4.6925234896717689E-2</v>
      </c>
      <c r="F1727" s="357"/>
    </row>
    <row r="1728" spans="2:6" x14ac:dyDescent="0.2">
      <c r="B1728" s="127">
        <v>41157</v>
      </c>
      <c r="C1728" s="201">
        <v>71.929300081738418</v>
      </c>
      <c r="D1728" s="201">
        <v>71.929300081738418</v>
      </c>
      <c r="E1728" s="206">
        <f t="shared" si="26"/>
        <v>4.2756836932847024</v>
      </c>
      <c r="F1728" s="357"/>
    </row>
    <row r="1729" spans="2:6" x14ac:dyDescent="0.2">
      <c r="B1729" s="127">
        <v>41158</v>
      </c>
      <c r="C1729" s="201">
        <v>8.9397429009917921</v>
      </c>
      <c r="D1729" s="201">
        <v>8.9397429009917921</v>
      </c>
      <c r="E1729" s="206">
        <f t="shared" si="26"/>
        <v>2.1905068304935726</v>
      </c>
      <c r="F1729" s="357"/>
    </row>
    <row r="1730" spans="2:6" x14ac:dyDescent="0.2">
      <c r="B1730" s="127">
        <v>41159</v>
      </c>
      <c r="C1730" s="201">
        <v>2.6191480420483564</v>
      </c>
      <c r="D1730" s="201">
        <v>2.6191480420483564</v>
      </c>
      <c r="E1730" s="206">
        <f t="shared" si="26"/>
        <v>0.96284909010151554</v>
      </c>
      <c r="F1730" s="357"/>
    </row>
    <row r="1731" spans="2:6" x14ac:dyDescent="0.2">
      <c r="B1731" s="127">
        <v>41160</v>
      </c>
      <c r="C1731" s="201">
        <v>0.39526317166769531</v>
      </c>
      <c r="D1731" s="201">
        <v>0.39526317166769531</v>
      </c>
      <c r="E1731" s="206">
        <f t="shared" si="26"/>
        <v>-0.92820347854536289</v>
      </c>
      <c r="F1731" s="357"/>
    </row>
    <row r="1732" spans="2:6" x14ac:dyDescent="0.2">
      <c r="B1732" s="127">
        <v>41161</v>
      </c>
      <c r="C1732" s="201">
        <v>0.31855062781601301</v>
      </c>
      <c r="D1732" s="201">
        <v>0.31855062781601301</v>
      </c>
      <c r="E1732" s="206">
        <f t="shared" si="26"/>
        <v>-1.1439738595661024</v>
      </c>
      <c r="F1732" s="357"/>
    </row>
    <row r="1733" spans="2:6" x14ac:dyDescent="0.2">
      <c r="B1733" s="127">
        <v>41162</v>
      </c>
      <c r="C1733" s="201">
        <v>5.8977915222902778E-2</v>
      </c>
      <c r="D1733" s="201">
        <v>5.8977915222902778E-2</v>
      </c>
      <c r="E1733" s="206">
        <f t="shared" si="26"/>
        <v>-2.8305922234068683</v>
      </c>
      <c r="F1733" s="357"/>
    </row>
    <row r="1734" spans="2:6" x14ac:dyDescent="0.2">
      <c r="B1734" s="127">
        <v>41163</v>
      </c>
      <c r="C1734" s="201">
        <v>0.13211921192427109</v>
      </c>
      <c r="D1734" s="201">
        <v>0.13211921192427109</v>
      </c>
      <c r="E1734" s="206">
        <f t="shared" si="26"/>
        <v>-2.0240506433254222</v>
      </c>
      <c r="F1734" s="357"/>
    </row>
    <row r="1735" spans="2:6" x14ac:dyDescent="0.2">
      <c r="B1735" s="127">
        <v>41164</v>
      </c>
      <c r="C1735" s="201">
        <v>0.48700881882539826</v>
      </c>
      <c r="D1735" s="201">
        <v>0.48700881882539826</v>
      </c>
      <c r="E1735" s="206">
        <f t="shared" si="26"/>
        <v>-0.71947304759246</v>
      </c>
      <c r="F1735" s="357"/>
    </row>
    <row r="1736" spans="2:6" x14ac:dyDescent="0.2">
      <c r="B1736" s="127">
        <v>41165</v>
      </c>
      <c r="C1736" s="201">
        <v>0.3375490469234167</v>
      </c>
      <c r="D1736" s="201">
        <v>0.3375490469234167</v>
      </c>
      <c r="E1736" s="206">
        <f t="shared" si="26"/>
        <v>-1.0860444550105628</v>
      </c>
      <c r="F1736" s="357"/>
    </row>
    <row r="1737" spans="2:6" x14ac:dyDescent="0.2">
      <c r="B1737" s="127">
        <v>41166</v>
      </c>
      <c r="C1737" s="201">
        <v>0.19698044896118269</v>
      </c>
      <c r="D1737" s="201">
        <v>0.19698044896118269</v>
      </c>
      <c r="E1737" s="206">
        <f t="shared" si="26"/>
        <v>-1.62465079902101</v>
      </c>
      <c r="F1737" s="357"/>
    </row>
    <row r="1738" spans="2:6" x14ac:dyDescent="0.2">
      <c r="B1738" s="127">
        <v>41167</v>
      </c>
      <c r="C1738" s="201">
        <v>8.3633374536084229E-2</v>
      </c>
      <c r="D1738" s="201">
        <v>8.3633374536084229E-2</v>
      </c>
      <c r="E1738" s="206">
        <f t="shared" si="26"/>
        <v>-2.4813126216185548</v>
      </c>
      <c r="F1738" s="357"/>
    </row>
    <row r="1739" spans="2:6" x14ac:dyDescent="0.2">
      <c r="B1739" s="127">
        <v>41168</v>
      </c>
      <c r="C1739" s="201">
        <v>0.10691113290119189</v>
      </c>
      <c r="D1739" s="201">
        <v>0.10691113290119189</v>
      </c>
      <c r="E1739" s="206">
        <f t="shared" si="26"/>
        <v>-2.2357573232380923</v>
      </c>
      <c r="F1739" s="357"/>
    </row>
    <row r="1740" spans="2:6" x14ac:dyDescent="0.2">
      <c r="B1740" s="127">
        <v>41169</v>
      </c>
      <c r="C1740" s="201">
        <v>0.11000518754435198</v>
      </c>
      <c r="D1740" s="201">
        <v>0.11000518754435198</v>
      </c>
      <c r="E1740" s="206">
        <f t="shared" si="26"/>
        <v>-2.2072277548075858</v>
      </c>
      <c r="F1740" s="357"/>
    </row>
    <row r="1741" spans="2:6" x14ac:dyDescent="0.2">
      <c r="B1741" s="127">
        <v>41170</v>
      </c>
      <c r="C1741" s="201">
        <v>0.21630982416225777</v>
      </c>
      <c r="D1741" s="201">
        <v>0.21630982416225777</v>
      </c>
      <c r="E1741" s="206">
        <f t="shared" si="26"/>
        <v>-1.5310435279040209</v>
      </c>
      <c r="F1741" s="357"/>
    </row>
    <row r="1742" spans="2:6" x14ac:dyDescent="0.2">
      <c r="B1742" s="127">
        <v>41171</v>
      </c>
      <c r="C1742" s="201">
        <v>0.10821494597719017</v>
      </c>
      <c r="D1742" s="201">
        <v>0.10821494597719017</v>
      </c>
      <c r="E1742" s="206">
        <f t="shared" si="26"/>
        <v>-2.2236357892331586</v>
      </c>
      <c r="F1742" s="357"/>
    </row>
    <row r="1743" spans="2:6" x14ac:dyDescent="0.2">
      <c r="B1743" s="127">
        <v>41172</v>
      </c>
      <c r="C1743" s="201">
        <v>0.24179960069762463</v>
      </c>
      <c r="D1743" s="201">
        <v>0.24179960069762463</v>
      </c>
      <c r="E1743" s="206">
        <f t="shared" si="26"/>
        <v>-1.4196459921773963</v>
      </c>
      <c r="F1743" s="357"/>
    </row>
    <row r="1744" spans="2:6" x14ac:dyDescent="0.2">
      <c r="B1744" s="127">
        <v>41173</v>
      </c>
      <c r="C1744" s="201">
        <v>6.4573382201950941E-2</v>
      </c>
      <c r="D1744" s="201">
        <v>6.4573382201950941E-2</v>
      </c>
      <c r="E1744" s="206">
        <f t="shared" si="26"/>
        <v>-2.7399529933229547</v>
      </c>
      <c r="F1744" s="357"/>
    </row>
    <row r="1745" spans="2:6" x14ac:dyDescent="0.2">
      <c r="B1745" s="127">
        <v>41174</v>
      </c>
      <c r="C1745" s="201">
        <v>0.37969745995046433</v>
      </c>
      <c r="D1745" s="201">
        <v>0.37969745995046433</v>
      </c>
      <c r="E1745" s="206">
        <f t="shared" si="26"/>
        <v>-0.96838050138892007</v>
      </c>
      <c r="F1745" s="357"/>
    </row>
    <row r="1746" spans="2:6" x14ac:dyDescent="0.2">
      <c r="B1746" s="127">
        <v>41175</v>
      </c>
      <c r="C1746" s="201">
        <v>7.620456473116359E-2</v>
      </c>
      <c r="D1746" s="201">
        <v>7.620456473116359E-2</v>
      </c>
      <c r="E1746" s="206">
        <f t="shared" si="26"/>
        <v>-2.5743339134752996</v>
      </c>
      <c r="F1746" s="357"/>
    </row>
    <row r="1747" spans="2:6" x14ac:dyDescent="0.2">
      <c r="B1747" s="127">
        <v>41176</v>
      </c>
      <c r="C1747" s="201">
        <v>0.36756599495407405</v>
      </c>
      <c r="D1747" s="201">
        <v>0.36756599495407405</v>
      </c>
      <c r="E1747" s="206">
        <f t="shared" si="26"/>
        <v>-1.0008523983451398</v>
      </c>
      <c r="F1747" s="357"/>
    </row>
    <row r="1748" spans="2:6" x14ac:dyDescent="0.2">
      <c r="B1748" s="127">
        <v>41177</v>
      </c>
      <c r="C1748" s="201">
        <v>2.1840023520972612E-2</v>
      </c>
      <c r="D1748" s="201">
        <v>2.1840023520972612E-2</v>
      </c>
      <c r="E1748" s="206">
        <f t="shared" ref="E1748:E1811" si="27">IF(D1748=0,"",LN(D1748))</f>
        <v>-3.8240110511384025</v>
      </c>
      <c r="F1748" s="357"/>
    </row>
    <row r="1749" spans="2:6" x14ac:dyDescent="0.2">
      <c r="B1749" s="127">
        <v>41178</v>
      </c>
      <c r="C1749" s="201">
        <v>0.31173755027838795</v>
      </c>
      <c r="D1749" s="201">
        <v>0.31173755027838795</v>
      </c>
      <c r="E1749" s="206">
        <f t="shared" si="27"/>
        <v>-1.1655936301724585</v>
      </c>
      <c r="F1749" s="357"/>
    </row>
    <row r="1750" spans="2:6" x14ac:dyDescent="0.2">
      <c r="B1750" s="127">
        <v>41179</v>
      </c>
      <c r="C1750" s="201">
        <v>0.93644411536975491</v>
      </c>
      <c r="D1750" s="201">
        <v>0.93644411536975491</v>
      </c>
      <c r="E1750" s="206">
        <f t="shared" si="27"/>
        <v>-6.5665432803000814E-2</v>
      </c>
      <c r="F1750" s="357"/>
    </row>
    <row r="1751" spans="2:6" x14ac:dyDescent="0.2">
      <c r="B1751" s="127">
        <v>41180</v>
      </c>
      <c r="C1751" s="201">
        <v>0.83438957072685627</v>
      </c>
      <c r="D1751" s="201">
        <v>0.83438957072685627</v>
      </c>
      <c r="E1751" s="206">
        <f t="shared" si="27"/>
        <v>-0.18105487450257662</v>
      </c>
      <c r="F1751" s="357"/>
    </row>
    <row r="1752" spans="2:6" x14ac:dyDescent="0.2">
      <c r="B1752" s="127">
        <v>41181</v>
      </c>
      <c r="C1752" s="201">
        <v>0.21926841770661284</v>
      </c>
      <c r="D1752" s="201">
        <v>0.21926841770661284</v>
      </c>
      <c r="E1752" s="206">
        <f t="shared" si="27"/>
        <v>-1.5174586480350543</v>
      </c>
      <c r="F1752" s="357"/>
    </row>
    <row r="1753" spans="2:6" x14ac:dyDescent="0.2">
      <c r="B1753" s="127">
        <v>41182</v>
      </c>
      <c r="C1753" s="201">
        <v>0.19498701574581342</v>
      </c>
      <c r="D1753" s="201">
        <v>0.19498701574581342</v>
      </c>
      <c r="E1753" s="206">
        <f t="shared" si="27"/>
        <v>-1.6348223085542364</v>
      </c>
      <c r="F1753" s="357"/>
    </row>
    <row r="1754" spans="2:6" x14ac:dyDescent="0.2">
      <c r="B1754" s="127">
        <v>41183</v>
      </c>
      <c r="C1754" s="201">
        <v>0.10948951177049196</v>
      </c>
      <c r="D1754" s="201">
        <v>0.10948951177049196</v>
      </c>
      <c r="E1754" s="206">
        <f t="shared" si="27"/>
        <v>-2.2119265172309399</v>
      </c>
      <c r="F1754" s="357"/>
    </row>
    <row r="1755" spans="2:6" x14ac:dyDescent="0.2">
      <c r="B1755" s="127">
        <v>41184</v>
      </c>
      <c r="C1755" s="201">
        <v>0.27327275554043595</v>
      </c>
      <c r="D1755" s="201">
        <v>0.27327275554043595</v>
      </c>
      <c r="E1755" s="206">
        <f t="shared" si="27"/>
        <v>-1.2972848780262107</v>
      </c>
      <c r="F1755" s="357"/>
    </row>
    <row r="1756" spans="2:6" x14ac:dyDescent="0.2">
      <c r="B1756" s="127">
        <v>41185</v>
      </c>
      <c r="C1756" s="201">
        <v>0.30582652051235082</v>
      </c>
      <c r="D1756" s="201">
        <v>0.30582652051235082</v>
      </c>
      <c r="E1756" s="206">
        <f t="shared" si="27"/>
        <v>-1.1847372642235345</v>
      </c>
      <c r="F1756" s="357"/>
    </row>
    <row r="1757" spans="2:6" x14ac:dyDescent="0.2">
      <c r="B1757" s="127">
        <v>41186</v>
      </c>
      <c r="C1757" s="201">
        <v>0.38261910955878164</v>
      </c>
      <c r="D1757" s="201">
        <v>0.38261910955878164</v>
      </c>
      <c r="E1757" s="206">
        <f t="shared" si="27"/>
        <v>-0.96071527665039891</v>
      </c>
      <c r="F1757" s="357"/>
    </row>
    <row r="1758" spans="2:6" x14ac:dyDescent="0.2">
      <c r="B1758" s="127">
        <v>41187</v>
      </c>
      <c r="C1758" s="201">
        <v>0.28507326444315489</v>
      </c>
      <c r="D1758" s="201">
        <v>0.28507326444315489</v>
      </c>
      <c r="E1758" s="206">
        <f t="shared" si="27"/>
        <v>-1.255009063528264</v>
      </c>
      <c r="F1758" s="357"/>
    </row>
    <row r="1759" spans="2:6" x14ac:dyDescent="0.2">
      <c r="B1759" s="127">
        <v>41188</v>
      </c>
      <c r="C1759" s="201">
        <v>2.4678549273205022E-2</v>
      </c>
      <c r="D1759" s="201">
        <v>2.4678549273205022E-2</v>
      </c>
      <c r="E1759" s="206">
        <f t="shared" si="27"/>
        <v>-3.7018208631473235</v>
      </c>
      <c r="F1759" s="357"/>
    </row>
    <row r="1760" spans="2:6" x14ac:dyDescent="0.2">
      <c r="B1760" s="127">
        <v>41189</v>
      </c>
      <c r="C1760" s="201">
        <v>0.20675365937383111</v>
      </c>
      <c r="D1760" s="201">
        <v>0.20675365937383111</v>
      </c>
      <c r="E1760" s="206">
        <f t="shared" si="27"/>
        <v>-1.5762272457243005</v>
      </c>
      <c r="F1760" s="357"/>
    </row>
    <row r="1761" spans="2:6" x14ac:dyDescent="0.2">
      <c r="B1761" s="127">
        <v>41190</v>
      </c>
      <c r="C1761" s="201">
        <v>3.385142072524025E-2</v>
      </c>
      <c r="D1761" s="201">
        <v>3.385142072524025E-2</v>
      </c>
      <c r="E1761" s="206">
        <f t="shared" si="27"/>
        <v>-3.385774309301067</v>
      </c>
      <c r="F1761" s="357"/>
    </row>
    <row r="1762" spans="2:6" x14ac:dyDescent="0.2">
      <c r="B1762" s="127">
        <v>41191</v>
      </c>
      <c r="C1762" s="201">
        <v>0.55755480402011603</v>
      </c>
      <c r="D1762" s="201">
        <v>0.55755480402011603</v>
      </c>
      <c r="E1762" s="206">
        <f t="shared" si="27"/>
        <v>-0.5841944773042077</v>
      </c>
      <c r="F1762" s="357"/>
    </row>
    <row r="1763" spans="2:6" x14ac:dyDescent="0.2">
      <c r="B1763" s="127">
        <v>41192</v>
      </c>
      <c r="C1763" s="201">
        <v>9.1460870984078693E-2</v>
      </c>
      <c r="D1763" s="201">
        <v>9.1460870984078693E-2</v>
      </c>
      <c r="E1763" s="206">
        <f t="shared" si="27"/>
        <v>-2.3918440376827825</v>
      </c>
      <c r="F1763" s="357"/>
    </row>
    <row r="1764" spans="2:6" x14ac:dyDescent="0.2">
      <c r="B1764" s="127">
        <v>41193</v>
      </c>
      <c r="C1764" s="201">
        <v>0.11971374606893431</v>
      </c>
      <c r="D1764" s="201">
        <v>0.11971374606893431</v>
      </c>
      <c r="E1764" s="206">
        <f t="shared" si="27"/>
        <v>-2.1226518353429258</v>
      </c>
      <c r="F1764" s="357"/>
    </row>
    <row r="1765" spans="2:6" x14ac:dyDescent="0.2">
      <c r="B1765" s="127">
        <v>41194</v>
      </c>
      <c r="C1765" s="201">
        <v>0.10642932240203316</v>
      </c>
      <c r="D1765" s="201">
        <v>0.10642932240203316</v>
      </c>
      <c r="E1765" s="206">
        <f t="shared" si="27"/>
        <v>-2.2402741535562991</v>
      </c>
      <c r="F1765" s="357"/>
    </row>
    <row r="1766" spans="2:6" x14ac:dyDescent="0.2">
      <c r="B1766" s="127">
        <v>41195</v>
      </c>
      <c r="C1766" s="201">
        <v>3.2155078328841055E-2</v>
      </c>
      <c r="D1766" s="201">
        <v>3.2155078328841055E-2</v>
      </c>
      <c r="E1766" s="206">
        <f t="shared" si="27"/>
        <v>-3.4371848834212582</v>
      </c>
      <c r="F1766" s="357"/>
    </row>
    <row r="1767" spans="2:6" x14ac:dyDescent="0.2">
      <c r="B1767" s="127">
        <v>41196</v>
      </c>
      <c r="C1767" s="201">
        <v>8.0630140402350239E-2</v>
      </c>
      <c r="D1767" s="201">
        <v>8.0630140402350239E-2</v>
      </c>
      <c r="E1767" s="206">
        <f t="shared" si="27"/>
        <v>-2.5178827489702118</v>
      </c>
      <c r="F1767" s="357"/>
    </row>
    <row r="1768" spans="2:6" x14ac:dyDescent="0.2">
      <c r="B1768" s="127">
        <v>41197</v>
      </c>
      <c r="C1768" s="201">
        <v>9.4536453659219893E-2</v>
      </c>
      <c r="D1768" s="201">
        <v>9.4536453659219893E-2</v>
      </c>
      <c r="E1768" s="206">
        <f t="shared" si="27"/>
        <v>-2.3587697658583848</v>
      </c>
      <c r="F1768" s="357"/>
    </row>
    <row r="1769" spans="2:6" x14ac:dyDescent="0.2">
      <c r="B1769" s="127">
        <v>41198</v>
      </c>
      <c r="C1769" s="201">
        <v>0.4370744712783986</v>
      </c>
      <c r="D1769" s="201">
        <v>0.4370744712783986</v>
      </c>
      <c r="E1769" s="206">
        <f t="shared" si="27"/>
        <v>-0.82765168358079289</v>
      </c>
      <c r="F1769" s="357"/>
    </row>
    <row r="1770" spans="2:6" x14ac:dyDescent="0.2">
      <c r="B1770" s="127">
        <v>41199</v>
      </c>
      <c r="C1770" s="201">
        <v>2.5931564437151434E-2</v>
      </c>
      <c r="D1770" s="201">
        <v>2.5931564437151434E-2</v>
      </c>
      <c r="E1770" s="206">
        <f t="shared" si="27"/>
        <v>-3.6522943481566057</v>
      </c>
      <c r="F1770" s="357"/>
    </row>
    <row r="1771" spans="2:6" x14ac:dyDescent="0.2">
      <c r="B1771" s="127">
        <v>41200</v>
      </c>
      <c r="C1771" s="201">
        <v>4.1988322637550736E-2</v>
      </c>
      <c r="D1771" s="201">
        <v>4.1988322637550736E-2</v>
      </c>
      <c r="E1771" s="206">
        <f t="shared" si="27"/>
        <v>-3.1703637317962214</v>
      </c>
      <c r="F1771" s="357"/>
    </row>
    <row r="1772" spans="2:6" x14ac:dyDescent="0.2">
      <c r="B1772" s="127">
        <v>41201</v>
      </c>
      <c r="C1772" s="201">
        <v>0.17685370047395996</v>
      </c>
      <c r="D1772" s="201">
        <v>0.17685370047395996</v>
      </c>
      <c r="E1772" s="206">
        <f t="shared" si="27"/>
        <v>-1.7324324391845041</v>
      </c>
      <c r="F1772" s="357"/>
    </row>
    <row r="1773" spans="2:6" x14ac:dyDescent="0.2">
      <c r="B1773" s="127">
        <v>41202</v>
      </c>
      <c r="C1773" s="201">
        <v>5.492177891209344E-2</v>
      </c>
      <c r="D1773" s="201">
        <v>5.492177891209344E-2</v>
      </c>
      <c r="E1773" s="206">
        <f t="shared" si="27"/>
        <v>-2.90184530763656</v>
      </c>
      <c r="F1773" s="357"/>
    </row>
    <row r="1774" spans="2:6" x14ac:dyDescent="0.2">
      <c r="B1774" s="127">
        <v>41203</v>
      </c>
      <c r="C1774" s="201">
        <v>1.2882258136517075</v>
      </c>
      <c r="D1774" s="201">
        <v>1.2882258136517075</v>
      </c>
      <c r="E1774" s="206">
        <f t="shared" si="27"/>
        <v>0.25326593347336174</v>
      </c>
      <c r="F1774" s="357"/>
    </row>
    <row r="1775" spans="2:6" x14ac:dyDescent="0.2">
      <c r="B1775" s="127">
        <v>41204</v>
      </c>
      <c r="C1775" s="201">
        <v>0.51611140443912173</v>
      </c>
      <c r="D1775" s="201">
        <v>0.51611140443912173</v>
      </c>
      <c r="E1775" s="206">
        <f t="shared" si="27"/>
        <v>-0.66143263672782437</v>
      </c>
      <c r="F1775" s="357"/>
    </row>
    <row r="1776" spans="2:6" x14ac:dyDescent="0.2">
      <c r="B1776" s="127">
        <v>41205</v>
      </c>
      <c r="C1776" s="201">
        <v>0.26700921905137209</v>
      </c>
      <c r="D1776" s="201">
        <v>0.26700921905137209</v>
      </c>
      <c r="E1776" s="206">
        <f t="shared" si="27"/>
        <v>-1.3204720928956823</v>
      </c>
      <c r="F1776" s="357"/>
    </row>
    <row r="1777" spans="2:6" x14ac:dyDescent="0.2">
      <c r="B1777" s="127">
        <v>41206</v>
      </c>
      <c r="C1777" s="201">
        <v>0.44388447015468735</v>
      </c>
      <c r="D1777" s="201">
        <v>0.44388447015468735</v>
      </c>
      <c r="E1777" s="206">
        <f t="shared" si="27"/>
        <v>-0.81219095276272613</v>
      </c>
      <c r="F1777" s="357"/>
    </row>
    <row r="1778" spans="2:6" x14ac:dyDescent="0.2">
      <c r="B1778" s="127">
        <v>41207</v>
      </c>
      <c r="C1778" s="201">
        <v>0.47729256364747485</v>
      </c>
      <c r="D1778" s="201">
        <v>0.47729256364747485</v>
      </c>
      <c r="E1778" s="206">
        <f t="shared" si="27"/>
        <v>-0.73962563513046864</v>
      </c>
      <c r="F1778" s="357"/>
    </row>
    <row r="1779" spans="2:6" x14ac:dyDescent="0.2">
      <c r="B1779" s="127">
        <v>41208</v>
      </c>
      <c r="C1779" s="201">
        <v>4.8245701803941603E-2</v>
      </c>
      <c r="D1779" s="201">
        <v>4.8245701803941603E-2</v>
      </c>
      <c r="E1779" s="206">
        <f t="shared" si="27"/>
        <v>-3.0314485369487536</v>
      </c>
      <c r="F1779" s="357"/>
    </row>
    <row r="1780" spans="2:6" x14ac:dyDescent="0.2">
      <c r="B1780" s="127">
        <v>41209</v>
      </c>
      <c r="C1780" s="201">
        <v>0.25175599145979344</v>
      </c>
      <c r="D1780" s="201">
        <v>0.25175599145979344</v>
      </c>
      <c r="E1780" s="206">
        <f t="shared" si="27"/>
        <v>-1.3792949484222004</v>
      </c>
      <c r="F1780" s="357"/>
    </row>
    <row r="1781" spans="2:6" x14ac:dyDescent="0.2">
      <c r="B1781" s="127">
        <v>41210</v>
      </c>
      <c r="C1781" s="201">
        <v>5.2568142320356261E-2</v>
      </c>
      <c r="D1781" s="201">
        <v>5.2568142320356261E-2</v>
      </c>
      <c r="E1781" s="206">
        <f t="shared" si="27"/>
        <v>-2.9456450020329785</v>
      </c>
      <c r="F1781" s="357"/>
    </row>
    <row r="1782" spans="2:6" x14ac:dyDescent="0.2">
      <c r="B1782" s="127">
        <v>41211</v>
      </c>
      <c r="C1782" s="201">
        <v>0.10431582139454122</v>
      </c>
      <c r="D1782" s="201">
        <v>0.10431582139454122</v>
      </c>
      <c r="E1782" s="206">
        <f t="shared" si="27"/>
        <v>-2.26033223725653</v>
      </c>
      <c r="F1782" s="357"/>
    </row>
    <row r="1783" spans="2:6" x14ac:dyDescent="0.2">
      <c r="B1783" s="127">
        <v>41212</v>
      </c>
      <c r="C1783" s="201">
        <v>0.14308078561279985</v>
      </c>
      <c r="D1783" s="201">
        <v>0.14308078561279985</v>
      </c>
      <c r="E1783" s="206">
        <f t="shared" si="27"/>
        <v>-1.9443458738823245</v>
      </c>
      <c r="F1783" s="357"/>
    </row>
    <row r="1784" spans="2:6" x14ac:dyDescent="0.2">
      <c r="B1784" s="127">
        <v>41213</v>
      </c>
      <c r="C1784" s="201">
        <v>0.20667053551774608</v>
      </c>
      <c r="D1784" s="201">
        <v>0.20667053551774608</v>
      </c>
      <c r="E1784" s="206">
        <f t="shared" si="27"/>
        <v>-1.5766293695391727</v>
      </c>
      <c r="F1784" s="357"/>
    </row>
    <row r="1785" spans="2:6" x14ac:dyDescent="0.2">
      <c r="B1785" s="127">
        <v>41214</v>
      </c>
      <c r="C1785" s="201">
        <v>1.4092664627566642</v>
      </c>
      <c r="D1785" s="201">
        <v>1.4092664627566642</v>
      </c>
      <c r="E1785" s="206">
        <f t="shared" si="27"/>
        <v>0.34306932983905175</v>
      </c>
      <c r="F1785" s="357"/>
    </row>
    <row r="1786" spans="2:6" x14ac:dyDescent="0.2">
      <c r="B1786" s="127">
        <v>41215</v>
      </c>
      <c r="C1786" s="201">
        <v>0.5762130310498389</v>
      </c>
      <c r="D1786" s="201">
        <v>0.5762130310498389</v>
      </c>
      <c r="E1786" s="206">
        <f t="shared" si="27"/>
        <v>-0.55127784108962408</v>
      </c>
      <c r="F1786" s="357"/>
    </row>
    <row r="1787" spans="2:6" x14ac:dyDescent="0.2">
      <c r="B1787" s="127">
        <v>41216</v>
      </c>
      <c r="C1787" s="201">
        <v>2.5817346101568113</v>
      </c>
      <c r="D1787" s="201">
        <v>2.5817346101568113</v>
      </c>
      <c r="E1787" s="206">
        <f t="shared" si="27"/>
        <v>0.94846150253943207</v>
      </c>
      <c r="F1787" s="357"/>
    </row>
    <row r="1788" spans="2:6" x14ac:dyDescent="0.2">
      <c r="B1788" s="127">
        <v>41217</v>
      </c>
      <c r="C1788" s="201">
        <v>5.5903871878429823E-2</v>
      </c>
      <c r="D1788" s="201">
        <v>5.5903871878429823E-2</v>
      </c>
      <c r="E1788" s="206">
        <f t="shared" si="27"/>
        <v>-2.884121636847123</v>
      </c>
      <c r="F1788" s="357"/>
    </row>
    <row r="1789" spans="2:6" x14ac:dyDescent="0.2">
      <c r="B1789" s="127">
        <v>41218</v>
      </c>
      <c r="C1789" s="201">
        <v>0.10684648101312585</v>
      </c>
      <c r="D1789" s="201">
        <v>0.10684648101312585</v>
      </c>
      <c r="E1789" s="206">
        <f t="shared" si="27"/>
        <v>-2.2363622316561229</v>
      </c>
      <c r="F1789" s="357"/>
    </row>
    <row r="1790" spans="2:6" x14ac:dyDescent="0.2">
      <c r="B1790" s="127">
        <v>41219</v>
      </c>
      <c r="C1790" s="201">
        <v>0.36031112951466443</v>
      </c>
      <c r="D1790" s="201">
        <v>0.36031112951466443</v>
      </c>
      <c r="E1790" s="206">
        <f t="shared" si="27"/>
        <v>-1.0207873721279648</v>
      </c>
      <c r="F1790" s="357"/>
    </row>
    <row r="1791" spans="2:6" x14ac:dyDescent="0.2">
      <c r="B1791" s="127">
        <v>41220</v>
      </c>
      <c r="C1791" s="201">
        <v>0.33196281592837806</v>
      </c>
      <c r="D1791" s="201">
        <v>0.33196281592837806</v>
      </c>
      <c r="E1791" s="206">
        <f t="shared" si="27"/>
        <v>-1.1027323165538698</v>
      </c>
      <c r="F1791" s="357"/>
    </row>
    <row r="1792" spans="2:6" x14ac:dyDescent="0.2">
      <c r="B1792" s="127">
        <v>41221</v>
      </c>
      <c r="C1792" s="201">
        <v>0.8873594783516231</v>
      </c>
      <c r="D1792" s="201">
        <v>0.8873594783516231</v>
      </c>
      <c r="E1792" s="206">
        <f t="shared" si="27"/>
        <v>-0.1195051044204494</v>
      </c>
      <c r="F1792" s="357"/>
    </row>
    <row r="1793" spans="2:6" x14ac:dyDescent="0.2">
      <c r="B1793" s="127">
        <v>41222</v>
      </c>
      <c r="C1793" s="201">
        <v>3.122378327455656E-2</v>
      </c>
      <c r="D1793" s="201">
        <v>3.122378327455656E-2</v>
      </c>
      <c r="E1793" s="206">
        <f t="shared" si="27"/>
        <v>-3.466575190117005</v>
      </c>
      <c r="F1793" s="357"/>
    </row>
    <row r="1794" spans="2:6" x14ac:dyDescent="0.2">
      <c r="B1794" s="127">
        <v>41223</v>
      </c>
      <c r="C1794" s="201">
        <v>0.14883326432000835</v>
      </c>
      <c r="D1794" s="201">
        <v>0.14883326432000835</v>
      </c>
      <c r="E1794" s="206">
        <f t="shared" si="27"/>
        <v>-1.9049286310291531</v>
      </c>
      <c r="F1794" s="357"/>
    </row>
    <row r="1795" spans="2:6" x14ac:dyDescent="0.2">
      <c r="B1795" s="127">
        <v>41224</v>
      </c>
      <c r="C1795" s="201">
        <v>0.14700761814747715</v>
      </c>
      <c r="D1795" s="201">
        <v>0.14700761814747715</v>
      </c>
      <c r="E1795" s="206">
        <f t="shared" si="27"/>
        <v>-1.917270869413727</v>
      </c>
      <c r="F1795" s="357"/>
    </row>
    <row r="1796" spans="2:6" x14ac:dyDescent="0.2">
      <c r="B1796" s="127">
        <v>41225</v>
      </c>
      <c r="C1796" s="201">
        <v>0.73311238807141854</v>
      </c>
      <c r="D1796" s="201">
        <v>0.73311238807141854</v>
      </c>
      <c r="E1796" s="206">
        <f t="shared" si="27"/>
        <v>-0.31045626269400706</v>
      </c>
      <c r="F1796" s="357"/>
    </row>
    <row r="1797" spans="2:6" x14ac:dyDescent="0.2">
      <c r="B1797" s="127">
        <v>41226</v>
      </c>
      <c r="C1797" s="201">
        <v>0.11440767325551503</v>
      </c>
      <c r="D1797" s="201">
        <v>0.11440767325551503</v>
      </c>
      <c r="E1797" s="206">
        <f t="shared" si="27"/>
        <v>-2.1679871283739489</v>
      </c>
      <c r="F1797" s="357"/>
    </row>
    <row r="1798" spans="2:6" x14ac:dyDescent="0.2">
      <c r="B1798" s="127">
        <v>41227</v>
      </c>
      <c r="C1798" s="201">
        <v>1.1828293821280633</v>
      </c>
      <c r="D1798" s="201">
        <v>1.1828293821280633</v>
      </c>
      <c r="E1798" s="206">
        <f t="shared" si="27"/>
        <v>0.16790934985104328</v>
      </c>
      <c r="F1798" s="357"/>
    </row>
    <row r="1799" spans="2:6" x14ac:dyDescent="0.2">
      <c r="B1799" s="127">
        <v>41228</v>
      </c>
      <c r="C1799" s="201">
        <v>0.17775574824554788</v>
      </c>
      <c r="D1799" s="201">
        <v>0.17775574824554788</v>
      </c>
      <c r="E1799" s="206">
        <f t="shared" si="27"/>
        <v>-1.7273448718875135</v>
      </c>
      <c r="F1799" s="357"/>
    </row>
    <row r="1800" spans="2:6" x14ac:dyDescent="0.2">
      <c r="B1800" s="127">
        <v>41229</v>
      </c>
      <c r="C1800" s="201">
        <v>2.0143681124573414E-2</v>
      </c>
      <c r="D1800" s="201">
        <v>2.0143681124573414E-2</v>
      </c>
      <c r="E1800" s="206">
        <f t="shared" si="27"/>
        <v>-3.9048646316022309</v>
      </c>
      <c r="F1800" s="357"/>
    </row>
    <row r="1801" spans="2:6" x14ac:dyDescent="0.2">
      <c r="B1801" s="127">
        <v>41230</v>
      </c>
      <c r="C1801" s="201">
        <v>0.18033874510685263</v>
      </c>
      <c r="D1801" s="201">
        <v>0.18033874510685263</v>
      </c>
      <c r="E1801" s="206">
        <f t="shared" si="27"/>
        <v>-1.7129182794193787</v>
      </c>
      <c r="F1801" s="357"/>
    </row>
    <row r="1802" spans="2:6" x14ac:dyDescent="0.2">
      <c r="B1802" s="127">
        <v>41231</v>
      </c>
      <c r="C1802" s="201">
        <v>6.8098449432217892E-2</v>
      </c>
      <c r="D1802" s="201">
        <v>6.8098449432217892E-2</v>
      </c>
      <c r="E1802" s="206">
        <f t="shared" si="27"/>
        <v>-2.6868008350694721</v>
      </c>
      <c r="F1802" s="357"/>
    </row>
    <row r="1803" spans="2:6" x14ac:dyDescent="0.2">
      <c r="B1803" s="127">
        <v>41232</v>
      </c>
      <c r="C1803" s="201">
        <v>0.69519097705935506</v>
      </c>
      <c r="D1803" s="201">
        <v>0.69519097705935506</v>
      </c>
      <c r="E1803" s="206">
        <f t="shared" si="27"/>
        <v>-0.36356868402865244</v>
      </c>
      <c r="F1803" s="357"/>
    </row>
    <row r="1804" spans="2:6" x14ac:dyDescent="0.2">
      <c r="B1804" s="127">
        <v>41233</v>
      </c>
      <c r="C1804" s="201">
        <v>0.12134389724659922</v>
      </c>
      <c r="D1804" s="201">
        <v>0.12134389724659922</v>
      </c>
      <c r="E1804" s="206">
        <f t="shared" si="27"/>
        <v>-2.1091266385842378</v>
      </c>
      <c r="F1804" s="357"/>
    </row>
    <row r="1805" spans="2:6" x14ac:dyDescent="0.2">
      <c r="B1805" s="127">
        <v>41234</v>
      </c>
      <c r="C1805" s="201">
        <v>1.5668846872003116E-2</v>
      </c>
      <c r="D1805" s="201">
        <v>1.5668846872003116E-2</v>
      </c>
      <c r="E1805" s="206">
        <f t="shared" si="27"/>
        <v>-4.1560808135795746</v>
      </c>
      <c r="F1805" s="357"/>
    </row>
    <row r="1806" spans="2:6" x14ac:dyDescent="0.2">
      <c r="B1806" s="127">
        <v>41235</v>
      </c>
      <c r="C1806" s="201">
        <v>1.2838879798286111</v>
      </c>
      <c r="D1806" s="201">
        <v>1.2838879798286111</v>
      </c>
      <c r="E1806" s="206">
        <f t="shared" si="27"/>
        <v>0.24989295833773209</v>
      </c>
      <c r="F1806" s="357"/>
    </row>
    <row r="1807" spans="2:6" x14ac:dyDescent="0.2">
      <c r="B1807" s="127">
        <v>41236</v>
      </c>
      <c r="C1807" s="201">
        <v>7.254403640209163E-2</v>
      </c>
      <c r="D1807" s="201">
        <v>7.254403640209163E-2</v>
      </c>
      <c r="E1807" s="206">
        <f t="shared" si="27"/>
        <v>-2.6235615028638657</v>
      </c>
      <c r="F1807" s="357"/>
    </row>
    <row r="1808" spans="2:6" x14ac:dyDescent="0.2">
      <c r="B1808" s="127">
        <v>41237</v>
      </c>
      <c r="C1808" s="201">
        <v>0.34597688233202439</v>
      </c>
      <c r="D1808" s="201">
        <v>0.34597688233202439</v>
      </c>
      <c r="E1808" s="206">
        <f t="shared" si="27"/>
        <v>-1.0613833202258658</v>
      </c>
      <c r="F1808" s="357"/>
    </row>
    <row r="1809" spans="2:6" x14ac:dyDescent="0.2">
      <c r="B1809" s="127">
        <v>41238</v>
      </c>
      <c r="C1809" s="201">
        <v>8.84961201170507E-2</v>
      </c>
      <c r="D1809" s="201">
        <v>8.84961201170507E-2</v>
      </c>
      <c r="E1809" s="206">
        <f t="shared" si="27"/>
        <v>-2.4247965684145782</v>
      </c>
      <c r="F1809" s="357"/>
    </row>
    <row r="1810" spans="2:6" x14ac:dyDescent="0.2">
      <c r="B1810" s="127">
        <v>41239</v>
      </c>
      <c r="C1810" s="201">
        <v>0.2158511036231226</v>
      </c>
      <c r="D1810" s="201">
        <v>0.2158511036231226</v>
      </c>
      <c r="E1810" s="206">
        <f t="shared" si="27"/>
        <v>-1.5331664440767763</v>
      </c>
      <c r="F1810" s="357"/>
    </row>
    <row r="1811" spans="2:6" x14ac:dyDescent="0.2">
      <c r="B1811" s="127">
        <v>41240</v>
      </c>
      <c r="C1811" s="201">
        <v>0.80816553346273956</v>
      </c>
      <c r="D1811" s="201">
        <v>0.80816553346273956</v>
      </c>
      <c r="E1811" s="206">
        <f t="shared" si="27"/>
        <v>-0.21298837329669987</v>
      </c>
      <c r="F1811" s="357"/>
    </row>
    <row r="1812" spans="2:6" x14ac:dyDescent="0.2">
      <c r="B1812" s="127">
        <v>41241</v>
      </c>
      <c r="C1812" s="201">
        <v>0.17512965012553239</v>
      </c>
      <c r="D1812" s="201">
        <v>0.17512965012553239</v>
      </c>
      <c r="E1812" s="206">
        <f t="shared" ref="E1812:E1842" si="28">IF(D1812=0,"",LN(D1812))</f>
        <v>-1.7422287214981527</v>
      </c>
      <c r="F1812" s="357"/>
    </row>
    <row r="1813" spans="2:6" x14ac:dyDescent="0.2">
      <c r="B1813" s="127">
        <v>41242</v>
      </c>
      <c r="C1813" s="201">
        <v>0.54209068812698857</v>
      </c>
      <c r="D1813" s="201">
        <v>0.54209068812698857</v>
      </c>
      <c r="E1813" s="206">
        <f t="shared" si="28"/>
        <v>-0.61232197027162627</v>
      </c>
      <c r="F1813" s="357"/>
    </row>
    <row r="1814" spans="2:6" x14ac:dyDescent="0.2">
      <c r="B1814" s="127">
        <v>41243</v>
      </c>
      <c r="C1814" s="201">
        <v>0.12409775981207852</v>
      </c>
      <c r="D1814" s="201">
        <v>0.12409775981207852</v>
      </c>
      <c r="E1814" s="206">
        <f t="shared" si="28"/>
        <v>-2.0866856384084898</v>
      </c>
      <c r="F1814" s="357"/>
    </row>
    <row r="1815" spans="2:6" x14ac:dyDescent="0.2">
      <c r="B1815" s="127">
        <v>41244</v>
      </c>
      <c r="C1815" s="201">
        <v>0.36945783234533952</v>
      </c>
      <c r="D1815" s="201">
        <v>0.36945783234533952</v>
      </c>
      <c r="E1815" s="206">
        <f t="shared" si="28"/>
        <v>-0.99571866595774494</v>
      </c>
      <c r="F1815" s="357"/>
    </row>
    <row r="1816" spans="2:6" x14ac:dyDescent="0.2">
      <c r="B1816" s="127">
        <v>41245</v>
      </c>
      <c r="C1816" s="201">
        <v>0.17338250981708134</v>
      </c>
      <c r="D1816" s="201">
        <v>0.17338250981708134</v>
      </c>
      <c r="E1816" s="206">
        <f t="shared" si="28"/>
        <v>-1.7522550858298207</v>
      </c>
      <c r="F1816" s="357"/>
    </row>
    <row r="1817" spans="2:6" x14ac:dyDescent="0.2">
      <c r="B1817" s="127">
        <v>41246</v>
      </c>
      <c r="C1817" s="201">
        <v>0.18377914915036639</v>
      </c>
      <c r="D1817" s="201">
        <v>0.18377914915036639</v>
      </c>
      <c r="E1817" s="206">
        <f t="shared" si="28"/>
        <v>-1.6940205186384394</v>
      </c>
      <c r="F1817" s="357"/>
    </row>
    <row r="1818" spans="2:6" x14ac:dyDescent="0.2">
      <c r="B1818" s="127">
        <v>41247</v>
      </c>
      <c r="C1818" s="201">
        <v>0.5634288898501153</v>
      </c>
      <c r="D1818" s="201">
        <v>0.5634288898501153</v>
      </c>
      <c r="E1818" s="206">
        <f t="shared" si="28"/>
        <v>-0.57371414716528502</v>
      </c>
      <c r="F1818" s="357"/>
    </row>
    <row r="1819" spans="2:6" x14ac:dyDescent="0.2">
      <c r="B1819" s="127">
        <v>41248</v>
      </c>
      <c r="C1819" s="201">
        <v>0.51502001899534033</v>
      </c>
      <c r="D1819" s="201">
        <v>0.51502001899534033</v>
      </c>
      <c r="E1819" s="206">
        <f t="shared" si="28"/>
        <v>-0.66354950723827888</v>
      </c>
      <c r="F1819" s="357"/>
    </row>
    <row r="1820" spans="2:6" x14ac:dyDescent="0.2">
      <c r="B1820" s="127">
        <v>41249</v>
      </c>
      <c r="C1820" s="201">
        <v>1.3738526214031616E-2</v>
      </c>
      <c r="D1820" s="201">
        <v>1.3738526214031616E-2</v>
      </c>
      <c r="E1820" s="206">
        <f t="shared" si="28"/>
        <v>-4.2875512603840749</v>
      </c>
      <c r="F1820" s="357"/>
    </row>
    <row r="1821" spans="2:6" x14ac:dyDescent="0.2">
      <c r="B1821" s="127">
        <v>41250</v>
      </c>
      <c r="C1821" s="201">
        <v>7.7970177007633548E-2</v>
      </c>
      <c r="D1821" s="201">
        <v>7.7970177007633548E-2</v>
      </c>
      <c r="E1821" s="206">
        <f t="shared" si="28"/>
        <v>-2.5514288714614155</v>
      </c>
      <c r="F1821" s="357"/>
    </row>
    <row r="1822" spans="2:6" x14ac:dyDescent="0.2">
      <c r="B1822" s="127">
        <v>41251</v>
      </c>
      <c r="C1822" s="201">
        <v>0.45482141455252428</v>
      </c>
      <c r="D1822" s="201">
        <v>0.45482141455252428</v>
      </c>
      <c r="E1822" s="206">
        <f t="shared" si="28"/>
        <v>-0.78785043256665965</v>
      </c>
      <c r="F1822" s="357"/>
    </row>
    <row r="1823" spans="2:6" x14ac:dyDescent="0.2">
      <c r="B1823" s="127">
        <v>41252</v>
      </c>
      <c r="C1823" s="201">
        <v>0.1137288284308217</v>
      </c>
      <c r="D1823" s="201">
        <v>0.1137288284308217</v>
      </c>
      <c r="E1823" s="206">
        <f t="shared" si="28"/>
        <v>-2.173938362159324</v>
      </c>
      <c r="F1823" s="357"/>
    </row>
    <row r="1824" spans="2:6" x14ac:dyDescent="0.2">
      <c r="B1824" s="127">
        <v>41253</v>
      </c>
      <c r="C1824" s="201">
        <v>6.4958214869010683E-2</v>
      </c>
      <c r="D1824" s="201">
        <v>6.4958214869010683E-2</v>
      </c>
      <c r="E1824" s="206">
        <f t="shared" si="28"/>
        <v>-2.7340110639710464</v>
      </c>
      <c r="F1824" s="357"/>
    </row>
    <row r="1825" spans="2:6" x14ac:dyDescent="0.2">
      <c r="B1825" s="127">
        <v>41254</v>
      </c>
      <c r="C1825" s="201">
        <v>6.2532229735866252E-2</v>
      </c>
      <c r="D1825" s="201">
        <v>6.2532229735866252E-2</v>
      </c>
      <c r="E1825" s="206">
        <f t="shared" si="28"/>
        <v>-2.772073179380981</v>
      </c>
      <c r="F1825" s="357"/>
    </row>
    <row r="1826" spans="2:6" x14ac:dyDescent="0.2">
      <c r="B1826" s="127">
        <v>41255</v>
      </c>
      <c r="C1826" s="201">
        <v>2.2338766657481995E-2</v>
      </c>
      <c r="D1826" s="201">
        <v>2.2338766657481995E-2</v>
      </c>
      <c r="E1826" s="206">
        <f t="shared" si="28"/>
        <v>-3.8014316946769968</v>
      </c>
      <c r="F1826" s="357"/>
    </row>
    <row r="1827" spans="2:6" x14ac:dyDescent="0.2">
      <c r="B1827" s="127">
        <v>41256</v>
      </c>
      <c r="C1827" s="201">
        <v>0.54363001879522732</v>
      </c>
      <c r="D1827" s="201">
        <v>0.54363001879522732</v>
      </c>
      <c r="E1827" s="206">
        <f t="shared" si="28"/>
        <v>-0.60948637601639621</v>
      </c>
      <c r="F1827" s="357"/>
    </row>
    <row r="1828" spans="2:6" x14ac:dyDescent="0.2">
      <c r="B1828" s="127">
        <v>41257</v>
      </c>
      <c r="C1828" s="201">
        <v>8.4875614385352974E-2</v>
      </c>
      <c r="D1828" s="201">
        <v>8.4875614385352974E-2</v>
      </c>
      <c r="E1828" s="206">
        <f t="shared" si="28"/>
        <v>-2.4665684544213411</v>
      </c>
      <c r="F1828" s="357"/>
    </row>
    <row r="1829" spans="2:6" x14ac:dyDescent="0.2">
      <c r="B1829" s="127">
        <v>41258</v>
      </c>
      <c r="C1829" s="201">
        <v>1.4849122504552565</v>
      </c>
      <c r="D1829" s="201">
        <v>1.4849122504552565</v>
      </c>
      <c r="E1829" s="206">
        <f t="shared" si="28"/>
        <v>0.39535567990622367</v>
      </c>
      <c r="F1829" s="357"/>
    </row>
    <row r="1830" spans="2:6" x14ac:dyDescent="0.2">
      <c r="B1830" s="127">
        <v>41259</v>
      </c>
      <c r="C1830" s="201">
        <v>0.36760139955944354</v>
      </c>
      <c r="D1830" s="201">
        <v>0.36760139955944354</v>
      </c>
      <c r="E1830" s="206">
        <f t="shared" si="28"/>
        <v>-1.0007560812188334</v>
      </c>
      <c r="F1830" s="357"/>
    </row>
    <row r="1831" spans="2:6" x14ac:dyDescent="0.2">
      <c r="B1831" s="127">
        <v>41260</v>
      </c>
      <c r="C1831" s="201">
        <v>0.23861010755303383</v>
      </c>
      <c r="D1831" s="201">
        <v>0.23861010755303383</v>
      </c>
      <c r="E1831" s="206">
        <f t="shared" si="28"/>
        <v>-1.4329244083000807</v>
      </c>
      <c r="F1831" s="357"/>
    </row>
    <row r="1832" spans="2:6" x14ac:dyDescent="0.2">
      <c r="B1832" s="127">
        <v>41261</v>
      </c>
      <c r="C1832" s="201">
        <v>4.8983041194028021E-2</v>
      </c>
      <c r="D1832" s="201">
        <v>4.8983041194028021E-2</v>
      </c>
      <c r="E1832" s="206">
        <f t="shared" si="28"/>
        <v>-3.0162811388583348</v>
      </c>
      <c r="F1832" s="357"/>
    </row>
    <row r="1833" spans="2:6" x14ac:dyDescent="0.2">
      <c r="B1833" s="127">
        <v>41262</v>
      </c>
      <c r="C1833" s="201">
        <v>2.7255388811836836E-2</v>
      </c>
      <c r="D1833" s="201">
        <v>2.7255388811836836E-2</v>
      </c>
      <c r="E1833" s="206">
        <f t="shared" si="28"/>
        <v>-3.6025040228609204</v>
      </c>
      <c r="F1833" s="357"/>
    </row>
    <row r="1834" spans="2:6" x14ac:dyDescent="0.2">
      <c r="B1834" s="127">
        <v>41263</v>
      </c>
      <c r="C1834" s="201">
        <v>0.56270232577470647</v>
      </c>
      <c r="D1834" s="201">
        <v>0.56270232577470647</v>
      </c>
      <c r="E1834" s="206">
        <f t="shared" si="28"/>
        <v>-0.57500451931045304</v>
      </c>
      <c r="F1834" s="357"/>
    </row>
    <row r="1835" spans="2:6" x14ac:dyDescent="0.2">
      <c r="B1835" s="127">
        <v>41264</v>
      </c>
      <c r="C1835" s="201">
        <v>0.10102781108718308</v>
      </c>
      <c r="D1835" s="201">
        <v>0.10102781108718308</v>
      </c>
      <c r="E1835" s="206">
        <f t="shared" si="28"/>
        <v>-2.2923594427458984</v>
      </c>
      <c r="F1835" s="357"/>
    </row>
    <row r="1836" spans="2:6" x14ac:dyDescent="0.2">
      <c r="B1836" s="127">
        <v>41265</v>
      </c>
      <c r="C1836" s="201">
        <v>5.2846761171307481E-2</v>
      </c>
      <c r="D1836" s="201">
        <v>5.2846761171307481E-2</v>
      </c>
      <c r="E1836" s="206">
        <f t="shared" si="28"/>
        <v>-2.940358851962765</v>
      </c>
      <c r="F1836" s="357"/>
    </row>
    <row r="1837" spans="2:6" x14ac:dyDescent="0.2">
      <c r="B1837" s="127">
        <v>41266</v>
      </c>
      <c r="C1837" s="201">
        <v>0.57789398013955573</v>
      </c>
      <c r="D1837" s="201">
        <v>0.57789398013955573</v>
      </c>
      <c r="E1837" s="206">
        <f t="shared" si="28"/>
        <v>-0.54836485249833955</v>
      </c>
      <c r="F1837" s="357"/>
    </row>
    <row r="1838" spans="2:6" x14ac:dyDescent="0.2">
      <c r="B1838" s="127">
        <v>41267</v>
      </c>
      <c r="C1838" s="201">
        <v>1.5937136814170458</v>
      </c>
      <c r="D1838" s="201">
        <v>1.5937136814170458</v>
      </c>
      <c r="E1838" s="206">
        <f t="shared" si="28"/>
        <v>0.46606694153446476</v>
      </c>
      <c r="F1838" s="357"/>
    </row>
    <row r="1839" spans="2:6" x14ac:dyDescent="0.2">
      <c r="B1839" s="127">
        <v>41268</v>
      </c>
      <c r="C1839" s="201">
        <v>4.2437807192676473E-2</v>
      </c>
      <c r="D1839" s="201">
        <v>4.2437807192676473E-2</v>
      </c>
      <c r="E1839" s="206">
        <f t="shared" si="28"/>
        <v>-3.1597156349812865</v>
      </c>
      <c r="F1839" s="357"/>
    </row>
    <row r="1840" spans="2:6" x14ac:dyDescent="0.2">
      <c r="B1840" s="127">
        <v>41269</v>
      </c>
      <c r="C1840" s="201">
        <v>7.8618235218962093E-2</v>
      </c>
      <c r="D1840" s="201">
        <v>7.8618235218962093E-2</v>
      </c>
      <c r="E1840" s="206">
        <f t="shared" si="28"/>
        <v>-2.5431516062136224</v>
      </c>
      <c r="F1840" s="357"/>
    </row>
    <row r="1841" spans="2:9" x14ac:dyDescent="0.2">
      <c r="B1841" s="127">
        <v>41270</v>
      </c>
      <c r="C1841" s="201">
        <v>0.30213520556991408</v>
      </c>
      <c r="D1841" s="201">
        <v>0.30213520556991408</v>
      </c>
      <c r="E1841" s="206">
        <f t="shared" si="28"/>
        <v>-1.1968806612326333</v>
      </c>
      <c r="F1841" s="357"/>
    </row>
    <row r="1842" spans="2:9" x14ac:dyDescent="0.2">
      <c r="B1842" s="127">
        <v>41271</v>
      </c>
      <c r="C1842" s="201">
        <v>6.7929123058711627E-2</v>
      </c>
      <c r="D1842" s="201">
        <v>6.7929123058711627E-2</v>
      </c>
      <c r="E1842" s="206">
        <f t="shared" si="28"/>
        <v>-2.6892904253468473</v>
      </c>
      <c r="F1842" s="357"/>
    </row>
    <row r="1843" spans="2:9" x14ac:dyDescent="0.2">
      <c r="B1843" s="127">
        <v>41272</v>
      </c>
      <c r="C1843" s="201">
        <v>6.4636494759348753E-2</v>
      </c>
      <c r="D1843" s="201">
        <v>6.4636494759348753E-2</v>
      </c>
      <c r="E1843" s="206">
        <f>IF(D1843=0,"",LN(D1843))</f>
        <v>-2.7389760933536755</v>
      </c>
      <c r="F1843" s="357"/>
    </row>
    <row r="1844" spans="2:9" s="357" customFormat="1" x14ac:dyDescent="0.2">
      <c r="B1844" s="127">
        <v>41273</v>
      </c>
      <c r="C1844" s="201">
        <v>0.23046243032604558</v>
      </c>
      <c r="D1844" s="201">
        <v>0.23046243032604558</v>
      </c>
      <c r="E1844" s="206">
        <f>IF(D1844=0,"",LN(D1844))</f>
        <v>-1.4676674219079795</v>
      </c>
    </row>
    <row r="1845" spans="2:9" x14ac:dyDescent="0.2">
      <c r="B1845" s="127">
        <v>41274</v>
      </c>
      <c r="C1845" s="201">
        <v>2.0072871913834427E-2</v>
      </c>
      <c r="D1845" s="201">
        <v>2.0072871913834427E-2</v>
      </c>
      <c r="E1845" s="206">
        <f>IF(D1845=0,"",LN(D1845))</f>
        <v>-3.9083860315512706</v>
      </c>
      <c r="F1845" s="357"/>
    </row>
    <row r="1847" spans="2:9" x14ac:dyDescent="0.2">
      <c r="B1847" s="215" t="s">
        <v>286</v>
      </c>
      <c r="C1847" s="230"/>
      <c r="D1847" s="216"/>
      <c r="E1847" s="217"/>
      <c r="F1847" s="218"/>
      <c r="G1847" s="218"/>
      <c r="H1847" s="218"/>
      <c r="I1847" s="285"/>
    </row>
    <row r="1848" spans="2:9" x14ac:dyDescent="0.2">
      <c r="B1848" s="229" t="s">
        <v>462</v>
      </c>
      <c r="C1848" s="231"/>
      <c r="D1848" s="220"/>
      <c r="E1848" s="221"/>
      <c r="F1848" s="222"/>
      <c r="G1848" s="222"/>
      <c r="H1848" s="222"/>
      <c r="I1848" s="279"/>
    </row>
    <row r="1849" spans="2:9" x14ac:dyDescent="0.2">
      <c r="B1849" s="224" t="s">
        <v>463</v>
      </c>
      <c r="C1849" s="231"/>
      <c r="D1849" s="225"/>
      <c r="E1849" s="226"/>
      <c r="F1849" s="227"/>
      <c r="G1849" s="227"/>
      <c r="H1849" s="228"/>
      <c r="I1849" s="280"/>
    </row>
  </sheetData>
  <mergeCells count="1">
    <mergeCell ref="B6:C6"/>
  </mergeCells>
  <phoneticPr fontId="31" type="noConversion"/>
  <pageMargins left="0.75" right="0.75" top="1" bottom="1" header="0.5" footer="0.5"/>
  <pageSetup paperSize="8" scale="1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72"/>
  <sheetViews>
    <sheetView zoomScale="85" zoomScaleNormal="85" zoomScaleSheetLayoutView="100" workbookViewId="0">
      <selection activeCell="B42" sqref="B42:G42"/>
    </sheetView>
  </sheetViews>
  <sheetFormatPr defaultColWidth="9.140625" defaultRowHeight="12.75" x14ac:dyDescent="0.2"/>
  <cols>
    <col min="1" max="1" width="11.85546875" style="118" customWidth="1"/>
    <col min="2" max="2" width="24.42578125" style="303" customWidth="1"/>
    <col min="3" max="4" width="15.5703125" style="118" customWidth="1"/>
    <col min="5" max="6" width="15.5703125" style="323" customWidth="1"/>
    <col min="7" max="7" width="15.5703125" style="118" customWidth="1"/>
    <col min="8" max="8" width="18.42578125" style="118" customWidth="1"/>
    <col min="9" max="9" width="18" style="327" customWidth="1"/>
    <col min="10" max="10" width="17.7109375" style="327" customWidth="1"/>
    <col min="11" max="11" width="17.5703125" style="327" customWidth="1"/>
    <col min="12" max="12" width="72" style="118" customWidth="1"/>
    <col min="13" max="13" width="22.5703125" style="118" customWidth="1"/>
    <col min="14" max="16384" width="9.140625" style="118"/>
  </cols>
  <sheetData>
    <row r="1" spans="2:13" ht="20.25" x14ac:dyDescent="0.3">
      <c r="B1" s="299" t="str">
        <f>Cover!C22</f>
        <v>SP AusNet</v>
      </c>
      <c r="C1" s="391"/>
      <c r="D1" s="391"/>
      <c r="E1" s="392"/>
      <c r="F1" s="393"/>
      <c r="G1" s="393"/>
      <c r="H1" s="393"/>
      <c r="I1" s="393"/>
      <c r="J1" s="393"/>
      <c r="K1" s="393"/>
    </row>
    <row r="2" spans="2:13" ht="20.25" x14ac:dyDescent="0.3">
      <c r="B2" s="300" t="s">
        <v>243</v>
      </c>
      <c r="C2" s="391"/>
      <c r="D2" s="391"/>
      <c r="E2" s="391"/>
      <c r="F2" s="391"/>
      <c r="G2" s="391"/>
      <c r="H2" s="391"/>
      <c r="I2" s="391"/>
      <c r="J2" s="391"/>
      <c r="K2" s="391"/>
    </row>
    <row r="3" spans="2:13" ht="20.25" x14ac:dyDescent="0.3">
      <c r="B3" s="304">
        <f>Cover!C26</f>
        <v>2013</v>
      </c>
      <c r="C3" s="391"/>
      <c r="D3" s="391"/>
      <c r="E3" s="391"/>
      <c r="F3" s="391"/>
      <c r="G3" s="391"/>
      <c r="H3" s="391"/>
      <c r="I3" s="391"/>
      <c r="J3" s="391"/>
      <c r="K3" s="391"/>
    </row>
    <row r="4" spans="2:13" ht="18" x14ac:dyDescent="0.25">
      <c r="B4" s="301" t="s">
        <v>29</v>
      </c>
      <c r="C4" s="394"/>
      <c r="D4" s="394"/>
      <c r="E4" s="394"/>
      <c r="F4" s="394"/>
      <c r="G4" s="394"/>
      <c r="H4" s="394"/>
      <c r="I4" s="394"/>
      <c r="J4" s="394"/>
      <c r="K4" s="394"/>
    </row>
    <row r="5" spans="2:13" x14ac:dyDescent="0.2">
      <c r="C5" s="394"/>
      <c r="D5" s="394"/>
      <c r="E5" s="394"/>
      <c r="F5" s="394"/>
      <c r="G5" s="394"/>
      <c r="H5" s="394"/>
      <c r="I5" s="394"/>
      <c r="J5" s="394"/>
      <c r="K5" s="394"/>
    </row>
    <row r="6" spans="2:13" ht="15" customHeight="1" x14ac:dyDescent="0.2">
      <c r="B6" s="302"/>
      <c r="C6" s="394"/>
      <c r="D6" s="394"/>
      <c r="E6" s="394"/>
      <c r="F6" s="394"/>
      <c r="G6" s="394"/>
      <c r="H6" s="394"/>
      <c r="I6" s="394"/>
      <c r="J6" s="394"/>
      <c r="K6" s="394"/>
    </row>
    <row r="7" spans="2:13" ht="15.75" x14ac:dyDescent="0.25">
      <c r="B7" s="276" t="s">
        <v>175</v>
      </c>
      <c r="C7" s="394"/>
      <c r="D7" s="394"/>
      <c r="E7" s="394"/>
      <c r="F7" s="394"/>
      <c r="G7" s="394"/>
      <c r="H7" s="394"/>
      <c r="I7" s="394"/>
      <c r="J7" s="394"/>
      <c r="K7" s="394"/>
    </row>
    <row r="8" spans="2:13" ht="15.75" x14ac:dyDescent="0.25">
      <c r="B8" s="276"/>
      <c r="C8" s="119"/>
      <c r="D8" s="119"/>
      <c r="E8" s="324"/>
      <c r="F8" s="324"/>
      <c r="G8" s="324"/>
      <c r="H8" s="324"/>
      <c r="I8" s="324"/>
      <c r="J8" s="324"/>
      <c r="K8" s="324"/>
      <c r="L8" s="73"/>
    </row>
    <row r="9" spans="2:13" s="297" customFormat="1" ht="63.75" x14ac:dyDescent="0.2">
      <c r="B9" s="277" t="s">
        <v>440</v>
      </c>
      <c r="C9" s="98" t="s">
        <v>98</v>
      </c>
      <c r="D9" s="98" t="s">
        <v>504</v>
      </c>
      <c r="E9" s="325" t="s">
        <v>527</v>
      </c>
      <c r="F9" s="325" t="s">
        <v>526</v>
      </c>
      <c r="G9" s="98" t="s">
        <v>506</v>
      </c>
      <c r="H9" s="120" t="s">
        <v>507</v>
      </c>
      <c r="I9" s="329" t="s">
        <v>529</v>
      </c>
      <c r="J9" s="329" t="s">
        <v>530</v>
      </c>
      <c r="K9" s="329" t="s">
        <v>531</v>
      </c>
      <c r="L9" s="120" t="s">
        <v>441</v>
      </c>
      <c r="M9" s="98" t="s">
        <v>443</v>
      </c>
    </row>
    <row r="10" spans="2:13" x14ac:dyDescent="0.2">
      <c r="B10" s="306">
        <v>41317</v>
      </c>
      <c r="C10" s="322" t="s">
        <v>541</v>
      </c>
      <c r="D10" s="275" t="s">
        <v>542</v>
      </c>
      <c r="E10" s="326">
        <v>2431</v>
      </c>
      <c r="F10" s="360">
        <v>16.333196215549158</v>
      </c>
      <c r="G10" s="298">
        <v>39706</v>
      </c>
      <c r="H10" s="121">
        <v>5</v>
      </c>
      <c r="I10" s="330">
        <v>6.0139739393452879E-2</v>
      </c>
      <c r="J10" s="330">
        <v>3.6820557715580501E-3</v>
      </c>
      <c r="K10" s="331">
        <v>0</v>
      </c>
      <c r="L10" s="361" t="s">
        <v>581</v>
      </c>
      <c r="M10" s="122" t="s">
        <v>110</v>
      </c>
    </row>
    <row r="11" spans="2:13" x14ac:dyDescent="0.2">
      <c r="B11" s="306">
        <v>41317</v>
      </c>
      <c r="C11" s="322" t="s">
        <v>543</v>
      </c>
      <c r="D11" s="275" t="s">
        <v>542</v>
      </c>
      <c r="E11" s="326">
        <v>734</v>
      </c>
      <c r="F11" s="360">
        <v>10</v>
      </c>
      <c r="G11" s="298">
        <v>7340</v>
      </c>
      <c r="H11" s="121">
        <v>5</v>
      </c>
      <c r="I11" s="330">
        <v>1.1117354736008264E-2</v>
      </c>
      <c r="J11" s="330">
        <v>1.1117354736008263E-3</v>
      </c>
      <c r="K11" s="331">
        <v>0</v>
      </c>
      <c r="L11" s="361" t="s">
        <v>581</v>
      </c>
      <c r="M11" s="122" t="s">
        <v>110</v>
      </c>
    </row>
    <row r="12" spans="2:13" x14ac:dyDescent="0.2">
      <c r="B12" s="306">
        <v>41317</v>
      </c>
      <c r="C12" s="322" t="s">
        <v>544</v>
      </c>
      <c r="D12" s="275" t="s">
        <v>542</v>
      </c>
      <c r="E12" s="326">
        <v>2547</v>
      </c>
      <c r="F12" s="360">
        <v>23.488810365135453</v>
      </c>
      <c r="G12" s="298">
        <v>59826</v>
      </c>
      <c r="H12" s="121">
        <v>5</v>
      </c>
      <c r="I12" s="330">
        <v>9.0614014228396517E-2</v>
      </c>
      <c r="J12" s="330">
        <v>3.857752385914584E-3</v>
      </c>
      <c r="K12" s="331">
        <v>0</v>
      </c>
      <c r="L12" s="361" t="s">
        <v>581</v>
      </c>
      <c r="M12" s="122" t="s">
        <v>110</v>
      </c>
    </row>
    <row r="13" spans="2:13" x14ac:dyDescent="0.2">
      <c r="B13" s="306">
        <v>41317</v>
      </c>
      <c r="C13" s="322" t="s">
        <v>545</v>
      </c>
      <c r="D13" s="275" t="s">
        <v>542</v>
      </c>
      <c r="E13" s="326">
        <v>2477</v>
      </c>
      <c r="F13" s="360">
        <v>8.6346386758175218</v>
      </c>
      <c r="G13" s="298">
        <v>21388</v>
      </c>
      <c r="H13" s="121">
        <v>5</v>
      </c>
      <c r="I13" s="330">
        <v>3.2394820584978848E-2</v>
      </c>
      <c r="J13" s="330">
        <v>3.7517285669063311E-3</v>
      </c>
      <c r="K13" s="331">
        <v>0</v>
      </c>
      <c r="L13" s="361" t="s">
        <v>581</v>
      </c>
      <c r="M13" s="122" t="s">
        <v>110</v>
      </c>
    </row>
    <row r="14" spans="2:13" x14ac:dyDescent="0.2">
      <c r="B14" s="306">
        <v>41317</v>
      </c>
      <c r="C14" s="322" t="s">
        <v>546</v>
      </c>
      <c r="D14" s="275" t="s">
        <v>542</v>
      </c>
      <c r="E14" s="326">
        <v>3742</v>
      </c>
      <c r="F14" s="360">
        <v>8.229021913415286</v>
      </c>
      <c r="G14" s="298">
        <v>30793</v>
      </c>
      <c r="H14" s="121">
        <v>5</v>
      </c>
      <c r="I14" s="330">
        <v>4.6639877981730582E-2</v>
      </c>
      <c r="J14" s="330">
        <v>5.6677304389840498E-3</v>
      </c>
      <c r="K14" s="331">
        <v>0</v>
      </c>
      <c r="L14" s="361" t="s">
        <v>581</v>
      </c>
      <c r="M14" s="122" t="s">
        <v>110</v>
      </c>
    </row>
    <row r="15" spans="2:13" x14ac:dyDescent="0.2">
      <c r="B15" s="306">
        <v>41317</v>
      </c>
      <c r="C15" s="322" t="s">
        <v>547</v>
      </c>
      <c r="D15" s="275" t="s">
        <v>542</v>
      </c>
      <c r="E15" s="326">
        <v>1266</v>
      </c>
      <c r="F15" s="360">
        <v>18.398104265402843</v>
      </c>
      <c r="G15" s="298">
        <v>23292</v>
      </c>
      <c r="H15" s="121">
        <v>5</v>
      </c>
      <c r="I15" s="330">
        <v>3.5278668462003338E-2</v>
      </c>
      <c r="J15" s="330">
        <v>1.9175164980635507E-3</v>
      </c>
      <c r="K15" s="331">
        <v>0</v>
      </c>
      <c r="L15" s="361" t="s">
        <v>581</v>
      </c>
      <c r="M15" s="122" t="s">
        <v>110</v>
      </c>
    </row>
    <row r="16" spans="2:13" x14ac:dyDescent="0.2">
      <c r="B16" s="306">
        <v>41317</v>
      </c>
      <c r="C16" s="322" t="s">
        <v>548</v>
      </c>
      <c r="D16" s="275" t="s">
        <v>542</v>
      </c>
      <c r="E16" s="326">
        <v>1106</v>
      </c>
      <c r="F16" s="360">
        <v>80.162748643761304</v>
      </c>
      <c r="G16" s="298">
        <v>88660</v>
      </c>
      <c r="H16" s="121">
        <v>5</v>
      </c>
      <c r="I16" s="330">
        <v>0.13428673990388185</v>
      </c>
      <c r="J16" s="330">
        <v>1.6751763403304006E-3</v>
      </c>
      <c r="K16" s="331">
        <v>0</v>
      </c>
      <c r="L16" s="361" t="s">
        <v>581</v>
      </c>
      <c r="M16" s="122" t="s">
        <v>110</v>
      </c>
    </row>
    <row r="17" spans="2:13" x14ac:dyDescent="0.2">
      <c r="B17" s="306">
        <v>41317</v>
      </c>
      <c r="C17" s="322" t="s">
        <v>549</v>
      </c>
      <c r="D17" s="275" t="s">
        <v>542</v>
      </c>
      <c r="E17" s="326">
        <v>1</v>
      </c>
      <c r="F17" s="360">
        <v>86</v>
      </c>
      <c r="G17" s="298">
        <v>86</v>
      </c>
      <c r="H17" s="121">
        <v>5</v>
      </c>
      <c r="I17" s="330">
        <v>1.3025783478156822E-4</v>
      </c>
      <c r="J17" s="330">
        <v>1.5146259858321885E-6</v>
      </c>
      <c r="K17" s="331">
        <v>0</v>
      </c>
      <c r="L17" s="361" t="s">
        <v>581</v>
      </c>
      <c r="M17" s="122" t="s">
        <v>110</v>
      </c>
    </row>
    <row r="18" spans="2:13" x14ac:dyDescent="0.2">
      <c r="B18" s="306">
        <v>41480</v>
      </c>
      <c r="C18" s="322" t="s">
        <v>550</v>
      </c>
      <c r="D18" s="275" t="s">
        <v>551</v>
      </c>
      <c r="E18" s="326">
        <v>4413</v>
      </c>
      <c r="F18" s="360">
        <v>1.0058916836619081</v>
      </c>
      <c r="G18" s="298">
        <v>4439</v>
      </c>
      <c r="H18" s="121">
        <v>5</v>
      </c>
      <c r="I18" s="330">
        <v>6.7234247511090851E-3</v>
      </c>
      <c r="J18" s="330">
        <v>6.6840444754774483E-3</v>
      </c>
      <c r="K18" s="331">
        <v>0</v>
      </c>
      <c r="L18" s="361" t="s">
        <v>583</v>
      </c>
      <c r="M18" s="122" t="s">
        <v>110</v>
      </c>
    </row>
    <row r="19" spans="2:13" x14ac:dyDescent="0.2">
      <c r="B19" s="306">
        <v>41480</v>
      </c>
      <c r="C19" s="322" t="s">
        <v>552</v>
      </c>
      <c r="D19" s="275" t="s">
        <v>551</v>
      </c>
      <c r="E19" s="326">
        <v>1099</v>
      </c>
      <c r="F19" s="360">
        <v>1</v>
      </c>
      <c r="G19" s="298">
        <v>1099</v>
      </c>
      <c r="H19" s="121">
        <v>5</v>
      </c>
      <c r="I19" s="330">
        <v>1.6645739584295752E-3</v>
      </c>
      <c r="J19" s="330">
        <v>1.6645739584295752E-3</v>
      </c>
      <c r="K19" s="331">
        <v>0</v>
      </c>
      <c r="L19" s="361" t="s">
        <v>583</v>
      </c>
      <c r="M19" s="122" t="s">
        <v>110</v>
      </c>
    </row>
    <row r="20" spans="2:13" x14ac:dyDescent="0.2">
      <c r="B20" s="306">
        <v>41480</v>
      </c>
      <c r="C20" s="322" t="s">
        <v>553</v>
      </c>
      <c r="D20" s="275" t="s">
        <v>554</v>
      </c>
      <c r="E20" s="326">
        <v>646</v>
      </c>
      <c r="F20" s="360">
        <v>1</v>
      </c>
      <c r="G20" s="298">
        <v>646</v>
      </c>
      <c r="H20" s="121">
        <v>5</v>
      </c>
      <c r="I20" s="330">
        <v>9.7844838684759371E-4</v>
      </c>
      <c r="J20" s="330">
        <v>9.7844838684759371E-4</v>
      </c>
      <c r="K20" s="331">
        <v>0</v>
      </c>
      <c r="L20" s="361" t="s">
        <v>583</v>
      </c>
      <c r="M20" s="122" t="s">
        <v>110</v>
      </c>
    </row>
    <row r="21" spans="2:13" x14ac:dyDescent="0.2">
      <c r="B21" s="306">
        <v>41480</v>
      </c>
      <c r="C21" s="322" t="s">
        <v>555</v>
      </c>
      <c r="D21" s="275" t="s">
        <v>542</v>
      </c>
      <c r="E21" s="326">
        <v>3320</v>
      </c>
      <c r="F21" s="360">
        <v>1</v>
      </c>
      <c r="G21" s="298">
        <v>3320</v>
      </c>
      <c r="H21" s="121">
        <v>5</v>
      </c>
      <c r="I21" s="330">
        <v>5.0285582729628657E-3</v>
      </c>
      <c r="J21" s="330">
        <v>5.0285582729628657E-3</v>
      </c>
      <c r="K21" s="331">
        <v>0</v>
      </c>
      <c r="L21" s="361" t="s">
        <v>583</v>
      </c>
      <c r="M21" s="122" t="s">
        <v>110</v>
      </c>
    </row>
    <row r="22" spans="2:13" x14ac:dyDescent="0.2">
      <c r="B22" s="306">
        <v>41480</v>
      </c>
      <c r="C22" s="322" t="s">
        <v>556</v>
      </c>
      <c r="D22" s="275" t="s">
        <v>551</v>
      </c>
      <c r="E22" s="326">
        <v>2300</v>
      </c>
      <c r="F22" s="360">
        <v>1</v>
      </c>
      <c r="G22" s="298">
        <v>2300</v>
      </c>
      <c r="H22" s="121">
        <v>5</v>
      </c>
      <c r="I22" s="330">
        <v>3.4836397674140335E-3</v>
      </c>
      <c r="J22" s="330">
        <v>3.4836397674140335E-3</v>
      </c>
      <c r="K22" s="331">
        <v>0</v>
      </c>
      <c r="L22" s="361" t="s">
        <v>583</v>
      </c>
      <c r="M22" s="122" t="s">
        <v>110</v>
      </c>
    </row>
    <row r="23" spans="2:13" x14ac:dyDescent="0.2">
      <c r="B23" s="306">
        <v>41480</v>
      </c>
      <c r="C23" s="322" t="s">
        <v>557</v>
      </c>
      <c r="D23" s="275" t="s">
        <v>554</v>
      </c>
      <c r="E23" s="326">
        <v>1335</v>
      </c>
      <c r="F23" s="360">
        <v>1</v>
      </c>
      <c r="G23" s="298">
        <v>1335</v>
      </c>
      <c r="H23" s="121">
        <v>5</v>
      </c>
      <c r="I23" s="330">
        <v>2.0220256910859716E-3</v>
      </c>
      <c r="J23" s="330">
        <v>2.0220256910859716E-3</v>
      </c>
      <c r="K23" s="331">
        <v>0</v>
      </c>
      <c r="L23" s="361" t="s">
        <v>583</v>
      </c>
      <c r="M23" s="122" t="s">
        <v>110</v>
      </c>
    </row>
    <row r="24" spans="2:13" x14ac:dyDescent="0.2">
      <c r="B24" s="306">
        <v>41480</v>
      </c>
      <c r="C24" s="322" t="s">
        <v>558</v>
      </c>
      <c r="D24" s="275" t="s">
        <v>551</v>
      </c>
      <c r="E24" s="326">
        <v>1928</v>
      </c>
      <c r="F24" s="360">
        <v>1</v>
      </c>
      <c r="G24" s="298">
        <v>1928</v>
      </c>
      <c r="H24" s="121">
        <v>5</v>
      </c>
      <c r="I24" s="330">
        <v>2.9201989006844595E-3</v>
      </c>
      <c r="J24" s="330">
        <v>2.9201989006844595E-3</v>
      </c>
      <c r="K24" s="331">
        <v>0</v>
      </c>
      <c r="L24" s="361" t="s">
        <v>583</v>
      </c>
      <c r="M24" s="122" t="s">
        <v>110</v>
      </c>
    </row>
    <row r="25" spans="2:13" x14ac:dyDescent="0.2">
      <c r="B25" s="306">
        <v>41480</v>
      </c>
      <c r="C25" s="322" t="s">
        <v>559</v>
      </c>
      <c r="D25" s="275" t="s">
        <v>551</v>
      </c>
      <c r="E25" s="326">
        <v>1599</v>
      </c>
      <c r="F25" s="360">
        <v>1.0006253908692933</v>
      </c>
      <c r="G25" s="298">
        <v>1600</v>
      </c>
      <c r="H25" s="121">
        <v>5</v>
      </c>
      <c r="I25" s="330">
        <v>2.4234015773315016E-3</v>
      </c>
      <c r="J25" s="330">
        <v>2.4218869513456696E-3</v>
      </c>
      <c r="K25" s="331">
        <v>0</v>
      </c>
      <c r="L25" s="361" t="s">
        <v>583</v>
      </c>
      <c r="M25" s="122" t="s">
        <v>110</v>
      </c>
    </row>
    <row r="26" spans="2:13" x14ac:dyDescent="0.2">
      <c r="B26" s="306">
        <v>41480</v>
      </c>
      <c r="C26" s="322" t="s">
        <v>560</v>
      </c>
      <c r="D26" s="275" t="s">
        <v>551</v>
      </c>
      <c r="E26" s="326">
        <v>2417</v>
      </c>
      <c r="F26" s="360">
        <v>1</v>
      </c>
      <c r="G26" s="298">
        <v>2417</v>
      </c>
      <c r="H26" s="121">
        <v>5</v>
      </c>
      <c r="I26" s="330">
        <v>3.6608510077563998E-3</v>
      </c>
      <c r="J26" s="330">
        <v>3.6608510077563998E-3</v>
      </c>
      <c r="K26" s="331">
        <v>0</v>
      </c>
      <c r="L26" s="361" t="s">
        <v>583</v>
      </c>
      <c r="M26" s="122" t="s">
        <v>110</v>
      </c>
    </row>
    <row r="27" spans="2:13" x14ac:dyDescent="0.2">
      <c r="B27" s="306">
        <v>41480</v>
      </c>
      <c r="C27" s="322" t="s">
        <v>561</v>
      </c>
      <c r="D27" s="275" t="s">
        <v>554</v>
      </c>
      <c r="E27" s="326">
        <v>326</v>
      </c>
      <c r="F27" s="360">
        <v>1</v>
      </c>
      <c r="G27" s="298">
        <v>326</v>
      </c>
      <c r="H27" s="121">
        <v>5</v>
      </c>
      <c r="I27" s="330">
        <v>4.9376807138129346E-4</v>
      </c>
      <c r="J27" s="330">
        <v>4.9376807138129346E-4</v>
      </c>
      <c r="K27" s="331">
        <v>0</v>
      </c>
      <c r="L27" s="361" t="s">
        <v>583</v>
      </c>
      <c r="M27" s="122" t="s">
        <v>110</v>
      </c>
    </row>
    <row r="28" spans="2:13" x14ac:dyDescent="0.2">
      <c r="B28" s="306">
        <v>41480</v>
      </c>
      <c r="C28" s="322" t="s">
        <v>562</v>
      </c>
      <c r="D28" s="275" t="s">
        <v>554</v>
      </c>
      <c r="E28" s="326">
        <v>1722</v>
      </c>
      <c r="F28" s="360">
        <v>1</v>
      </c>
      <c r="G28" s="298">
        <v>1722</v>
      </c>
      <c r="H28" s="121">
        <v>5</v>
      </c>
      <c r="I28" s="330">
        <v>2.6081859476030284E-3</v>
      </c>
      <c r="J28" s="330">
        <v>2.6081859476030284E-3</v>
      </c>
      <c r="K28" s="331">
        <v>0</v>
      </c>
      <c r="L28" s="361" t="s">
        <v>583</v>
      </c>
      <c r="M28" s="122" t="s">
        <v>110</v>
      </c>
    </row>
    <row r="29" spans="2:13" x14ac:dyDescent="0.2">
      <c r="B29" s="306">
        <v>41480</v>
      </c>
      <c r="C29" s="322" t="s">
        <v>563</v>
      </c>
      <c r="D29" s="275" t="s">
        <v>551</v>
      </c>
      <c r="E29" s="326">
        <v>2992</v>
      </c>
      <c r="F29" s="360">
        <v>1</v>
      </c>
      <c r="G29" s="298">
        <v>2992</v>
      </c>
      <c r="H29" s="121">
        <v>5</v>
      </c>
      <c r="I29" s="330">
        <v>4.5317609496099082E-3</v>
      </c>
      <c r="J29" s="330">
        <v>4.5317609496099082E-3</v>
      </c>
      <c r="K29" s="331">
        <v>0</v>
      </c>
      <c r="L29" s="361" t="s">
        <v>583</v>
      </c>
      <c r="M29" s="122" t="s">
        <v>110</v>
      </c>
    </row>
    <row r="30" spans="2:13" x14ac:dyDescent="0.2">
      <c r="B30" s="306">
        <v>41480</v>
      </c>
      <c r="C30" s="322" t="s">
        <v>564</v>
      </c>
      <c r="D30" s="275" t="s">
        <v>554</v>
      </c>
      <c r="E30" s="326">
        <v>687</v>
      </c>
      <c r="F30" s="360">
        <v>1</v>
      </c>
      <c r="G30" s="298">
        <v>687</v>
      </c>
      <c r="H30" s="121">
        <v>5</v>
      </c>
      <c r="I30" s="330">
        <v>1.0405480522667136E-3</v>
      </c>
      <c r="J30" s="330">
        <v>1.0405480522667136E-3</v>
      </c>
      <c r="K30" s="331">
        <v>0</v>
      </c>
      <c r="L30" s="361" t="s">
        <v>583</v>
      </c>
      <c r="M30" s="122" t="s">
        <v>110</v>
      </c>
    </row>
    <row r="31" spans="2:13" x14ac:dyDescent="0.2">
      <c r="B31" s="306">
        <v>41480</v>
      </c>
      <c r="C31" s="322" t="s">
        <v>565</v>
      </c>
      <c r="D31" s="275" t="s">
        <v>542</v>
      </c>
      <c r="E31" s="326">
        <v>1556</v>
      </c>
      <c r="F31" s="360">
        <v>1</v>
      </c>
      <c r="G31" s="298">
        <v>1556</v>
      </c>
      <c r="H31" s="121">
        <v>5</v>
      </c>
      <c r="I31" s="330">
        <v>2.3567580339548854E-3</v>
      </c>
      <c r="J31" s="330">
        <v>2.3567580339548854E-3</v>
      </c>
      <c r="K31" s="331">
        <v>0</v>
      </c>
      <c r="L31" s="361" t="s">
        <v>583</v>
      </c>
      <c r="M31" s="122" t="s">
        <v>110</v>
      </c>
    </row>
    <row r="32" spans="2:13" x14ac:dyDescent="0.2">
      <c r="B32" s="306">
        <v>41480</v>
      </c>
      <c r="C32" s="322" t="s">
        <v>566</v>
      </c>
      <c r="D32" s="275" t="s">
        <v>551</v>
      </c>
      <c r="E32" s="326">
        <v>3292</v>
      </c>
      <c r="F32" s="360">
        <v>1</v>
      </c>
      <c r="G32" s="298">
        <v>3292</v>
      </c>
      <c r="H32" s="121">
        <v>5</v>
      </c>
      <c r="I32" s="330">
        <v>4.986148745359565E-3</v>
      </c>
      <c r="J32" s="330">
        <v>4.986148745359565E-3</v>
      </c>
      <c r="K32" s="331">
        <v>0</v>
      </c>
      <c r="L32" s="361" t="s">
        <v>583</v>
      </c>
      <c r="M32" s="122" t="s">
        <v>110</v>
      </c>
    </row>
    <row r="33" spans="2:13" x14ac:dyDescent="0.2">
      <c r="B33" s="306">
        <v>41480</v>
      </c>
      <c r="C33" s="322" t="s">
        <v>567</v>
      </c>
      <c r="D33" s="275" t="s">
        <v>551</v>
      </c>
      <c r="E33" s="326">
        <v>2804</v>
      </c>
      <c r="F33" s="360">
        <v>1</v>
      </c>
      <c r="G33" s="298">
        <v>2804</v>
      </c>
      <c r="H33" s="121">
        <v>5</v>
      </c>
      <c r="I33" s="330">
        <v>4.2470112642734566E-3</v>
      </c>
      <c r="J33" s="330">
        <v>4.2470112642734566E-3</v>
      </c>
      <c r="K33" s="331">
        <v>0</v>
      </c>
      <c r="L33" s="361" t="s">
        <v>583</v>
      </c>
      <c r="M33" s="122" t="s">
        <v>110</v>
      </c>
    </row>
    <row r="34" spans="2:13" x14ac:dyDescent="0.2">
      <c r="B34" s="306">
        <v>41480</v>
      </c>
      <c r="C34" s="322" t="s">
        <v>568</v>
      </c>
      <c r="D34" s="275" t="s">
        <v>554</v>
      </c>
      <c r="E34" s="326">
        <v>2562</v>
      </c>
      <c r="F34" s="360">
        <v>1</v>
      </c>
      <c r="G34" s="298">
        <v>2562</v>
      </c>
      <c r="H34" s="121">
        <v>5</v>
      </c>
      <c r="I34" s="330">
        <v>3.8804717757020672E-3</v>
      </c>
      <c r="J34" s="330">
        <v>3.8804717757020672E-3</v>
      </c>
      <c r="K34" s="331">
        <v>0</v>
      </c>
      <c r="L34" s="361" t="s">
        <v>583</v>
      </c>
      <c r="M34" s="122" t="s">
        <v>110</v>
      </c>
    </row>
    <row r="35" spans="2:13" x14ac:dyDescent="0.2">
      <c r="B35" s="306">
        <v>41480</v>
      </c>
      <c r="C35" s="322" t="s">
        <v>569</v>
      </c>
      <c r="D35" s="275" t="s">
        <v>551</v>
      </c>
      <c r="E35" s="326">
        <v>2427</v>
      </c>
      <c r="F35" s="360">
        <v>1</v>
      </c>
      <c r="G35" s="298">
        <v>2427</v>
      </c>
      <c r="H35" s="121">
        <v>5</v>
      </c>
      <c r="I35" s="330">
        <v>3.6759972676147215E-3</v>
      </c>
      <c r="J35" s="330">
        <v>3.6759972676147215E-3</v>
      </c>
      <c r="K35" s="331">
        <v>0</v>
      </c>
      <c r="L35" s="361" t="s">
        <v>583</v>
      </c>
      <c r="M35" s="122" t="s">
        <v>110</v>
      </c>
    </row>
    <row r="36" spans="2:13" x14ac:dyDescent="0.2">
      <c r="B36" s="306">
        <v>41480</v>
      </c>
      <c r="C36" s="322" t="s">
        <v>570</v>
      </c>
      <c r="D36" s="275" t="s">
        <v>551</v>
      </c>
      <c r="E36" s="326">
        <v>4207</v>
      </c>
      <c r="F36" s="360">
        <v>1</v>
      </c>
      <c r="G36" s="298">
        <v>4207</v>
      </c>
      <c r="H36" s="121">
        <v>5</v>
      </c>
      <c r="I36" s="330">
        <v>6.3720315223960173E-3</v>
      </c>
      <c r="J36" s="330">
        <v>6.3720315223960173E-3</v>
      </c>
      <c r="K36" s="331">
        <v>0</v>
      </c>
      <c r="L36" s="361" t="s">
        <v>583</v>
      </c>
      <c r="M36" s="122" t="s">
        <v>110</v>
      </c>
    </row>
    <row r="37" spans="2:13" x14ac:dyDescent="0.2">
      <c r="B37" s="306">
        <v>41480</v>
      </c>
      <c r="C37" s="322" t="s">
        <v>571</v>
      </c>
      <c r="D37" s="275" t="s">
        <v>542</v>
      </c>
      <c r="E37" s="326">
        <v>103</v>
      </c>
      <c r="F37" s="360">
        <v>1</v>
      </c>
      <c r="G37" s="298">
        <v>103</v>
      </c>
      <c r="H37" s="121">
        <v>5</v>
      </c>
      <c r="I37" s="330">
        <v>1.5600647654071543E-4</v>
      </c>
      <c r="J37" s="330">
        <v>1.5600647654071543E-4</v>
      </c>
      <c r="K37" s="331">
        <v>0</v>
      </c>
      <c r="L37" s="361" t="s">
        <v>583</v>
      </c>
      <c r="M37" s="122" t="s">
        <v>110</v>
      </c>
    </row>
    <row r="38" spans="2:13" ht="25.5" x14ac:dyDescent="0.2">
      <c r="B38" s="306">
        <v>41599</v>
      </c>
      <c r="C38" s="322" t="s">
        <v>546</v>
      </c>
      <c r="D38" s="275" t="s">
        <v>542</v>
      </c>
      <c r="E38" s="326">
        <v>3760</v>
      </c>
      <c r="F38" s="360">
        <v>3</v>
      </c>
      <c r="G38" s="298">
        <v>11280</v>
      </c>
      <c r="H38" s="121">
        <v>5</v>
      </c>
      <c r="I38" s="330">
        <v>1.7084981120187085E-2</v>
      </c>
      <c r="J38" s="330">
        <v>5.6949937067290292E-3</v>
      </c>
      <c r="K38" s="331">
        <v>0</v>
      </c>
      <c r="L38" s="361" t="s">
        <v>582</v>
      </c>
      <c r="M38" s="122" t="s">
        <v>110</v>
      </c>
    </row>
    <row r="39" spans="2:13" ht="25.5" x14ac:dyDescent="0.2">
      <c r="B39" s="306">
        <v>41599</v>
      </c>
      <c r="C39" s="322" t="s">
        <v>547</v>
      </c>
      <c r="D39" s="275" t="s">
        <v>542</v>
      </c>
      <c r="E39" s="326">
        <v>1271</v>
      </c>
      <c r="F39" s="360">
        <v>3</v>
      </c>
      <c r="G39" s="298">
        <v>3813</v>
      </c>
      <c r="H39" s="121">
        <v>5</v>
      </c>
      <c r="I39" s="330">
        <v>5.7752688839781347E-3</v>
      </c>
      <c r="J39" s="330">
        <v>1.9250896279927117E-3</v>
      </c>
      <c r="K39" s="331">
        <v>0</v>
      </c>
      <c r="L39" s="361" t="s">
        <v>582</v>
      </c>
      <c r="M39" s="122" t="s">
        <v>110</v>
      </c>
    </row>
    <row r="40" spans="2:13" ht="25.5" x14ac:dyDescent="0.2">
      <c r="B40" s="306">
        <v>41599</v>
      </c>
      <c r="C40" s="322" t="s">
        <v>572</v>
      </c>
      <c r="D40" s="275" t="s">
        <v>542</v>
      </c>
      <c r="E40" s="326">
        <v>220</v>
      </c>
      <c r="F40" s="360">
        <v>47</v>
      </c>
      <c r="G40" s="298">
        <v>10340</v>
      </c>
      <c r="H40" s="121">
        <v>5</v>
      </c>
      <c r="I40" s="330">
        <v>1.5661232693504831E-2</v>
      </c>
      <c r="J40" s="330">
        <v>3.3321771688308145E-4</v>
      </c>
      <c r="K40" s="331">
        <v>0</v>
      </c>
      <c r="L40" s="361" t="s">
        <v>582</v>
      </c>
      <c r="M40" s="122" t="s">
        <v>110</v>
      </c>
    </row>
    <row r="41" spans="2:13" ht="25.5" x14ac:dyDescent="0.2">
      <c r="B41" s="306">
        <v>41615</v>
      </c>
      <c r="C41" s="322" t="s">
        <v>573</v>
      </c>
      <c r="D41" s="275" t="s">
        <v>542</v>
      </c>
      <c r="E41" s="326">
        <v>4043</v>
      </c>
      <c r="F41" s="360">
        <v>6</v>
      </c>
      <c r="G41" s="298">
        <v>24258</v>
      </c>
      <c r="H41" s="121">
        <v>5</v>
      </c>
      <c r="I41" s="330">
        <v>3.6741797164317226E-2</v>
      </c>
      <c r="J41" s="330">
        <v>6.1236328607195386E-3</v>
      </c>
      <c r="K41" s="331">
        <v>0</v>
      </c>
      <c r="L41" s="361" t="s">
        <v>584</v>
      </c>
      <c r="M41" s="122" t="s">
        <v>110</v>
      </c>
    </row>
    <row r="42" spans="2:13" ht="25.5" x14ac:dyDescent="0.2">
      <c r="B42" s="306">
        <v>41615</v>
      </c>
      <c r="C42" s="322" t="s">
        <v>574</v>
      </c>
      <c r="D42" s="275" t="s">
        <v>542</v>
      </c>
      <c r="E42" s="326">
        <v>1544</v>
      </c>
      <c r="F42" s="360">
        <v>6</v>
      </c>
      <c r="G42" s="298">
        <v>9264</v>
      </c>
      <c r="H42" s="121">
        <v>5</v>
      </c>
      <c r="I42" s="330">
        <v>1.4031495132749395E-2</v>
      </c>
      <c r="J42" s="330">
        <v>2.3385825221248989E-3</v>
      </c>
      <c r="K42" s="331">
        <v>0</v>
      </c>
      <c r="L42" s="361" t="s">
        <v>584</v>
      </c>
      <c r="M42" s="122" t="s">
        <v>110</v>
      </c>
    </row>
    <row r="43" spans="2:13" ht="25.5" x14ac:dyDescent="0.2">
      <c r="B43" s="306">
        <v>41615</v>
      </c>
      <c r="C43" s="322" t="s">
        <v>575</v>
      </c>
      <c r="D43" s="275" t="s">
        <v>542</v>
      </c>
      <c r="E43" s="326">
        <v>1935</v>
      </c>
      <c r="F43" s="360">
        <v>6</v>
      </c>
      <c r="G43" s="298">
        <v>11610</v>
      </c>
      <c r="H43" s="121">
        <v>5</v>
      </c>
      <c r="I43" s="330">
        <v>1.7584807695511708E-2</v>
      </c>
      <c r="J43" s="330">
        <v>2.9308012825852848E-3</v>
      </c>
      <c r="K43" s="331">
        <v>0</v>
      </c>
      <c r="L43" s="361" t="s">
        <v>584</v>
      </c>
      <c r="M43" s="122" t="s">
        <v>110</v>
      </c>
    </row>
    <row r="44" spans="2:13" ht="25.5" x14ac:dyDescent="0.2">
      <c r="B44" s="306">
        <v>41615</v>
      </c>
      <c r="C44" s="322" t="s">
        <v>576</v>
      </c>
      <c r="D44" s="275" t="s">
        <v>542</v>
      </c>
      <c r="E44" s="326">
        <v>3975</v>
      </c>
      <c r="F44" s="360">
        <v>6</v>
      </c>
      <c r="G44" s="298">
        <v>23850</v>
      </c>
      <c r="H44" s="121">
        <v>5</v>
      </c>
      <c r="I44" s="330">
        <v>3.6123829762097694E-2</v>
      </c>
      <c r="J44" s="330">
        <v>6.0206382936829495E-3</v>
      </c>
      <c r="K44" s="331">
        <v>0</v>
      </c>
      <c r="L44" s="361" t="s">
        <v>584</v>
      </c>
      <c r="M44" s="122" t="s">
        <v>110</v>
      </c>
    </row>
    <row r="45" spans="2:13" ht="25.5" x14ac:dyDescent="0.2">
      <c r="B45" s="306">
        <v>41615</v>
      </c>
      <c r="C45" s="322" t="s">
        <v>577</v>
      </c>
      <c r="D45" s="275" t="s">
        <v>542</v>
      </c>
      <c r="E45" s="326">
        <v>2936</v>
      </c>
      <c r="F45" s="360">
        <v>6</v>
      </c>
      <c r="G45" s="298">
        <v>17616</v>
      </c>
      <c r="H45" s="121">
        <v>5</v>
      </c>
      <c r="I45" s="330">
        <v>2.6681651366419833E-2</v>
      </c>
      <c r="J45" s="330">
        <v>4.4469418944033052E-3</v>
      </c>
      <c r="K45" s="331">
        <v>0</v>
      </c>
      <c r="L45" s="361" t="s">
        <v>584</v>
      </c>
      <c r="M45" s="122" t="s">
        <v>110</v>
      </c>
    </row>
    <row r="46" spans="2:13" ht="25.5" x14ac:dyDescent="0.2">
      <c r="B46" s="306">
        <v>41615</v>
      </c>
      <c r="C46" s="322" t="s">
        <v>578</v>
      </c>
      <c r="D46" s="275" t="s">
        <v>542</v>
      </c>
      <c r="E46" s="326">
        <v>4103</v>
      </c>
      <c r="F46" s="360">
        <v>6</v>
      </c>
      <c r="G46" s="298">
        <v>24618</v>
      </c>
      <c r="H46" s="121">
        <v>5</v>
      </c>
      <c r="I46" s="330">
        <v>3.7287062519216818E-2</v>
      </c>
      <c r="J46" s="330">
        <v>6.2145104198694694E-3</v>
      </c>
      <c r="K46" s="331">
        <v>0</v>
      </c>
      <c r="L46" s="361" t="s">
        <v>584</v>
      </c>
      <c r="M46" s="122" t="s">
        <v>110</v>
      </c>
    </row>
    <row r="47" spans="2:13" ht="25.5" x14ac:dyDescent="0.2">
      <c r="B47" s="306">
        <v>41615</v>
      </c>
      <c r="C47" s="322" t="s">
        <v>579</v>
      </c>
      <c r="D47" s="275" t="s">
        <v>542</v>
      </c>
      <c r="E47" s="326">
        <v>3060</v>
      </c>
      <c r="F47" s="360">
        <v>6</v>
      </c>
      <c r="G47" s="298">
        <v>18360</v>
      </c>
      <c r="H47" s="121">
        <v>5</v>
      </c>
      <c r="I47" s="330">
        <v>2.780853309987898E-2</v>
      </c>
      <c r="J47" s="330">
        <v>4.6347555166464972E-3</v>
      </c>
      <c r="K47" s="331">
        <v>0</v>
      </c>
      <c r="L47" s="361" t="s">
        <v>584</v>
      </c>
      <c r="M47" s="122" t="s">
        <v>110</v>
      </c>
    </row>
    <row r="48" spans="2:13" ht="25.5" x14ac:dyDescent="0.2">
      <c r="B48" s="306">
        <v>41615</v>
      </c>
      <c r="C48" s="322" t="s">
        <v>580</v>
      </c>
      <c r="D48" s="275" t="s">
        <v>542</v>
      </c>
      <c r="E48" s="326">
        <v>1447</v>
      </c>
      <c r="F48" s="360">
        <v>6</v>
      </c>
      <c r="G48" s="298">
        <v>8682</v>
      </c>
      <c r="H48" s="121">
        <v>5</v>
      </c>
      <c r="I48" s="330">
        <v>1.3149982808995061E-2</v>
      </c>
      <c r="J48" s="330">
        <v>2.1916638014991769E-3</v>
      </c>
      <c r="K48" s="331">
        <v>0</v>
      </c>
      <c r="L48" s="361" t="s">
        <v>584</v>
      </c>
      <c r="M48" s="122" t="s">
        <v>110</v>
      </c>
    </row>
    <row r="49" spans="2:13" ht="25.5" x14ac:dyDescent="0.2">
      <c r="B49" s="306">
        <v>41278</v>
      </c>
      <c r="C49" s="378" t="s">
        <v>664</v>
      </c>
      <c r="D49" s="275" t="s">
        <v>551</v>
      </c>
      <c r="E49" s="326">
        <v>365</v>
      </c>
      <c r="F49" s="360">
        <v>103</v>
      </c>
      <c r="G49" s="298">
        <v>37595</v>
      </c>
      <c r="H49" s="121"/>
      <c r="I49" s="330">
        <v>5.6942363937361129E-2</v>
      </c>
      <c r="J49" s="330">
        <v>5.5283848482874881E-4</v>
      </c>
      <c r="K49" s="331">
        <v>0</v>
      </c>
      <c r="L49" s="361" t="s">
        <v>896</v>
      </c>
      <c r="M49" s="377" t="s">
        <v>895</v>
      </c>
    </row>
    <row r="50" spans="2:13" ht="25.5" x14ac:dyDescent="0.2">
      <c r="B50" s="306">
        <v>41278</v>
      </c>
      <c r="C50" s="378" t="s">
        <v>664</v>
      </c>
      <c r="D50" s="275" t="s">
        <v>551</v>
      </c>
      <c r="E50" s="326">
        <v>82</v>
      </c>
      <c r="F50" s="360">
        <v>260</v>
      </c>
      <c r="G50" s="298">
        <v>21320</v>
      </c>
      <c r="H50" s="121"/>
      <c r="I50" s="330">
        <v>3.2291826017942261E-2</v>
      </c>
      <c r="J50" s="330">
        <v>1.2419933083823945E-4</v>
      </c>
      <c r="K50" s="331">
        <v>0</v>
      </c>
      <c r="L50" s="361" t="s">
        <v>896</v>
      </c>
      <c r="M50" s="377" t="s">
        <v>895</v>
      </c>
    </row>
    <row r="51" spans="2:13" ht="25.5" x14ac:dyDescent="0.2">
      <c r="B51" s="306">
        <v>41278</v>
      </c>
      <c r="C51" s="378" t="s">
        <v>664</v>
      </c>
      <c r="D51" s="275" t="s">
        <v>551</v>
      </c>
      <c r="E51" s="326">
        <v>15</v>
      </c>
      <c r="F51" s="360">
        <v>428</v>
      </c>
      <c r="G51" s="298">
        <v>6420</v>
      </c>
      <c r="H51" s="121"/>
      <c r="I51" s="330">
        <v>9.7238988290426504E-3</v>
      </c>
      <c r="J51" s="330">
        <v>2.2719389787482829E-5</v>
      </c>
      <c r="K51" s="331">
        <v>0</v>
      </c>
      <c r="L51" s="361" t="s">
        <v>896</v>
      </c>
      <c r="M51" s="377" t="s">
        <v>895</v>
      </c>
    </row>
    <row r="52" spans="2:13" ht="25.5" x14ac:dyDescent="0.2">
      <c r="B52" s="306">
        <v>41278</v>
      </c>
      <c r="C52" s="378" t="s">
        <v>664</v>
      </c>
      <c r="D52" s="275" t="s">
        <v>551</v>
      </c>
      <c r="E52" s="326">
        <v>1</v>
      </c>
      <c r="F52" s="360">
        <v>297</v>
      </c>
      <c r="G52" s="298">
        <v>297</v>
      </c>
      <c r="H52" s="121"/>
      <c r="I52" s="330">
        <v>4.4984391779215999E-4</v>
      </c>
      <c r="J52" s="330">
        <v>1.5146259858321885E-6</v>
      </c>
      <c r="K52" s="331">
        <v>0</v>
      </c>
      <c r="L52" s="361" t="s">
        <v>896</v>
      </c>
      <c r="M52" s="377" t="s">
        <v>895</v>
      </c>
    </row>
    <row r="53" spans="2:13" ht="25.5" x14ac:dyDescent="0.2">
      <c r="B53" s="306">
        <v>41278</v>
      </c>
      <c r="C53" s="378" t="s">
        <v>664</v>
      </c>
      <c r="D53" s="275" t="s">
        <v>551</v>
      </c>
      <c r="E53" s="326">
        <v>98</v>
      </c>
      <c r="F53" s="360">
        <v>410</v>
      </c>
      <c r="G53" s="298">
        <v>40180</v>
      </c>
      <c r="H53" s="121"/>
      <c r="I53" s="330">
        <v>6.0857672110737338E-2</v>
      </c>
      <c r="J53" s="330">
        <v>1.4843334661155449E-4</v>
      </c>
      <c r="K53" s="331">
        <v>0</v>
      </c>
      <c r="L53" s="361" t="s">
        <v>896</v>
      </c>
      <c r="M53" s="377" t="s">
        <v>895</v>
      </c>
    </row>
    <row r="54" spans="2:13" ht="25.5" x14ac:dyDescent="0.2">
      <c r="B54" s="306">
        <v>41278</v>
      </c>
      <c r="C54" s="378" t="s">
        <v>664</v>
      </c>
      <c r="D54" s="275" t="s">
        <v>551</v>
      </c>
      <c r="E54" s="326">
        <v>5</v>
      </c>
      <c r="F54" s="360">
        <v>474</v>
      </c>
      <c r="G54" s="298">
        <v>2370</v>
      </c>
      <c r="H54" s="121"/>
      <c r="I54" s="330">
        <v>3.5896635864222869E-3</v>
      </c>
      <c r="J54" s="330">
        <v>7.573129929160943E-6</v>
      </c>
      <c r="K54" s="331">
        <v>0</v>
      </c>
      <c r="L54" s="361" t="s">
        <v>896</v>
      </c>
      <c r="M54" s="377" t="s">
        <v>895</v>
      </c>
    </row>
    <row r="55" spans="2:13" ht="25.5" x14ac:dyDescent="0.2">
      <c r="B55" s="306">
        <v>41278</v>
      </c>
      <c r="C55" s="378" t="s">
        <v>664</v>
      </c>
      <c r="D55" s="275" t="s">
        <v>551</v>
      </c>
      <c r="E55" s="326">
        <v>6</v>
      </c>
      <c r="F55" s="360">
        <v>466</v>
      </c>
      <c r="G55" s="298">
        <v>2796</v>
      </c>
      <c r="H55" s="121"/>
      <c r="I55" s="330">
        <v>4.2348942563867993E-3</v>
      </c>
      <c r="J55" s="330">
        <v>9.0877559149931313E-6</v>
      </c>
      <c r="K55" s="331">
        <v>0</v>
      </c>
      <c r="L55" s="361" t="s">
        <v>896</v>
      </c>
      <c r="M55" s="377" t="s">
        <v>895</v>
      </c>
    </row>
    <row r="56" spans="2:13" ht="25.5" x14ac:dyDescent="0.2">
      <c r="B56" s="306">
        <v>41278</v>
      </c>
      <c r="C56" s="378" t="s">
        <v>664</v>
      </c>
      <c r="D56" s="275" t="s">
        <v>551</v>
      </c>
      <c r="E56" s="326">
        <v>0</v>
      </c>
      <c r="F56" s="360">
        <v>0</v>
      </c>
      <c r="G56" s="298">
        <v>11680</v>
      </c>
      <c r="H56" s="121"/>
      <c r="I56" s="330">
        <v>1.7690831514519962E-2</v>
      </c>
      <c r="J56" s="330">
        <v>0</v>
      </c>
      <c r="K56" s="331">
        <v>0</v>
      </c>
      <c r="L56" s="361" t="s">
        <v>896</v>
      </c>
      <c r="M56" s="377" t="s">
        <v>895</v>
      </c>
    </row>
    <row r="57" spans="2:13" ht="25.5" x14ac:dyDescent="0.2">
      <c r="B57" s="306">
        <v>41278</v>
      </c>
      <c r="C57" s="378" t="s">
        <v>664</v>
      </c>
      <c r="D57" s="275" t="s">
        <v>551</v>
      </c>
      <c r="E57" s="326">
        <v>0</v>
      </c>
      <c r="F57" s="360">
        <v>0</v>
      </c>
      <c r="G57" s="298">
        <v>8760</v>
      </c>
      <c r="H57" s="121"/>
      <c r="I57" s="330">
        <v>1.3268123635889972E-2</v>
      </c>
      <c r="J57" s="330">
        <v>0</v>
      </c>
      <c r="K57" s="331">
        <v>0</v>
      </c>
      <c r="L57" s="361" t="s">
        <v>896</v>
      </c>
      <c r="M57" s="377" t="s">
        <v>895</v>
      </c>
    </row>
    <row r="58" spans="2:13" ht="25.5" x14ac:dyDescent="0.2">
      <c r="B58" s="306">
        <v>41278</v>
      </c>
      <c r="C58" s="378" t="s">
        <v>664</v>
      </c>
      <c r="D58" s="275" t="s">
        <v>551</v>
      </c>
      <c r="E58" s="326">
        <v>0</v>
      </c>
      <c r="F58" s="360">
        <v>0</v>
      </c>
      <c r="G58" s="298">
        <v>2050</v>
      </c>
      <c r="H58" s="121"/>
      <c r="I58" s="330">
        <v>3.1049832709559863E-3</v>
      </c>
      <c r="J58" s="330">
        <v>0</v>
      </c>
      <c r="K58" s="331">
        <v>0</v>
      </c>
      <c r="L58" s="361" t="s">
        <v>896</v>
      </c>
      <c r="M58" s="377" t="s">
        <v>895</v>
      </c>
    </row>
    <row r="59" spans="2:13" ht="25.5" x14ac:dyDescent="0.2">
      <c r="B59" s="306">
        <v>41291</v>
      </c>
      <c r="C59" s="322" t="s">
        <v>592</v>
      </c>
      <c r="D59" s="275" t="s">
        <v>554</v>
      </c>
      <c r="E59" s="326">
        <v>71</v>
      </c>
      <c r="F59" s="360">
        <v>185.07042253521126</v>
      </c>
      <c r="G59" s="298">
        <v>13140</v>
      </c>
      <c r="H59" s="121"/>
      <c r="I59" s="330">
        <v>1.9902185453834959E-2</v>
      </c>
      <c r="J59" s="330">
        <v>1.0753844499408539E-4</v>
      </c>
      <c r="K59" s="331">
        <v>0</v>
      </c>
      <c r="L59" s="361" t="s">
        <v>897</v>
      </c>
      <c r="M59" s="377" t="s">
        <v>895</v>
      </c>
    </row>
    <row r="60" spans="2:13" ht="25.5" x14ac:dyDescent="0.2">
      <c r="B60" s="306">
        <v>41292</v>
      </c>
      <c r="C60" s="378" t="s">
        <v>758</v>
      </c>
      <c r="D60" s="275" t="s">
        <v>554</v>
      </c>
      <c r="E60" s="326">
        <v>454</v>
      </c>
      <c r="F60" s="360">
        <v>234.06387665198238</v>
      </c>
      <c r="G60" s="298">
        <v>106265</v>
      </c>
      <c r="H60" s="121"/>
      <c r="I60" s="330">
        <v>0.16095173038445751</v>
      </c>
      <c r="J60" s="330">
        <v>6.8764019756781356E-4</v>
      </c>
      <c r="K60" s="331">
        <v>0</v>
      </c>
      <c r="L60" s="361" t="s">
        <v>898</v>
      </c>
      <c r="M60" s="377" t="s">
        <v>895</v>
      </c>
    </row>
    <row r="61" spans="2:13" ht="25.5" x14ac:dyDescent="0.2">
      <c r="B61" s="306">
        <v>41312</v>
      </c>
      <c r="C61" s="378" t="s">
        <v>638</v>
      </c>
      <c r="D61" s="275" t="s">
        <v>554</v>
      </c>
      <c r="E61" s="326">
        <v>2624</v>
      </c>
      <c r="F61" s="360">
        <v>23.817073170731707</v>
      </c>
      <c r="G61" s="298">
        <v>62496</v>
      </c>
      <c r="H61" s="121"/>
      <c r="I61" s="330">
        <v>9.4658065610568456E-2</v>
      </c>
      <c r="J61" s="330">
        <v>3.9743785868236623E-3</v>
      </c>
      <c r="K61" s="331">
        <v>0</v>
      </c>
      <c r="L61" s="361" t="s">
        <v>899</v>
      </c>
      <c r="M61" s="377" t="s">
        <v>895</v>
      </c>
    </row>
    <row r="62" spans="2:13" ht="25.5" x14ac:dyDescent="0.2">
      <c r="B62" s="306">
        <v>41312</v>
      </c>
      <c r="C62" s="378" t="s">
        <v>634</v>
      </c>
      <c r="D62" s="275" t="s">
        <v>542</v>
      </c>
      <c r="E62" s="326">
        <v>54</v>
      </c>
      <c r="F62" s="360">
        <v>176.2037037037037</v>
      </c>
      <c r="G62" s="298">
        <v>9515</v>
      </c>
      <c r="H62" s="121"/>
      <c r="I62" s="330">
        <v>1.4411666255193275E-2</v>
      </c>
      <c r="J62" s="330">
        <v>8.1789803234938183E-5</v>
      </c>
      <c r="K62" s="331">
        <v>0</v>
      </c>
      <c r="L62" s="361" t="s">
        <v>900</v>
      </c>
      <c r="M62" s="377" t="s">
        <v>895</v>
      </c>
    </row>
    <row r="63" spans="2:13" ht="25.5" x14ac:dyDescent="0.2">
      <c r="B63" s="306">
        <v>41360</v>
      </c>
      <c r="C63" s="378" t="s">
        <v>660</v>
      </c>
      <c r="D63" s="275" t="s">
        <v>551</v>
      </c>
      <c r="E63" s="326">
        <v>225</v>
      </c>
      <c r="F63" s="360">
        <v>206.01333333333332</v>
      </c>
      <c r="G63" s="298">
        <v>46353</v>
      </c>
      <c r="H63" s="121"/>
      <c r="I63" s="330">
        <v>7.0207458321279434E-2</v>
      </c>
      <c r="J63" s="330">
        <v>3.4079084681224239E-4</v>
      </c>
      <c r="K63" s="331">
        <v>0</v>
      </c>
      <c r="L63" s="361" t="s">
        <v>901</v>
      </c>
      <c r="M63" s="377" t="s">
        <v>895</v>
      </c>
    </row>
    <row r="64" spans="2:13" x14ac:dyDescent="0.2">
      <c r="B64" s="306"/>
      <c r="C64" s="322"/>
      <c r="D64" s="275"/>
      <c r="E64" s="326"/>
      <c r="F64" s="326"/>
      <c r="G64" s="298"/>
      <c r="H64" s="121"/>
      <c r="I64" s="330"/>
      <c r="J64" s="330"/>
      <c r="K64" s="332"/>
      <c r="L64" s="122"/>
      <c r="M64" s="122"/>
    </row>
    <row r="65" spans="2:14" x14ac:dyDescent="0.2">
      <c r="B65" s="306"/>
      <c r="C65" s="322"/>
      <c r="D65" s="275"/>
      <c r="E65" s="326"/>
      <c r="F65" s="326"/>
      <c r="G65" s="298"/>
      <c r="H65" s="121"/>
      <c r="I65" s="330"/>
      <c r="J65" s="330"/>
      <c r="K65" s="332"/>
      <c r="L65" s="122"/>
      <c r="M65" s="122"/>
    </row>
    <row r="67" spans="2:14" s="274" customFormat="1" ht="12.75" customHeight="1" x14ac:dyDescent="0.2">
      <c r="B67" s="490" t="s">
        <v>286</v>
      </c>
      <c r="C67" s="491"/>
      <c r="D67" s="491"/>
      <c r="E67" s="491"/>
      <c r="F67" s="491"/>
      <c r="G67" s="491"/>
      <c r="H67" s="491"/>
      <c r="I67" s="491"/>
      <c r="J67" s="491"/>
      <c r="K67" s="491"/>
      <c r="L67" s="73"/>
      <c r="M67" s="73"/>
      <c r="N67" s="73"/>
    </row>
    <row r="68" spans="2:14" s="274" customFormat="1" ht="12.75" customHeight="1" x14ac:dyDescent="0.2">
      <c r="B68" s="455" t="s">
        <v>532</v>
      </c>
      <c r="C68" s="491"/>
      <c r="D68" s="491"/>
      <c r="E68" s="491"/>
      <c r="F68" s="491"/>
      <c r="G68" s="491"/>
      <c r="H68" s="491"/>
      <c r="I68" s="491"/>
      <c r="J68" s="491"/>
      <c r="K68" s="491"/>
    </row>
    <row r="69" spans="2:14" s="274" customFormat="1" x14ac:dyDescent="0.2">
      <c r="B69" s="455" t="s">
        <v>265</v>
      </c>
      <c r="C69" s="489"/>
      <c r="D69" s="489"/>
      <c r="E69" s="489"/>
      <c r="F69" s="489"/>
      <c r="G69" s="489"/>
      <c r="H69" s="489"/>
      <c r="I69" s="489"/>
      <c r="J69" s="489"/>
      <c r="K69" s="489"/>
    </row>
    <row r="70" spans="2:14" s="274" customFormat="1" ht="12.75" customHeight="1" x14ac:dyDescent="0.2">
      <c r="B70" s="455" t="s">
        <v>528</v>
      </c>
      <c r="C70" s="456"/>
      <c r="D70" s="456"/>
      <c r="E70" s="456"/>
      <c r="F70" s="456"/>
      <c r="G70" s="456"/>
      <c r="H70" s="456"/>
      <c r="I70" s="456"/>
      <c r="J70" s="456"/>
      <c r="K70" s="456"/>
      <c r="L70" s="73"/>
      <c r="M70" s="73"/>
      <c r="N70" s="73"/>
    </row>
    <row r="71" spans="2:14" s="274" customFormat="1" ht="25.5" customHeight="1" x14ac:dyDescent="0.2">
      <c r="B71" s="455"/>
      <c r="C71" s="492"/>
      <c r="D71" s="492"/>
      <c r="E71" s="492"/>
      <c r="F71" s="492"/>
      <c r="G71" s="492"/>
      <c r="H71" s="492"/>
      <c r="I71" s="492"/>
      <c r="J71" s="492"/>
      <c r="K71" s="492"/>
    </row>
    <row r="72" spans="2:14" s="274" customFormat="1" ht="12.75" customHeight="1" x14ac:dyDescent="0.2">
      <c r="B72" s="455"/>
      <c r="C72" s="489"/>
      <c r="D72" s="489"/>
      <c r="E72" s="489"/>
      <c r="F72" s="489"/>
      <c r="G72" s="489"/>
      <c r="H72" s="489"/>
      <c r="I72" s="489"/>
      <c r="J72" s="489"/>
      <c r="K72" s="489"/>
    </row>
  </sheetData>
  <mergeCells count="6">
    <mergeCell ref="B72:K72"/>
    <mergeCell ref="B67:K67"/>
    <mergeCell ref="B68:K68"/>
    <mergeCell ref="B69:K69"/>
    <mergeCell ref="B70:K70"/>
    <mergeCell ref="B71:K71"/>
  </mergeCells>
  <phoneticPr fontId="21" type="noConversion"/>
  <dataValidations count="1">
    <dataValidation type="list" allowBlank="1" showInputMessage="1" showErrorMessage="1" sqref="H10:H65">
      <formula1>"2,3,4,5,6,7"</formula1>
    </dataValidation>
  </dataValidations>
  <pageMargins left="0" right="0" top="0" bottom="0" header="0" footer="0"/>
  <pageSetup paperSize="8" scale="55" orientation="portrait" verticalDpi="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zoomScaleNormal="100" zoomScaleSheetLayoutView="100" workbookViewId="0">
      <selection activeCell="B42" sqref="B42"/>
    </sheetView>
  </sheetViews>
  <sheetFormatPr defaultRowHeight="12.75" x14ac:dyDescent="0.2"/>
  <cols>
    <col min="1" max="1" width="11" customWidth="1"/>
    <col min="2" max="2" width="65" customWidth="1"/>
    <col min="3" max="3" width="31.42578125" customWidth="1"/>
    <col min="4" max="4" width="14" style="150" customWidth="1"/>
    <col min="5" max="5" width="13.7109375" style="150" customWidth="1"/>
    <col min="6" max="6" width="15.28515625" customWidth="1"/>
    <col min="7" max="7" width="15.28515625" bestFit="1" customWidth="1"/>
    <col min="8" max="8" width="18.5703125" customWidth="1"/>
    <col min="9" max="9" width="12.42578125" customWidth="1"/>
    <col min="10" max="10" width="13.140625" bestFit="1" customWidth="1"/>
    <col min="11" max="11" width="13.5703125" bestFit="1" customWidth="1"/>
    <col min="12" max="12" width="14.85546875" customWidth="1"/>
    <col min="13" max="14" width="16.28515625" customWidth="1"/>
    <col min="15" max="15" width="15.28515625" customWidth="1"/>
    <col min="16" max="16" width="14.7109375" customWidth="1"/>
    <col min="17" max="17" width="14.42578125" customWidth="1"/>
    <col min="18" max="19" width="13.42578125" customWidth="1"/>
    <col min="20" max="20" width="19.28515625" customWidth="1"/>
  </cols>
  <sheetData>
    <row r="1" spans="2:6" ht="20.25" x14ac:dyDescent="0.2">
      <c r="B1" s="149" t="str">
        <f>Cover!C22</f>
        <v>SP AusNet</v>
      </c>
      <c r="C1" s="149"/>
    </row>
    <row r="2" spans="2:6" ht="20.25" x14ac:dyDescent="0.2">
      <c r="B2" s="151" t="s">
        <v>176</v>
      </c>
      <c r="C2" s="151"/>
    </row>
    <row r="3" spans="2:6" ht="21" thickBot="1" x14ac:dyDescent="0.35">
      <c r="B3" s="76">
        <f>Cover!C26</f>
        <v>2013</v>
      </c>
      <c r="C3" s="75"/>
    </row>
    <row r="4" spans="2:6" ht="13.5" thickBot="1" x14ac:dyDescent="0.25">
      <c r="B4" s="505" t="s">
        <v>906</v>
      </c>
      <c r="C4" s="506"/>
      <c r="D4" s="506"/>
      <c r="E4" s="506"/>
      <c r="F4" s="507"/>
    </row>
    <row r="5" spans="2:6" ht="15.75" x14ac:dyDescent="0.2">
      <c r="B5" s="152" t="s">
        <v>249</v>
      </c>
      <c r="C5" s="152"/>
    </row>
    <row r="7" spans="2:6" ht="12.75" customHeight="1" x14ac:dyDescent="0.2">
      <c r="B7" s="515" t="s">
        <v>177</v>
      </c>
      <c r="C7" s="196"/>
      <c r="D7"/>
      <c r="E7"/>
    </row>
    <row r="8" spans="2:6" ht="12.75" customHeight="1" x14ac:dyDescent="0.2">
      <c r="B8" s="516"/>
      <c r="C8" s="500"/>
      <c r="D8"/>
      <c r="E8"/>
    </row>
    <row r="9" spans="2:6" ht="12.75" customHeight="1" x14ac:dyDescent="0.2">
      <c r="B9" s="517"/>
      <c r="C9" s="514"/>
      <c r="D9"/>
      <c r="E9"/>
    </row>
    <row r="10" spans="2:6" x14ac:dyDescent="0.2">
      <c r="B10" s="153" t="s">
        <v>149</v>
      </c>
      <c r="C10" s="154"/>
      <c r="D10"/>
      <c r="E10"/>
    </row>
    <row r="11" spans="2:6" x14ac:dyDescent="0.2">
      <c r="B11" s="155" t="s">
        <v>179</v>
      </c>
      <c r="C11" s="154"/>
      <c r="D11"/>
      <c r="E11"/>
    </row>
    <row r="12" spans="2:6" x14ac:dyDescent="0.2">
      <c r="B12" s="153" t="s">
        <v>180</v>
      </c>
      <c r="C12" s="154"/>
      <c r="D12"/>
      <c r="E12"/>
    </row>
    <row r="13" spans="2:6" x14ac:dyDescent="0.2">
      <c r="B13" s="153" t="s">
        <v>181</v>
      </c>
      <c r="C13" s="154"/>
      <c r="D13"/>
      <c r="E13"/>
    </row>
    <row r="14" spans="2:6" x14ac:dyDescent="0.2">
      <c r="B14" s="157" t="s">
        <v>182</v>
      </c>
      <c r="C14" s="333">
        <f>SUM(C10:C13)</f>
        <v>0</v>
      </c>
      <c r="D14"/>
      <c r="E14"/>
    </row>
    <row r="16" spans="2:6" ht="15.75" x14ac:dyDescent="0.2">
      <c r="B16" s="152" t="s">
        <v>250</v>
      </c>
      <c r="C16" s="152"/>
      <c r="D16" s="158"/>
      <c r="E16" s="158"/>
      <c r="F16" s="159"/>
    </row>
    <row r="17" spans="2:6" s="205" customFormat="1" x14ac:dyDescent="0.2">
      <c r="B17" s="213" t="s">
        <v>281</v>
      </c>
      <c r="C17" s="286"/>
      <c r="D17" s="287"/>
      <c r="E17" s="159"/>
      <c r="F17" s="159"/>
    </row>
    <row r="18" spans="2:6" ht="13.15" customHeight="1" x14ac:dyDescent="0.2">
      <c r="B18" s="160"/>
      <c r="C18" s="160"/>
      <c r="D18" s="161"/>
      <c r="E18" s="161"/>
      <c r="F18" s="162"/>
    </row>
    <row r="19" spans="2:6" ht="13.15" customHeight="1" x14ac:dyDescent="0.2">
      <c r="B19" s="511" t="s">
        <v>20</v>
      </c>
      <c r="C19" s="197"/>
      <c r="D19"/>
      <c r="E19"/>
    </row>
    <row r="20" spans="2:6" x14ac:dyDescent="0.2">
      <c r="B20" s="512"/>
      <c r="C20" s="500"/>
      <c r="D20"/>
      <c r="E20"/>
    </row>
    <row r="21" spans="2:6" x14ac:dyDescent="0.2">
      <c r="B21" s="513"/>
      <c r="C21" s="514"/>
      <c r="D21"/>
      <c r="E21"/>
    </row>
    <row r="22" spans="2:6" x14ac:dyDescent="0.2">
      <c r="B22" s="163" t="s">
        <v>216</v>
      </c>
      <c r="C22" s="154"/>
      <c r="D22"/>
      <c r="E22"/>
    </row>
    <row r="23" spans="2:6" ht="28.9" customHeight="1" x14ac:dyDescent="0.2">
      <c r="B23" s="164" t="s">
        <v>183</v>
      </c>
      <c r="C23" s="335" t="e">
        <f>C22/C14</f>
        <v>#DIV/0!</v>
      </c>
      <c r="D23"/>
      <c r="E23"/>
    </row>
    <row r="25" spans="2:6" ht="15.75" x14ac:dyDescent="0.2">
      <c r="B25" s="152" t="s">
        <v>275</v>
      </c>
      <c r="C25" s="152"/>
      <c r="D25" s="158"/>
      <c r="E25" s="158"/>
      <c r="F25" s="159"/>
    </row>
    <row r="26" spans="2:6" s="205" customFormat="1" x14ac:dyDescent="0.2">
      <c r="B26" s="213" t="s">
        <v>281</v>
      </c>
      <c r="C26" s="286"/>
      <c r="D26" s="287"/>
      <c r="E26" s="159"/>
      <c r="F26" s="159"/>
    </row>
    <row r="27" spans="2:6" ht="13.15" customHeight="1" x14ac:dyDescent="0.2">
      <c r="B27" s="160"/>
      <c r="C27" s="160"/>
      <c r="D27" s="161"/>
      <c r="E27" s="161"/>
      <c r="F27" s="162"/>
    </row>
    <row r="28" spans="2:6" ht="13.15" customHeight="1" x14ac:dyDescent="0.2">
      <c r="B28" s="511" t="s">
        <v>278</v>
      </c>
      <c r="C28" s="197"/>
      <c r="D28"/>
      <c r="E28"/>
    </row>
    <row r="29" spans="2:6" x14ac:dyDescent="0.2">
      <c r="B29" s="512"/>
      <c r="C29" s="500"/>
      <c r="D29"/>
      <c r="E29"/>
    </row>
    <row r="30" spans="2:6" x14ac:dyDescent="0.2">
      <c r="B30" s="513"/>
      <c r="C30" s="514"/>
      <c r="D30"/>
      <c r="E30"/>
    </row>
    <row r="31" spans="2:6" x14ac:dyDescent="0.2">
      <c r="B31" s="163" t="s">
        <v>279</v>
      </c>
      <c r="C31" s="154"/>
      <c r="D31"/>
      <c r="E31"/>
    </row>
    <row r="32" spans="2:6" ht="28.9" customHeight="1" x14ac:dyDescent="0.2">
      <c r="B32" s="164" t="s">
        <v>280</v>
      </c>
      <c r="C32" s="335" t="e">
        <f>C31/C14</f>
        <v>#DIV/0!</v>
      </c>
      <c r="D32"/>
      <c r="E32"/>
    </row>
    <row r="34" spans="2:7" ht="12.75" customHeight="1" x14ac:dyDescent="0.2">
      <c r="B34" s="152" t="s">
        <v>276</v>
      </c>
      <c r="C34" s="152"/>
      <c r="D34" s="165"/>
      <c r="E34" s="165"/>
      <c r="F34" s="166"/>
    </row>
    <row r="35" spans="2:7" x14ac:dyDescent="0.2">
      <c r="B35" s="160"/>
      <c r="C35" s="160"/>
      <c r="D35" s="167"/>
      <c r="E35" s="167"/>
      <c r="F35" s="167"/>
    </row>
    <row r="36" spans="2:7" x14ac:dyDescent="0.2">
      <c r="B36" s="515" t="s">
        <v>184</v>
      </c>
      <c r="C36" s="196"/>
      <c r="D36"/>
      <c r="E36"/>
    </row>
    <row r="37" spans="2:7" x14ac:dyDescent="0.2">
      <c r="B37" s="518"/>
      <c r="C37" s="78"/>
      <c r="D37"/>
      <c r="E37"/>
    </row>
    <row r="38" spans="2:7" x14ac:dyDescent="0.2">
      <c r="B38" s="153" t="s">
        <v>185</v>
      </c>
      <c r="C38" s="154"/>
      <c r="D38"/>
      <c r="E38"/>
    </row>
    <row r="39" spans="2:7" x14ac:dyDescent="0.2">
      <c r="B39" s="153" t="s">
        <v>186</v>
      </c>
      <c r="C39" s="154"/>
      <c r="D39"/>
      <c r="E39"/>
    </row>
    <row r="40" spans="2:7" x14ac:dyDescent="0.2">
      <c r="B40" s="153" t="s">
        <v>180</v>
      </c>
      <c r="C40" s="154"/>
      <c r="D40"/>
      <c r="E40"/>
    </row>
    <row r="41" spans="2:7" ht="16.5" customHeight="1" x14ac:dyDescent="0.2">
      <c r="B41" s="153" t="s">
        <v>181</v>
      </c>
      <c r="C41" s="154"/>
      <c r="D41"/>
      <c r="E41"/>
    </row>
    <row r="42" spans="2:7" ht="17.25" customHeight="1" x14ac:dyDescent="0.2">
      <c r="B42" s="153" t="s">
        <v>187</v>
      </c>
      <c r="C42" s="154"/>
      <c r="D42"/>
      <c r="E42"/>
    </row>
    <row r="43" spans="2:7" ht="17.25" customHeight="1" x14ac:dyDescent="0.2">
      <c r="B43" s="157" t="s">
        <v>188</v>
      </c>
      <c r="C43" s="334">
        <f>SUM(C38:C42)</f>
        <v>0</v>
      </c>
      <c r="D43"/>
      <c r="E43"/>
    </row>
    <row r="44" spans="2:7" ht="17.25" customHeight="1" x14ac:dyDescent="0.2"/>
    <row r="45" spans="2:7" ht="17.25" customHeight="1" x14ac:dyDescent="0.2">
      <c r="B45" s="152" t="s">
        <v>277</v>
      </c>
      <c r="C45" s="152"/>
      <c r="D45" s="165"/>
      <c r="E45" s="165"/>
      <c r="F45" s="166"/>
    </row>
    <row r="46" spans="2:7" ht="17.25" customHeight="1" x14ac:dyDescent="0.2">
      <c r="B46" s="168" t="s">
        <v>533</v>
      </c>
      <c r="C46" s="169"/>
      <c r="D46" s="169"/>
      <c r="E46" s="169"/>
      <c r="F46" s="169"/>
      <c r="G46" s="170"/>
    </row>
    <row r="47" spans="2:7" ht="17.25" customHeight="1" x14ac:dyDescent="0.2">
      <c r="B47" s="171" t="s">
        <v>288</v>
      </c>
      <c r="C47" s="232"/>
      <c r="D47" s="232"/>
      <c r="E47" s="232"/>
      <c r="F47" s="232"/>
      <c r="G47" s="233"/>
    </row>
    <row r="48" spans="2:7" ht="13.5" customHeight="1" x14ac:dyDescent="0.2">
      <c r="B48" s="171" t="s">
        <v>289</v>
      </c>
      <c r="C48" s="172"/>
      <c r="D48" s="172"/>
      <c r="E48" s="172"/>
      <c r="F48" s="172"/>
      <c r="G48" s="173"/>
    </row>
    <row r="49" spans="2:7" ht="18.75" hidden="1" customHeight="1" x14ac:dyDescent="0.2">
      <c r="B49" s="152"/>
      <c r="C49" s="152"/>
      <c r="D49" s="165"/>
      <c r="E49" s="165"/>
      <c r="F49" s="166"/>
      <c r="G49" s="199"/>
    </row>
    <row r="50" spans="2:7" ht="18.75" customHeight="1" x14ac:dyDescent="0.2">
      <c r="B50" s="174" t="s">
        <v>290</v>
      </c>
      <c r="C50" s="175"/>
      <c r="D50" s="175"/>
      <c r="E50" s="175"/>
      <c r="F50" s="175"/>
      <c r="G50" s="176"/>
    </row>
    <row r="51" spans="2:7" ht="18.75" customHeight="1" x14ac:dyDescent="0.2">
      <c r="B51" s="152"/>
      <c r="C51" s="152"/>
      <c r="D51" s="165"/>
      <c r="E51" s="165"/>
      <c r="F51" s="166"/>
    </row>
    <row r="52" spans="2:7" x14ac:dyDescent="0.2">
      <c r="B52" s="508" t="s">
        <v>192</v>
      </c>
      <c r="C52" s="177"/>
      <c r="D52" s="178"/>
      <c r="E52" s="178"/>
      <c r="F52" s="178"/>
      <c r="G52" s="179" t="s">
        <v>193</v>
      </c>
    </row>
    <row r="53" spans="2:7" x14ac:dyDescent="0.2">
      <c r="B53" s="509"/>
      <c r="C53" s="500" t="s">
        <v>178</v>
      </c>
      <c r="D53" s="500" t="s">
        <v>508</v>
      </c>
      <c r="E53" s="500" t="s">
        <v>509</v>
      </c>
      <c r="F53" s="500" t="s">
        <v>194</v>
      </c>
      <c r="G53" s="179"/>
    </row>
    <row r="54" spans="2:7" ht="16.5" customHeight="1" x14ac:dyDescent="0.2">
      <c r="B54" s="510"/>
      <c r="C54" s="501"/>
      <c r="D54" s="501"/>
      <c r="E54" s="501"/>
      <c r="F54" s="501"/>
      <c r="G54" s="179"/>
    </row>
    <row r="55" spans="2:7" ht="16.5" customHeight="1" x14ac:dyDescent="0.2">
      <c r="B55" s="180"/>
      <c r="C55" s="502"/>
      <c r="D55" s="502"/>
      <c r="E55" s="502"/>
      <c r="F55" s="502"/>
      <c r="G55" s="179"/>
    </row>
    <row r="56" spans="2:7" ht="16.5" customHeight="1" x14ac:dyDescent="0.2">
      <c r="B56" s="180" t="s">
        <v>195</v>
      </c>
      <c r="C56" s="181"/>
      <c r="D56" s="181"/>
      <c r="E56" s="181"/>
      <c r="F56" s="181"/>
      <c r="G56" s="179"/>
    </row>
    <row r="57" spans="2:7" ht="16.5" customHeight="1" x14ac:dyDescent="0.2">
      <c r="B57" s="155" t="s">
        <v>196</v>
      </c>
      <c r="C57" s="156"/>
      <c r="D57" s="182"/>
      <c r="E57" s="182"/>
      <c r="F57" s="183" t="e">
        <f>(D57/C57)-1</f>
        <v>#DIV/0!</v>
      </c>
      <c r="G57" s="184"/>
    </row>
    <row r="58" spans="2:7" ht="16.5" customHeight="1" x14ac:dyDescent="0.2">
      <c r="B58" s="155" t="s">
        <v>197</v>
      </c>
      <c r="C58" s="183"/>
      <c r="D58" s="183"/>
      <c r="E58" s="183"/>
      <c r="F58" s="183" t="e">
        <f t="shared" ref="F58:F64" si="0">(D58/C58)-1</f>
        <v>#DIV/0!</v>
      </c>
      <c r="G58" s="183"/>
    </row>
    <row r="59" spans="2:7" ht="16.5" customHeight="1" x14ac:dyDescent="0.2">
      <c r="B59" s="180" t="s">
        <v>198</v>
      </c>
      <c r="C59" s="185"/>
      <c r="D59" s="186"/>
      <c r="E59" s="186"/>
      <c r="F59" s="187"/>
      <c r="G59" s="188"/>
    </row>
    <row r="60" spans="2:7" ht="16.5" customHeight="1" x14ac:dyDescent="0.2">
      <c r="B60" s="155" t="s">
        <v>196</v>
      </c>
      <c r="C60" s="156"/>
      <c r="D60" s="182"/>
      <c r="E60" s="182"/>
      <c r="F60" s="183" t="e">
        <f t="shared" si="0"/>
        <v>#DIV/0!</v>
      </c>
      <c r="G60" s="184"/>
    </row>
    <row r="61" spans="2:7" ht="16.5" customHeight="1" x14ac:dyDescent="0.2">
      <c r="B61" s="155" t="s">
        <v>197</v>
      </c>
      <c r="C61" s="183"/>
      <c r="D61" s="183"/>
      <c r="E61" s="183"/>
      <c r="F61" s="183" t="e">
        <f t="shared" si="0"/>
        <v>#DIV/0!</v>
      </c>
      <c r="G61" s="183"/>
    </row>
    <row r="62" spans="2:7" ht="16.149999999999999" customHeight="1" x14ac:dyDescent="0.2">
      <c r="B62" s="180" t="s">
        <v>199</v>
      </c>
      <c r="C62" s="185"/>
      <c r="D62" s="186"/>
      <c r="E62" s="186"/>
      <c r="F62" s="187"/>
      <c r="G62" s="188"/>
    </row>
    <row r="63" spans="2:7" ht="15.6" customHeight="1" x14ac:dyDescent="0.2">
      <c r="B63" s="155" t="s">
        <v>196</v>
      </c>
      <c r="C63" s="156"/>
      <c r="D63" s="182"/>
      <c r="E63" s="182"/>
      <c r="F63" s="183" t="e">
        <f t="shared" si="0"/>
        <v>#DIV/0!</v>
      </c>
      <c r="G63" s="184"/>
    </row>
    <row r="64" spans="2:7" x14ac:dyDescent="0.2">
      <c r="B64" s="155" t="s">
        <v>197</v>
      </c>
      <c r="C64" s="183"/>
      <c r="D64" s="183"/>
      <c r="E64" s="183"/>
      <c r="F64" s="183" t="e">
        <f t="shared" si="0"/>
        <v>#DIV/0!</v>
      </c>
      <c r="G64" s="183"/>
    </row>
    <row r="65" spans="2:19" ht="16.149999999999999" customHeight="1" x14ac:dyDescent="0.2"/>
    <row r="66" spans="2:19" ht="16.149999999999999" customHeight="1" x14ac:dyDescent="0.2">
      <c r="B66" s="493" t="s">
        <v>291</v>
      </c>
      <c r="C66" s="493"/>
      <c r="D66" s="493"/>
      <c r="E66" s="493"/>
      <c r="F66" s="493"/>
    </row>
    <row r="67" spans="2:19" ht="16.149999999999999" customHeight="1" x14ac:dyDescent="0.2">
      <c r="B67" s="189"/>
      <c r="C67" s="189"/>
      <c r="D67" s="189"/>
      <c r="E67" s="189"/>
      <c r="F67" s="189"/>
    </row>
    <row r="68" spans="2:19" ht="22.15" customHeight="1" x14ac:dyDescent="0.2">
      <c r="B68" s="168" t="s">
        <v>189</v>
      </c>
      <c r="C68" s="169"/>
      <c r="D68" s="169"/>
      <c r="E68" s="169"/>
      <c r="F68" s="169"/>
      <c r="G68" s="169"/>
      <c r="H68" s="169"/>
      <c r="I68" s="169"/>
      <c r="J68" s="169"/>
      <c r="K68" s="170"/>
    </row>
    <row r="69" spans="2:19" ht="20.45" customHeight="1" x14ac:dyDescent="0.2">
      <c r="B69" s="171" t="s">
        <v>190</v>
      </c>
      <c r="C69" s="172"/>
      <c r="D69" s="172"/>
      <c r="E69" s="172"/>
      <c r="F69" s="172"/>
      <c r="G69" s="172"/>
      <c r="H69" s="172"/>
      <c r="I69" s="172"/>
      <c r="J69" s="172"/>
      <c r="K69" s="173"/>
    </row>
    <row r="70" spans="2:19" ht="18.75" customHeight="1" x14ac:dyDescent="0.2">
      <c r="B70" s="174" t="s">
        <v>191</v>
      </c>
      <c r="C70" s="175"/>
      <c r="D70" s="175"/>
      <c r="E70" s="175"/>
      <c r="F70" s="175"/>
      <c r="G70" s="175"/>
      <c r="H70" s="175"/>
      <c r="I70" s="175"/>
      <c r="J70" s="175"/>
      <c r="K70" s="176"/>
    </row>
    <row r="71" spans="2:19" ht="19.899999999999999" customHeight="1" x14ac:dyDescent="0.2"/>
    <row r="72" spans="2:19" ht="16.149999999999999" customHeight="1" x14ac:dyDescent="0.2">
      <c r="B72" s="190" t="s">
        <v>200</v>
      </c>
      <c r="C72" s="78"/>
      <c r="D72" s="78"/>
      <c r="E72" s="78"/>
      <c r="F72" s="78"/>
      <c r="G72" s="78"/>
      <c r="H72" s="78"/>
      <c r="I72" s="78"/>
      <c r="J72" s="78"/>
      <c r="K72" s="78"/>
      <c r="L72" s="78"/>
      <c r="M72" s="78"/>
      <c r="N72" s="78"/>
      <c r="O72" s="494" t="s">
        <v>193</v>
      </c>
      <c r="P72" s="495"/>
      <c r="Q72" s="495"/>
      <c r="R72" s="496"/>
      <c r="S72" s="500" t="s">
        <v>201</v>
      </c>
    </row>
    <row r="73" spans="2:19" ht="16.149999999999999" customHeight="1" x14ac:dyDescent="0.2">
      <c r="B73" s="191" t="s">
        <v>202</v>
      </c>
      <c r="C73" s="78" t="s">
        <v>178</v>
      </c>
      <c r="D73" s="78"/>
      <c r="E73" s="78"/>
      <c r="F73" s="78"/>
      <c r="G73" s="503" t="s">
        <v>508</v>
      </c>
      <c r="H73" s="503"/>
      <c r="I73" s="503"/>
      <c r="J73" s="503"/>
      <c r="K73" s="504" t="s">
        <v>509</v>
      </c>
      <c r="L73" s="504"/>
      <c r="M73" s="504"/>
      <c r="N73" s="504"/>
      <c r="O73" s="497"/>
      <c r="P73" s="498"/>
      <c r="Q73" s="498"/>
      <c r="R73" s="499"/>
      <c r="S73" s="501"/>
    </row>
    <row r="74" spans="2:19" ht="16.149999999999999" customHeight="1" x14ac:dyDescent="0.2">
      <c r="B74" s="192" t="s">
        <v>203</v>
      </c>
      <c r="C74" s="78" t="s">
        <v>204</v>
      </c>
      <c r="D74" s="179" t="s">
        <v>205</v>
      </c>
      <c r="E74" s="179" t="s">
        <v>206</v>
      </c>
      <c r="F74" s="179" t="s">
        <v>207</v>
      </c>
      <c r="G74" s="78" t="s">
        <v>204</v>
      </c>
      <c r="H74" s="179" t="s">
        <v>205</v>
      </c>
      <c r="I74" s="179" t="s">
        <v>206</v>
      </c>
      <c r="J74" s="179" t="s">
        <v>207</v>
      </c>
      <c r="K74" s="78" t="s">
        <v>204</v>
      </c>
      <c r="L74" s="179" t="s">
        <v>205</v>
      </c>
      <c r="M74" s="179" t="s">
        <v>206</v>
      </c>
      <c r="N74" s="179" t="s">
        <v>207</v>
      </c>
      <c r="O74" s="179" t="s">
        <v>204</v>
      </c>
      <c r="P74" s="179" t="s">
        <v>205</v>
      </c>
      <c r="Q74" s="179" t="s">
        <v>206</v>
      </c>
      <c r="R74" s="179" t="s">
        <v>207</v>
      </c>
      <c r="S74" s="502"/>
    </row>
    <row r="75" spans="2:19" ht="16.149999999999999" customHeight="1" x14ac:dyDescent="0.2">
      <c r="B75" s="155" t="s">
        <v>208</v>
      </c>
      <c r="C75" s="336"/>
      <c r="D75" s="336"/>
      <c r="E75" s="336"/>
      <c r="F75" s="337" t="e">
        <f t="shared" ref="F75:F82" si="1">C75/D75</f>
        <v>#DIV/0!</v>
      </c>
      <c r="G75" s="338"/>
      <c r="H75" s="338"/>
      <c r="I75" s="338"/>
      <c r="J75" s="337" t="e">
        <f t="shared" ref="J75:J82" si="2">G75/H75</f>
        <v>#DIV/0!</v>
      </c>
      <c r="K75" s="339"/>
      <c r="L75" s="339"/>
      <c r="M75" s="339"/>
      <c r="N75" s="337" t="e">
        <f t="shared" ref="N75:N82" si="3">K75/L75</f>
        <v>#DIV/0!</v>
      </c>
      <c r="O75" s="339"/>
      <c r="P75" s="339"/>
      <c r="Q75" s="339"/>
      <c r="R75" s="337" t="e">
        <f t="shared" ref="R75:R82" si="4">O75/P75</f>
        <v>#DIV/0!</v>
      </c>
      <c r="S75" s="193"/>
    </row>
    <row r="76" spans="2:19" ht="16.149999999999999" customHeight="1" x14ac:dyDescent="0.2">
      <c r="B76" s="155" t="s">
        <v>209</v>
      </c>
      <c r="C76" s="336"/>
      <c r="D76" s="336"/>
      <c r="E76" s="336"/>
      <c r="F76" s="337" t="e">
        <f t="shared" si="1"/>
        <v>#DIV/0!</v>
      </c>
      <c r="G76" s="338"/>
      <c r="H76" s="338"/>
      <c r="I76" s="338"/>
      <c r="J76" s="337" t="e">
        <f t="shared" si="2"/>
        <v>#DIV/0!</v>
      </c>
      <c r="K76" s="338"/>
      <c r="L76" s="338"/>
      <c r="M76" s="338"/>
      <c r="N76" s="337" t="e">
        <f t="shared" si="3"/>
        <v>#DIV/0!</v>
      </c>
      <c r="O76" s="338"/>
      <c r="P76" s="338"/>
      <c r="Q76" s="338"/>
      <c r="R76" s="337" t="e">
        <f t="shared" si="4"/>
        <v>#DIV/0!</v>
      </c>
      <c r="S76" s="79"/>
    </row>
    <row r="77" spans="2:19" ht="16.149999999999999" customHeight="1" x14ac:dyDescent="0.2">
      <c r="B77" s="155" t="s">
        <v>210</v>
      </c>
      <c r="C77" s="336"/>
      <c r="D77" s="336"/>
      <c r="E77" s="336"/>
      <c r="F77" s="337" t="e">
        <f t="shared" si="1"/>
        <v>#DIV/0!</v>
      </c>
      <c r="G77" s="338"/>
      <c r="H77" s="338"/>
      <c r="I77" s="338"/>
      <c r="J77" s="337" t="e">
        <f t="shared" si="2"/>
        <v>#DIV/0!</v>
      </c>
      <c r="K77" s="338"/>
      <c r="L77" s="338"/>
      <c r="M77" s="338"/>
      <c r="N77" s="337" t="e">
        <f t="shared" si="3"/>
        <v>#DIV/0!</v>
      </c>
      <c r="O77" s="338"/>
      <c r="P77" s="338"/>
      <c r="Q77" s="338"/>
      <c r="R77" s="337" t="e">
        <f t="shared" si="4"/>
        <v>#DIV/0!</v>
      </c>
      <c r="S77" s="193"/>
    </row>
    <row r="78" spans="2:19" ht="16.149999999999999" customHeight="1" x14ac:dyDescent="0.2">
      <c r="B78" s="155" t="s">
        <v>211</v>
      </c>
      <c r="C78" s="336"/>
      <c r="D78" s="336"/>
      <c r="E78" s="336"/>
      <c r="F78" s="337" t="e">
        <f t="shared" si="1"/>
        <v>#DIV/0!</v>
      </c>
      <c r="G78" s="338"/>
      <c r="H78" s="338"/>
      <c r="I78" s="338"/>
      <c r="J78" s="337" t="e">
        <f t="shared" si="2"/>
        <v>#DIV/0!</v>
      </c>
      <c r="K78" s="338"/>
      <c r="L78" s="338"/>
      <c r="M78" s="338"/>
      <c r="N78" s="337" t="e">
        <f t="shared" si="3"/>
        <v>#DIV/0!</v>
      </c>
      <c r="O78" s="338"/>
      <c r="P78" s="338"/>
      <c r="Q78" s="338"/>
      <c r="R78" s="337" t="e">
        <f t="shared" si="4"/>
        <v>#DIV/0!</v>
      </c>
      <c r="S78" s="79"/>
    </row>
    <row r="79" spans="2:19" ht="16.149999999999999" customHeight="1" x14ac:dyDescent="0.2">
      <c r="B79" s="155" t="s">
        <v>212</v>
      </c>
      <c r="C79" s="336"/>
      <c r="D79" s="336"/>
      <c r="E79" s="336"/>
      <c r="F79" s="337" t="e">
        <f t="shared" si="1"/>
        <v>#DIV/0!</v>
      </c>
      <c r="G79" s="338"/>
      <c r="H79" s="338"/>
      <c r="I79" s="338"/>
      <c r="J79" s="337" t="e">
        <f t="shared" si="2"/>
        <v>#DIV/0!</v>
      </c>
      <c r="K79" s="338"/>
      <c r="L79" s="338"/>
      <c r="M79" s="338"/>
      <c r="N79" s="337" t="e">
        <f t="shared" si="3"/>
        <v>#DIV/0!</v>
      </c>
      <c r="O79" s="338"/>
      <c r="P79" s="338"/>
      <c r="Q79" s="338"/>
      <c r="R79" s="337" t="e">
        <f t="shared" si="4"/>
        <v>#DIV/0!</v>
      </c>
      <c r="S79" s="193"/>
    </row>
    <row r="80" spans="2:19" ht="16.149999999999999" customHeight="1" x14ac:dyDescent="0.2">
      <c r="B80" s="155" t="s">
        <v>213</v>
      </c>
      <c r="C80" s="336"/>
      <c r="D80" s="336"/>
      <c r="E80" s="336"/>
      <c r="F80" s="337" t="e">
        <f t="shared" si="1"/>
        <v>#DIV/0!</v>
      </c>
      <c r="G80" s="338"/>
      <c r="H80" s="338"/>
      <c r="I80" s="338"/>
      <c r="J80" s="337" t="e">
        <f t="shared" si="2"/>
        <v>#DIV/0!</v>
      </c>
      <c r="K80" s="338"/>
      <c r="L80" s="338"/>
      <c r="M80" s="338"/>
      <c r="N80" s="337" t="e">
        <f t="shared" si="3"/>
        <v>#DIV/0!</v>
      </c>
      <c r="O80" s="338"/>
      <c r="P80" s="338"/>
      <c r="Q80" s="338"/>
      <c r="R80" s="337" t="e">
        <f t="shared" si="4"/>
        <v>#DIV/0!</v>
      </c>
      <c r="S80" s="79"/>
    </row>
    <row r="81" spans="1:19" ht="16.149999999999999" customHeight="1" x14ac:dyDescent="0.2">
      <c r="B81" s="155" t="s">
        <v>214</v>
      </c>
      <c r="C81" s="336"/>
      <c r="D81" s="336"/>
      <c r="E81" s="336"/>
      <c r="F81" s="337" t="e">
        <f t="shared" si="1"/>
        <v>#DIV/0!</v>
      </c>
      <c r="G81" s="338"/>
      <c r="H81" s="338"/>
      <c r="I81" s="338"/>
      <c r="J81" s="337" t="e">
        <f t="shared" si="2"/>
        <v>#DIV/0!</v>
      </c>
      <c r="K81" s="338"/>
      <c r="L81" s="338"/>
      <c r="M81" s="338"/>
      <c r="N81" s="337" t="e">
        <f t="shared" si="3"/>
        <v>#DIV/0!</v>
      </c>
      <c r="O81" s="338"/>
      <c r="P81" s="338"/>
      <c r="Q81" s="338"/>
      <c r="R81" s="337" t="e">
        <f t="shared" si="4"/>
        <v>#DIV/0!</v>
      </c>
      <c r="S81" s="193"/>
    </row>
    <row r="82" spans="1:19" ht="16.149999999999999" customHeight="1" x14ac:dyDescent="0.2">
      <c r="B82" s="155" t="s">
        <v>215</v>
      </c>
      <c r="C82" s="336"/>
      <c r="D82" s="336"/>
      <c r="E82" s="336"/>
      <c r="F82" s="337" t="e">
        <f t="shared" si="1"/>
        <v>#DIV/0!</v>
      </c>
      <c r="G82" s="338"/>
      <c r="H82" s="338"/>
      <c r="I82" s="338"/>
      <c r="J82" s="337" t="e">
        <f t="shared" si="2"/>
        <v>#DIV/0!</v>
      </c>
      <c r="K82" s="338"/>
      <c r="L82" s="338"/>
      <c r="M82" s="338"/>
      <c r="N82" s="337" t="e">
        <f t="shared" si="3"/>
        <v>#DIV/0!</v>
      </c>
      <c r="O82" s="338"/>
      <c r="P82" s="338"/>
      <c r="Q82" s="338"/>
      <c r="R82" s="337" t="e">
        <f t="shared" si="4"/>
        <v>#DIV/0!</v>
      </c>
      <c r="S82" s="79"/>
    </row>
    <row r="83" spans="1:19" ht="16.149999999999999" customHeight="1" x14ac:dyDescent="0.25">
      <c r="C83" s="74"/>
      <c r="D83" s="74"/>
      <c r="E83" s="74"/>
      <c r="F83" s="74"/>
      <c r="G83" s="74"/>
    </row>
    <row r="84" spans="1:19" x14ac:dyDescent="0.2">
      <c r="A84" s="194"/>
      <c r="B84" s="194"/>
      <c r="C84" s="194"/>
      <c r="D84" s="195"/>
      <c r="E84" s="195"/>
    </row>
    <row r="85" spans="1:19" x14ac:dyDescent="0.2">
      <c r="A85" s="194"/>
      <c r="B85" s="194"/>
      <c r="C85" s="194"/>
      <c r="D85" s="195"/>
      <c r="E85" s="195"/>
    </row>
    <row r="86" spans="1:19" x14ac:dyDescent="0.2">
      <c r="B86" s="194"/>
      <c r="C86" s="194"/>
      <c r="D86" s="195"/>
      <c r="E86" s="195"/>
    </row>
    <row r="87" spans="1:19" x14ac:dyDescent="0.2">
      <c r="B87" s="194"/>
      <c r="C87" s="194"/>
      <c r="D87" s="195"/>
      <c r="E87" s="195"/>
    </row>
    <row r="88" spans="1:19" x14ac:dyDescent="0.2">
      <c r="B88" s="194"/>
      <c r="C88" s="194"/>
      <c r="D88" s="195"/>
      <c r="E88" s="195"/>
    </row>
  </sheetData>
  <mergeCells count="18">
    <mergeCell ref="B4:F4"/>
    <mergeCell ref="E53:E55"/>
    <mergeCell ref="F53:F55"/>
    <mergeCell ref="B52:B54"/>
    <mergeCell ref="C53:C55"/>
    <mergeCell ref="B28:B30"/>
    <mergeCell ref="C29:C30"/>
    <mergeCell ref="D53:D55"/>
    <mergeCell ref="B7:B9"/>
    <mergeCell ref="C8:C9"/>
    <mergeCell ref="B19:B21"/>
    <mergeCell ref="C20:C21"/>
    <mergeCell ref="B36:B37"/>
    <mergeCell ref="B66:F66"/>
    <mergeCell ref="O72:R73"/>
    <mergeCell ref="S72:S74"/>
    <mergeCell ref="G73:J73"/>
    <mergeCell ref="K73:N73"/>
  </mergeCells>
  <pageMargins left="0.75" right="0.75" top="1" bottom="1" header="0.5" footer="0.5"/>
  <pageSetup paperSize="8" scale="3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112"/>
  <sheetViews>
    <sheetView zoomScaleNormal="100" zoomScaleSheetLayoutView="100" workbookViewId="0">
      <selection activeCell="B42" sqref="B42"/>
    </sheetView>
  </sheetViews>
  <sheetFormatPr defaultColWidth="9.140625" defaultRowHeight="12.75" x14ac:dyDescent="0.2"/>
  <cols>
    <col min="1" max="1" width="14.5703125" style="234" customWidth="1"/>
    <col min="2" max="2" width="18.7109375" style="234" customWidth="1"/>
    <col min="3" max="3" width="42.28515625" style="234" bestFit="1" customWidth="1"/>
    <col min="4" max="4" width="11" style="234" customWidth="1"/>
    <col min="5" max="5" width="13" style="234" customWidth="1"/>
    <col min="6" max="6" width="13.140625" style="340" customWidth="1"/>
    <col min="7" max="7" width="13.7109375" style="234" bestFit="1" customWidth="1"/>
    <col min="8" max="8" width="13.7109375" style="234" customWidth="1"/>
    <col min="9" max="16384" width="9.140625" style="234"/>
  </cols>
  <sheetData>
    <row r="1" spans="2:26" ht="20.25" x14ac:dyDescent="0.2">
      <c r="B1" s="235" t="str">
        <f>Cover!C22</f>
        <v>SP AusNet</v>
      </c>
    </row>
    <row r="2" spans="2:26" ht="20.25" x14ac:dyDescent="0.2">
      <c r="B2" s="235" t="s">
        <v>292</v>
      </c>
    </row>
    <row r="3" spans="2:26" ht="21" thickBot="1" x14ac:dyDescent="0.25">
      <c r="B3" s="235">
        <f>Cover!C26</f>
        <v>2013</v>
      </c>
    </row>
    <row r="4" spans="2:26" ht="14.25" customHeight="1" thickBot="1" x14ac:dyDescent="0.25">
      <c r="B4" s="505" t="s">
        <v>906</v>
      </c>
      <c r="C4" s="506"/>
      <c r="D4" s="506"/>
      <c r="E4" s="506"/>
      <c r="F4" s="507"/>
    </row>
    <row r="5" spans="2:26" ht="14.25" customHeight="1" x14ac:dyDescent="0.2">
      <c r="B5" s="238" t="s">
        <v>293</v>
      </c>
      <c r="C5" s="400"/>
      <c r="D5" s="400"/>
      <c r="E5" s="400"/>
      <c r="F5" s="397"/>
      <c r="G5" s="236"/>
      <c r="H5" s="236"/>
      <c r="I5" s="236"/>
      <c r="J5" s="236"/>
      <c r="K5" s="236"/>
      <c r="L5" s="236"/>
      <c r="M5" s="236"/>
      <c r="N5" s="236"/>
      <c r="O5" s="236"/>
      <c r="P5" s="236"/>
      <c r="Q5" s="236"/>
      <c r="R5" s="236"/>
      <c r="S5" s="237"/>
      <c r="T5" s="237"/>
      <c r="U5" s="237"/>
      <c r="V5" s="237"/>
      <c r="W5" s="237"/>
      <c r="X5" s="237"/>
      <c r="Y5" s="237"/>
      <c r="Z5" s="237"/>
    </row>
    <row r="6" spans="2:26" ht="14.25" customHeight="1" x14ac:dyDescent="0.2">
      <c r="B6" s="238" t="s">
        <v>294</v>
      </c>
      <c r="C6" s="239"/>
      <c r="D6" s="239"/>
      <c r="E6" s="239"/>
      <c r="F6" s="341"/>
      <c r="G6" s="240"/>
      <c r="H6" s="240"/>
      <c r="I6" s="240"/>
      <c r="J6" s="240"/>
      <c r="K6" s="240"/>
      <c r="L6" s="240"/>
      <c r="M6" s="240"/>
      <c r="N6" s="240"/>
      <c r="O6" s="240"/>
      <c r="P6" s="240"/>
      <c r="Q6" s="240"/>
      <c r="R6" s="240"/>
      <c r="S6" s="241"/>
      <c r="T6" s="241"/>
      <c r="U6" s="241"/>
      <c r="V6" s="241"/>
      <c r="W6" s="241"/>
      <c r="X6" s="241"/>
      <c r="Y6" s="241"/>
      <c r="Z6" s="242"/>
    </row>
    <row r="7" spans="2:26" ht="14.25" customHeight="1" x14ac:dyDescent="0.2">
      <c r="B7" s="238" t="s">
        <v>295</v>
      </c>
      <c r="C7" s="239"/>
      <c r="D7" s="239"/>
      <c r="E7" s="239"/>
      <c r="F7" s="341"/>
      <c r="G7" s="240"/>
      <c r="H7" s="240"/>
      <c r="I7" s="240"/>
      <c r="J7" s="240"/>
      <c r="K7" s="240"/>
      <c r="L7" s="240"/>
      <c r="M7" s="240"/>
      <c r="N7" s="240"/>
      <c r="O7" s="240"/>
      <c r="P7" s="240"/>
      <c r="Q7" s="240"/>
      <c r="R7" s="240"/>
      <c r="S7" s="241"/>
      <c r="T7" s="241"/>
      <c r="U7" s="241"/>
      <c r="V7" s="241"/>
      <c r="W7" s="241"/>
      <c r="X7" s="241"/>
      <c r="Y7" s="241"/>
      <c r="Z7" s="242"/>
    </row>
    <row r="8" spans="2:26" ht="14.25" customHeight="1" x14ac:dyDescent="0.2">
      <c r="B8" s="238" t="s">
        <v>296</v>
      </c>
      <c r="C8" s="239"/>
      <c r="D8" s="239"/>
      <c r="E8" s="239"/>
      <c r="F8" s="341"/>
      <c r="G8" s="240"/>
      <c r="H8" s="240"/>
      <c r="I8" s="240"/>
      <c r="J8" s="240"/>
      <c r="K8" s="240"/>
      <c r="L8" s="240"/>
      <c r="M8" s="240"/>
      <c r="N8" s="240"/>
      <c r="O8" s="240"/>
      <c r="P8" s="240"/>
      <c r="Q8" s="240"/>
      <c r="R8" s="240"/>
      <c r="S8" s="241"/>
      <c r="T8" s="241"/>
      <c r="U8" s="241"/>
      <c r="V8" s="241"/>
      <c r="W8" s="241"/>
      <c r="X8" s="241"/>
      <c r="Y8" s="241"/>
      <c r="Z8" s="242"/>
    </row>
    <row r="9" spans="2:26" ht="14.25" customHeight="1" x14ac:dyDescent="0.2">
      <c r="B9" s="238" t="s">
        <v>297</v>
      </c>
      <c r="C9" s="239"/>
      <c r="D9" s="239"/>
      <c r="E9" s="239"/>
      <c r="F9" s="341"/>
      <c r="G9" s="240"/>
      <c r="H9" s="240"/>
      <c r="I9" s="240"/>
      <c r="J9" s="240"/>
      <c r="K9" s="240"/>
      <c r="L9" s="240"/>
      <c r="M9" s="240"/>
      <c r="N9" s="240"/>
      <c r="O9" s="240"/>
      <c r="P9" s="240"/>
      <c r="Q9" s="240"/>
      <c r="R9" s="240"/>
      <c r="S9" s="241"/>
      <c r="T9" s="241"/>
      <c r="U9" s="241"/>
      <c r="V9" s="241"/>
      <c r="W9" s="241"/>
      <c r="X9" s="241"/>
      <c r="Y9" s="241"/>
      <c r="Z9" s="242"/>
    </row>
    <row r="10" spans="2:26" ht="14.25" customHeight="1" x14ac:dyDescent="0.2">
      <c r="B10" s="238" t="s">
        <v>298</v>
      </c>
      <c r="C10" s="239"/>
      <c r="D10" s="239"/>
      <c r="E10" s="239"/>
      <c r="F10" s="341"/>
      <c r="G10" s="240"/>
      <c r="H10" s="240"/>
      <c r="I10" s="240"/>
      <c r="J10" s="240"/>
      <c r="K10" s="240"/>
      <c r="L10" s="240"/>
      <c r="M10" s="240"/>
      <c r="N10" s="240"/>
      <c r="O10" s="240"/>
      <c r="P10" s="240"/>
      <c r="Q10" s="240"/>
      <c r="R10" s="240"/>
      <c r="S10" s="241"/>
      <c r="T10" s="241"/>
      <c r="U10" s="241"/>
      <c r="V10" s="241"/>
      <c r="W10" s="241"/>
      <c r="X10" s="241"/>
      <c r="Y10" s="241"/>
      <c r="Z10" s="242"/>
    </row>
    <row r="11" spans="2:26" ht="14.25" customHeight="1" x14ac:dyDescent="0.2">
      <c r="B11" s="238" t="s">
        <v>299</v>
      </c>
      <c r="C11" s="239"/>
      <c r="D11" s="239"/>
      <c r="E11" s="239"/>
      <c r="F11" s="341"/>
      <c r="G11" s="240"/>
      <c r="H11" s="240"/>
      <c r="I11" s="240"/>
      <c r="J11" s="240"/>
      <c r="K11" s="240"/>
      <c r="L11" s="240"/>
      <c r="M11" s="240"/>
      <c r="N11" s="240"/>
      <c r="O11" s="240"/>
      <c r="P11" s="240"/>
      <c r="Q11" s="240"/>
      <c r="R11" s="240"/>
      <c r="S11" s="241"/>
      <c r="T11" s="241"/>
      <c r="U11" s="241"/>
      <c r="V11" s="241"/>
      <c r="W11" s="241"/>
      <c r="X11" s="241"/>
      <c r="Y11" s="241"/>
      <c r="Z11" s="242"/>
    </row>
    <row r="12" spans="2:26" ht="14.25" customHeight="1" x14ac:dyDescent="0.2">
      <c r="B12" s="238" t="s">
        <v>300</v>
      </c>
      <c r="C12" s="239"/>
      <c r="D12" s="239"/>
      <c r="E12" s="239"/>
      <c r="F12" s="341"/>
      <c r="G12" s="240"/>
      <c r="H12" s="240"/>
      <c r="I12" s="240"/>
      <c r="J12" s="240"/>
      <c r="K12" s="240"/>
      <c r="L12" s="240"/>
      <c r="M12" s="240"/>
      <c r="N12" s="240"/>
      <c r="O12" s="240"/>
      <c r="P12" s="240"/>
      <c r="Q12" s="240"/>
      <c r="R12" s="240"/>
      <c r="S12" s="241"/>
      <c r="T12" s="241"/>
      <c r="U12" s="241"/>
      <c r="V12" s="241"/>
      <c r="W12" s="241"/>
      <c r="X12" s="241"/>
      <c r="Y12" s="241"/>
      <c r="Z12" s="242"/>
    </row>
    <row r="13" spans="2:26" ht="14.25" customHeight="1" x14ac:dyDescent="0.2">
      <c r="B13" s="238"/>
      <c r="C13" s="239"/>
      <c r="D13" s="239"/>
      <c r="E13" s="239"/>
      <c r="F13" s="341"/>
      <c r="G13" s="240"/>
      <c r="H13" s="240"/>
      <c r="I13" s="240"/>
      <c r="J13" s="240"/>
      <c r="K13" s="240"/>
      <c r="L13" s="240"/>
      <c r="M13" s="240"/>
      <c r="N13" s="240"/>
      <c r="O13" s="240"/>
      <c r="P13" s="240"/>
      <c r="Q13" s="240"/>
      <c r="R13" s="240"/>
      <c r="S13" s="241"/>
      <c r="T13" s="241"/>
      <c r="U13" s="241"/>
      <c r="V13" s="241"/>
      <c r="W13" s="241"/>
      <c r="X13" s="241"/>
      <c r="Y13" s="241"/>
      <c r="Z13" s="242"/>
    </row>
    <row r="14" spans="2:26" ht="14.25" customHeight="1" x14ac:dyDescent="0.2">
      <c r="B14" s="238" t="s">
        <v>301</v>
      </c>
      <c r="C14" s="239"/>
      <c r="D14" s="239"/>
      <c r="E14" s="239"/>
      <c r="F14" s="341"/>
      <c r="G14" s="240"/>
      <c r="H14" s="240"/>
      <c r="I14" s="240"/>
      <c r="J14" s="240"/>
      <c r="K14" s="240"/>
      <c r="L14" s="240"/>
      <c r="M14" s="240"/>
      <c r="N14" s="240"/>
      <c r="O14" s="240"/>
      <c r="P14" s="240"/>
      <c r="Q14" s="240"/>
      <c r="R14" s="240"/>
      <c r="S14" s="241"/>
      <c r="T14" s="241"/>
      <c r="U14" s="241"/>
      <c r="V14" s="241"/>
      <c r="W14" s="241"/>
      <c r="X14" s="241"/>
      <c r="Y14" s="241"/>
      <c r="Z14" s="242"/>
    </row>
    <row r="15" spans="2:26" ht="14.25" customHeight="1" x14ac:dyDescent="0.2">
      <c r="B15" s="238" t="s">
        <v>302</v>
      </c>
      <c r="C15" s="239"/>
      <c r="D15" s="239"/>
      <c r="E15" s="239"/>
      <c r="F15" s="341"/>
      <c r="G15" s="240"/>
      <c r="H15" s="240"/>
      <c r="I15" s="240"/>
      <c r="J15" s="240"/>
      <c r="K15" s="240"/>
      <c r="L15" s="240"/>
      <c r="M15" s="240"/>
      <c r="N15" s="240"/>
      <c r="O15" s="240"/>
      <c r="P15" s="240"/>
      <c r="Q15" s="240"/>
      <c r="R15" s="240"/>
      <c r="S15" s="241"/>
      <c r="T15" s="241"/>
      <c r="U15" s="241"/>
      <c r="V15" s="241"/>
      <c r="W15" s="241"/>
      <c r="X15" s="241"/>
      <c r="Y15" s="241"/>
      <c r="Z15" s="242"/>
    </row>
    <row r="16" spans="2:26" ht="14.25" customHeight="1" x14ac:dyDescent="0.2">
      <c r="B16" s="238" t="s">
        <v>303</v>
      </c>
      <c r="C16" s="239"/>
      <c r="D16" s="239"/>
      <c r="E16" s="239"/>
      <c r="F16" s="341"/>
      <c r="G16" s="240"/>
      <c r="H16" s="240"/>
      <c r="I16" s="240"/>
      <c r="J16" s="240"/>
      <c r="K16" s="240"/>
      <c r="L16" s="240"/>
      <c r="M16" s="240"/>
      <c r="N16" s="240"/>
      <c r="O16" s="240"/>
      <c r="P16" s="240"/>
      <c r="Q16" s="240"/>
      <c r="R16" s="240"/>
      <c r="S16" s="241"/>
      <c r="T16" s="241"/>
      <c r="U16" s="241"/>
      <c r="V16" s="241"/>
      <c r="W16" s="241"/>
      <c r="X16" s="241"/>
      <c r="Y16" s="241"/>
      <c r="Z16" s="242"/>
    </row>
    <row r="17" spans="2:112" ht="14.25" customHeight="1" x14ac:dyDescent="0.2">
      <c r="B17" s="238" t="s">
        <v>304</v>
      </c>
      <c r="C17" s="239"/>
      <c r="D17" s="239"/>
      <c r="E17" s="239"/>
      <c r="F17" s="341"/>
      <c r="G17" s="240"/>
      <c r="H17" s="240"/>
      <c r="I17" s="240"/>
      <c r="J17" s="240"/>
      <c r="K17" s="240"/>
      <c r="L17" s="240"/>
      <c r="M17" s="240"/>
      <c r="N17" s="240"/>
      <c r="O17" s="240"/>
      <c r="P17" s="240"/>
      <c r="Q17" s="240"/>
      <c r="R17" s="240"/>
      <c r="S17" s="241"/>
      <c r="T17" s="241"/>
      <c r="U17" s="241"/>
      <c r="V17" s="241"/>
      <c r="W17" s="241"/>
      <c r="X17" s="241"/>
      <c r="Y17" s="241"/>
      <c r="Z17" s="242"/>
    </row>
    <row r="18" spans="2:112" ht="14.25" customHeight="1" x14ac:dyDescent="0.2">
      <c r="B18" s="238" t="s">
        <v>305</v>
      </c>
      <c r="C18" s="239"/>
      <c r="D18" s="239"/>
      <c r="E18" s="239"/>
      <c r="F18" s="341"/>
      <c r="G18" s="240"/>
      <c r="H18" s="240"/>
      <c r="I18" s="240"/>
      <c r="J18" s="240"/>
      <c r="K18" s="240"/>
      <c r="L18" s="240"/>
      <c r="M18" s="240"/>
      <c r="N18" s="240"/>
      <c r="O18" s="240"/>
      <c r="P18" s="240"/>
      <c r="Q18" s="240"/>
      <c r="R18" s="240"/>
      <c r="S18" s="241"/>
      <c r="T18" s="241"/>
      <c r="U18" s="241"/>
      <c r="V18" s="241"/>
      <c r="W18" s="241"/>
      <c r="X18" s="241"/>
      <c r="Y18" s="241"/>
      <c r="Z18" s="242"/>
    </row>
    <row r="19" spans="2:112" ht="14.25" customHeight="1" x14ac:dyDescent="0.2">
      <c r="B19" s="238" t="s">
        <v>306</v>
      </c>
      <c r="C19" s="239"/>
      <c r="D19" s="239"/>
      <c r="E19" s="239"/>
      <c r="F19" s="341"/>
      <c r="G19" s="240"/>
      <c r="H19" s="240"/>
      <c r="I19" s="240"/>
      <c r="J19" s="240"/>
      <c r="K19" s="240"/>
      <c r="L19" s="240"/>
      <c r="M19" s="240"/>
      <c r="N19" s="240"/>
      <c r="O19" s="240"/>
      <c r="P19" s="240"/>
      <c r="Q19" s="240"/>
      <c r="R19" s="240"/>
      <c r="S19" s="241"/>
      <c r="T19" s="241"/>
      <c r="U19" s="241"/>
      <c r="V19" s="241"/>
      <c r="W19" s="241"/>
      <c r="X19" s="241"/>
      <c r="Y19" s="241"/>
      <c r="Z19" s="242"/>
    </row>
    <row r="20" spans="2:112" ht="14.25" customHeight="1" x14ac:dyDescent="0.2">
      <c r="B20" s="238"/>
      <c r="C20" s="239"/>
      <c r="D20" s="239"/>
      <c r="E20" s="239"/>
      <c r="F20" s="341"/>
      <c r="G20" s="240"/>
      <c r="H20" s="240"/>
      <c r="I20" s="240"/>
      <c r="J20" s="240"/>
      <c r="K20" s="240"/>
      <c r="L20" s="240"/>
      <c r="M20" s="240"/>
      <c r="N20" s="240"/>
      <c r="O20" s="240"/>
      <c r="P20" s="240"/>
      <c r="Q20" s="240"/>
      <c r="R20" s="240"/>
      <c r="S20" s="241"/>
      <c r="T20" s="241"/>
      <c r="U20" s="241"/>
      <c r="V20" s="241"/>
      <c r="W20" s="241"/>
      <c r="X20" s="241"/>
      <c r="Y20" s="241"/>
      <c r="Z20" s="242"/>
    </row>
    <row r="21" spans="2:112" ht="14.25" customHeight="1" x14ac:dyDescent="0.2">
      <c r="B21" s="243"/>
      <c r="C21" s="244"/>
      <c r="D21" s="244"/>
      <c r="E21" s="244"/>
      <c r="F21" s="342"/>
      <c r="G21" s="245"/>
      <c r="H21" s="245"/>
      <c r="I21" s="245"/>
      <c r="J21" s="245"/>
      <c r="K21" s="245"/>
      <c r="L21" s="245"/>
      <c r="M21" s="245"/>
      <c r="N21" s="245"/>
      <c r="O21" s="245"/>
      <c r="P21" s="245"/>
      <c r="Q21" s="245"/>
      <c r="R21" s="245"/>
      <c r="S21" s="246"/>
      <c r="T21" s="246"/>
      <c r="U21" s="246"/>
      <c r="V21" s="246"/>
      <c r="W21" s="246"/>
      <c r="X21" s="246"/>
      <c r="Y21" s="246"/>
      <c r="Z21" s="246"/>
    </row>
    <row r="22" spans="2:112" ht="14.25" customHeight="1" x14ac:dyDescent="0.2"/>
    <row r="23" spans="2:112" ht="15.75" x14ac:dyDescent="0.25">
      <c r="B23" s="521" t="s">
        <v>307</v>
      </c>
      <c r="C23" s="521"/>
      <c r="D23" s="247"/>
      <c r="E23" s="248"/>
      <c r="F23" s="343"/>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c r="BQ23" s="248"/>
      <c r="BR23" s="248"/>
      <c r="BS23" s="248"/>
      <c r="BT23" s="248"/>
      <c r="BU23" s="248"/>
      <c r="BV23" s="248"/>
      <c r="BW23" s="248"/>
      <c r="BX23" s="248"/>
      <c r="BY23" s="248"/>
      <c r="BZ23" s="248"/>
      <c r="CA23" s="248"/>
      <c r="CB23" s="248"/>
      <c r="CC23" s="248"/>
      <c r="CD23" s="248"/>
      <c r="CE23" s="248"/>
      <c r="CF23" s="248"/>
      <c r="CG23" s="248"/>
      <c r="CH23" s="248"/>
      <c r="CI23" s="248"/>
      <c r="CJ23" s="248"/>
      <c r="CK23" s="248"/>
      <c r="CL23" s="248"/>
      <c r="CM23" s="248"/>
      <c r="CN23" s="248"/>
      <c r="CO23" s="248"/>
      <c r="CP23" s="248"/>
      <c r="CQ23" s="248"/>
      <c r="CR23" s="248"/>
      <c r="CS23" s="248"/>
      <c r="CT23" s="248"/>
      <c r="CU23" s="248"/>
      <c r="CV23" s="248"/>
      <c r="CW23" s="248"/>
      <c r="CX23" s="248"/>
      <c r="CY23" s="248"/>
      <c r="CZ23" s="248"/>
      <c r="DA23" s="248"/>
      <c r="DB23" s="248"/>
      <c r="DC23" s="248"/>
      <c r="DD23" s="248"/>
      <c r="DE23" s="248"/>
    </row>
    <row r="24" spans="2:112" x14ac:dyDescent="0.2">
      <c r="B24" s="248"/>
      <c r="C24" s="248"/>
      <c r="D24" s="248"/>
      <c r="E24" s="248"/>
      <c r="F24" s="343"/>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row>
    <row r="25" spans="2:112" ht="12.75" customHeight="1" x14ac:dyDescent="0.2">
      <c r="B25" s="522" t="s">
        <v>308</v>
      </c>
      <c r="C25" s="249" t="s">
        <v>309</v>
      </c>
      <c r="D25" s="524" t="s">
        <v>310</v>
      </c>
      <c r="E25" s="525"/>
      <c r="F25" s="526" t="s">
        <v>311</v>
      </c>
      <c r="G25" s="519" t="s">
        <v>464</v>
      </c>
      <c r="H25" s="519" t="s">
        <v>312</v>
      </c>
      <c r="I25" s="519" t="s">
        <v>313</v>
      </c>
      <c r="J25" s="250" t="s">
        <v>314</v>
      </c>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251"/>
      <c r="BW25" s="251"/>
      <c r="BX25" s="251"/>
      <c r="BY25" s="251"/>
      <c r="BZ25" s="251"/>
      <c r="CA25" s="251"/>
      <c r="CB25" s="251"/>
      <c r="CC25" s="251"/>
      <c r="CD25" s="251"/>
      <c r="CE25" s="251"/>
      <c r="CF25" s="251"/>
      <c r="CG25" s="251"/>
      <c r="CH25" s="251"/>
      <c r="CI25" s="251"/>
      <c r="CJ25" s="251"/>
      <c r="CK25" s="251"/>
      <c r="CL25" s="251"/>
      <c r="CM25" s="251"/>
      <c r="CN25" s="251"/>
      <c r="CO25" s="251"/>
      <c r="CP25" s="251"/>
      <c r="CQ25" s="251"/>
      <c r="CR25" s="251"/>
      <c r="CS25" s="251"/>
      <c r="CT25" s="251"/>
      <c r="CU25" s="251"/>
      <c r="CV25" s="251"/>
      <c r="CW25" s="251"/>
      <c r="CX25" s="251"/>
      <c r="CY25" s="251"/>
      <c r="CZ25" s="251"/>
      <c r="DA25" s="251"/>
      <c r="DB25" s="251"/>
      <c r="DC25" s="251"/>
      <c r="DD25" s="251"/>
      <c r="DE25" s="251"/>
      <c r="DF25" s="252"/>
      <c r="DG25" s="79"/>
      <c r="DH25" s="79"/>
    </row>
    <row r="26" spans="2:112" ht="32.25" customHeight="1" x14ac:dyDescent="0.2">
      <c r="B26" s="523"/>
      <c r="C26" s="253"/>
      <c r="D26" s="254" t="s">
        <v>315</v>
      </c>
      <c r="E26" s="255" t="s">
        <v>316</v>
      </c>
      <c r="F26" s="527"/>
      <c r="G26" s="520"/>
      <c r="H26" s="520"/>
      <c r="I26" s="520"/>
      <c r="J26" s="256" t="s">
        <v>317</v>
      </c>
      <c r="K26" s="256" t="s">
        <v>318</v>
      </c>
      <c r="L26" s="256" t="s">
        <v>319</v>
      </c>
      <c r="M26" s="256" t="s">
        <v>320</v>
      </c>
      <c r="N26" s="256" t="s">
        <v>321</v>
      </c>
      <c r="O26" s="256" t="s">
        <v>322</v>
      </c>
      <c r="P26" s="256" t="s">
        <v>323</v>
      </c>
      <c r="Q26" s="256" t="s">
        <v>324</v>
      </c>
      <c r="R26" s="256" t="s">
        <v>325</v>
      </c>
      <c r="S26" s="256" t="s">
        <v>326</v>
      </c>
      <c r="T26" s="256" t="s">
        <v>327</v>
      </c>
      <c r="U26" s="256" t="s">
        <v>328</v>
      </c>
      <c r="V26" s="256" t="s">
        <v>329</v>
      </c>
      <c r="W26" s="256" t="s">
        <v>330</v>
      </c>
      <c r="X26" s="256" t="s">
        <v>331</v>
      </c>
      <c r="Y26" s="256" t="s">
        <v>332</v>
      </c>
      <c r="Z26" s="256" t="s">
        <v>333</v>
      </c>
      <c r="AA26" s="256" t="s">
        <v>334</v>
      </c>
      <c r="AB26" s="256" t="s">
        <v>335</v>
      </c>
      <c r="AC26" s="256" t="s">
        <v>336</v>
      </c>
      <c r="AD26" s="256" t="s">
        <v>337</v>
      </c>
      <c r="AE26" s="256" t="s">
        <v>338</v>
      </c>
      <c r="AF26" s="256" t="s">
        <v>339</v>
      </c>
      <c r="AG26" s="256" t="s">
        <v>340</v>
      </c>
      <c r="AH26" s="256" t="s">
        <v>341</v>
      </c>
      <c r="AI26" s="256" t="s">
        <v>342</v>
      </c>
      <c r="AJ26" s="256" t="s">
        <v>343</v>
      </c>
      <c r="AK26" s="256" t="s">
        <v>344</v>
      </c>
      <c r="AL26" s="256" t="s">
        <v>345</v>
      </c>
      <c r="AM26" s="256" t="s">
        <v>346</v>
      </c>
      <c r="AN26" s="256" t="s">
        <v>347</v>
      </c>
      <c r="AO26" s="256" t="s">
        <v>348</v>
      </c>
      <c r="AP26" s="256" t="s">
        <v>349</v>
      </c>
      <c r="AQ26" s="256" t="s">
        <v>350</v>
      </c>
      <c r="AR26" s="256" t="s">
        <v>351</v>
      </c>
      <c r="AS26" s="256" t="s">
        <v>352</v>
      </c>
      <c r="AT26" s="256" t="s">
        <v>353</v>
      </c>
      <c r="AU26" s="256" t="s">
        <v>354</v>
      </c>
      <c r="AV26" s="256" t="s">
        <v>355</v>
      </c>
      <c r="AW26" s="256" t="s">
        <v>356</v>
      </c>
      <c r="AX26" s="256" t="s">
        <v>357</v>
      </c>
      <c r="AY26" s="256" t="s">
        <v>358</v>
      </c>
      <c r="AZ26" s="256" t="s">
        <v>359</v>
      </c>
      <c r="BA26" s="256" t="s">
        <v>360</v>
      </c>
      <c r="BB26" s="256" t="s">
        <v>361</v>
      </c>
      <c r="BC26" s="256" t="s">
        <v>362</v>
      </c>
      <c r="BD26" s="256" t="s">
        <v>363</v>
      </c>
      <c r="BE26" s="256" t="s">
        <v>364</v>
      </c>
      <c r="BF26" s="256" t="s">
        <v>365</v>
      </c>
      <c r="BG26" s="256" t="s">
        <v>366</v>
      </c>
      <c r="BH26" s="256" t="s">
        <v>367</v>
      </c>
      <c r="BI26" s="256" t="s">
        <v>368</v>
      </c>
      <c r="BJ26" s="256" t="s">
        <v>369</v>
      </c>
      <c r="BK26" s="256" t="s">
        <v>370</v>
      </c>
      <c r="BL26" s="256" t="s">
        <v>371</v>
      </c>
      <c r="BM26" s="256" t="s">
        <v>372</v>
      </c>
      <c r="BN26" s="256" t="s">
        <v>373</v>
      </c>
      <c r="BO26" s="256" t="s">
        <v>374</v>
      </c>
      <c r="BP26" s="256" t="s">
        <v>375</v>
      </c>
      <c r="BQ26" s="256" t="s">
        <v>376</v>
      </c>
      <c r="BR26" s="256" t="s">
        <v>377</v>
      </c>
      <c r="BS26" s="256" t="s">
        <v>378</v>
      </c>
      <c r="BT26" s="256" t="s">
        <v>379</v>
      </c>
      <c r="BU26" s="256" t="s">
        <v>380</v>
      </c>
      <c r="BV26" s="256" t="s">
        <v>381</v>
      </c>
      <c r="BW26" s="256" t="s">
        <v>382</v>
      </c>
      <c r="BX26" s="256" t="s">
        <v>383</v>
      </c>
      <c r="BY26" s="256" t="s">
        <v>384</v>
      </c>
      <c r="BZ26" s="256" t="s">
        <v>385</v>
      </c>
      <c r="CA26" s="256" t="s">
        <v>386</v>
      </c>
      <c r="CB26" s="256" t="s">
        <v>387</v>
      </c>
      <c r="CC26" s="256" t="s">
        <v>388</v>
      </c>
      <c r="CD26" s="256" t="s">
        <v>389</v>
      </c>
      <c r="CE26" s="256" t="s">
        <v>390</v>
      </c>
      <c r="CF26" s="256" t="s">
        <v>391</v>
      </c>
      <c r="CG26" s="256" t="s">
        <v>392</v>
      </c>
      <c r="CH26" s="256" t="s">
        <v>393</v>
      </c>
      <c r="CI26" s="256" t="s">
        <v>394</v>
      </c>
      <c r="CJ26" s="256" t="s">
        <v>395</v>
      </c>
      <c r="CK26" s="256" t="s">
        <v>396</v>
      </c>
      <c r="CL26" s="256" t="s">
        <v>397</v>
      </c>
      <c r="CM26" s="256" t="s">
        <v>398</v>
      </c>
      <c r="CN26" s="256" t="s">
        <v>399</v>
      </c>
      <c r="CO26" s="256" t="s">
        <v>400</v>
      </c>
      <c r="CP26" s="256" t="s">
        <v>401</v>
      </c>
      <c r="CQ26" s="256" t="s">
        <v>402</v>
      </c>
      <c r="CR26" s="256" t="s">
        <v>403</v>
      </c>
      <c r="CS26" s="256" t="s">
        <v>404</v>
      </c>
      <c r="CT26" s="256" t="s">
        <v>405</v>
      </c>
      <c r="CU26" s="256" t="s">
        <v>406</v>
      </c>
      <c r="CV26" s="256" t="s">
        <v>407</v>
      </c>
      <c r="CW26" s="256" t="s">
        <v>408</v>
      </c>
      <c r="CX26" s="256" t="s">
        <v>409</v>
      </c>
      <c r="CY26" s="256" t="s">
        <v>410</v>
      </c>
      <c r="CZ26" s="256" t="s">
        <v>411</v>
      </c>
      <c r="DA26" s="256" t="s">
        <v>412</v>
      </c>
      <c r="DB26" s="256" t="s">
        <v>413</v>
      </c>
      <c r="DC26" s="256" t="s">
        <v>414</v>
      </c>
      <c r="DD26" s="256" t="s">
        <v>415</v>
      </c>
      <c r="DE26" s="256" t="s">
        <v>416</v>
      </c>
      <c r="DF26" s="256" t="s">
        <v>417</v>
      </c>
      <c r="DG26" s="256" t="s">
        <v>418</v>
      </c>
      <c r="DH26" s="256" t="s">
        <v>419</v>
      </c>
    </row>
    <row r="27" spans="2:112" x14ac:dyDescent="0.2">
      <c r="B27" s="257"/>
      <c r="C27" s="257" t="s">
        <v>420</v>
      </c>
      <c r="D27" s="254"/>
      <c r="E27" s="255"/>
      <c r="F27" s="344"/>
      <c r="G27" s="258"/>
      <c r="H27" s="258"/>
      <c r="I27" s="259"/>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6"/>
      <c r="BZ27" s="256"/>
      <c r="CA27" s="256"/>
      <c r="CB27" s="256"/>
      <c r="CC27" s="256"/>
      <c r="CD27" s="256"/>
      <c r="CE27" s="256"/>
      <c r="CF27" s="256"/>
      <c r="CG27" s="256"/>
      <c r="CH27" s="256"/>
      <c r="CI27" s="256"/>
      <c r="CJ27" s="256"/>
      <c r="CK27" s="256"/>
      <c r="CL27" s="256"/>
      <c r="CM27" s="256"/>
      <c r="CN27" s="256"/>
      <c r="CO27" s="256"/>
      <c r="CP27" s="256"/>
      <c r="CQ27" s="256"/>
      <c r="CR27" s="256"/>
      <c r="CS27" s="256"/>
      <c r="CT27" s="256"/>
      <c r="CU27" s="256"/>
      <c r="CV27" s="256"/>
      <c r="CW27" s="256"/>
      <c r="CX27" s="256"/>
      <c r="CY27" s="256"/>
      <c r="CZ27" s="256"/>
      <c r="DA27" s="256"/>
      <c r="DB27" s="256"/>
      <c r="DC27" s="256"/>
      <c r="DD27" s="256"/>
      <c r="DE27" s="256"/>
      <c r="DF27" s="256"/>
      <c r="DG27" s="256"/>
      <c r="DH27" s="256"/>
    </row>
    <row r="28" spans="2:112" x14ac:dyDescent="0.2">
      <c r="B28" s="260"/>
      <c r="C28" s="261" t="s">
        <v>421</v>
      </c>
      <c r="D28" s="262"/>
      <c r="E28" s="263"/>
      <c r="F28" s="345"/>
      <c r="G28" s="264"/>
      <c r="H28" s="264"/>
      <c r="I28" s="265">
        <f>SUM(J28:DH28)</f>
        <v>0</v>
      </c>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row>
    <row r="29" spans="2:112" x14ac:dyDescent="0.2">
      <c r="B29" s="260"/>
      <c r="C29" s="261" t="s">
        <v>422</v>
      </c>
      <c r="D29" s="262"/>
      <c r="E29" s="263"/>
      <c r="F29" s="345"/>
      <c r="G29" s="264"/>
      <c r="H29" s="264"/>
      <c r="I29" s="265">
        <f>SUM(J29:DH29)</f>
        <v>0</v>
      </c>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row>
    <row r="30" spans="2:112" x14ac:dyDescent="0.2">
      <c r="B30" s="260"/>
      <c r="C30" s="261" t="s">
        <v>423</v>
      </c>
      <c r="D30" s="262"/>
      <c r="E30" s="263"/>
      <c r="F30" s="345"/>
      <c r="G30" s="264"/>
      <c r="H30" s="264"/>
      <c r="I30" s="265">
        <f>SUM(J30:DH30)</f>
        <v>0</v>
      </c>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row>
    <row r="31" spans="2:112" x14ac:dyDescent="0.2">
      <c r="B31" s="260"/>
      <c r="C31" s="257" t="s">
        <v>424</v>
      </c>
      <c r="D31" s="254"/>
      <c r="E31" s="255"/>
      <c r="F31" s="344"/>
      <c r="G31" s="258"/>
      <c r="H31" s="258"/>
      <c r="I31" s="259"/>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c r="CP31" s="256"/>
      <c r="CQ31" s="256"/>
      <c r="CR31" s="256"/>
      <c r="CS31" s="256"/>
      <c r="CT31" s="256"/>
      <c r="CU31" s="256"/>
      <c r="CV31" s="256"/>
      <c r="CW31" s="256"/>
      <c r="CX31" s="256"/>
      <c r="CY31" s="256"/>
      <c r="CZ31" s="256"/>
      <c r="DA31" s="256"/>
      <c r="DB31" s="256"/>
      <c r="DC31" s="256"/>
      <c r="DD31" s="256"/>
      <c r="DE31" s="256"/>
      <c r="DF31" s="256"/>
      <c r="DG31" s="256"/>
      <c r="DH31" s="256"/>
    </row>
    <row r="32" spans="2:112" x14ac:dyDescent="0.2">
      <c r="B32" s="260"/>
      <c r="C32" s="261" t="s">
        <v>421</v>
      </c>
      <c r="D32" s="262"/>
      <c r="E32" s="263"/>
      <c r="F32" s="345"/>
      <c r="G32" s="264"/>
      <c r="H32" s="264"/>
      <c r="I32" s="265">
        <f>SUM(J32:DH32)</f>
        <v>0</v>
      </c>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row>
    <row r="33" spans="2:112" x14ac:dyDescent="0.2">
      <c r="B33" s="260"/>
      <c r="C33" s="261" t="s">
        <v>422</v>
      </c>
      <c r="D33" s="262"/>
      <c r="E33" s="263"/>
      <c r="F33" s="345"/>
      <c r="G33" s="264"/>
      <c r="H33" s="264"/>
      <c r="I33" s="265">
        <f>SUM(J33:DH33)</f>
        <v>0</v>
      </c>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row>
    <row r="34" spans="2:112" x14ac:dyDescent="0.2">
      <c r="B34" s="260"/>
      <c r="C34" s="261" t="s">
        <v>423</v>
      </c>
      <c r="D34" s="262"/>
      <c r="E34" s="263"/>
      <c r="F34" s="345"/>
      <c r="G34" s="264"/>
      <c r="H34" s="264"/>
      <c r="I34" s="265">
        <f>SUM(J34:DH34)</f>
        <v>0</v>
      </c>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row>
    <row r="35" spans="2:112" x14ac:dyDescent="0.2">
      <c r="B35" s="260"/>
      <c r="C35" s="267" t="s">
        <v>425</v>
      </c>
      <c r="D35" s="254"/>
      <c r="E35" s="255"/>
      <c r="F35" s="344"/>
      <c r="G35" s="258"/>
      <c r="H35" s="258"/>
      <c r="I35" s="259"/>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row>
    <row r="36" spans="2:112" x14ac:dyDescent="0.2">
      <c r="B36" s="260"/>
      <c r="C36" s="261" t="s">
        <v>421</v>
      </c>
      <c r="D36" s="262"/>
      <c r="E36" s="263"/>
      <c r="F36" s="345"/>
      <c r="G36" s="264"/>
      <c r="H36" s="264"/>
      <c r="I36" s="265">
        <f>SUM(J36:DH36)</f>
        <v>0</v>
      </c>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row>
    <row r="37" spans="2:112" ht="26.25" customHeight="1" x14ac:dyDescent="0.2">
      <c r="B37" s="260"/>
      <c r="C37" s="261" t="s">
        <v>422</v>
      </c>
      <c r="D37" s="262"/>
      <c r="E37" s="263"/>
      <c r="F37" s="345"/>
      <c r="G37" s="264"/>
      <c r="H37" s="264"/>
      <c r="I37" s="265">
        <f>SUM(J37:DH37)</f>
        <v>0</v>
      </c>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row>
    <row r="38" spans="2:112" x14ac:dyDescent="0.2">
      <c r="B38" s="260"/>
      <c r="C38" s="261" t="s">
        <v>423</v>
      </c>
      <c r="D38" s="262"/>
      <c r="E38" s="263"/>
      <c r="F38" s="345"/>
      <c r="G38" s="264"/>
      <c r="H38" s="264"/>
      <c r="I38" s="265">
        <f>SUM(J38:DH38)</f>
        <v>0</v>
      </c>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row>
    <row r="39" spans="2:112" x14ac:dyDescent="0.2">
      <c r="B39" s="260"/>
      <c r="C39" s="267" t="s">
        <v>426</v>
      </c>
      <c r="D39" s="254"/>
      <c r="E39" s="255"/>
      <c r="F39" s="344"/>
      <c r="G39" s="258"/>
      <c r="H39" s="258"/>
      <c r="I39" s="259"/>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6"/>
      <c r="BR39" s="256"/>
      <c r="BS39" s="256"/>
      <c r="BT39" s="256"/>
      <c r="BU39" s="256"/>
      <c r="BV39" s="256"/>
      <c r="BW39" s="256"/>
      <c r="BX39" s="256"/>
      <c r="BY39" s="256"/>
      <c r="BZ39" s="256"/>
      <c r="CA39" s="256"/>
      <c r="CB39" s="256"/>
      <c r="CC39" s="256"/>
      <c r="CD39" s="256"/>
      <c r="CE39" s="256"/>
      <c r="CF39" s="256"/>
      <c r="CG39" s="256"/>
      <c r="CH39" s="256"/>
      <c r="CI39" s="256"/>
      <c r="CJ39" s="256"/>
      <c r="CK39" s="256"/>
      <c r="CL39" s="256"/>
      <c r="CM39" s="256"/>
      <c r="CN39" s="256"/>
      <c r="CO39" s="256"/>
      <c r="CP39" s="256"/>
      <c r="CQ39" s="256"/>
      <c r="CR39" s="256"/>
      <c r="CS39" s="256"/>
      <c r="CT39" s="256"/>
      <c r="CU39" s="256"/>
      <c r="CV39" s="256"/>
      <c r="CW39" s="256"/>
      <c r="CX39" s="256"/>
      <c r="CY39" s="256"/>
      <c r="CZ39" s="256"/>
      <c r="DA39" s="256"/>
      <c r="DB39" s="256"/>
      <c r="DC39" s="256"/>
      <c r="DD39" s="256"/>
      <c r="DE39" s="256"/>
      <c r="DF39" s="256"/>
      <c r="DG39" s="256"/>
      <c r="DH39" s="256"/>
    </row>
    <row r="40" spans="2:112" x14ac:dyDescent="0.2">
      <c r="B40" s="260"/>
      <c r="C40" s="261" t="s">
        <v>421</v>
      </c>
      <c r="D40" s="262"/>
      <c r="E40" s="263"/>
      <c r="F40" s="345"/>
      <c r="G40" s="264"/>
      <c r="H40" s="264"/>
      <c r="I40" s="265">
        <f>SUM(J40:DH40)</f>
        <v>0</v>
      </c>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row>
    <row r="41" spans="2:112" x14ac:dyDescent="0.2">
      <c r="B41" s="260"/>
      <c r="C41" s="261" t="s">
        <v>422</v>
      </c>
      <c r="D41" s="262"/>
      <c r="E41" s="263"/>
      <c r="F41" s="345"/>
      <c r="G41" s="264"/>
      <c r="H41" s="264"/>
      <c r="I41" s="265">
        <f>SUM(J41:DH41)</f>
        <v>0</v>
      </c>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row>
    <row r="42" spans="2:112" x14ac:dyDescent="0.2">
      <c r="B42" s="260"/>
      <c r="C42" s="261" t="s">
        <v>423</v>
      </c>
      <c r="D42" s="262"/>
      <c r="E42" s="263"/>
      <c r="F42" s="345"/>
      <c r="G42" s="264"/>
      <c r="H42" s="264"/>
      <c r="I42" s="265">
        <f>SUM(J42:DH42)</f>
        <v>0</v>
      </c>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row>
    <row r="43" spans="2:112" x14ac:dyDescent="0.2">
      <c r="B43" s="260"/>
      <c r="C43" s="267" t="s">
        <v>427</v>
      </c>
      <c r="D43" s="254"/>
      <c r="E43" s="255"/>
      <c r="F43" s="344"/>
      <c r="G43" s="258"/>
      <c r="H43" s="258"/>
      <c r="I43" s="259"/>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row>
    <row r="44" spans="2:112" x14ac:dyDescent="0.2">
      <c r="B44" s="260"/>
      <c r="C44" s="261" t="s">
        <v>421</v>
      </c>
      <c r="D44" s="262"/>
      <c r="E44" s="263"/>
      <c r="F44" s="345"/>
      <c r="G44" s="264"/>
      <c r="H44" s="264"/>
      <c r="I44" s="265">
        <f>SUM(J44:DH44)</f>
        <v>0</v>
      </c>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row>
    <row r="45" spans="2:112" x14ac:dyDescent="0.2">
      <c r="B45" s="260"/>
      <c r="C45" s="261" t="s">
        <v>422</v>
      </c>
      <c r="D45" s="262"/>
      <c r="E45" s="263"/>
      <c r="F45" s="345"/>
      <c r="G45" s="264"/>
      <c r="H45" s="264"/>
      <c r="I45" s="265">
        <f>SUM(J45:DH45)</f>
        <v>0</v>
      </c>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row>
    <row r="46" spans="2:112" x14ac:dyDescent="0.2">
      <c r="B46" s="260"/>
      <c r="C46" s="261" t="s">
        <v>423</v>
      </c>
      <c r="D46" s="262"/>
      <c r="E46" s="263"/>
      <c r="F46" s="345"/>
      <c r="G46" s="264"/>
      <c r="H46" s="264"/>
      <c r="I46" s="265">
        <f>SUM(J46:DH46)</f>
        <v>0</v>
      </c>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row>
    <row r="47" spans="2:112" x14ac:dyDescent="0.2">
      <c r="B47" s="260"/>
      <c r="C47" s="267" t="s">
        <v>428</v>
      </c>
      <c r="D47" s="254"/>
      <c r="E47" s="255"/>
      <c r="F47" s="344"/>
      <c r="G47" s="258"/>
      <c r="H47" s="258"/>
      <c r="I47" s="259"/>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6"/>
      <c r="BR47" s="256"/>
      <c r="BS47" s="256"/>
      <c r="BT47" s="256"/>
      <c r="BU47" s="256"/>
      <c r="BV47" s="256"/>
      <c r="BW47" s="256"/>
      <c r="BX47" s="256"/>
      <c r="BY47" s="256"/>
      <c r="BZ47" s="256"/>
      <c r="CA47" s="256"/>
      <c r="CB47" s="256"/>
      <c r="CC47" s="256"/>
      <c r="CD47" s="256"/>
      <c r="CE47" s="256"/>
      <c r="CF47" s="256"/>
      <c r="CG47" s="256"/>
      <c r="CH47" s="256"/>
      <c r="CI47" s="256"/>
      <c r="CJ47" s="256"/>
      <c r="CK47" s="256"/>
      <c r="CL47" s="256"/>
      <c r="CM47" s="256"/>
      <c r="CN47" s="256"/>
      <c r="CO47" s="256"/>
      <c r="CP47" s="256"/>
      <c r="CQ47" s="256"/>
      <c r="CR47" s="256"/>
      <c r="CS47" s="256"/>
      <c r="CT47" s="256"/>
      <c r="CU47" s="256"/>
      <c r="CV47" s="256"/>
      <c r="CW47" s="256"/>
      <c r="CX47" s="256"/>
      <c r="CY47" s="256"/>
      <c r="CZ47" s="256"/>
      <c r="DA47" s="256"/>
      <c r="DB47" s="256"/>
      <c r="DC47" s="256"/>
      <c r="DD47" s="256"/>
      <c r="DE47" s="256"/>
      <c r="DF47" s="256"/>
      <c r="DG47" s="256"/>
      <c r="DH47" s="256"/>
    </row>
    <row r="48" spans="2:112" x14ac:dyDescent="0.2">
      <c r="B48" s="260"/>
      <c r="C48" s="261" t="s">
        <v>421</v>
      </c>
      <c r="D48" s="262"/>
      <c r="E48" s="263"/>
      <c r="F48" s="345"/>
      <c r="G48" s="264"/>
      <c r="H48" s="264"/>
      <c r="I48" s="265">
        <f>SUM(J48:DH48)</f>
        <v>0</v>
      </c>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row>
    <row r="49" spans="2:112" x14ac:dyDescent="0.2">
      <c r="B49" s="260"/>
      <c r="C49" s="261" t="s">
        <v>422</v>
      </c>
      <c r="D49" s="262"/>
      <c r="E49" s="263"/>
      <c r="F49" s="345"/>
      <c r="G49" s="264"/>
      <c r="H49" s="264"/>
      <c r="I49" s="265">
        <f>SUM(J49:DH49)</f>
        <v>0</v>
      </c>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row>
    <row r="50" spans="2:112" x14ac:dyDescent="0.2">
      <c r="B50" s="260"/>
      <c r="C50" s="261" t="s">
        <v>423</v>
      </c>
      <c r="D50" s="262"/>
      <c r="E50" s="263"/>
      <c r="F50" s="345"/>
      <c r="G50" s="264"/>
      <c r="H50" s="264"/>
      <c r="I50" s="265">
        <f>SUM(J50:DH50)</f>
        <v>0</v>
      </c>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row>
    <row r="51" spans="2:112" x14ac:dyDescent="0.2">
      <c r="B51" s="260"/>
      <c r="C51" s="267" t="s">
        <v>429</v>
      </c>
      <c r="D51" s="254"/>
      <c r="E51" s="255"/>
      <c r="F51" s="344"/>
      <c r="G51" s="258"/>
      <c r="H51" s="258"/>
      <c r="I51" s="259"/>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6"/>
      <c r="BR51" s="256"/>
      <c r="BS51" s="256"/>
      <c r="BT51" s="256"/>
      <c r="BU51" s="256"/>
      <c r="BV51" s="256"/>
      <c r="BW51" s="256"/>
      <c r="BX51" s="256"/>
      <c r="BY51" s="256"/>
      <c r="BZ51" s="256"/>
      <c r="CA51" s="256"/>
      <c r="CB51" s="256"/>
      <c r="CC51" s="256"/>
      <c r="CD51" s="256"/>
      <c r="CE51" s="256"/>
      <c r="CF51" s="256"/>
      <c r="CG51" s="256"/>
      <c r="CH51" s="256"/>
      <c r="CI51" s="256"/>
      <c r="CJ51" s="256"/>
      <c r="CK51" s="256"/>
      <c r="CL51" s="256"/>
      <c r="CM51" s="256"/>
      <c r="CN51" s="256"/>
      <c r="CO51" s="256"/>
      <c r="CP51" s="256"/>
      <c r="CQ51" s="256"/>
      <c r="CR51" s="256"/>
      <c r="CS51" s="256"/>
      <c r="CT51" s="256"/>
      <c r="CU51" s="256"/>
      <c r="CV51" s="256"/>
      <c r="CW51" s="256"/>
      <c r="CX51" s="256"/>
      <c r="CY51" s="256"/>
      <c r="CZ51" s="256"/>
      <c r="DA51" s="256"/>
      <c r="DB51" s="256"/>
      <c r="DC51" s="256"/>
      <c r="DD51" s="256"/>
      <c r="DE51" s="256"/>
      <c r="DF51" s="256"/>
      <c r="DG51" s="256"/>
      <c r="DH51" s="256"/>
    </row>
    <row r="52" spans="2:112" x14ac:dyDescent="0.2">
      <c r="B52" s="260"/>
      <c r="C52" s="261" t="s">
        <v>421</v>
      </c>
      <c r="D52" s="268"/>
      <c r="E52" s="268"/>
      <c r="F52" s="346"/>
      <c r="G52" s="268"/>
      <c r="H52" s="268"/>
      <c r="I52" s="265">
        <f>SUM(J52:DH52)</f>
        <v>0</v>
      </c>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8"/>
      <c r="BR52" s="268"/>
      <c r="BS52" s="268"/>
      <c r="BT52" s="268"/>
      <c r="BU52" s="268"/>
      <c r="BV52" s="268"/>
      <c r="BW52" s="268"/>
      <c r="BX52" s="268"/>
      <c r="BY52" s="268"/>
      <c r="BZ52" s="268"/>
      <c r="CA52" s="268"/>
      <c r="CB52" s="268"/>
      <c r="CC52" s="268"/>
      <c r="CD52" s="268"/>
      <c r="CE52" s="268"/>
      <c r="CF52" s="268"/>
      <c r="CG52" s="268"/>
      <c r="CH52" s="268"/>
      <c r="CI52" s="268"/>
      <c r="CJ52" s="268"/>
      <c r="CK52" s="268"/>
      <c r="CL52" s="268"/>
      <c r="CM52" s="268"/>
      <c r="CN52" s="268"/>
      <c r="CO52" s="268"/>
      <c r="CP52" s="268"/>
      <c r="CQ52" s="268"/>
      <c r="CR52" s="268"/>
      <c r="CS52" s="268"/>
      <c r="CT52" s="268"/>
      <c r="CU52" s="268"/>
      <c r="CV52" s="268"/>
      <c r="CW52" s="268"/>
      <c r="CX52" s="268"/>
      <c r="CY52" s="268"/>
      <c r="CZ52" s="268"/>
      <c r="DA52" s="268"/>
      <c r="DB52" s="268"/>
      <c r="DC52" s="268"/>
      <c r="DD52" s="268"/>
      <c r="DE52" s="268"/>
      <c r="DF52" s="268"/>
      <c r="DG52" s="268"/>
      <c r="DH52" s="268"/>
    </row>
    <row r="53" spans="2:112" x14ac:dyDescent="0.2">
      <c r="B53" s="260"/>
      <c r="C53" s="261" t="s">
        <v>422</v>
      </c>
      <c r="D53" s="268"/>
      <c r="E53" s="268"/>
      <c r="F53" s="346"/>
      <c r="G53" s="268"/>
      <c r="H53" s="268"/>
      <c r="I53" s="265">
        <f>SUM(J53:DH53)</f>
        <v>0</v>
      </c>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8"/>
      <c r="BR53" s="268"/>
      <c r="BS53" s="268"/>
      <c r="BT53" s="268"/>
      <c r="BU53" s="268"/>
      <c r="BV53" s="268"/>
      <c r="BW53" s="268"/>
      <c r="BX53" s="268"/>
      <c r="BY53" s="268"/>
      <c r="BZ53" s="268"/>
      <c r="CA53" s="268"/>
      <c r="CB53" s="268"/>
      <c r="CC53" s="268"/>
      <c r="CD53" s="268"/>
      <c r="CE53" s="268"/>
      <c r="CF53" s="268"/>
      <c r="CG53" s="268"/>
      <c r="CH53" s="268"/>
      <c r="CI53" s="268"/>
      <c r="CJ53" s="268"/>
      <c r="CK53" s="268"/>
      <c r="CL53" s="268"/>
      <c r="CM53" s="268"/>
      <c r="CN53" s="268"/>
      <c r="CO53" s="268"/>
      <c r="CP53" s="268"/>
      <c r="CQ53" s="268"/>
      <c r="CR53" s="268"/>
      <c r="CS53" s="268"/>
      <c r="CT53" s="268"/>
      <c r="CU53" s="268"/>
      <c r="CV53" s="268"/>
      <c r="CW53" s="268"/>
      <c r="CX53" s="268"/>
      <c r="CY53" s="268"/>
      <c r="CZ53" s="268"/>
      <c r="DA53" s="268"/>
      <c r="DB53" s="268"/>
      <c r="DC53" s="268"/>
      <c r="DD53" s="268"/>
      <c r="DE53" s="268"/>
      <c r="DF53" s="268"/>
      <c r="DG53" s="268"/>
      <c r="DH53" s="268"/>
    </row>
    <row r="54" spans="2:112" x14ac:dyDescent="0.2">
      <c r="B54" s="260"/>
      <c r="C54" s="261" t="s">
        <v>423</v>
      </c>
      <c r="D54" s="268"/>
      <c r="E54" s="268"/>
      <c r="F54" s="346"/>
      <c r="G54" s="268"/>
      <c r="H54" s="268"/>
      <c r="I54" s="265">
        <f>SUM(J54:DH54)</f>
        <v>0</v>
      </c>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c r="BQ54" s="268"/>
      <c r="BR54" s="268"/>
      <c r="BS54" s="268"/>
      <c r="BT54" s="268"/>
      <c r="BU54" s="268"/>
      <c r="BV54" s="268"/>
      <c r="BW54" s="268"/>
      <c r="BX54" s="268"/>
      <c r="BY54" s="268"/>
      <c r="BZ54" s="268"/>
      <c r="CA54" s="268"/>
      <c r="CB54" s="268"/>
      <c r="CC54" s="268"/>
      <c r="CD54" s="268"/>
      <c r="CE54" s="268"/>
      <c r="CF54" s="268"/>
      <c r="CG54" s="268"/>
      <c r="CH54" s="268"/>
      <c r="CI54" s="268"/>
      <c r="CJ54" s="268"/>
      <c r="CK54" s="268"/>
      <c r="CL54" s="268"/>
      <c r="CM54" s="268"/>
      <c r="CN54" s="268"/>
      <c r="CO54" s="268"/>
      <c r="CP54" s="268"/>
      <c r="CQ54" s="268"/>
      <c r="CR54" s="268"/>
      <c r="CS54" s="268"/>
      <c r="CT54" s="268"/>
      <c r="CU54" s="268"/>
      <c r="CV54" s="268"/>
      <c r="CW54" s="268"/>
      <c r="CX54" s="268"/>
      <c r="CY54" s="268"/>
      <c r="CZ54" s="268"/>
      <c r="DA54" s="268"/>
      <c r="DB54" s="268"/>
      <c r="DC54" s="268"/>
      <c r="DD54" s="268"/>
      <c r="DE54" s="268"/>
      <c r="DF54" s="268"/>
      <c r="DG54" s="268"/>
      <c r="DH54" s="268"/>
    </row>
    <row r="55" spans="2:112" x14ac:dyDescent="0.2">
      <c r="B55" s="260"/>
      <c r="C55" s="267" t="s">
        <v>430</v>
      </c>
      <c r="D55" s="254"/>
      <c r="E55" s="255"/>
      <c r="F55" s="344"/>
      <c r="G55" s="258"/>
      <c r="H55" s="258"/>
      <c r="I55" s="259"/>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6"/>
      <c r="BB55" s="256"/>
      <c r="BC55" s="256"/>
      <c r="BD55" s="256"/>
      <c r="BE55" s="256"/>
      <c r="BF55" s="256"/>
      <c r="BG55" s="256"/>
      <c r="BH55" s="256"/>
      <c r="BI55" s="256"/>
      <c r="BJ55" s="256"/>
      <c r="BK55" s="256"/>
      <c r="BL55" s="256"/>
      <c r="BM55" s="256"/>
      <c r="BN55" s="256"/>
      <c r="BO55" s="256"/>
      <c r="BP55" s="256"/>
      <c r="BQ55" s="256"/>
      <c r="BR55" s="256"/>
      <c r="BS55" s="256"/>
      <c r="BT55" s="256"/>
      <c r="BU55" s="256"/>
      <c r="BV55" s="256"/>
      <c r="BW55" s="256"/>
      <c r="BX55" s="256"/>
      <c r="BY55" s="256"/>
      <c r="BZ55" s="256"/>
      <c r="CA55" s="256"/>
      <c r="CB55" s="256"/>
      <c r="CC55" s="256"/>
      <c r="CD55" s="256"/>
      <c r="CE55" s="256"/>
      <c r="CF55" s="256"/>
      <c r="CG55" s="256"/>
      <c r="CH55" s="256"/>
      <c r="CI55" s="256"/>
      <c r="CJ55" s="256"/>
      <c r="CK55" s="256"/>
      <c r="CL55" s="256"/>
      <c r="CM55" s="256"/>
      <c r="CN55" s="256"/>
      <c r="CO55" s="256"/>
      <c r="CP55" s="256"/>
      <c r="CQ55" s="256"/>
      <c r="CR55" s="256"/>
      <c r="CS55" s="256"/>
      <c r="CT55" s="256"/>
      <c r="CU55" s="256"/>
      <c r="CV55" s="256"/>
      <c r="CW55" s="256"/>
      <c r="CX55" s="256"/>
      <c r="CY55" s="256"/>
      <c r="CZ55" s="256"/>
      <c r="DA55" s="256"/>
      <c r="DB55" s="256"/>
      <c r="DC55" s="256"/>
      <c r="DD55" s="256"/>
      <c r="DE55" s="256"/>
      <c r="DF55" s="256"/>
      <c r="DG55" s="256"/>
      <c r="DH55" s="256"/>
    </row>
    <row r="56" spans="2:112" x14ac:dyDescent="0.2">
      <c r="B56" s="260"/>
      <c r="C56" s="261" t="s">
        <v>421</v>
      </c>
      <c r="D56" s="268"/>
      <c r="E56" s="268"/>
      <c r="F56" s="346"/>
      <c r="G56" s="268"/>
      <c r="H56" s="268"/>
      <c r="I56" s="265">
        <f>SUM(J56:DH56)</f>
        <v>0</v>
      </c>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8"/>
      <c r="AY56" s="268"/>
      <c r="AZ56" s="268"/>
      <c r="BA56" s="268"/>
      <c r="BB56" s="268"/>
      <c r="BC56" s="268"/>
      <c r="BD56" s="268"/>
      <c r="BE56" s="268"/>
      <c r="BF56" s="268"/>
      <c r="BG56" s="268"/>
      <c r="BH56" s="268"/>
      <c r="BI56" s="268"/>
      <c r="BJ56" s="268"/>
      <c r="BK56" s="268"/>
      <c r="BL56" s="268"/>
      <c r="BM56" s="268"/>
      <c r="BN56" s="268"/>
      <c r="BO56" s="268"/>
      <c r="BP56" s="268"/>
      <c r="BQ56" s="268"/>
      <c r="BR56" s="268"/>
      <c r="BS56" s="268"/>
      <c r="BT56" s="268"/>
      <c r="BU56" s="268"/>
      <c r="BV56" s="268"/>
      <c r="BW56" s="268"/>
      <c r="BX56" s="268"/>
      <c r="BY56" s="268"/>
      <c r="BZ56" s="268"/>
      <c r="CA56" s="268"/>
      <c r="CB56" s="268"/>
      <c r="CC56" s="268"/>
      <c r="CD56" s="268"/>
      <c r="CE56" s="268"/>
      <c r="CF56" s="268"/>
      <c r="CG56" s="268"/>
      <c r="CH56" s="268"/>
      <c r="CI56" s="268"/>
      <c r="CJ56" s="268"/>
      <c r="CK56" s="268"/>
      <c r="CL56" s="268"/>
      <c r="CM56" s="268"/>
      <c r="CN56" s="268"/>
      <c r="CO56" s="268"/>
      <c r="CP56" s="268"/>
      <c r="CQ56" s="268"/>
      <c r="CR56" s="268"/>
      <c r="CS56" s="268"/>
      <c r="CT56" s="268"/>
      <c r="CU56" s="268"/>
      <c r="CV56" s="268"/>
      <c r="CW56" s="268"/>
      <c r="CX56" s="268"/>
      <c r="CY56" s="268"/>
      <c r="CZ56" s="268"/>
      <c r="DA56" s="268"/>
      <c r="DB56" s="268"/>
      <c r="DC56" s="268"/>
      <c r="DD56" s="268"/>
      <c r="DE56" s="268"/>
      <c r="DF56" s="268"/>
      <c r="DG56" s="268"/>
      <c r="DH56" s="268"/>
    </row>
    <row r="57" spans="2:112" x14ac:dyDescent="0.2">
      <c r="B57" s="260"/>
      <c r="C57" s="261" t="s">
        <v>422</v>
      </c>
      <c r="D57" s="268"/>
      <c r="E57" s="268"/>
      <c r="F57" s="346"/>
      <c r="G57" s="268"/>
      <c r="H57" s="268"/>
      <c r="I57" s="265">
        <f>SUM(J57:DH57)</f>
        <v>0</v>
      </c>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8"/>
      <c r="BZ57" s="268"/>
      <c r="CA57" s="268"/>
      <c r="CB57" s="268"/>
      <c r="CC57" s="268"/>
      <c r="CD57" s="268"/>
      <c r="CE57" s="268"/>
      <c r="CF57" s="268"/>
      <c r="CG57" s="268"/>
      <c r="CH57" s="268"/>
      <c r="CI57" s="268"/>
      <c r="CJ57" s="268"/>
      <c r="CK57" s="268"/>
      <c r="CL57" s="268"/>
      <c r="CM57" s="268"/>
      <c r="CN57" s="268"/>
      <c r="CO57" s="268"/>
      <c r="CP57" s="268"/>
      <c r="CQ57" s="268"/>
      <c r="CR57" s="268"/>
      <c r="CS57" s="268"/>
      <c r="CT57" s="268"/>
      <c r="CU57" s="268"/>
      <c r="CV57" s="268"/>
      <c r="CW57" s="268"/>
      <c r="CX57" s="268"/>
      <c r="CY57" s="268"/>
      <c r="CZ57" s="268"/>
      <c r="DA57" s="268"/>
      <c r="DB57" s="268"/>
      <c r="DC57" s="268"/>
      <c r="DD57" s="268"/>
      <c r="DE57" s="268"/>
      <c r="DF57" s="268"/>
      <c r="DG57" s="268"/>
      <c r="DH57" s="268"/>
    </row>
    <row r="58" spans="2:112" x14ac:dyDescent="0.2">
      <c r="B58" s="260"/>
      <c r="C58" s="261" t="s">
        <v>423</v>
      </c>
      <c r="D58" s="268"/>
      <c r="E58" s="268"/>
      <c r="F58" s="346"/>
      <c r="G58" s="268"/>
      <c r="H58" s="268"/>
      <c r="I58" s="265">
        <f>SUM(J58:DH58)</f>
        <v>0</v>
      </c>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8"/>
      <c r="BZ58" s="268"/>
      <c r="CA58" s="268"/>
      <c r="CB58" s="268"/>
      <c r="CC58" s="268"/>
      <c r="CD58" s="268"/>
      <c r="CE58" s="268"/>
      <c r="CF58" s="268"/>
      <c r="CG58" s="268"/>
      <c r="CH58" s="268"/>
      <c r="CI58" s="268"/>
      <c r="CJ58" s="268"/>
      <c r="CK58" s="268"/>
      <c r="CL58" s="268"/>
      <c r="CM58" s="268"/>
      <c r="CN58" s="268"/>
      <c r="CO58" s="268"/>
      <c r="CP58" s="268"/>
      <c r="CQ58" s="268"/>
      <c r="CR58" s="268"/>
      <c r="CS58" s="268"/>
      <c r="CT58" s="268"/>
      <c r="CU58" s="268"/>
      <c r="CV58" s="268"/>
      <c r="CW58" s="268"/>
      <c r="CX58" s="268"/>
      <c r="CY58" s="268"/>
      <c r="CZ58" s="268"/>
      <c r="DA58" s="268"/>
      <c r="DB58" s="268"/>
      <c r="DC58" s="268"/>
      <c r="DD58" s="268"/>
      <c r="DE58" s="268"/>
      <c r="DF58" s="268"/>
      <c r="DG58" s="268"/>
      <c r="DH58" s="268"/>
    </row>
    <row r="59" spans="2:112" x14ac:dyDescent="0.2">
      <c r="B59" s="260"/>
      <c r="C59" s="267" t="s">
        <v>431</v>
      </c>
      <c r="D59" s="254"/>
      <c r="E59" s="255"/>
      <c r="F59" s="344"/>
      <c r="G59" s="258"/>
      <c r="H59" s="258"/>
      <c r="I59" s="259"/>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6"/>
      <c r="AY59" s="256"/>
      <c r="AZ59" s="256"/>
      <c r="BA59" s="256"/>
      <c r="BB59" s="256"/>
      <c r="BC59" s="256"/>
      <c r="BD59" s="256"/>
      <c r="BE59" s="256"/>
      <c r="BF59" s="256"/>
      <c r="BG59" s="256"/>
      <c r="BH59" s="256"/>
      <c r="BI59" s="256"/>
      <c r="BJ59" s="256"/>
      <c r="BK59" s="256"/>
      <c r="BL59" s="256"/>
      <c r="BM59" s="256"/>
      <c r="BN59" s="256"/>
      <c r="BO59" s="256"/>
      <c r="BP59" s="256"/>
      <c r="BQ59" s="256"/>
      <c r="BR59" s="256"/>
      <c r="BS59" s="256"/>
      <c r="BT59" s="256"/>
      <c r="BU59" s="256"/>
      <c r="BV59" s="256"/>
      <c r="BW59" s="256"/>
      <c r="BX59" s="256"/>
      <c r="BY59" s="256"/>
      <c r="BZ59" s="256"/>
      <c r="CA59" s="256"/>
      <c r="CB59" s="256"/>
      <c r="CC59" s="256"/>
      <c r="CD59" s="256"/>
      <c r="CE59" s="256"/>
      <c r="CF59" s="256"/>
      <c r="CG59" s="256"/>
      <c r="CH59" s="256"/>
      <c r="CI59" s="256"/>
      <c r="CJ59" s="256"/>
      <c r="CK59" s="256"/>
      <c r="CL59" s="256"/>
      <c r="CM59" s="256"/>
      <c r="CN59" s="256"/>
      <c r="CO59" s="256"/>
      <c r="CP59" s="256"/>
      <c r="CQ59" s="256"/>
      <c r="CR59" s="256"/>
      <c r="CS59" s="256"/>
      <c r="CT59" s="256"/>
      <c r="CU59" s="256"/>
      <c r="CV59" s="256"/>
      <c r="CW59" s="256"/>
      <c r="CX59" s="256"/>
      <c r="CY59" s="256"/>
      <c r="CZ59" s="256"/>
      <c r="DA59" s="256"/>
      <c r="DB59" s="256"/>
      <c r="DC59" s="256"/>
      <c r="DD59" s="256"/>
      <c r="DE59" s="256"/>
      <c r="DF59" s="256"/>
      <c r="DG59" s="256"/>
      <c r="DH59" s="256"/>
    </row>
    <row r="60" spans="2:112" x14ac:dyDescent="0.2">
      <c r="B60" s="260"/>
      <c r="C60" s="261" t="s">
        <v>421</v>
      </c>
      <c r="D60" s="268"/>
      <c r="E60" s="268"/>
      <c r="F60" s="346"/>
      <c r="G60" s="268"/>
      <c r="H60" s="268"/>
      <c r="I60" s="265">
        <f>SUM(J60:DH60)</f>
        <v>0</v>
      </c>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8"/>
      <c r="CL60" s="268"/>
      <c r="CM60" s="268"/>
      <c r="CN60" s="268"/>
      <c r="CO60" s="268"/>
      <c r="CP60" s="268"/>
      <c r="CQ60" s="268"/>
      <c r="CR60" s="268"/>
      <c r="CS60" s="268"/>
      <c r="CT60" s="268"/>
      <c r="CU60" s="268"/>
      <c r="CV60" s="268"/>
      <c r="CW60" s="268"/>
      <c r="CX60" s="268"/>
      <c r="CY60" s="268"/>
      <c r="CZ60" s="268"/>
      <c r="DA60" s="268"/>
      <c r="DB60" s="268"/>
      <c r="DC60" s="268"/>
      <c r="DD60" s="268"/>
      <c r="DE60" s="268"/>
      <c r="DF60" s="268"/>
      <c r="DG60" s="268"/>
      <c r="DH60" s="268"/>
    </row>
    <row r="61" spans="2:112" x14ac:dyDescent="0.2">
      <c r="B61" s="260"/>
      <c r="C61" s="261" t="s">
        <v>422</v>
      </c>
      <c r="D61" s="268"/>
      <c r="E61" s="268"/>
      <c r="F61" s="346"/>
      <c r="G61" s="268"/>
      <c r="H61" s="268"/>
      <c r="I61" s="265">
        <f>SUM(J61:DH61)</f>
        <v>0</v>
      </c>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c r="BQ61" s="268"/>
      <c r="BR61" s="268"/>
      <c r="BS61" s="268"/>
      <c r="BT61" s="268"/>
      <c r="BU61" s="268"/>
      <c r="BV61" s="268"/>
      <c r="BW61" s="268"/>
      <c r="BX61" s="268"/>
      <c r="BY61" s="268"/>
      <c r="BZ61" s="268"/>
      <c r="CA61" s="268"/>
      <c r="CB61" s="268"/>
      <c r="CC61" s="268"/>
      <c r="CD61" s="268"/>
      <c r="CE61" s="268"/>
      <c r="CF61" s="268"/>
      <c r="CG61" s="268"/>
      <c r="CH61" s="268"/>
      <c r="CI61" s="268"/>
      <c r="CJ61" s="268"/>
      <c r="CK61" s="268"/>
      <c r="CL61" s="268"/>
      <c r="CM61" s="268"/>
      <c r="CN61" s="268"/>
      <c r="CO61" s="268"/>
      <c r="CP61" s="268"/>
      <c r="CQ61" s="268"/>
      <c r="CR61" s="268"/>
      <c r="CS61" s="268"/>
      <c r="CT61" s="268"/>
      <c r="CU61" s="268"/>
      <c r="CV61" s="268"/>
      <c r="CW61" s="268"/>
      <c r="CX61" s="268"/>
      <c r="CY61" s="268"/>
      <c r="CZ61" s="268"/>
      <c r="DA61" s="268"/>
      <c r="DB61" s="268"/>
      <c r="DC61" s="268"/>
      <c r="DD61" s="268"/>
      <c r="DE61" s="268"/>
      <c r="DF61" s="268"/>
      <c r="DG61" s="268"/>
      <c r="DH61" s="268"/>
    </row>
    <row r="62" spans="2:112" x14ac:dyDescent="0.2">
      <c r="B62" s="260"/>
      <c r="C62" s="261" t="s">
        <v>423</v>
      </c>
      <c r="D62" s="268"/>
      <c r="E62" s="268"/>
      <c r="F62" s="346"/>
      <c r="G62" s="268"/>
      <c r="H62" s="268"/>
      <c r="I62" s="265">
        <f>SUM(J62:DH62)</f>
        <v>0</v>
      </c>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268"/>
      <c r="AZ62" s="268"/>
      <c r="BA62" s="268"/>
      <c r="BB62" s="268"/>
      <c r="BC62" s="268"/>
      <c r="BD62" s="268"/>
      <c r="BE62" s="268"/>
      <c r="BF62" s="268"/>
      <c r="BG62" s="268"/>
      <c r="BH62" s="268"/>
      <c r="BI62" s="268"/>
      <c r="BJ62" s="268"/>
      <c r="BK62" s="268"/>
      <c r="BL62" s="268"/>
      <c r="BM62" s="268"/>
      <c r="BN62" s="268"/>
      <c r="BO62" s="268"/>
      <c r="BP62" s="268"/>
      <c r="BQ62" s="268"/>
      <c r="BR62" s="268"/>
      <c r="BS62" s="268"/>
      <c r="BT62" s="268"/>
      <c r="BU62" s="268"/>
      <c r="BV62" s="268"/>
      <c r="BW62" s="268"/>
      <c r="BX62" s="268"/>
      <c r="BY62" s="268"/>
      <c r="BZ62" s="268"/>
      <c r="CA62" s="268"/>
      <c r="CB62" s="268"/>
      <c r="CC62" s="268"/>
      <c r="CD62" s="268"/>
      <c r="CE62" s="268"/>
      <c r="CF62" s="268"/>
      <c r="CG62" s="268"/>
      <c r="CH62" s="268"/>
      <c r="CI62" s="268"/>
      <c r="CJ62" s="268"/>
      <c r="CK62" s="268"/>
      <c r="CL62" s="268"/>
      <c r="CM62" s="268"/>
      <c r="CN62" s="268"/>
      <c r="CO62" s="268"/>
      <c r="CP62" s="268"/>
      <c r="CQ62" s="268"/>
      <c r="CR62" s="268"/>
      <c r="CS62" s="268"/>
      <c r="CT62" s="268"/>
      <c r="CU62" s="268"/>
      <c r="CV62" s="268"/>
      <c r="CW62" s="268"/>
      <c r="CX62" s="268"/>
      <c r="CY62" s="268"/>
      <c r="CZ62" s="268"/>
      <c r="DA62" s="268"/>
      <c r="DB62" s="268"/>
      <c r="DC62" s="268"/>
      <c r="DD62" s="268"/>
      <c r="DE62" s="268"/>
      <c r="DF62" s="268"/>
      <c r="DG62" s="268"/>
      <c r="DH62" s="268"/>
    </row>
    <row r="63" spans="2:112" x14ac:dyDescent="0.2">
      <c r="B63" s="260"/>
      <c r="C63" s="269" t="s">
        <v>432</v>
      </c>
      <c r="D63" s="254"/>
      <c r="E63" s="255"/>
      <c r="F63" s="344"/>
      <c r="G63" s="258"/>
      <c r="H63" s="258"/>
      <c r="I63" s="259"/>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6"/>
      <c r="AZ63" s="256"/>
      <c r="BA63" s="256"/>
      <c r="BB63" s="256"/>
      <c r="BC63" s="256"/>
      <c r="BD63" s="256"/>
      <c r="BE63" s="256"/>
      <c r="BF63" s="256"/>
      <c r="BG63" s="256"/>
      <c r="BH63" s="256"/>
      <c r="BI63" s="256"/>
      <c r="BJ63" s="256"/>
      <c r="BK63" s="256"/>
      <c r="BL63" s="256"/>
      <c r="BM63" s="256"/>
      <c r="BN63" s="256"/>
      <c r="BO63" s="256"/>
      <c r="BP63" s="256"/>
      <c r="BQ63" s="256"/>
      <c r="BR63" s="256"/>
      <c r="BS63" s="256"/>
      <c r="BT63" s="256"/>
      <c r="BU63" s="256"/>
      <c r="BV63" s="256"/>
      <c r="BW63" s="256"/>
      <c r="BX63" s="256"/>
      <c r="BY63" s="256"/>
      <c r="BZ63" s="256"/>
      <c r="CA63" s="256"/>
      <c r="CB63" s="256"/>
      <c r="CC63" s="256"/>
      <c r="CD63" s="256"/>
      <c r="CE63" s="256"/>
      <c r="CF63" s="256"/>
      <c r="CG63" s="256"/>
      <c r="CH63" s="256"/>
      <c r="CI63" s="256"/>
      <c r="CJ63" s="256"/>
      <c r="CK63" s="256"/>
      <c r="CL63" s="256"/>
      <c r="CM63" s="256"/>
      <c r="CN63" s="256"/>
      <c r="CO63" s="256"/>
      <c r="CP63" s="256"/>
      <c r="CQ63" s="256"/>
      <c r="CR63" s="256"/>
      <c r="CS63" s="256"/>
      <c r="CT63" s="256"/>
      <c r="CU63" s="256"/>
      <c r="CV63" s="256"/>
      <c r="CW63" s="256"/>
      <c r="CX63" s="256"/>
      <c r="CY63" s="256"/>
      <c r="CZ63" s="256"/>
      <c r="DA63" s="256"/>
      <c r="DB63" s="256"/>
      <c r="DC63" s="256"/>
      <c r="DD63" s="256"/>
      <c r="DE63" s="256"/>
      <c r="DF63" s="256"/>
      <c r="DG63" s="256"/>
      <c r="DH63" s="256"/>
    </row>
    <row r="64" spans="2:112" x14ac:dyDescent="0.2">
      <c r="B64" s="260"/>
      <c r="C64" s="261" t="s">
        <v>421</v>
      </c>
      <c r="D64" s="268"/>
      <c r="E64" s="268"/>
      <c r="F64" s="346"/>
      <c r="G64" s="270"/>
      <c r="H64" s="270"/>
      <c r="I64" s="265">
        <f>SUM(J64:DH64)</f>
        <v>0</v>
      </c>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268"/>
      <c r="AZ64" s="268"/>
      <c r="BA64" s="268"/>
      <c r="BB64" s="268"/>
      <c r="BC64" s="268"/>
      <c r="BD64" s="268"/>
      <c r="BE64" s="268"/>
      <c r="BF64" s="268"/>
      <c r="BG64" s="268"/>
      <c r="BH64" s="268"/>
      <c r="BI64" s="268"/>
      <c r="BJ64" s="268"/>
      <c r="BK64" s="268"/>
      <c r="BL64" s="268"/>
      <c r="BM64" s="268"/>
      <c r="BN64" s="268"/>
      <c r="BO64" s="268"/>
      <c r="BP64" s="268"/>
      <c r="BQ64" s="268"/>
      <c r="BR64" s="268"/>
      <c r="BS64" s="268"/>
      <c r="BT64" s="268"/>
      <c r="BU64" s="268"/>
      <c r="BV64" s="268"/>
      <c r="BW64" s="268"/>
      <c r="BX64" s="268"/>
      <c r="BY64" s="268"/>
      <c r="BZ64" s="268"/>
      <c r="CA64" s="268"/>
      <c r="CB64" s="268"/>
      <c r="CC64" s="268"/>
      <c r="CD64" s="268"/>
      <c r="CE64" s="268"/>
      <c r="CF64" s="268"/>
      <c r="CG64" s="268"/>
      <c r="CH64" s="268"/>
      <c r="CI64" s="268"/>
      <c r="CJ64" s="268"/>
      <c r="CK64" s="268"/>
      <c r="CL64" s="268"/>
      <c r="CM64" s="268"/>
      <c r="CN64" s="268"/>
      <c r="CO64" s="268"/>
      <c r="CP64" s="268"/>
      <c r="CQ64" s="268"/>
      <c r="CR64" s="268"/>
      <c r="CS64" s="268"/>
      <c r="CT64" s="268"/>
      <c r="CU64" s="268"/>
      <c r="CV64" s="268"/>
      <c r="CW64" s="268"/>
      <c r="CX64" s="268"/>
      <c r="CY64" s="268"/>
      <c r="CZ64" s="268"/>
      <c r="DA64" s="268"/>
      <c r="DB64" s="268"/>
      <c r="DC64" s="268"/>
      <c r="DD64" s="268"/>
      <c r="DE64" s="268"/>
      <c r="DF64" s="268"/>
      <c r="DG64" s="268"/>
      <c r="DH64" s="268"/>
    </row>
    <row r="65" spans="2:112" x14ac:dyDescent="0.2">
      <c r="B65" s="260"/>
      <c r="C65" s="261" t="s">
        <v>422</v>
      </c>
      <c r="D65" s="268"/>
      <c r="E65" s="268"/>
      <c r="F65" s="346"/>
      <c r="G65" s="270"/>
      <c r="H65" s="270"/>
      <c r="I65" s="265">
        <f>SUM(J65:DH65)</f>
        <v>0</v>
      </c>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S65" s="268"/>
      <c r="CT65" s="268"/>
      <c r="CU65" s="268"/>
      <c r="CV65" s="268"/>
      <c r="CW65" s="268"/>
      <c r="CX65" s="268"/>
      <c r="CY65" s="268"/>
      <c r="CZ65" s="268"/>
      <c r="DA65" s="268"/>
      <c r="DB65" s="268"/>
      <c r="DC65" s="268"/>
      <c r="DD65" s="268"/>
      <c r="DE65" s="268"/>
      <c r="DF65" s="268"/>
      <c r="DG65" s="268"/>
      <c r="DH65" s="268"/>
    </row>
    <row r="66" spans="2:112" x14ac:dyDescent="0.2">
      <c r="B66" s="260"/>
      <c r="C66" s="261" t="s">
        <v>423</v>
      </c>
      <c r="D66" s="268"/>
      <c r="E66" s="268"/>
      <c r="F66" s="346"/>
      <c r="G66" s="270"/>
      <c r="H66" s="270"/>
      <c r="I66" s="265">
        <f>SUM(J66:DH66)</f>
        <v>0</v>
      </c>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c r="BC66" s="268"/>
      <c r="BD66" s="268"/>
      <c r="BE66" s="268"/>
      <c r="BF66" s="268"/>
      <c r="BG66" s="268"/>
      <c r="BH66" s="268"/>
      <c r="BI66" s="268"/>
      <c r="BJ66" s="268"/>
      <c r="BK66" s="268"/>
      <c r="BL66" s="268"/>
      <c r="BM66" s="268"/>
      <c r="BN66" s="268"/>
      <c r="BO66" s="268"/>
      <c r="BP66" s="268"/>
      <c r="BQ66" s="268"/>
      <c r="BR66" s="268"/>
      <c r="BS66" s="268"/>
      <c r="BT66" s="268"/>
      <c r="BU66" s="268"/>
      <c r="BV66" s="268"/>
      <c r="BW66" s="268"/>
      <c r="BX66" s="268"/>
      <c r="BY66" s="268"/>
      <c r="BZ66" s="268"/>
      <c r="CA66" s="268"/>
      <c r="CB66" s="268"/>
      <c r="CC66" s="268"/>
      <c r="CD66" s="268"/>
      <c r="CE66" s="268"/>
      <c r="CF66" s="268"/>
      <c r="CG66" s="268"/>
      <c r="CH66" s="268"/>
      <c r="CI66" s="268"/>
      <c r="CJ66" s="268"/>
      <c r="CK66" s="268"/>
      <c r="CL66" s="268"/>
      <c r="CM66" s="268"/>
      <c r="CN66" s="268"/>
      <c r="CO66" s="268"/>
      <c r="CP66" s="268"/>
      <c r="CQ66" s="268"/>
      <c r="CR66" s="268"/>
      <c r="CS66" s="268"/>
      <c r="CT66" s="268"/>
      <c r="CU66" s="268"/>
      <c r="CV66" s="268"/>
      <c r="CW66" s="268"/>
      <c r="CX66" s="268"/>
      <c r="CY66" s="268"/>
      <c r="CZ66" s="268"/>
      <c r="DA66" s="268"/>
      <c r="DB66" s="268"/>
      <c r="DC66" s="268"/>
      <c r="DD66" s="268"/>
      <c r="DE66" s="268"/>
      <c r="DF66" s="268"/>
      <c r="DG66" s="268"/>
      <c r="DH66" s="268"/>
    </row>
    <row r="67" spans="2:112" x14ac:dyDescent="0.2">
      <c r="B67" s="260"/>
      <c r="C67" s="269" t="s">
        <v>433</v>
      </c>
      <c r="D67" s="254"/>
      <c r="E67" s="255"/>
      <c r="F67" s="344"/>
      <c r="G67" s="258"/>
      <c r="H67" s="258"/>
      <c r="I67" s="259"/>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6"/>
      <c r="AN67" s="256"/>
      <c r="AO67" s="256"/>
      <c r="AP67" s="256"/>
      <c r="AQ67" s="256"/>
      <c r="AR67" s="256"/>
      <c r="AS67" s="256"/>
      <c r="AT67" s="256"/>
      <c r="AU67" s="256"/>
      <c r="AV67" s="256"/>
      <c r="AW67" s="256"/>
      <c r="AX67" s="256"/>
      <c r="AY67" s="256"/>
      <c r="AZ67" s="256"/>
      <c r="BA67" s="256"/>
      <c r="BB67" s="256"/>
      <c r="BC67" s="256"/>
      <c r="BD67" s="256"/>
      <c r="BE67" s="256"/>
      <c r="BF67" s="256"/>
      <c r="BG67" s="256"/>
      <c r="BH67" s="256"/>
      <c r="BI67" s="256"/>
      <c r="BJ67" s="256"/>
      <c r="BK67" s="256"/>
      <c r="BL67" s="256"/>
      <c r="BM67" s="256"/>
      <c r="BN67" s="256"/>
      <c r="BO67" s="256"/>
      <c r="BP67" s="256"/>
      <c r="BQ67" s="256"/>
      <c r="BR67" s="256"/>
      <c r="BS67" s="256"/>
      <c r="BT67" s="256"/>
      <c r="BU67" s="256"/>
      <c r="BV67" s="256"/>
      <c r="BW67" s="256"/>
      <c r="BX67" s="256"/>
      <c r="BY67" s="256"/>
      <c r="BZ67" s="256"/>
      <c r="CA67" s="256"/>
      <c r="CB67" s="256"/>
      <c r="CC67" s="256"/>
      <c r="CD67" s="256"/>
      <c r="CE67" s="256"/>
      <c r="CF67" s="256"/>
      <c r="CG67" s="256"/>
      <c r="CH67" s="256"/>
      <c r="CI67" s="256"/>
      <c r="CJ67" s="256"/>
      <c r="CK67" s="256"/>
      <c r="CL67" s="256"/>
      <c r="CM67" s="256"/>
      <c r="CN67" s="256"/>
      <c r="CO67" s="256"/>
      <c r="CP67" s="256"/>
      <c r="CQ67" s="256"/>
      <c r="CR67" s="256"/>
      <c r="CS67" s="256"/>
      <c r="CT67" s="256"/>
      <c r="CU67" s="256"/>
      <c r="CV67" s="256"/>
      <c r="CW67" s="256"/>
      <c r="CX67" s="256"/>
      <c r="CY67" s="256"/>
      <c r="CZ67" s="256"/>
      <c r="DA67" s="256"/>
      <c r="DB67" s="256"/>
      <c r="DC67" s="256"/>
      <c r="DD67" s="256"/>
      <c r="DE67" s="256"/>
      <c r="DF67" s="256"/>
      <c r="DG67" s="256"/>
      <c r="DH67" s="256"/>
    </row>
    <row r="68" spans="2:112" x14ac:dyDescent="0.2">
      <c r="B68" s="260"/>
      <c r="C68" s="261" t="s">
        <v>421</v>
      </c>
      <c r="D68" s="268"/>
      <c r="E68" s="268"/>
      <c r="F68" s="346"/>
      <c r="G68" s="270"/>
      <c r="H68" s="270"/>
      <c r="I68" s="265">
        <f>SUM(J68:DH68)</f>
        <v>0</v>
      </c>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c r="AY68" s="268"/>
      <c r="AZ68" s="268"/>
      <c r="BA68" s="268"/>
      <c r="BB68" s="268"/>
      <c r="BC68" s="268"/>
      <c r="BD68" s="268"/>
      <c r="BE68" s="268"/>
      <c r="BF68" s="268"/>
      <c r="BG68" s="268"/>
      <c r="BH68" s="268"/>
      <c r="BI68" s="268"/>
      <c r="BJ68" s="268"/>
      <c r="BK68" s="268"/>
      <c r="BL68" s="268"/>
      <c r="BM68" s="268"/>
      <c r="BN68" s="268"/>
      <c r="BO68" s="268"/>
      <c r="BP68" s="268"/>
      <c r="BQ68" s="268"/>
      <c r="BR68" s="268"/>
      <c r="BS68" s="268"/>
      <c r="BT68" s="268"/>
      <c r="BU68" s="268"/>
      <c r="BV68" s="268"/>
      <c r="BW68" s="268"/>
      <c r="BX68" s="268"/>
      <c r="BY68" s="268"/>
      <c r="BZ68" s="268"/>
      <c r="CA68" s="268"/>
      <c r="CB68" s="268"/>
      <c r="CC68" s="268"/>
      <c r="CD68" s="268"/>
      <c r="CE68" s="268"/>
      <c r="CF68" s="268"/>
      <c r="CG68" s="268"/>
      <c r="CH68" s="268"/>
      <c r="CI68" s="268"/>
      <c r="CJ68" s="268"/>
      <c r="CK68" s="268"/>
      <c r="CL68" s="268"/>
      <c r="CM68" s="268"/>
      <c r="CN68" s="268"/>
      <c r="CO68" s="268"/>
      <c r="CP68" s="268"/>
      <c r="CQ68" s="268"/>
      <c r="CR68" s="268"/>
      <c r="CS68" s="268"/>
      <c r="CT68" s="268"/>
      <c r="CU68" s="268"/>
      <c r="CV68" s="268"/>
      <c r="CW68" s="268"/>
      <c r="CX68" s="268"/>
      <c r="CY68" s="268"/>
      <c r="CZ68" s="268"/>
      <c r="DA68" s="268"/>
      <c r="DB68" s="268"/>
      <c r="DC68" s="268"/>
      <c r="DD68" s="268"/>
      <c r="DE68" s="268"/>
      <c r="DF68" s="268"/>
      <c r="DG68" s="268"/>
      <c r="DH68" s="268"/>
    </row>
    <row r="69" spans="2:112" x14ac:dyDescent="0.2">
      <c r="B69" s="260"/>
      <c r="C69" s="261" t="s">
        <v>422</v>
      </c>
      <c r="D69" s="268"/>
      <c r="E69" s="268"/>
      <c r="F69" s="346"/>
      <c r="G69" s="270"/>
      <c r="H69" s="270"/>
      <c r="I69" s="265">
        <f>SUM(J69:DH69)</f>
        <v>0</v>
      </c>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268"/>
      <c r="AZ69" s="268"/>
      <c r="BA69" s="268"/>
      <c r="BB69" s="268"/>
      <c r="BC69" s="268"/>
      <c r="BD69" s="268"/>
      <c r="BE69" s="268"/>
      <c r="BF69" s="268"/>
      <c r="BG69" s="268"/>
      <c r="BH69" s="268"/>
      <c r="BI69" s="268"/>
      <c r="BJ69" s="268"/>
      <c r="BK69" s="268"/>
      <c r="BL69" s="268"/>
      <c r="BM69" s="268"/>
      <c r="BN69" s="268"/>
      <c r="BO69" s="268"/>
      <c r="BP69" s="268"/>
      <c r="BQ69" s="268"/>
      <c r="BR69" s="268"/>
      <c r="BS69" s="268"/>
      <c r="BT69" s="268"/>
      <c r="BU69" s="268"/>
      <c r="BV69" s="268"/>
      <c r="BW69" s="268"/>
      <c r="BX69" s="268"/>
      <c r="BY69" s="268"/>
      <c r="BZ69" s="268"/>
      <c r="CA69" s="268"/>
      <c r="CB69" s="268"/>
      <c r="CC69" s="268"/>
      <c r="CD69" s="268"/>
      <c r="CE69" s="268"/>
      <c r="CF69" s="268"/>
      <c r="CG69" s="268"/>
      <c r="CH69" s="268"/>
      <c r="CI69" s="268"/>
      <c r="CJ69" s="268"/>
      <c r="CK69" s="268"/>
      <c r="CL69" s="268"/>
      <c r="CM69" s="268"/>
      <c r="CN69" s="268"/>
      <c r="CO69" s="268"/>
      <c r="CP69" s="268"/>
      <c r="CQ69" s="268"/>
      <c r="CR69" s="268"/>
      <c r="CS69" s="268"/>
      <c r="CT69" s="268"/>
      <c r="CU69" s="268"/>
      <c r="CV69" s="268"/>
      <c r="CW69" s="268"/>
      <c r="CX69" s="268"/>
      <c r="CY69" s="268"/>
      <c r="CZ69" s="268"/>
      <c r="DA69" s="268"/>
      <c r="DB69" s="268"/>
      <c r="DC69" s="268"/>
      <c r="DD69" s="268"/>
      <c r="DE69" s="268"/>
      <c r="DF69" s="268"/>
      <c r="DG69" s="268"/>
      <c r="DH69" s="268"/>
    </row>
    <row r="70" spans="2:112" x14ac:dyDescent="0.2">
      <c r="B70" s="260"/>
      <c r="C70" s="261" t="s">
        <v>423</v>
      </c>
      <c r="D70" s="268"/>
      <c r="E70" s="268"/>
      <c r="F70" s="346"/>
      <c r="G70" s="270"/>
      <c r="H70" s="270"/>
      <c r="I70" s="265">
        <f>SUM(J70:DH70)</f>
        <v>0</v>
      </c>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8"/>
      <c r="AY70" s="268"/>
      <c r="AZ70" s="268"/>
      <c r="BA70" s="268"/>
      <c r="BB70" s="268"/>
      <c r="BC70" s="268"/>
      <c r="BD70" s="268"/>
      <c r="BE70" s="268"/>
      <c r="BF70" s="268"/>
      <c r="BG70" s="268"/>
      <c r="BH70" s="268"/>
      <c r="BI70" s="268"/>
      <c r="BJ70" s="268"/>
      <c r="BK70" s="268"/>
      <c r="BL70" s="268"/>
      <c r="BM70" s="268"/>
      <c r="BN70" s="268"/>
      <c r="BO70" s="268"/>
      <c r="BP70" s="268"/>
      <c r="BQ70" s="268"/>
      <c r="BR70" s="268"/>
      <c r="BS70" s="268"/>
      <c r="BT70" s="268"/>
      <c r="BU70" s="268"/>
      <c r="BV70" s="268"/>
      <c r="BW70" s="268"/>
      <c r="BX70" s="268"/>
      <c r="BY70" s="268"/>
      <c r="BZ70" s="268"/>
      <c r="CA70" s="268"/>
      <c r="CB70" s="268"/>
      <c r="CC70" s="268"/>
      <c r="CD70" s="268"/>
      <c r="CE70" s="268"/>
      <c r="CF70" s="268"/>
      <c r="CG70" s="268"/>
      <c r="CH70" s="268"/>
      <c r="CI70" s="268"/>
      <c r="CJ70" s="268"/>
      <c r="CK70" s="268"/>
      <c r="CL70" s="268"/>
      <c r="CM70" s="268"/>
      <c r="CN70" s="268"/>
      <c r="CO70" s="268"/>
      <c r="CP70" s="268"/>
      <c r="CQ70" s="268"/>
      <c r="CR70" s="268"/>
      <c r="CS70" s="268"/>
      <c r="CT70" s="268"/>
      <c r="CU70" s="268"/>
      <c r="CV70" s="268"/>
      <c r="CW70" s="268"/>
      <c r="CX70" s="268"/>
      <c r="CY70" s="268"/>
      <c r="CZ70" s="268"/>
      <c r="DA70" s="268"/>
      <c r="DB70" s="268"/>
      <c r="DC70" s="268"/>
      <c r="DD70" s="268"/>
      <c r="DE70" s="268"/>
      <c r="DF70" s="268"/>
      <c r="DG70" s="268"/>
      <c r="DH70" s="268"/>
    </row>
    <row r="71" spans="2:112" x14ac:dyDescent="0.2">
      <c r="B71" s="260"/>
      <c r="C71" s="269" t="s">
        <v>434</v>
      </c>
      <c r="D71" s="254"/>
      <c r="E71" s="255"/>
      <c r="F71" s="344"/>
      <c r="G71" s="258"/>
      <c r="H71" s="258"/>
      <c r="I71" s="259"/>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c r="AL71" s="256"/>
      <c r="AM71" s="256"/>
      <c r="AN71" s="256"/>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256"/>
      <c r="BR71" s="256"/>
      <c r="BS71" s="256"/>
      <c r="BT71" s="256"/>
      <c r="BU71" s="256"/>
      <c r="BV71" s="256"/>
      <c r="BW71" s="256"/>
      <c r="BX71" s="256"/>
      <c r="BY71" s="256"/>
      <c r="BZ71" s="256"/>
      <c r="CA71" s="256"/>
      <c r="CB71" s="256"/>
      <c r="CC71" s="256"/>
      <c r="CD71" s="256"/>
      <c r="CE71" s="256"/>
      <c r="CF71" s="256"/>
      <c r="CG71" s="256"/>
      <c r="CH71" s="256"/>
      <c r="CI71" s="256"/>
      <c r="CJ71" s="256"/>
      <c r="CK71" s="256"/>
      <c r="CL71" s="256"/>
      <c r="CM71" s="256"/>
      <c r="CN71" s="256"/>
      <c r="CO71" s="256"/>
      <c r="CP71" s="256"/>
      <c r="CQ71" s="256"/>
      <c r="CR71" s="256"/>
      <c r="CS71" s="256"/>
      <c r="CT71" s="256"/>
      <c r="CU71" s="256"/>
      <c r="CV71" s="256"/>
      <c r="CW71" s="256"/>
      <c r="CX71" s="256"/>
      <c r="CY71" s="256"/>
      <c r="CZ71" s="256"/>
      <c r="DA71" s="256"/>
      <c r="DB71" s="256"/>
      <c r="DC71" s="256"/>
      <c r="DD71" s="256"/>
      <c r="DE71" s="256"/>
      <c r="DF71" s="256"/>
      <c r="DG71" s="256"/>
      <c r="DH71" s="256"/>
    </row>
    <row r="72" spans="2:112" x14ac:dyDescent="0.2">
      <c r="B72" s="260"/>
      <c r="C72" s="261" t="s">
        <v>421</v>
      </c>
      <c r="D72" s="268"/>
      <c r="E72" s="268"/>
      <c r="F72" s="346"/>
      <c r="G72" s="270"/>
      <c r="H72" s="270"/>
      <c r="I72" s="265">
        <f>SUM(J72:DH72)</f>
        <v>0</v>
      </c>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268"/>
      <c r="BA72" s="268"/>
      <c r="BB72" s="268"/>
      <c r="BC72" s="268"/>
      <c r="BD72" s="268"/>
      <c r="BE72" s="268"/>
      <c r="BF72" s="268"/>
      <c r="BG72" s="268"/>
      <c r="BH72" s="268"/>
      <c r="BI72" s="268"/>
      <c r="BJ72" s="268"/>
      <c r="BK72" s="268"/>
      <c r="BL72" s="268"/>
      <c r="BM72" s="268"/>
      <c r="BN72" s="268"/>
      <c r="BO72" s="268"/>
      <c r="BP72" s="268"/>
      <c r="BQ72" s="268"/>
      <c r="BR72" s="268"/>
      <c r="BS72" s="268"/>
      <c r="BT72" s="268"/>
      <c r="BU72" s="268"/>
      <c r="BV72" s="268"/>
      <c r="BW72" s="268"/>
      <c r="BX72" s="268"/>
      <c r="BY72" s="268"/>
      <c r="BZ72" s="268"/>
      <c r="CA72" s="268"/>
      <c r="CB72" s="268"/>
      <c r="CC72" s="268"/>
      <c r="CD72" s="268"/>
      <c r="CE72" s="268"/>
      <c r="CF72" s="268"/>
      <c r="CG72" s="268"/>
      <c r="CH72" s="268"/>
      <c r="CI72" s="268"/>
      <c r="CJ72" s="268"/>
      <c r="CK72" s="268"/>
      <c r="CL72" s="268"/>
      <c r="CM72" s="268"/>
      <c r="CN72" s="268"/>
      <c r="CO72" s="268"/>
      <c r="CP72" s="268"/>
      <c r="CQ72" s="268"/>
      <c r="CR72" s="268"/>
      <c r="CS72" s="268"/>
      <c r="CT72" s="268"/>
      <c r="CU72" s="268"/>
      <c r="CV72" s="268"/>
      <c r="CW72" s="268"/>
      <c r="CX72" s="268"/>
      <c r="CY72" s="268"/>
      <c r="CZ72" s="268"/>
      <c r="DA72" s="268"/>
      <c r="DB72" s="268"/>
      <c r="DC72" s="268"/>
      <c r="DD72" s="268"/>
      <c r="DE72" s="268"/>
      <c r="DF72" s="268"/>
      <c r="DG72" s="268"/>
      <c r="DH72" s="268"/>
    </row>
    <row r="73" spans="2:112" x14ac:dyDescent="0.2">
      <c r="B73" s="260"/>
      <c r="C73" s="261" t="s">
        <v>422</v>
      </c>
      <c r="D73" s="268"/>
      <c r="E73" s="268"/>
      <c r="F73" s="346"/>
      <c r="G73" s="270"/>
      <c r="H73" s="270"/>
      <c r="I73" s="265">
        <f>SUM(J73:DH73)</f>
        <v>0</v>
      </c>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268"/>
      <c r="BJ73" s="268"/>
      <c r="BK73" s="268"/>
      <c r="BL73" s="268"/>
      <c r="BM73" s="268"/>
      <c r="BN73" s="268"/>
      <c r="BO73" s="268"/>
      <c r="BP73" s="268"/>
      <c r="BQ73" s="268"/>
      <c r="BR73" s="268"/>
      <c r="BS73" s="268"/>
      <c r="BT73" s="268"/>
      <c r="BU73" s="268"/>
      <c r="BV73" s="268"/>
      <c r="BW73" s="268"/>
      <c r="BX73" s="268"/>
      <c r="BY73" s="268"/>
      <c r="BZ73" s="268"/>
      <c r="CA73" s="268"/>
      <c r="CB73" s="268"/>
      <c r="CC73" s="268"/>
      <c r="CD73" s="268"/>
      <c r="CE73" s="268"/>
      <c r="CF73" s="268"/>
      <c r="CG73" s="268"/>
      <c r="CH73" s="268"/>
      <c r="CI73" s="268"/>
      <c r="CJ73" s="268"/>
      <c r="CK73" s="268"/>
      <c r="CL73" s="268"/>
      <c r="CM73" s="268"/>
      <c r="CN73" s="268"/>
      <c r="CO73" s="268"/>
      <c r="CP73" s="268"/>
      <c r="CQ73" s="268"/>
      <c r="CR73" s="268"/>
      <c r="CS73" s="268"/>
      <c r="CT73" s="268"/>
      <c r="CU73" s="268"/>
      <c r="CV73" s="268"/>
      <c r="CW73" s="268"/>
      <c r="CX73" s="268"/>
      <c r="CY73" s="268"/>
      <c r="CZ73" s="268"/>
      <c r="DA73" s="268"/>
      <c r="DB73" s="268"/>
      <c r="DC73" s="268"/>
      <c r="DD73" s="268"/>
      <c r="DE73" s="268"/>
      <c r="DF73" s="268"/>
      <c r="DG73" s="268"/>
      <c r="DH73" s="268"/>
    </row>
    <row r="74" spans="2:112" x14ac:dyDescent="0.2">
      <c r="B74" s="260"/>
      <c r="C74" s="261" t="s">
        <v>423</v>
      </c>
      <c r="D74" s="268"/>
      <c r="E74" s="268"/>
      <c r="F74" s="346"/>
      <c r="G74" s="270"/>
      <c r="H74" s="270"/>
      <c r="I74" s="265">
        <f>SUM(J74:DH74)</f>
        <v>0</v>
      </c>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8"/>
      <c r="BJ74" s="268"/>
      <c r="BK74" s="268"/>
      <c r="BL74" s="268"/>
      <c r="BM74" s="268"/>
      <c r="BN74" s="268"/>
      <c r="BO74" s="268"/>
      <c r="BP74" s="268"/>
      <c r="BQ74" s="268"/>
      <c r="BR74" s="268"/>
      <c r="BS74" s="268"/>
      <c r="BT74" s="268"/>
      <c r="BU74" s="268"/>
      <c r="BV74" s="268"/>
      <c r="BW74" s="268"/>
      <c r="BX74" s="268"/>
      <c r="BY74" s="268"/>
      <c r="BZ74" s="268"/>
      <c r="CA74" s="268"/>
      <c r="CB74" s="268"/>
      <c r="CC74" s="268"/>
      <c r="CD74" s="268"/>
      <c r="CE74" s="268"/>
      <c r="CF74" s="268"/>
      <c r="CG74" s="268"/>
      <c r="CH74" s="268"/>
      <c r="CI74" s="268"/>
      <c r="CJ74" s="268"/>
      <c r="CK74" s="268"/>
      <c r="CL74" s="268"/>
      <c r="CM74" s="268"/>
      <c r="CN74" s="268"/>
      <c r="CO74" s="268"/>
      <c r="CP74" s="268"/>
      <c r="CQ74" s="268"/>
      <c r="CR74" s="268"/>
      <c r="CS74" s="268"/>
      <c r="CT74" s="268"/>
      <c r="CU74" s="268"/>
      <c r="CV74" s="268"/>
      <c r="CW74" s="268"/>
      <c r="CX74" s="268"/>
      <c r="CY74" s="268"/>
      <c r="CZ74" s="268"/>
      <c r="DA74" s="268"/>
      <c r="DB74" s="268"/>
      <c r="DC74" s="268"/>
      <c r="DD74" s="268"/>
      <c r="DE74" s="268"/>
      <c r="DF74" s="268"/>
      <c r="DG74" s="268"/>
      <c r="DH74" s="268"/>
    </row>
    <row r="75" spans="2:112" x14ac:dyDescent="0.2">
      <c r="B75" s="260"/>
      <c r="C75" s="269" t="s">
        <v>141</v>
      </c>
      <c r="D75" s="254"/>
      <c r="E75" s="255"/>
      <c r="F75" s="344"/>
      <c r="G75" s="258"/>
      <c r="H75" s="258"/>
      <c r="I75" s="259"/>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c r="AT75" s="256"/>
      <c r="AU75" s="256"/>
      <c r="AV75" s="256"/>
      <c r="AW75" s="256"/>
      <c r="AX75" s="256"/>
      <c r="AY75" s="256"/>
      <c r="AZ75" s="256"/>
      <c r="BA75" s="256"/>
      <c r="BB75" s="256"/>
      <c r="BC75" s="256"/>
      <c r="BD75" s="256"/>
      <c r="BE75" s="256"/>
      <c r="BF75" s="256"/>
      <c r="BG75" s="256"/>
      <c r="BH75" s="256"/>
      <c r="BI75" s="256"/>
      <c r="BJ75" s="256"/>
      <c r="BK75" s="256"/>
      <c r="BL75" s="256"/>
      <c r="BM75" s="256"/>
      <c r="BN75" s="256"/>
      <c r="BO75" s="256"/>
      <c r="BP75" s="256"/>
      <c r="BQ75" s="256"/>
      <c r="BR75" s="256"/>
      <c r="BS75" s="256"/>
      <c r="BT75" s="256"/>
      <c r="BU75" s="256"/>
      <c r="BV75" s="256"/>
      <c r="BW75" s="256"/>
      <c r="BX75" s="256"/>
      <c r="BY75" s="256"/>
      <c r="BZ75" s="256"/>
      <c r="CA75" s="256"/>
      <c r="CB75" s="256"/>
      <c r="CC75" s="256"/>
      <c r="CD75" s="256"/>
      <c r="CE75" s="256"/>
      <c r="CF75" s="256"/>
      <c r="CG75" s="256"/>
      <c r="CH75" s="256"/>
      <c r="CI75" s="256"/>
      <c r="CJ75" s="256"/>
      <c r="CK75" s="256"/>
      <c r="CL75" s="256"/>
      <c r="CM75" s="256"/>
      <c r="CN75" s="256"/>
      <c r="CO75" s="256"/>
      <c r="CP75" s="256"/>
      <c r="CQ75" s="256"/>
      <c r="CR75" s="256"/>
      <c r="CS75" s="256"/>
      <c r="CT75" s="256"/>
      <c r="CU75" s="256"/>
      <c r="CV75" s="256"/>
      <c r="CW75" s="256"/>
      <c r="CX75" s="256"/>
      <c r="CY75" s="256"/>
      <c r="CZ75" s="256"/>
      <c r="DA75" s="256"/>
      <c r="DB75" s="256"/>
      <c r="DC75" s="256"/>
      <c r="DD75" s="256"/>
      <c r="DE75" s="256"/>
      <c r="DF75" s="256"/>
      <c r="DG75" s="256"/>
      <c r="DH75" s="256"/>
    </row>
    <row r="76" spans="2:112" x14ac:dyDescent="0.2">
      <c r="B76" s="260"/>
      <c r="C76" s="261" t="s">
        <v>421</v>
      </c>
      <c r="D76" s="268"/>
      <c r="E76" s="268"/>
      <c r="F76" s="346"/>
      <c r="G76" s="270"/>
      <c r="H76" s="270"/>
      <c r="I76" s="265">
        <f>SUM(J76:DH76)</f>
        <v>0</v>
      </c>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c r="AY76" s="268"/>
      <c r="AZ76" s="268"/>
      <c r="BA76" s="268"/>
      <c r="BB76" s="268"/>
      <c r="BC76" s="268"/>
      <c r="BD76" s="268"/>
      <c r="BE76" s="268"/>
      <c r="BF76" s="268"/>
      <c r="BG76" s="268"/>
      <c r="BH76" s="268"/>
      <c r="BI76" s="268"/>
      <c r="BJ76" s="268"/>
      <c r="BK76" s="268"/>
      <c r="BL76" s="268"/>
      <c r="BM76" s="268"/>
      <c r="BN76" s="268"/>
      <c r="BO76" s="268"/>
      <c r="BP76" s="268"/>
      <c r="BQ76" s="268"/>
      <c r="BR76" s="268"/>
      <c r="BS76" s="268"/>
      <c r="BT76" s="268"/>
      <c r="BU76" s="268"/>
      <c r="BV76" s="268"/>
      <c r="BW76" s="268"/>
      <c r="BX76" s="268"/>
      <c r="BY76" s="268"/>
      <c r="BZ76" s="268"/>
      <c r="CA76" s="268"/>
      <c r="CB76" s="268"/>
      <c r="CC76" s="268"/>
      <c r="CD76" s="268"/>
      <c r="CE76" s="268"/>
      <c r="CF76" s="268"/>
      <c r="CG76" s="268"/>
      <c r="CH76" s="268"/>
      <c r="CI76" s="268"/>
      <c r="CJ76" s="268"/>
      <c r="CK76" s="268"/>
      <c r="CL76" s="268"/>
      <c r="CM76" s="268"/>
      <c r="CN76" s="268"/>
      <c r="CO76" s="268"/>
      <c r="CP76" s="268"/>
      <c r="CQ76" s="268"/>
      <c r="CR76" s="268"/>
      <c r="CS76" s="268"/>
      <c r="CT76" s="268"/>
      <c r="CU76" s="268"/>
      <c r="CV76" s="268"/>
      <c r="CW76" s="268"/>
      <c r="CX76" s="268"/>
      <c r="CY76" s="268"/>
      <c r="CZ76" s="268"/>
      <c r="DA76" s="268"/>
      <c r="DB76" s="268"/>
      <c r="DC76" s="268"/>
      <c r="DD76" s="268"/>
      <c r="DE76" s="268"/>
      <c r="DF76" s="268"/>
      <c r="DG76" s="268"/>
      <c r="DH76" s="268"/>
    </row>
    <row r="77" spans="2:112" x14ac:dyDescent="0.2">
      <c r="B77" s="260"/>
      <c r="C77" s="261" t="s">
        <v>422</v>
      </c>
      <c r="D77" s="268"/>
      <c r="E77" s="268"/>
      <c r="F77" s="346"/>
      <c r="G77" s="270"/>
      <c r="H77" s="270"/>
      <c r="I77" s="265">
        <f>SUM(J77:DH77)</f>
        <v>0</v>
      </c>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c r="BA77" s="268"/>
      <c r="BB77" s="268"/>
      <c r="BC77" s="268"/>
      <c r="BD77" s="268"/>
      <c r="BE77" s="268"/>
      <c r="BF77" s="268"/>
      <c r="BG77" s="268"/>
      <c r="BH77" s="268"/>
      <c r="BI77" s="268"/>
      <c r="BJ77" s="268"/>
      <c r="BK77" s="268"/>
      <c r="BL77" s="268"/>
      <c r="BM77" s="268"/>
      <c r="BN77" s="268"/>
      <c r="BO77" s="268"/>
      <c r="BP77" s="268"/>
      <c r="BQ77" s="268"/>
      <c r="BR77" s="268"/>
      <c r="BS77" s="268"/>
      <c r="BT77" s="268"/>
      <c r="BU77" s="268"/>
      <c r="BV77" s="268"/>
      <c r="BW77" s="268"/>
      <c r="BX77" s="268"/>
      <c r="BY77" s="268"/>
      <c r="BZ77" s="268"/>
      <c r="CA77" s="268"/>
      <c r="CB77" s="268"/>
      <c r="CC77" s="268"/>
      <c r="CD77" s="268"/>
      <c r="CE77" s="268"/>
      <c r="CF77" s="268"/>
      <c r="CG77" s="268"/>
      <c r="CH77" s="268"/>
      <c r="CI77" s="268"/>
      <c r="CJ77" s="268"/>
      <c r="CK77" s="268"/>
      <c r="CL77" s="268"/>
      <c r="CM77" s="268"/>
      <c r="CN77" s="268"/>
      <c r="CO77" s="268"/>
      <c r="CP77" s="268"/>
      <c r="CQ77" s="268"/>
      <c r="CR77" s="268"/>
      <c r="CS77" s="268"/>
      <c r="CT77" s="268"/>
      <c r="CU77" s="268"/>
      <c r="CV77" s="268"/>
      <c r="CW77" s="268"/>
      <c r="CX77" s="268"/>
      <c r="CY77" s="268"/>
      <c r="CZ77" s="268"/>
      <c r="DA77" s="268"/>
      <c r="DB77" s="268"/>
      <c r="DC77" s="268"/>
      <c r="DD77" s="268"/>
      <c r="DE77" s="268"/>
      <c r="DF77" s="268"/>
      <c r="DG77" s="268"/>
      <c r="DH77" s="268"/>
    </row>
    <row r="78" spans="2:112" x14ac:dyDescent="0.2">
      <c r="B78" s="260"/>
      <c r="C78" s="261" t="s">
        <v>423</v>
      </c>
      <c r="D78" s="268"/>
      <c r="E78" s="268"/>
      <c r="F78" s="346"/>
      <c r="G78" s="270"/>
      <c r="H78" s="270"/>
      <c r="I78" s="265">
        <f>SUM(J78:DH78)</f>
        <v>0</v>
      </c>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c r="CB78" s="268"/>
      <c r="CC78" s="268"/>
      <c r="CD78" s="268"/>
      <c r="CE78" s="268"/>
      <c r="CF78" s="268"/>
      <c r="CG78" s="268"/>
      <c r="CH78" s="268"/>
      <c r="CI78" s="268"/>
      <c r="CJ78" s="268"/>
      <c r="CK78" s="268"/>
      <c r="CL78" s="268"/>
      <c r="CM78" s="268"/>
      <c r="CN78" s="268"/>
      <c r="CO78" s="268"/>
      <c r="CP78" s="268"/>
      <c r="CQ78" s="268"/>
      <c r="CR78" s="268"/>
      <c r="CS78" s="268"/>
      <c r="CT78" s="268"/>
      <c r="CU78" s="268"/>
      <c r="CV78" s="268"/>
      <c r="CW78" s="268"/>
      <c r="CX78" s="268"/>
      <c r="CY78" s="268"/>
      <c r="CZ78" s="268"/>
      <c r="DA78" s="268"/>
      <c r="DB78" s="268"/>
      <c r="DC78" s="268"/>
      <c r="DD78" s="268"/>
      <c r="DE78" s="268"/>
      <c r="DF78" s="268"/>
      <c r="DG78" s="268"/>
      <c r="DH78" s="268"/>
    </row>
    <row r="91" spans="2:5" x14ac:dyDescent="0.2">
      <c r="B91" s="271"/>
      <c r="C91" s="271"/>
      <c r="D91" s="271"/>
      <c r="E91" s="271"/>
    </row>
    <row r="92" spans="2:5" x14ac:dyDescent="0.2">
      <c r="B92" s="271"/>
      <c r="C92" s="271"/>
      <c r="D92" s="271"/>
      <c r="E92" s="271"/>
    </row>
    <row r="93" spans="2:5" x14ac:dyDescent="0.2">
      <c r="B93" s="271"/>
      <c r="C93" s="271"/>
      <c r="D93" s="271"/>
      <c r="E93" s="271"/>
    </row>
    <row r="94" spans="2:5" x14ac:dyDescent="0.2">
      <c r="B94" s="271"/>
      <c r="C94" s="271"/>
      <c r="D94" s="271"/>
      <c r="E94" s="271"/>
    </row>
    <row r="95" spans="2:5" x14ac:dyDescent="0.2">
      <c r="B95" s="271"/>
      <c r="C95" s="271"/>
      <c r="D95" s="271"/>
      <c r="E95" s="271"/>
    </row>
    <row r="96" spans="2:5" x14ac:dyDescent="0.2">
      <c r="B96" s="271"/>
      <c r="C96" s="271"/>
      <c r="D96" s="271"/>
      <c r="E96" s="271"/>
    </row>
    <row r="97" spans="2:5" x14ac:dyDescent="0.2">
      <c r="B97" s="271"/>
      <c r="C97" s="271"/>
      <c r="D97" s="271"/>
      <c r="E97" s="271"/>
    </row>
    <row r="98" spans="2:5" x14ac:dyDescent="0.2">
      <c r="B98" s="271"/>
      <c r="C98" s="271"/>
      <c r="D98" s="271"/>
      <c r="E98" s="271"/>
    </row>
    <row r="99" spans="2:5" x14ac:dyDescent="0.2">
      <c r="B99" s="271"/>
      <c r="C99" s="271"/>
      <c r="D99" s="271"/>
      <c r="E99" s="271"/>
    </row>
    <row r="100" spans="2:5" x14ac:dyDescent="0.2">
      <c r="B100" s="271"/>
      <c r="C100" s="271"/>
      <c r="D100" s="271"/>
      <c r="E100" s="271"/>
    </row>
    <row r="101" spans="2:5" x14ac:dyDescent="0.2">
      <c r="B101" s="272"/>
      <c r="C101" s="271"/>
      <c r="D101" s="271"/>
      <c r="E101" s="271"/>
    </row>
    <row r="102" spans="2:5" x14ac:dyDescent="0.2">
      <c r="B102" s="271"/>
      <c r="C102" s="271"/>
      <c r="D102" s="271"/>
      <c r="E102" s="271"/>
    </row>
    <row r="103" spans="2:5" x14ac:dyDescent="0.2">
      <c r="B103" s="271"/>
      <c r="C103" s="271"/>
      <c r="D103" s="271"/>
      <c r="E103" s="271"/>
    </row>
    <row r="104" spans="2:5" x14ac:dyDescent="0.2">
      <c r="B104" s="271"/>
      <c r="C104" s="271"/>
      <c r="D104" s="271"/>
      <c r="E104" s="271"/>
    </row>
    <row r="105" spans="2:5" x14ac:dyDescent="0.2">
      <c r="B105" s="271"/>
      <c r="C105" s="271"/>
      <c r="D105" s="271"/>
      <c r="E105" s="271"/>
    </row>
    <row r="106" spans="2:5" x14ac:dyDescent="0.2">
      <c r="B106" s="271"/>
      <c r="C106" s="271"/>
      <c r="D106" s="271"/>
      <c r="E106" s="271"/>
    </row>
    <row r="107" spans="2:5" x14ac:dyDescent="0.2">
      <c r="B107" s="271"/>
      <c r="C107" s="271"/>
      <c r="D107" s="271"/>
      <c r="E107" s="271"/>
    </row>
    <row r="108" spans="2:5" x14ac:dyDescent="0.2">
      <c r="B108" s="271"/>
      <c r="C108" s="271"/>
      <c r="D108" s="271"/>
      <c r="E108" s="271"/>
    </row>
    <row r="109" spans="2:5" x14ac:dyDescent="0.2">
      <c r="B109" s="271"/>
      <c r="C109" s="271"/>
      <c r="D109" s="271"/>
      <c r="E109" s="271"/>
    </row>
    <row r="110" spans="2:5" x14ac:dyDescent="0.2">
      <c r="B110" s="271"/>
      <c r="C110" s="271"/>
      <c r="D110" s="271"/>
      <c r="E110" s="271"/>
    </row>
    <row r="111" spans="2:5" x14ac:dyDescent="0.2">
      <c r="B111" s="271"/>
      <c r="C111" s="271"/>
      <c r="D111" s="271"/>
      <c r="E111" s="271"/>
    </row>
    <row r="112" spans="2:5" x14ac:dyDescent="0.2">
      <c r="B112" s="271"/>
      <c r="C112" s="271"/>
      <c r="D112" s="271"/>
      <c r="E112" s="271"/>
    </row>
  </sheetData>
  <mergeCells count="8">
    <mergeCell ref="B4:F4"/>
    <mergeCell ref="I25:I26"/>
    <mergeCell ref="B23:C23"/>
    <mergeCell ref="B25:B26"/>
    <mergeCell ref="D25:E25"/>
    <mergeCell ref="F25:F26"/>
    <mergeCell ref="G25:G26"/>
    <mergeCell ref="H25:H26"/>
  </mergeCells>
  <pageMargins left="0.75" right="0.75" top="1" bottom="1" header="0.5" footer="0.5"/>
  <pageSetup paperSize="8" scale="47" fitToWidth="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70"/>
  <sheetViews>
    <sheetView zoomScaleNormal="100" zoomScaleSheetLayoutView="100" workbookViewId="0">
      <selection activeCell="K39" sqref="K39"/>
    </sheetView>
  </sheetViews>
  <sheetFormatPr defaultRowHeight="12.75" x14ac:dyDescent="0.2"/>
  <cols>
    <col min="2" max="2" width="13" bestFit="1" customWidth="1"/>
    <col min="7" max="7" width="12.7109375" customWidth="1"/>
    <col min="8" max="8" width="14.140625" customWidth="1"/>
  </cols>
  <sheetData>
    <row r="1" spans="2:8" ht="20.25" x14ac:dyDescent="0.3">
      <c r="B1" s="75" t="str">
        <f>Cover!C22</f>
        <v>SP AusNet</v>
      </c>
    </row>
    <row r="2" spans="2:8" ht="20.25" x14ac:dyDescent="0.3">
      <c r="B2" s="112" t="s">
        <v>274</v>
      </c>
    </row>
    <row r="3" spans="2:8" ht="20.25" x14ac:dyDescent="0.3">
      <c r="B3" s="76">
        <f>Cover!C26</f>
        <v>2013</v>
      </c>
    </row>
    <row r="4" spans="2:8" ht="15.75" x14ac:dyDescent="0.25">
      <c r="B4" s="74" t="s">
        <v>239</v>
      </c>
    </row>
    <row r="6" spans="2:8" x14ac:dyDescent="0.2">
      <c r="B6" s="530" t="s">
        <v>143</v>
      </c>
      <c r="C6" s="530"/>
      <c r="D6" s="530"/>
      <c r="E6" s="530"/>
      <c r="F6" s="530"/>
      <c r="G6" s="530"/>
      <c r="H6" s="124"/>
    </row>
    <row r="7" spans="2:8" x14ac:dyDescent="0.2">
      <c r="B7" s="530" t="s">
        <v>144</v>
      </c>
      <c r="C7" s="530"/>
      <c r="D7" s="530"/>
      <c r="E7" s="530"/>
      <c r="F7" s="530"/>
      <c r="G7" s="530"/>
      <c r="H7" s="124">
        <v>22</v>
      </c>
    </row>
    <row r="8" spans="2:8" x14ac:dyDescent="0.2">
      <c r="B8" s="530" t="s">
        <v>268</v>
      </c>
      <c r="C8" s="530"/>
      <c r="D8" s="530"/>
      <c r="E8" s="530"/>
      <c r="F8" s="530"/>
      <c r="G8" s="530"/>
      <c r="H8" s="124"/>
    </row>
    <row r="9" spans="2:8" x14ac:dyDescent="0.2">
      <c r="B9" s="530" t="s">
        <v>147</v>
      </c>
      <c r="C9" s="530"/>
      <c r="D9" s="530"/>
      <c r="E9" s="530"/>
      <c r="F9" s="530"/>
      <c r="G9" s="530"/>
      <c r="H9" s="124"/>
    </row>
    <row r="10" spans="2:8" x14ac:dyDescent="0.2">
      <c r="B10" s="530" t="s">
        <v>145</v>
      </c>
      <c r="C10" s="530"/>
      <c r="D10" s="530"/>
      <c r="E10" s="530"/>
      <c r="F10" s="530"/>
      <c r="G10" s="530"/>
      <c r="H10" s="124"/>
    </row>
    <row r="11" spans="2:8" x14ac:dyDescent="0.2">
      <c r="B11" s="530" t="s">
        <v>148</v>
      </c>
      <c r="C11" s="530"/>
      <c r="D11" s="530"/>
      <c r="E11" s="530"/>
      <c r="F11" s="530"/>
      <c r="G11" s="530"/>
      <c r="H11" s="124"/>
    </row>
    <row r="12" spans="2:8" x14ac:dyDescent="0.2">
      <c r="B12" s="530" t="s">
        <v>146</v>
      </c>
      <c r="C12" s="530"/>
      <c r="D12" s="530"/>
      <c r="E12" s="530"/>
      <c r="F12" s="530"/>
      <c r="G12" s="530"/>
      <c r="H12" s="314">
        <v>1945</v>
      </c>
    </row>
    <row r="13" spans="2:8" x14ac:dyDescent="0.2">
      <c r="B13" s="530" t="s">
        <v>30</v>
      </c>
      <c r="C13" s="530"/>
      <c r="D13" s="530"/>
      <c r="E13" s="530"/>
      <c r="F13" s="530"/>
      <c r="G13" s="530"/>
      <c r="H13" s="314">
        <v>168</v>
      </c>
    </row>
    <row r="14" spans="2:8" x14ac:dyDescent="0.2">
      <c r="B14" s="530" t="s">
        <v>31</v>
      </c>
      <c r="C14" s="530"/>
      <c r="D14" s="530"/>
      <c r="E14" s="530"/>
      <c r="F14" s="530"/>
      <c r="G14" s="530"/>
      <c r="H14" s="314">
        <v>690</v>
      </c>
    </row>
    <row r="15" spans="2:8" x14ac:dyDescent="0.2">
      <c r="B15" s="530" t="s">
        <v>32</v>
      </c>
      <c r="C15" s="530"/>
      <c r="D15" s="530"/>
      <c r="E15" s="530"/>
      <c r="F15" s="530"/>
      <c r="G15" s="530"/>
      <c r="H15" s="314">
        <v>1142</v>
      </c>
    </row>
    <row r="16" spans="2:8" x14ac:dyDescent="0.2">
      <c r="B16" s="530" t="s">
        <v>33</v>
      </c>
      <c r="C16" s="530"/>
      <c r="D16" s="530"/>
      <c r="E16" s="530"/>
      <c r="F16" s="530"/>
      <c r="G16" s="530"/>
      <c r="H16" s="314">
        <v>2387</v>
      </c>
    </row>
    <row r="17" spans="2:9" x14ac:dyDescent="0.2">
      <c r="B17" s="530" t="s">
        <v>34</v>
      </c>
      <c r="C17" s="530"/>
      <c r="D17" s="530"/>
      <c r="E17" s="530"/>
      <c r="F17" s="530"/>
      <c r="G17" s="530"/>
      <c r="H17" s="314">
        <v>15326</v>
      </c>
    </row>
    <row r="18" spans="2:9" x14ac:dyDescent="0.2">
      <c r="B18" s="530" t="s">
        <v>35</v>
      </c>
      <c r="C18" s="530"/>
      <c r="D18" s="530"/>
      <c r="E18" s="530"/>
      <c r="F18" s="530"/>
      <c r="G18" s="530"/>
      <c r="H18" s="376">
        <v>1</v>
      </c>
    </row>
    <row r="19" spans="2:9" x14ac:dyDescent="0.2">
      <c r="B19" s="530" t="s">
        <v>36</v>
      </c>
      <c r="C19" s="530"/>
      <c r="D19" s="530"/>
      <c r="E19" s="530"/>
      <c r="F19" s="530"/>
      <c r="G19" s="530"/>
      <c r="H19" s="376">
        <v>0.81481481481481477</v>
      </c>
    </row>
    <row r="21" spans="2:9" s="370" customFormat="1" x14ac:dyDescent="0.2">
      <c r="B21" s="375" t="s">
        <v>892</v>
      </c>
    </row>
    <row r="22" spans="2:9" s="370" customFormat="1" ht="49.5" customHeight="1" x14ac:dyDescent="0.2">
      <c r="B22" s="538" t="s">
        <v>893</v>
      </c>
      <c r="C22" s="538"/>
      <c r="D22" s="538"/>
      <c r="E22" s="538"/>
      <c r="F22" s="538"/>
      <c r="G22" s="538"/>
      <c r="H22" s="538"/>
      <c r="I22" s="538"/>
    </row>
    <row r="23" spans="2:9" s="370" customFormat="1" ht="50.1" customHeight="1" x14ac:dyDescent="0.2">
      <c r="B23" s="538" t="s">
        <v>894</v>
      </c>
      <c r="C23" s="538"/>
      <c r="D23" s="538"/>
      <c r="E23" s="538"/>
      <c r="F23" s="538"/>
      <c r="G23" s="538"/>
      <c r="H23" s="538"/>
      <c r="I23" s="538"/>
    </row>
    <row r="24" spans="2:9" s="370" customFormat="1" x14ac:dyDescent="0.2"/>
    <row r="25" spans="2:9" ht="15.75" x14ac:dyDescent="0.25">
      <c r="B25" s="74" t="s">
        <v>240</v>
      </c>
    </row>
    <row r="27" spans="2:9" x14ac:dyDescent="0.2">
      <c r="B27" s="530" t="s">
        <v>218</v>
      </c>
      <c r="C27" s="530"/>
      <c r="D27" s="530"/>
      <c r="E27" s="530"/>
      <c r="F27" s="530"/>
      <c r="G27" s="530"/>
      <c r="H27" s="399">
        <v>19</v>
      </c>
    </row>
    <row r="28" spans="2:9" x14ac:dyDescent="0.2">
      <c r="B28" s="529" t="s">
        <v>37</v>
      </c>
      <c r="C28" s="529"/>
      <c r="D28" s="529"/>
      <c r="E28" s="529"/>
      <c r="F28" s="529"/>
      <c r="G28" s="529"/>
      <c r="H28" s="398"/>
    </row>
    <row r="29" spans="2:9" x14ac:dyDescent="0.2">
      <c r="B29" s="530" t="s">
        <v>38</v>
      </c>
      <c r="C29" s="530"/>
      <c r="D29" s="530"/>
      <c r="E29" s="530"/>
      <c r="F29" s="530"/>
      <c r="G29" s="530"/>
      <c r="H29" s="399">
        <v>30</v>
      </c>
    </row>
    <row r="30" spans="2:9" x14ac:dyDescent="0.2">
      <c r="B30" s="530" t="s">
        <v>39</v>
      </c>
      <c r="C30" s="530"/>
      <c r="D30" s="530"/>
      <c r="E30" s="530"/>
      <c r="F30" s="530"/>
      <c r="G30" s="530"/>
      <c r="H30" s="399">
        <v>0</v>
      </c>
    </row>
    <row r="31" spans="2:9" x14ac:dyDescent="0.2">
      <c r="B31" s="530" t="s">
        <v>40</v>
      </c>
      <c r="C31" s="530"/>
      <c r="D31" s="530"/>
      <c r="E31" s="530"/>
      <c r="F31" s="530"/>
      <c r="G31" s="530"/>
      <c r="H31" s="399">
        <v>0</v>
      </c>
    </row>
    <row r="32" spans="2:9" x14ac:dyDescent="0.2">
      <c r="B32" s="530" t="s">
        <v>41</v>
      </c>
      <c r="C32" s="530"/>
      <c r="D32" s="530"/>
      <c r="E32" s="530"/>
      <c r="F32" s="530"/>
      <c r="G32" s="530"/>
      <c r="H32" s="399">
        <v>30</v>
      </c>
    </row>
    <row r="33" spans="2:8" x14ac:dyDescent="0.2">
      <c r="B33" s="530" t="s">
        <v>42</v>
      </c>
      <c r="C33" s="530"/>
      <c r="D33" s="530"/>
      <c r="E33" s="530"/>
      <c r="F33" s="530"/>
      <c r="G33" s="530"/>
      <c r="H33" s="399">
        <v>10</v>
      </c>
    </row>
    <row r="34" spans="2:8" x14ac:dyDescent="0.2">
      <c r="B34" s="530" t="s">
        <v>43</v>
      </c>
      <c r="C34" s="530"/>
      <c r="D34" s="530"/>
      <c r="E34" s="530"/>
      <c r="F34" s="530"/>
      <c r="G34" s="530"/>
      <c r="H34" s="399">
        <v>0</v>
      </c>
    </row>
    <row r="35" spans="2:8" x14ac:dyDescent="0.2">
      <c r="B35" s="530" t="s">
        <v>141</v>
      </c>
      <c r="C35" s="530"/>
      <c r="D35" s="530"/>
      <c r="E35" s="530"/>
      <c r="F35" s="530"/>
      <c r="G35" s="530"/>
      <c r="H35" s="399">
        <v>30</v>
      </c>
    </row>
    <row r="36" spans="2:8" x14ac:dyDescent="0.2">
      <c r="B36" s="532" t="s">
        <v>219</v>
      </c>
      <c r="C36" s="533"/>
      <c r="D36" s="539"/>
      <c r="E36" s="539"/>
      <c r="F36" s="539"/>
      <c r="G36" s="442"/>
      <c r="H36" s="398"/>
    </row>
    <row r="37" spans="2:8" x14ac:dyDescent="0.2">
      <c r="B37" s="530" t="s">
        <v>220</v>
      </c>
      <c r="C37" s="530"/>
      <c r="D37" s="530"/>
      <c r="E37" s="530"/>
      <c r="F37" s="530"/>
      <c r="G37" s="530"/>
      <c r="H37" s="401">
        <v>15</v>
      </c>
    </row>
    <row r="38" spans="2:8" x14ac:dyDescent="0.2">
      <c r="B38" s="530" t="s">
        <v>221</v>
      </c>
      <c r="C38" s="530"/>
      <c r="D38" s="530"/>
      <c r="E38" s="530"/>
      <c r="F38" s="530"/>
      <c r="G38" s="530"/>
      <c r="H38" s="401">
        <v>0</v>
      </c>
    </row>
    <row r="39" spans="2:8" x14ac:dyDescent="0.2">
      <c r="B39" s="530" t="s">
        <v>222</v>
      </c>
      <c r="C39" s="530"/>
      <c r="D39" s="530"/>
      <c r="E39" s="530"/>
      <c r="F39" s="530"/>
      <c r="G39" s="530"/>
      <c r="H39" s="401">
        <v>5</v>
      </c>
    </row>
    <row r="40" spans="2:8" x14ac:dyDescent="0.2">
      <c r="B40" s="530" t="s">
        <v>223</v>
      </c>
      <c r="C40" s="530"/>
      <c r="D40" s="530"/>
      <c r="E40" s="530"/>
      <c r="F40" s="530"/>
      <c r="G40" s="530"/>
      <c r="H40" s="401">
        <v>15</v>
      </c>
    </row>
    <row r="41" spans="2:8" x14ac:dyDescent="0.2">
      <c r="B41" s="530" t="s">
        <v>224</v>
      </c>
      <c r="C41" s="530"/>
      <c r="D41" s="530"/>
      <c r="E41" s="530"/>
      <c r="F41" s="530"/>
      <c r="G41" s="530"/>
      <c r="H41" s="401">
        <v>25</v>
      </c>
    </row>
    <row r="42" spans="2:8" x14ac:dyDescent="0.2">
      <c r="B42" s="530" t="s">
        <v>225</v>
      </c>
      <c r="C42" s="530"/>
      <c r="D42" s="530"/>
      <c r="E42" s="530"/>
      <c r="F42" s="530"/>
      <c r="G42" s="530"/>
      <c r="H42" s="401">
        <v>20</v>
      </c>
    </row>
    <row r="43" spans="2:8" x14ac:dyDescent="0.2">
      <c r="B43" s="530" t="s">
        <v>226</v>
      </c>
      <c r="C43" s="530"/>
      <c r="D43" s="530"/>
      <c r="E43" s="530"/>
      <c r="F43" s="530"/>
      <c r="G43" s="530"/>
      <c r="H43" s="401">
        <v>20</v>
      </c>
    </row>
    <row r="44" spans="2:8" x14ac:dyDescent="0.2">
      <c r="B44" s="530" t="s">
        <v>141</v>
      </c>
      <c r="C44" s="530"/>
      <c r="D44" s="530"/>
      <c r="E44" s="530"/>
      <c r="F44" s="530"/>
      <c r="G44" s="530"/>
      <c r="H44" s="401">
        <v>0</v>
      </c>
    </row>
    <row r="45" spans="2:8" ht="12" customHeight="1" x14ac:dyDescent="0.2"/>
    <row r="46" spans="2:8" ht="15.75" x14ac:dyDescent="0.25">
      <c r="B46" s="74" t="s">
        <v>241</v>
      </c>
    </row>
    <row r="48" spans="2:8" x14ac:dyDescent="0.2">
      <c r="B48" s="529" t="s">
        <v>44</v>
      </c>
      <c r="C48" s="529"/>
      <c r="D48" s="529"/>
      <c r="E48" s="529"/>
      <c r="F48" s="529"/>
      <c r="G48" s="529"/>
      <c r="H48" s="79"/>
    </row>
    <row r="49" spans="2:10" x14ac:dyDescent="0.2">
      <c r="B49" s="531" t="s">
        <v>45</v>
      </c>
      <c r="C49" s="531"/>
      <c r="D49" s="531"/>
      <c r="E49" s="531"/>
      <c r="F49" s="531"/>
      <c r="G49" s="531"/>
      <c r="H49" s="314">
        <v>12906</v>
      </c>
    </row>
    <row r="50" spans="2:10" x14ac:dyDescent="0.2">
      <c r="B50" s="531" t="s">
        <v>46</v>
      </c>
      <c r="C50" s="531"/>
      <c r="D50" s="531"/>
      <c r="E50" s="531"/>
      <c r="F50" s="531"/>
      <c r="G50" s="531"/>
      <c r="H50" s="314">
        <v>230</v>
      </c>
    </row>
    <row r="51" spans="2:10" x14ac:dyDescent="0.2">
      <c r="B51" s="529" t="s">
        <v>47</v>
      </c>
      <c r="C51" s="529"/>
      <c r="D51" s="529"/>
      <c r="E51" s="529"/>
      <c r="F51" s="529"/>
      <c r="G51" s="529"/>
      <c r="H51" s="79"/>
    </row>
    <row r="52" spans="2:10" x14ac:dyDescent="0.2">
      <c r="B52" s="531" t="s">
        <v>48</v>
      </c>
      <c r="C52" s="531"/>
      <c r="D52" s="531"/>
      <c r="E52" s="531"/>
      <c r="F52" s="531"/>
      <c r="G52" s="531"/>
      <c r="H52" s="314">
        <v>523</v>
      </c>
    </row>
    <row r="53" spans="2:10" x14ac:dyDescent="0.2">
      <c r="B53" s="531" t="s">
        <v>49</v>
      </c>
      <c r="C53" s="531"/>
      <c r="D53" s="531"/>
      <c r="E53" s="531"/>
      <c r="F53" s="531"/>
      <c r="G53" s="531"/>
      <c r="H53" s="314">
        <v>98</v>
      </c>
    </row>
    <row r="54" spans="2:10" x14ac:dyDescent="0.2">
      <c r="B54" s="531" t="s">
        <v>50</v>
      </c>
      <c r="C54" s="531"/>
      <c r="D54" s="531"/>
      <c r="E54" s="531"/>
      <c r="F54" s="531"/>
      <c r="G54" s="531"/>
      <c r="H54" s="314">
        <v>2</v>
      </c>
    </row>
    <row r="55" spans="2:10" x14ac:dyDescent="0.2">
      <c r="B55" s="531" t="s">
        <v>51</v>
      </c>
      <c r="C55" s="531"/>
      <c r="D55" s="531"/>
      <c r="E55" s="531"/>
      <c r="F55" s="531"/>
      <c r="G55" s="531"/>
      <c r="H55" s="314">
        <v>136437</v>
      </c>
    </row>
    <row r="56" spans="2:10" x14ac:dyDescent="0.2">
      <c r="B56" s="529" t="s">
        <v>227</v>
      </c>
      <c r="C56" s="529"/>
      <c r="D56" s="529"/>
      <c r="E56" s="529"/>
      <c r="F56" s="529"/>
      <c r="G56" s="529"/>
      <c r="H56" s="79"/>
      <c r="I56" s="198"/>
      <c r="J56" s="198"/>
    </row>
    <row r="57" spans="2:10" x14ac:dyDescent="0.2">
      <c r="B57" s="531" t="s">
        <v>228</v>
      </c>
      <c r="C57" s="531"/>
      <c r="D57" s="531"/>
      <c r="E57" s="531"/>
      <c r="F57" s="531"/>
      <c r="G57" s="531"/>
      <c r="H57" s="314">
        <v>359719</v>
      </c>
      <c r="I57" s="198"/>
      <c r="J57" s="198"/>
    </row>
    <row r="58" spans="2:10" x14ac:dyDescent="0.2">
      <c r="B58" s="531" t="s">
        <v>229</v>
      </c>
      <c r="C58" s="531"/>
      <c r="D58" s="531"/>
      <c r="E58" s="531"/>
      <c r="F58" s="531"/>
      <c r="G58" s="531"/>
      <c r="H58" s="314">
        <v>36252</v>
      </c>
      <c r="I58" s="198"/>
      <c r="J58" s="198"/>
    </row>
    <row r="59" spans="2:10" x14ac:dyDescent="0.2">
      <c r="B59" s="531" t="s">
        <v>230</v>
      </c>
      <c r="C59" s="531"/>
      <c r="D59" s="531"/>
      <c r="E59" s="531"/>
      <c r="F59" s="531"/>
      <c r="G59" s="531"/>
      <c r="H59" s="314">
        <v>52</v>
      </c>
      <c r="I59" s="198"/>
      <c r="J59" s="198"/>
    </row>
    <row r="60" spans="2:10" x14ac:dyDescent="0.2">
      <c r="B60" s="531" t="s">
        <v>231</v>
      </c>
      <c r="C60" s="531"/>
      <c r="D60" s="531"/>
      <c r="E60" s="531"/>
      <c r="F60" s="531"/>
      <c r="G60" s="531"/>
      <c r="H60" s="402">
        <v>0.11</v>
      </c>
      <c r="I60" s="198"/>
      <c r="J60" s="198"/>
    </row>
    <row r="61" spans="2:10" x14ac:dyDescent="0.2">
      <c r="B61" s="531" t="s">
        <v>232</v>
      </c>
      <c r="C61" s="531"/>
      <c r="D61" s="531"/>
      <c r="E61" s="531"/>
      <c r="F61" s="531"/>
      <c r="G61" s="531"/>
      <c r="H61" s="314">
        <v>226</v>
      </c>
      <c r="I61" s="198"/>
      <c r="J61" s="198"/>
    </row>
    <row r="62" spans="2:10" x14ac:dyDescent="0.2">
      <c r="B62" s="532" t="s">
        <v>233</v>
      </c>
      <c r="C62" s="533"/>
      <c r="D62" s="533"/>
      <c r="E62" s="533"/>
      <c r="F62" s="533"/>
      <c r="G62" s="534"/>
      <c r="H62" s="79"/>
    </row>
    <row r="63" spans="2:10" x14ac:dyDescent="0.2">
      <c r="B63" s="535" t="s">
        <v>52</v>
      </c>
      <c r="C63" s="536"/>
      <c r="D63" s="536"/>
      <c r="E63" s="536"/>
      <c r="F63" s="536"/>
      <c r="G63" s="537"/>
      <c r="H63" s="314">
        <v>161</v>
      </c>
    </row>
    <row r="64" spans="2:10" x14ac:dyDescent="0.2">
      <c r="B64" s="535" t="s">
        <v>53</v>
      </c>
      <c r="C64" s="536"/>
      <c r="D64" s="536"/>
      <c r="E64" s="536"/>
      <c r="F64" s="536"/>
      <c r="G64" s="537"/>
      <c r="H64" s="314">
        <v>19</v>
      </c>
    </row>
    <row r="65" spans="2:8" x14ac:dyDescent="0.2">
      <c r="B65" s="535" t="s">
        <v>54</v>
      </c>
      <c r="C65" s="536"/>
      <c r="D65" s="536"/>
      <c r="E65" s="536"/>
      <c r="F65" s="536"/>
      <c r="G65" s="537"/>
      <c r="H65" s="314">
        <v>760</v>
      </c>
    </row>
    <row r="66" spans="2:8" x14ac:dyDescent="0.2">
      <c r="B66" s="535" t="s">
        <v>55</v>
      </c>
      <c r="C66" s="536"/>
      <c r="D66" s="536"/>
      <c r="E66" s="536"/>
      <c r="F66" s="536"/>
      <c r="G66" s="537"/>
      <c r="H66" s="314">
        <v>1655</v>
      </c>
    </row>
    <row r="67" spans="2:8" x14ac:dyDescent="0.2">
      <c r="B67" s="535" t="s">
        <v>56</v>
      </c>
      <c r="C67" s="536"/>
      <c r="D67" s="536"/>
      <c r="E67" s="536"/>
      <c r="F67" s="536"/>
      <c r="G67" s="537"/>
      <c r="H67" s="314">
        <v>307</v>
      </c>
    </row>
    <row r="68" spans="2:8" x14ac:dyDescent="0.2">
      <c r="B68" s="540" t="s">
        <v>57</v>
      </c>
      <c r="C68" s="541"/>
      <c r="D68" s="541"/>
      <c r="E68" s="541"/>
      <c r="F68" s="541"/>
      <c r="G68" s="542"/>
      <c r="H68" s="374">
        <f>SUM(H63:H67)</f>
        <v>2902</v>
      </c>
    </row>
    <row r="70" spans="2:8" ht="50.25" customHeight="1" x14ac:dyDescent="0.2">
      <c r="B70" s="528" t="s">
        <v>538</v>
      </c>
      <c r="C70" s="528"/>
      <c r="D70" s="528"/>
      <c r="E70" s="528"/>
      <c r="F70" s="528"/>
      <c r="G70" s="528"/>
      <c r="H70" s="528"/>
    </row>
  </sheetData>
  <mergeCells count="56">
    <mergeCell ref="B66:G66"/>
    <mergeCell ref="B67:G67"/>
    <mergeCell ref="B68:G68"/>
    <mergeCell ref="B54:G54"/>
    <mergeCell ref="B55:G55"/>
    <mergeCell ref="B56:G56"/>
    <mergeCell ref="B64:G64"/>
    <mergeCell ref="B65:G65"/>
    <mergeCell ref="B35:G35"/>
    <mergeCell ref="B48:G48"/>
    <mergeCell ref="B36:G36"/>
    <mergeCell ref="B37:G37"/>
    <mergeCell ref="B38:G38"/>
    <mergeCell ref="B39:G39"/>
    <mergeCell ref="B40:G40"/>
    <mergeCell ref="B41:G41"/>
    <mergeCell ref="B34:G34"/>
    <mergeCell ref="B18:G18"/>
    <mergeCell ref="B19:G19"/>
    <mergeCell ref="B27:G27"/>
    <mergeCell ref="B28:G28"/>
    <mergeCell ref="B29:G29"/>
    <mergeCell ref="B30:G30"/>
    <mergeCell ref="B31:G31"/>
    <mergeCell ref="B32:G32"/>
    <mergeCell ref="B33:G33"/>
    <mergeCell ref="B22:I22"/>
    <mergeCell ref="B23:I23"/>
    <mergeCell ref="B17:G17"/>
    <mergeCell ref="B9:G9"/>
    <mergeCell ref="B11:G11"/>
    <mergeCell ref="B6:G6"/>
    <mergeCell ref="B7:G7"/>
    <mergeCell ref="B8:G8"/>
    <mergeCell ref="B10:G10"/>
    <mergeCell ref="B12:G12"/>
    <mergeCell ref="B13:G13"/>
    <mergeCell ref="B14:G14"/>
    <mergeCell ref="B15:G15"/>
    <mergeCell ref="B16:G16"/>
    <mergeCell ref="B70:H70"/>
    <mergeCell ref="B51:G51"/>
    <mergeCell ref="B42:G42"/>
    <mergeCell ref="B43:G43"/>
    <mergeCell ref="B44:G44"/>
    <mergeCell ref="B49:G49"/>
    <mergeCell ref="B62:G62"/>
    <mergeCell ref="B63:G63"/>
    <mergeCell ref="B61:G61"/>
    <mergeCell ref="B57:G57"/>
    <mergeCell ref="B58:G58"/>
    <mergeCell ref="B59:G59"/>
    <mergeCell ref="B60:G60"/>
    <mergeCell ref="B50:G50"/>
    <mergeCell ref="B52:G52"/>
    <mergeCell ref="B53:G53"/>
  </mergeCells>
  <phoneticPr fontId="31" type="noConversion"/>
  <dataValidations disablePrompts="1" count="1">
    <dataValidation type="whole" allowBlank="1" showInputMessage="1" showErrorMessage="1" errorTitle="Whole Number" error="This field must contain a whole number. Text and decimals are not acceptable." sqref="C38:C44">
      <formula1>-1000</formula1>
      <formula2>9999999999</formula2>
    </dataValidation>
  </dataValidations>
  <pageMargins left="0.75" right="0.75" top="1" bottom="1" header="0.5" footer="0.5"/>
  <pageSetup paperSize="8" scale="96"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8"/>
  <sheetViews>
    <sheetView zoomScaleNormal="100" zoomScaleSheetLayoutView="100" workbookViewId="0">
      <selection activeCell="B42" sqref="B42"/>
    </sheetView>
  </sheetViews>
  <sheetFormatPr defaultRowHeight="12.75" x14ac:dyDescent="0.2"/>
  <cols>
    <col min="1" max="1" width="11" customWidth="1"/>
    <col min="2" max="2" width="42.140625" bestFit="1" customWidth="1"/>
    <col min="3" max="3" width="10.5703125" bestFit="1" customWidth="1"/>
    <col min="4" max="4" width="15.28515625" bestFit="1" customWidth="1"/>
    <col min="5" max="5" width="14.28515625" bestFit="1" customWidth="1"/>
    <col min="6" max="6" width="11" bestFit="1" customWidth="1"/>
    <col min="7" max="8" width="10.28515625" bestFit="1" customWidth="1"/>
  </cols>
  <sheetData>
    <row r="1" spans="2:8" ht="20.25" x14ac:dyDescent="0.3">
      <c r="B1" s="75" t="str">
        <f>Cover!C22</f>
        <v>SP AusNet</v>
      </c>
    </row>
    <row r="2" spans="2:8" ht="20.25" x14ac:dyDescent="0.3">
      <c r="B2" s="75" t="s">
        <v>242</v>
      </c>
    </row>
    <row r="3" spans="2:8" ht="20.25" x14ac:dyDescent="0.3">
      <c r="B3" s="76">
        <f>Cover!C26</f>
        <v>2013</v>
      </c>
    </row>
    <row r="4" spans="2:8" ht="15.75" x14ac:dyDescent="0.25">
      <c r="B4" s="208" t="s">
        <v>261</v>
      </c>
    </row>
    <row r="5" spans="2:8" ht="15.75" x14ac:dyDescent="0.25">
      <c r="B5" s="208"/>
    </row>
    <row r="6" spans="2:8" x14ac:dyDescent="0.2">
      <c r="B6" s="543" t="s">
        <v>251</v>
      </c>
      <c r="C6" s="545" t="s">
        <v>152</v>
      </c>
      <c r="D6" s="497" t="s">
        <v>153</v>
      </c>
      <c r="E6" s="499"/>
      <c r="F6" s="497" t="s">
        <v>154</v>
      </c>
      <c r="G6" s="498"/>
      <c r="H6" s="498"/>
    </row>
    <row r="7" spans="2:8" x14ac:dyDescent="0.2">
      <c r="B7" s="544"/>
      <c r="C7" s="546"/>
      <c r="D7" s="138" t="s">
        <v>155</v>
      </c>
      <c r="E7" s="138" t="s">
        <v>156</v>
      </c>
      <c r="F7" s="138" t="s">
        <v>157</v>
      </c>
      <c r="G7" s="138" t="s">
        <v>158</v>
      </c>
      <c r="H7" s="138" t="s">
        <v>159</v>
      </c>
    </row>
    <row r="8" spans="2:8" x14ac:dyDescent="0.2">
      <c r="B8" s="143" t="s">
        <v>1</v>
      </c>
      <c r="C8" s="374">
        <f>SUM(D8:H8)</f>
        <v>0</v>
      </c>
      <c r="D8" s="373">
        <v>0</v>
      </c>
      <c r="E8" s="373">
        <v>0</v>
      </c>
      <c r="F8" s="373">
        <v>0</v>
      </c>
      <c r="G8" s="373">
        <v>0</v>
      </c>
      <c r="H8" s="373">
        <v>0</v>
      </c>
    </row>
    <row r="9" spans="2:8" x14ac:dyDescent="0.2">
      <c r="B9" s="143" t="s">
        <v>2</v>
      </c>
      <c r="C9" s="374">
        <f>SUM(D9:E9)</f>
        <v>284717</v>
      </c>
      <c r="D9" s="373">
        <v>258199</v>
      </c>
      <c r="E9" s="373">
        <v>26518</v>
      </c>
      <c r="F9" s="373">
        <v>1</v>
      </c>
      <c r="G9" s="373">
        <v>45</v>
      </c>
      <c r="H9" s="373">
        <v>284671</v>
      </c>
    </row>
    <row r="10" spans="2:8" x14ac:dyDescent="0.2">
      <c r="B10" s="143" t="s">
        <v>160</v>
      </c>
      <c r="C10" s="374">
        <f>SUM(D10:E10)</f>
        <v>263349</v>
      </c>
      <c r="D10" s="373">
        <v>238134</v>
      </c>
      <c r="E10" s="373">
        <v>25215</v>
      </c>
      <c r="F10" s="373">
        <v>3</v>
      </c>
      <c r="G10" s="373">
        <v>41</v>
      </c>
      <c r="H10" s="373">
        <v>263305</v>
      </c>
    </row>
    <row r="11" spans="2:8" x14ac:dyDescent="0.2">
      <c r="B11" s="143" t="s">
        <v>161</v>
      </c>
      <c r="C11" s="374">
        <f>SUM(D11:E11)</f>
        <v>116685</v>
      </c>
      <c r="D11" s="373">
        <v>96970</v>
      </c>
      <c r="E11" s="373">
        <v>19715</v>
      </c>
      <c r="F11" s="373">
        <v>2</v>
      </c>
      <c r="G11" s="373">
        <v>6</v>
      </c>
      <c r="H11" s="373">
        <v>116677</v>
      </c>
    </row>
    <row r="12" spans="2:8" x14ac:dyDescent="0.2">
      <c r="B12" s="143"/>
      <c r="C12" s="410"/>
      <c r="D12" s="143"/>
      <c r="E12" s="143"/>
      <c r="F12" s="143"/>
      <c r="G12" s="143"/>
      <c r="H12" s="148"/>
    </row>
    <row r="13" spans="2:8" x14ac:dyDescent="0.2">
      <c r="B13" s="146" t="s">
        <v>174</v>
      </c>
      <c r="C13" s="374">
        <f t="shared" ref="C13:H13" si="0">SUM(C8:C11)</f>
        <v>664751</v>
      </c>
      <c r="D13" s="374">
        <f t="shared" si="0"/>
        <v>593303</v>
      </c>
      <c r="E13" s="374">
        <f t="shared" si="0"/>
        <v>71448</v>
      </c>
      <c r="F13" s="374">
        <f t="shared" si="0"/>
        <v>6</v>
      </c>
      <c r="G13" s="374">
        <f t="shared" si="0"/>
        <v>92</v>
      </c>
      <c r="H13" s="374">
        <f t="shared" si="0"/>
        <v>664653</v>
      </c>
    </row>
    <row r="14" spans="2:8" x14ac:dyDescent="0.2">
      <c r="B14" s="132"/>
      <c r="C14" s="130"/>
      <c r="D14" s="404"/>
      <c r="E14" s="404"/>
      <c r="F14" s="404"/>
      <c r="G14" s="131"/>
    </row>
    <row r="15" spans="2:8" x14ac:dyDescent="0.2">
      <c r="B15" s="144" t="s">
        <v>162</v>
      </c>
      <c r="C15" s="403" t="s">
        <v>907</v>
      </c>
      <c r="D15" s="404"/>
      <c r="E15" s="404"/>
      <c r="F15" s="404"/>
    </row>
    <row r="16" spans="2:8" x14ac:dyDescent="0.2">
      <c r="B16" s="146" t="s">
        <v>152</v>
      </c>
      <c r="C16" s="373">
        <v>9318</v>
      </c>
      <c r="D16" s="404"/>
      <c r="E16" s="404"/>
      <c r="F16" s="404"/>
    </row>
    <row r="17" spans="2:9" x14ac:dyDescent="0.2">
      <c r="B17" s="132"/>
      <c r="C17" s="130"/>
      <c r="D17" s="404"/>
      <c r="E17" s="404"/>
      <c r="F17" s="404"/>
      <c r="G17" s="131"/>
    </row>
    <row r="18" spans="2:9" x14ac:dyDescent="0.2">
      <c r="B18" s="543" t="s">
        <v>252</v>
      </c>
      <c r="C18" s="545" t="s">
        <v>163</v>
      </c>
      <c r="D18" s="497" t="s">
        <v>153</v>
      </c>
      <c r="E18" s="499"/>
      <c r="F18" s="497" t="s">
        <v>154</v>
      </c>
      <c r="G18" s="498"/>
      <c r="H18" s="499"/>
    </row>
    <row r="19" spans="2:9" x14ac:dyDescent="0.2">
      <c r="B19" s="544"/>
      <c r="C19" s="546"/>
      <c r="D19" s="138" t="s">
        <v>155</v>
      </c>
      <c r="E19" s="138" t="s">
        <v>156</v>
      </c>
      <c r="F19" s="138" t="s">
        <v>157</v>
      </c>
      <c r="G19" s="138" t="s">
        <v>158</v>
      </c>
      <c r="H19" s="142" t="s">
        <v>159</v>
      </c>
    </row>
    <row r="20" spans="2:9" x14ac:dyDescent="0.2">
      <c r="B20" s="143" t="s">
        <v>1</v>
      </c>
      <c r="C20" s="374">
        <f t="shared" ref="C20:C22" si="1">SUM(D20:E20)</f>
        <v>0</v>
      </c>
      <c r="D20" s="373">
        <v>0</v>
      </c>
      <c r="E20" s="373">
        <v>0</v>
      </c>
      <c r="F20" s="373">
        <v>0</v>
      </c>
      <c r="G20" s="373">
        <v>0</v>
      </c>
      <c r="H20" s="373">
        <v>0</v>
      </c>
    </row>
    <row r="21" spans="2:9" x14ac:dyDescent="0.2">
      <c r="B21" s="143" t="s">
        <v>2</v>
      </c>
      <c r="C21" s="374">
        <f t="shared" si="1"/>
        <v>3452.1432326449994</v>
      </c>
      <c r="D21" s="373">
        <v>1306.5689445179667</v>
      </c>
      <c r="E21" s="373">
        <v>2145.5742881270326</v>
      </c>
      <c r="F21" s="373">
        <v>0.60910012448369455</v>
      </c>
      <c r="G21" s="373">
        <v>372.70431829219893</v>
      </c>
      <c r="H21" s="373">
        <v>3076.8753558691233</v>
      </c>
    </row>
    <row r="22" spans="2:9" x14ac:dyDescent="0.2">
      <c r="B22" s="143" t="s">
        <v>160</v>
      </c>
      <c r="C22" s="374">
        <f t="shared" si="1"/>
        <v>2775.6457152734874</v>
      </c>
      <c r="D22" s="373">
        <v>1305.8880967879693</v>
      </c>
      <c r="E22" s="373">
        <v>1469.7576184855182</v>
      </c>
      <c r="F22" s="373">
        <v>274.21407204512002</v>
      </c>
      <c r="G22" s="373">
        <v>169.83851095288534</v>
      </c>
      <c r="H22" s="373">
        <v>2333.1733082236542</v>
      </c>
    </row>
    <row r="23" spans="2:9" x14ac:dyDescent="0.2">
      <c r="B23" s="143" t="s">
        <v>161</v>
      </c>
      <c r="C23" s="374">
        <f>SUM(D23:E23)</f>
        <v>1202.8008122554531</v>
      </c>
      <c r="D23" s="373">
        <v>516.92183139242445</v>
      </c>
      <c r="E23" s="373">
        <v>685.87898086302869</v>
      </c>
      <c r="F23" s="373">
        <v>41.823928265626321</v>
      </c>
      <c r="G23" s="373">
        <v>105.07822321969421</v>
      </c>
      <c r="H23" s="373">
        <v>1056.2729431811538</v>
      </c>
    </row>
    <row r="24" spans="2:9" x14ac:dyDescent="0.2">
      <c r="B24" s="143"/>
      <c r="C24" s="143"/>
      <c r="D24" s="143"/>
      <c r="E24" s="143"/>
      <c r="F24" s="143"/>
      <c r="G24" s="143"/>
      <c r="H24" s="148"/>
    </row>
    <row r="25" spans="2:9" x14ac:dyDescent="0.2">
      <c r="B25" s="146" t="s">
        <v>255</v>
      </c>
      <c r="C25" s="374">
        <f t="shared" ref="C25:H25" si="2">SUM(C20:C23)</f>
        <v>7430.5897601739398</v>
      </c>
      <c r="D25" s="374">
        <f t="shared" si="2"/>
        <v>3129.3788726983603</v>
      </c>
      <c r="E25" s="374">
        <f t="shared" si="2"/>
        <v>4301.2108874755795</v>
      </c>
      <c r="F25" s="374">
        <f t="shared" si="2"/>
        <v>316.64710043523002</v>
      </c>
      <c r="G25" s="374">
        <f t="shared" si="2"/>
        <v>647.62105246477847</v>
      </c>
      <c r="H25" s="374">
        <f t="shared" si="2"/>
        <v>6466.3216072739315</v>
      </c>
    </row>
    <row r="26" spans="2:9" x14ac:dyDescent="0.2">
      <c r="B26" s="133"/>
      <c r="C26" s="133"/>
      <c r="D26" s="133"/>
      <c r="E26" s="133"/>
      <c r="F26" s="133"/>
      <c r="G26" s="133"/>
      <c r="H26" s="133"/>
      <c r="I26" s="133"/>
    </row>
    <row r="27" spans="2:9" x14ac:dyDescent="0.2">
      <c r="B27" s="543" t="s">
        <v>253</v>
      </c>
      <c r="C27" s="545" t="s">
        <v>164</v>
      </c>
      <c r="D27" s="497" t="s">
        <v>165</v>
      </c>
      <c r="E27" s="498"/>
      <c r="F27" s="498"/>
      <c r="G27" s="497" t="s">
        <v>166</v>
      </c>
      <c r="H27" s="498"/>
      <c r="I27" s="498"/>
    </row>
    <row r="28" spans="2:9" x14ac:dyDescent="0.2">
      <c r="B28" s="544"/>
      <c r="C28" s="546"/>
      <c r="D28" s="138" t="s">
        <v>157</v>
      </c>
      <c r="E28" s="138" t="s">
        <v>158</v>
      </c>
      <c r="F28" s="138" t="s">
        <v>159</v>
      </c>
      <c r="G28" s="138" t="s">
        <v>157</v>
      </c>
      <c r="H28" s="138" t="s">
        <v>158</v>
      </c>
      <c r="I28" s="138" t="s">
        <v>159</v>
      </c>
    </row>
    <row r="29" spans="2:9" x14ac:dyDescent="0.2">
      <c r="B29" s="143" t="s">
        <v>1</v>
      </c>
      <c r="C29" s="140">
        <v>0</v>
      </c>
      <c r="D29" s="77" t="s">
        <v>540</v>
      </c>
      <c r="E29" s="77" t="s">
        <v>540</v>
      </c>
      <c r="F29" s="77" t="s">
        <v>540</v>
      </c>
      <c r="G29" s="77" t="s">
        <v>540</v>
      </c>
      <c r="H29" s="77" t="s">
        <v>540</v>
      </c>
      <c r="I29" s="77" t="s">
        <v>540</v>
      </c>
    </row>
    <row r="30" spans="2:9" x14ac:dyDescent="0.2">
      <c r="B30" s="143" t="s">
        <v>2</v>
      </c>
      <c r="C30" s="374">
        <v>3289.1371897610939</v>
      </c>
      <c r="D30" s="373">
        <v>0.68123773965105616</v>
      </c>
      <c r="E30" s="373">
        <v>682.72389999999984</v>
      </c>
      <c r="F30" s="373">
        <v>613.76974180177831</v>
      </c>
      <c r="G30" s="373">
        <v>161.17524417838561</v>
      </c>
      <c r="H30" s="373">
        <v>1353.4144000000003</v>
      </c>
      <c r="I30" s="373">
        <v>477.37266604127882</v>
      </c>
    </row>
    <row r="31" spans="2:9" x14ac:dyDescent="0.2">
      <c r="B31" s="143" t="s">
        <v>160</v>
      </c>
      <c r="C31" s="374">
        <v>17512.281011611121</v>
      </c>
      <c r="D31" s="373">
        <v>3.6270991582903864</v>
      </c>
      <c r="E31" s="373">
        <v>823.00889999999981</v>
      </c>
      <c r="F31" s="373">
        <v>3267.8807768542661</v>
      </c>
      <c r="G31" s="373">
        <v>858.14181815017059</v>
      </c>
      <c r="H31" s="373">
        <v>10017.957599999996</v>
      </c>
      <c r="I31" s="373">
        <v>2541.6648174483967</v>
      </c>
    </row>
    <row r="32" spans="2:9" x14ac:dyDescent="0.2">
      <c r="B32" s="143" t="s">
        <v>161</v>
      </c>
      <c r="C32" s="374">
        <v>28811.99773330778</v>
      </c>
      <c r="D32" s="373">
        <v>5.9674677820585567</v>
      </c>
      <c r="E32" s="373">
        <v>208.37250000000003</v>
      </c>
      <c r="F32" s="373">
        <v>5376.465434343957</v>
      </c>
      <c r="G32" s="373">
        <v>1411.8537786714442</v>
      </c>
      <c r="H32" s="373">
        <v>17627.676499999998</v>
      </c>
      <c r="I32" s="373">
        <v>4181.6620525103253</v>
      </c>
    </row>
    <row r="33" spans="2:9" x14ac:dyDescent="0.2">
      <c r="B33" s="143"/>
      <c r="C33" s="410"/>
      <c r="D33" s="410"/>
      <c r="E33" s="410"/>
      <c r="F33" s="410"/>
      <c r="G33" s="410"/>
      <c r="H33" s="410"/>
      <c r="I33" s="410"/>
    </row>
    <row r="34" spans="2:9" x14ac:dyDescent="0.2">
      <c r="B34" s="146" t="s">
        <v>254</v>
      </c>
      <c r="C34" s="374">
        <v>49613.415934680001</v>
      </c>
      <c r="D34" s="374">
        <v>10.27580468</v>
      </c>
      <c r="E34" s="374">
        <v>1714.1052999999997</v>
      </c>
      <c r="F34" s="374">
        <v>9258.1159530000004</v>
      </c>
      <c r="G34" s="374">
        <v>2431.1708410000001</v>
      </c>
      <c r="H34" s="374">
        <v>28999.048499999994</v>
      </c>
      <c r="I34" s="374">
        <v>7200.699536000001</v>
      </c>
    </row>
    <row r="35" spans="2:9" x14ac:dyDescent="0.2">
      <c r="B35" s="134"/>
      <c r="C35" s="135"/>
      <c r="D35" s="136"/>
      <c r="E35" s="136"/>
      <c r="F35" s="136"/>
    </row>
    <row r="36" spans="2:9" x14ac:dyDescent="0.2">
      <c r="B36" s="144" t="s">
        <v>256</v>
      </c>
      <c r="C36" s="138" t="s">
        <v>152</v>
      </c>
      <c r="D36" s="138" t="s">
        <v>167</v>
      </c>
    </row>
    <row r="37" spans="2:9" x14ac:dyDescent="0.2">
      <c r="B37" s="143" t="s">
        <v>151</v>
      </c>
      <c r="C37" s="373">
        <v>60498</v>
      </c>
      <c r="D37" s="373">
        <v>5597.87</v>
      </c>
    </row>
    <row r="38" spans="2:9" x14ac:dyDescent="0.2">
      <c r="B38" s="139" t="s">
        <v>150</v>
      </c>
      <c r="C38" s="373">
        <v>127</v>
      </c>
      <c r="D38" s="373">
        <v>2816</v>
      </c>
    </row>
    <row r="39" spans="2:9" x14ac:dyDescent="0.2">
      <c r="B39" s="146" t="s">
        <v>173</v>
      </c>
      <c r="C39" s="374">
        <f>SUM(C37:C38)</f>
        <v>60625</v>
      </c>
      <c r="D39" s="374">
        <f>SUM(D37:D38)</f>
        <v>8413.869999999999</v>
      </c>
    </row>
    <row r="40" spans="2:9" x14ac:dyDescent="0.2">
      <c r="B40" s="134"/>
      <c r="C40" s="131"/>
      <c r="D40" s="131"/>
      <c r="E40" s="131"/>
    </row>
    <row r="41" spans="2:9" x14ac:dyDescent="0.2">
      <c r="B41" s="147" t="s">
        <v>113</v>
      </c>
      <c r="C41" s="123"/>
    </row>
    <row r="42" spans="2:9" x14ac:dyDescent="0.2">
      <c r="B42" s="137" t="s">
        <v>149</v>
      </c>
      <c r="C42" s="373">
        <v>6</v>
      </c>
    </row>
    <row r="43" spans="2:9" x14ac:dyDescent="0.2">
      <c r="B43" s="139" t="s">
        <v>114</v>
      </c>
      <c r="C43" s="373">
        <v>92</v>
      </c>
    </row>
    <row r="44" spans="2:9" x14ac:dyDescent="0.2">
      <c r="B44" s="139" t="s">
        <v>115</v>
      </c>
      <c r="C44" s="373">
        <v>593303</v>
      </c>
    </row>
    <row r="45" spans="2:9" x14ac:dyDescent="0.2">
      <c r="B45" s="139" t="s">
        <v>116</v>
      </c>
      <c r="C45" s="373">
        <v>71350</v>
      </c>
    </row>
    <row r="46" spans="2:9" x14ac:dyDescent="0.2">
      <c r="B46" s="146" t="s">
        <v>117</v>
      </c>
      <c r="C46" s="374">
        <f>SUM(C42:C45)</f>
        <v>664751</v>
      </c>
    </row>
    <row r="47" spans="2:9" x14ac:dyDescent="0.2">
      <c r="B47" s="134"/>
      <c r="C47" s="134"/>
    </row>
    <row r="48" spans="2:9" x14ac:dyDescent="0.2">
      <c r="B48" s="550" t="s">
        <v>171</v>
      </c>
      <c r="C48" s="551"/>
    </row>
    <row r="49" spans="2:4" x14ac:dyDescent="0.2">
      <c r="B49" s="137" t="s">
        <v>149</v>
      </c>
      <c r="C49" s="373">
        <v>21126</v>
      </c>
    </row>
    <row r="50" spans="2:4" x14ac:dyDescent="0.2">
      <c r="B50" s="145" t="s">
        <v>151</v>
      </c>
      <c r="C50" s="373">
        <v>303015</v>
      </c>
    </row>
    <row r="51" spans="2:4" x14ac:dyDescent="0.2">
      <c r="B51" s="146" t="s">
        <v>173</v>
      </c>
      <c r="C51" s="374">
        <f>+SUM(C49:C50)</f>
        <v>324141</v>
      </c>
    </row>
    <row r="52" spans="2:4" x14ac:dyDescent="0.2">
      <c r="B52" s="134"/>
      <c r="C52" s="134"/>
    </row>
    <row r="53" spans="2:4" x14ac:dyDescent="0.2">
      <c r="B53" s="550" t="s">
        <v>168</v>
      </c>
      <c r="C53" s="551"/>
    </row>
    <row r="54" spans="2:4" x14ac:dyDescent="0.2">
      <c r="B54" s="143" t="s">
        <v>169</v>
      </c>
      <c r="C54" s="411">
        <v>7.4300000000000005E-2</v>
      </c>
    </row>
    <row r="55" spans="2:4" x14ac:dyDescent="0.2">
      <c r="B55" s="143" t="s">
        <v>170</v>
      </c>
      <c r="C55" s="373">
        <v>80000</v>
      </c>
    </row>
    <row r="56" spans="2:4" x14ac:dyDescent="0.2">
      <c r="B56" s="143" t="s">
        <v>172</v>
      </c>
      <c r="C56" s="373">
        <v>1621</v>
      </c>
    </row>
    <row r="58" spans="2:4" x14ac:dyDescent="0.2">
      <c r="B58" s="547" t="s">
        <v>285</v>
      </c>
      <c r="C58" s="548"/>
      <c r="D58" s="549"/>
    </row>
  </sheetData>
  <mergeCells count="15">
    <mergeCell ref="B18:B19"/>
    <mergeCell ref="C18:C19"/>
    <mergeCell ref="B58:D58"/>
    <mergeCell ref="D6:E6"/>
    <mergeCell ref="B53:C53"/>
    <mergeCell ref="B48:C48"/>
    <mergeCell ref="B6:B7"/>
    <mergeCell ref="C6:C7"/>
    <mergeCell ref="B27:B28"/>
    <mergeCell ref="C27:C28"/>
    <mergeCell ref="F6:H6"/>
    <mergeCell ref="D18:E18"/>
    <mergeCell ref="F18:H18"/>
    <mergeCell ref="D27:F27"/>
    <mergeCell ref="G27:I27"/>
  </mergeCells>
  <phoneticPr fontId="31" type="noConversion"/>
  <pageMargins left="0.75" right="0.75" top="1" bottom="1" header="0.5" footer="0.5"/>
  <pageSetup paperSize="9" scale="66" orientation="portrait" verticalDpi="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8640"/>
  <sheetViews>
    <sheetView zoomScaleNormal="100" zoomScaleSheetLayoutView="100" workbookViewId="0">
      <selection activeCell="B42" sqref="B42"/>
    </sheetView>
  </sheetViews>
  <sheetFormatPr defaultRowHeight="12.75" x14ac:dyDescent="0.2"/>
  <cols>
    <col min="1" max="1" width="11.42578125" customWidth="1"/>
    <col min="2" max="2" width="14.85546875" customWidth="1"/>
    <col min="3" max="3" width="13.7109375" customWidth="1"/>
    <col min="4" max="4" width="15.28515625" customWidth="1"/>
    <col min="5" max="5" width="19.42578125" customWidth="1"/>
    <col min="6" max="6" width="19.42578125" style="317" customWidth="1"/>
    <col min="7" max="8" width="19.42578125" style="349" customWidth="1"/>
    <col min="9" max="11" width="19.42578125" style="353" customWidth="1"/>
  </cols>
  <sheetData>
    <row r="1" spans="2:14" ht="20.25" x14ac:dyDescent="0.3">
      <c r="B1" s="112" t="str">
        <f>Cover!C22</f>
        <v>SP AusNet</v>
      </c>
      <c r="C1" s="112"/>
      <c r="D1" s="112"/>
      <c r="E1" s="113"/>
      <c r="F1" s="347"/>
      <c r="G1" s="386"/>
      <c r="H1" s="387"/>
      <c r="I1" s="388"/>
      <c r="J1" s="388"/>
      <c r="K1" s="388"/>
      <c r="M1" s="365"/>
      <c r="N1" s="317"/>
    </row>
    <row r="2" spans="2:14" ht="20.25" x14ac:dyDescent="0.3">
      <c r="B2" s="112" t="s">
        <v>271</v>
      </c>
      <c r="C2" s="112"/>
      <c r="D2" s="112"/>
      <c r="E2" s="113"/>
      <c r="F2" s="347"/>
      <c r="G2" s="387"/>
      <c r="H2" s="386"/>
      <c r="I2" s="386"/>
      <c r="J2" s="386"/>
      <c r="K2" s="389"/>
      <c r="M2" s="365"/>
      <c r="N2" s="317"/>
    </row>
    <row r="3" spans="2:14" ht="20.25" x14ac:dyDescent="0.3">
      <c r="B3" s="82">
        <f>Cover!C26</f>
        <v>2013</v>
      </c>
      <c r="C3" s="82"/>
      <c r="D3" s="82"/>
      <c r="E3" s="113"/>
      <c r="F3" s="347"/>
      <c r="G3" s="387"/>
      <c r="H3" s="386"/>
      <c r="I3" s="386"/>
      <c r="J3" s="386"/>
      <c r="K3" s="389"/>
      <c r="M3" s="365"/>
      <c r="N3" s="317"/>
    </row>
    <row r="4" spans="2:14" ht="15.75" x14ac:dyDescent="0.2">
      <c r="B4" s="552" t="s">
        <v>282</v>
      </c>
      <c r="C4" s="552"/>
      <c r="D4" s="552"/>
      <c r="E4" s="366"/>
      <c r="F4" s="347"/>
      <c r="G4" s="350"/>
      <c r="H4" s="350"/>
      <c r="I4" s="328"/>
      <c r="J4" s="328"/>
      <c r="K4" s="328"/>
      <c r="M4" s="365"/>
      <c r="N4" s="317"/>
    </row>
    <row r="5" spans="2:14" s="307" customFormat="1" ht="15.75" x14ac:dyDescent="0.2">
      <c r="B5" s="309"/>
      <c r="C5" s="309"/>
      <c r="D5" s="309"/>
      <c r="E5" s="366"/>
      <c r="F5" s="347"/>
      <c r="G5" s="350"/>
      <c r="H5" s="350"/>
      <c r="I5" s="328"/>
      <c r="J5" s="328"/>
      <c r="K5" s="328"/>
    </row>
    <row r="6" spans="2:14" s="273" customFormat="1" ht="57.75" customHeight="1" x14ac:dyDescent="0.2">
      <c r="B6" s="98" t="s">
        <v>442</v>
      </c>
      <c r="C6" s="98" t="s">
        <v>98</v>
      </c>
      <c r="D6" s="98" t="s">
        <v>6</v>
      </c>
      <c r="E6" s="98" t="s">
        <v>283</v>
      </c>
      <c r="F6" s="325" t="s">
        <v>28</v>
      </c>
      <c r="G6" s="351" t="s">
        <v>505</v>
      </c>
      <c r="H6" s="351" t="s">
        <v>444</v>
      </c>
      <c r="I6" s="354" t="s">
        <v>270</v>
      </c>
      <c r="J6" s="354" t="s">
        <v>269</v>
      </c>
      <c r="K6" s="354" t="s">
        <v>510</v>
      </c>
      <c r="M6" s="406"/>
      <c r="N6" s="406"/>
    </row>
    <row r="7" spans="2:14" x14ac:dyDescent="0.2">
      <c r="B7" s="305">
        <v>41294.306944444441</v>
      </c>
      <c r="C7" s="117" t="s">
        <v>586</v>
      </c>
      <c r="D7" s="117" t="s">
        <v>554</v>
      </c>
      <c r="E7" s="116"/>
      <c r="F7" s="348">
        <v>131</v>
      </c>
      <c r="G7" s="348">
        <v>828</v>
      </c>
      <c r="H7" s="348">
        <v>108468</v>
      </c>
      <c r="I7" s="355">
        <v>0.94388534283588521</v>
      </c>
      <c r="J7" s="355">
        <v>1.1399581435216004E-3</v>
      </c>
      <c r="K7" s="355">
        <v>0</v>
      </c>
      <c r="M7" s="364"/>
      <c r="N7" s="364"/>
    </row>
    <row r="8" spans="2:14" s="358" customFormat="1" x14ac:dyDescent="0.2">
      <c r="B8" s="305">
        <v>41277.458333333336</v>
      </c>
      <c r="C8" s="117" t="s">
        <v>587</v>
      </c>
      <c r="D8" s="117" t="s">
        <v>554</v>
      </c>
      <c r="E8" s="116"/>
      <c r="F8" s="348">
        <v>3</v>
      </c>
      <c r="G8" s="348">
        <v>215</v>
      </c>
      <c r="H8" s="348">
        <v>645</v>
      </c>
      <c r="I8" s="355">
        <v>5.6127710119956665E-3</v>
      </c>
      <c r="J8" s="355">
        <v>2.6105911683700774E-5</v>
      </c>
      <c r="K8" s="355">
        <v>0</v>
      </c>
      <c r="M8" s="364"/>
      <c r="N8" s="364"/>
    </row>
    <row r="9" spans="2:14" s="358" customFormat="1" x14ac:dyDescent="0.2">
      <c r="B9" s="305">
        <v>41277.416666666664</v>
      </c>
      <c r="C9" s="117" t="s">
        <v>588</v>
      </c>
      <c r="D9" s="117" t="s">
        <v>554</v>
      </c>
      <c r="E9" s="116"/>
      <c r="F9" s="348">
        <v>71</v>
      </c>
      <c r="G9" s="348">
        <v>424</v>
      </c>
      <c r="H9" s="348">
        <v>30104</v>
      </c>
      <c r="I9" s="355">
        <v>0.26196412177537604</v>
      </c>
      <c r="J9" s="355">
        <v>6.1783990984758499E-4</v>
      </c>
      <c r="K9" s="355">
        <v>0</v>
      </c>
      <c r="M9" s="364"/>
      <c r="N9" s="364"/>
    </row>
    <row r="10" spans="2:14" s="358" customFormat="1" x14ac:dyDescent="0.2">
      <c r="B10" s="305">
        <v>41277.382638888892</v>
      </c>
      <c r="C10" s="117" t="s">
        <v>589</v>
      </c>
      <c r="D10" s="117" t="s">
        <v>554</v>
      </c>
      <c r="E10" s="116"/>
      <c r="F10" s="348">
        <v>2</v>
      </c>
      <c r="G10" s="348">
        <v>99</v>
      </c>
      <c r="H10" s="348">
        <v>198</v>
      </c>
      <c r="I10" s="355">
        <v>1.722990171124251E-3</v>
      </c>
      <c r="J10" s="355">
        <v>1.7403941122467181E-5</v>
      </c>
      <c r="K10" s="355">
        <v>0</v>
      </c>
      <c r="M10" s="364"/>
      <c r="N10" s="364"/>
    </row>
    <row r="11" spans="2:14" s="358" customFormat="1" x14ac:dyDescent="0.2">
      <c r="B11" s="305">
        <v>41276.378472222219</v>
      </c>
      <c r="C11" s="117" t="s">
        <v>566</v>
      </c>
      <c r="D11" s="117" t="s">
        <v>551</v>
      </c>
      <c r="E11" s="116"/>
      <c r="F11" s="348">
        <v>1</v>
      </c>
      <c r="G11" s="348">
        <v>31</v>
      </c>
      <c r="H11" s="348">
        <v>31</v>
      </c>
      <c r="I11" s="355">
        <v>1.2004174354824032E-4</v>
      </c>
      <c r="J11" s="355">
        <v>3.872314308007752E-6</v>
      </c>
      <c r="K11" s="355">
        <v>0</v>
      </c>
      <c r="M11" s="364"/>
      <c r="N11" s="364"/>
    </row>
    <row r="12" spans="2:14" s="358" customFormat="1" x14ac:dyDescent="0.2">
      <c r="B12" s="305">
        <v>41276.451388888891</v>
      </c>
      <c r="C12" s="117" t="s">
        <v>566</v>
      </c>
      <c r="D12" s="117" t="s">
        <v>551</v>
      </c>
      <c r="E12" s="116"/>
      <c r="F12" s="348">
        <v>1</v>
      </c>
      <c r="G12" s="348">
        <v>52</v>
      </c>
      <c r="H12" s="348">
        <v>52</v>
      </c>
      <c r="I12" s="355">
        <v>2.0136034401640313E-4</v>
      </c>
      <c r="J12" s="355">
        <v>3.872314308007752E-6</v>
      </c>
      <c r="K12" s="355">
        <v>0</v>
      </c>
      <c r="M12" s="364"/>
      <c r="N12" s="364"/>
    </row>
    <row r="13" spans="2:14" s="358" customFormat="1" x14ac:dyDescent="0.2">
      <c r="B13" s="305">
        <v>41277.375</v>
      </c>
      <c r="C13" s="117" t="s">
        <v>590</v>
      </c>
      <c r="D13" s="117" t="s">
        <v>551</v>
      </c>
      <c r="E13" s="116"/>
      <c r="F13" s="348">
        <v>30</v>
      </c>
      <c r="G13" s="348">
        <v>130</v>
      </c>
      <c r="H13" s="348">
        <v>3900</v>
      </c>
      <c r="I13" s="355">
        <v>1.5102025801230235E-2</v>
      </c>
      <c r="J13" s="355">
        <v>1.1616942924023257E-4</v>
      </c>
      <c r="K13" s="355">
        <v>0</v>
      </c>
      <c r="M13" s="364"/>
      <c r="N13" s="364"/>
    </row>
    <row r="14" spans="2:14" s="358" customFormat="1" x14ac:dyDescent="0.2">
      <c r="B14" s="305">
        <v>41276.370138888888</v>
      </c>
      <c r="C14" s="117" t="s">
        <v>591</v>
      </c>
      <c r="D14" s="117" t="s">
        <v>554</v>
      </c>
      <c r="E14" s="116"/>
      <c r="F14" s="348">
        <v>25</v>
      </c>
      <c r="G14" s="348">
        <v>257</v>
      </c>
      <c r="H14" s="348">
        <v>6425</v>
      </c>
      <c r="I14" s="355">
        <v>5.5910160855925824E-2</v>
      </c>
      <c r="J14" s="355">
        <v>2.1754926403083979E-4</v>
      </c>
      <c r="K14" s="355">
        <v>0</v>
      </c>
      <c r="M14" s="364"/>
      <c r="N14" s="364"/>
    </row>
    <row r="15" spans="2:14" s="358" customFormat="1" x14ac:dyDescent="0.2">
      <c r="B15" s="305">
        <v>41276.39166666667</v>
      </c>
      <c r="C15" s="117" t="s">
        <v>592</v>
      </c>
      <c r="D15" s="117" t="s">
        <v>554</v>
      </c>
      <c r="E15" s="116"/>
      <c r="F15" s="348">
        <v>70</v>
      </c>
      <c r="G15" s="348">
        <v>24</v>
      </c>
      <c r="H15" s="348">
        <v>1680</v>
      </c>
      <c r="I15" s="355">
        <v>1.4619310542872433E-2</v>
      </c>
      <c r="J15" s="355">
        <v>6.0913793928635144E-4</v>
      </c>
      <c r="K15" s="355">
        <v>0</v>
      </c>
      <c r="M15" s="364"/>
      <c r="N15" s="364"/>
    </row>
    <row r="16" spans="2:14" s="358" customFormat="1" x14ac:dyDescent="0.2">
      <c r="B16" s="305">
        <v>41277.375</v>
      </c>
      <c r="C16" s="117" t="s">
        <v>566</v>
      </c>
      <c r="D16" s="117" t="s">
        <v>551</v>
      </c>
      <c r="E16" s="116"/>
      <c r="F16" s="348">
        <v>20</v>
      </c>
      <c r="G16" s="348">
        <v>376</v>
      </c>
      <c r="H16" s="348">
        <v>7520</v>
      </c>
      <c r="I16" s="355">
        <v>2.9119803596218297E-2</v>
      </c>
      <c r="J16" s="355">
        <v>7.7446286160155051E-5</v>
      </c>
      <c r="K16" s="355">
        <v>0</v>
      </c>
      <c r="M16" s="364"/>
      <c r="N16" s="364"/>
    </row>
    <row r="17" spans="2:14" s="358" customFormat="1" x14ac:dyDescent="0.2">
      <c r="B17" s="305">
        <v>41276.385416666664</v>
      </c>
      <c r="C17" s="117" t="s">
        <v>593</v>
      </c>
      <c r="D17" s="117" t="s">
        <v>554</v>
      </c>
      <c r="E17" s="116"/>
      <c r="F17" s="348">
        <v>8</v>
      </c>
      <c r="G17" s="348">
        <v>90</v>
      </c>
      <c r="H17" s="348">
        <v>720</v>
      </c>
      <c r="I17" s="355">
        <v>6.2654188040881858E-3</v>
      </c>
      <c r="J17" s="355">
        <v>6.9615764489868725E-5</v>
      </c>
      <c r="K17" s="355">
        <v>0</v>
      </c>
      <c r="M17" s="364"/>
      <c r="N17" s="364"/>
    </row>
    <row r="18" spans="2:14" s="358" customFormat="1" x14ac:dyDescent="0.2">
      <c r="B18" s="305">
        <v>41276.461805555555</v>
      </c>
      <c r="C18" s="117" t="s">
        <v>593</v>
      </c>
      <c r="D18" s="117" t="s">
        <v>554</v>
      </c>
      <c r="E18" s="116"/>
      <c r="F18" s="348">
        <v>17</v>
      </c>
      <c r="G18" s="348">
        <v>135</v>
      </c>
      <c r="H18" s="348">
        <v>2295</v>
      </c>
      <c r="I18" s="355">
        <v>1.9971022438031092E-2</v>
      </c>
      <c r="J18" s="355">
        <v>1.4793349954097106E-4</v>
      </c>
      <c r="K18" s="355">
        <v>0</v>
      </c>
      <c r="M18" s="364"/>
      <c r="N18" s="364"/>
    </row>
    <row r="19" spans="2:14" s="358" customFormat="1" x14ac:dyDescent="0.2">
      <c r="B19" s="305">
        <v>41276.461805555555</v>
      </c>
      <c r="C19" s="117" t="s">
        <v>593</v>
      </c>
      <c r="D19" s="117" t="s">
        <v>554</v>
      </c>
      <c r="E19" s="116"/>
      <c r="F19" s="348">
        <v>6</v>
      </c>
      <c r="G19" s="348">
        <v>110</v>
      </c>
      <c r="H19" s="348">
        <v>660</v>
      </c>
      <c r="I19" s="355">
        <v>5.7433005704141706E-3</v>
      </c>
      <c r="J19" s="355">
        <v>5.2211823367401547E-5</v>
      </c>
      <c r="K19" s="355">
        <v>0</v>
      </c>
      <c r="M19" s="364"/>
      <c r="N19" s="364"/>
    </row>
    <row r="20" spans="2:14" s="358" customFormat="1" x14ac:dyDescent="0.2">
      <c r="B20" s="305">
        <v>41277.399305555555</v>
      </c>
      <c r="C20" s="117" t="s">
        <v>594</v>
      </c>
      <c r="D20" s="117" t="s">
        <v>551</v>
      </c>
      <c r="E20" s="116"/>
      <c r="F20" s="348">
        <v>26</v>
      </c>
      <c r="G20" s="348">
        <v>240</v>
      </c>
      <c r="H20" s="348">
        <v>6240</v>
      </c>
      <c r="I20" s="355">
        <v>2.4163241281968374E-2</v>
      </c>
      <c r="J20" s="355">
        <v>1.0068017200820156E-4</v>
      </c>
      <c r="K20" s="355">
        <v>0</v>
      </c>
      <c r="M20" s="364"/>
      <c r="N20" s="364"/>
    </row>
    <row r="21" spans="2:14" s="358" customFormat="1" x14ac:dyDescent="0.2">
      <c r="B21" s="305">
        <v>41277.34375</v>
      </c>
      <c r="C21" s="117" t="s">
        <v>546</v>
      </c>
      <c r="D21" s="117" t="s">
        <v>542</v>
      </c>
      <c r="E21" s="116"/>
      <c r="F21" s="348">
        <v>1</v>
      </c>
      <c r="G21" s="348">
        <v>305</v>
      </c>
      <c r="H21" s="348">
        <v>305</v>
      </c>
      <c r="I21" s="355">
        <v>1.0624623348393593E-3</v>
      </c>
      <c r="J21" s="355">
        <v>3.4834830650470794E-6</v>
      </c>
      <c r="K21" s="355">
        <v>0</v>
      </c>
      <c r="M21" s="364"/>
      <c r="N21" s="364"/>
    </row>
    <row r="22" spans="2:14" s="358" customFormat="1" x14ac:dyDescent="0.2">
      <c r="B22" s="305">
        <v>41276.548611111109</v>
      </c>
      <c r="C22" s="117" t="s">
        <v>595</v>
      </c>
      <c r="D22" s="117" t="s">
        <v>554</v>
      </c>
      <c r="E22" s="116"/>
      <c r="F22" s="348">
        <v>21</v>
      </c>
      <c r="G22" s="348">
        <v>15</v>
      </c>
      <c r="H22" s="348">
        <v>315</v>
      </c>
      <c r="I22" s="355">
        <v>2.7411207267885812E-3</v>
      </c>
      <c r="J22" s="355">
        <v>1.8274138178590543E-4</v>
      </c>
      <c r="K22" s="355">
        <v>0</v>
      </c>
      <c r="M22" s="364"/>
      <c r="N22" s="364"/>
    </row>
    <row r="23" spans="2:14" s="358" customFormat="1" x14ac:dyDescent="0.2">
      <c r="B23" s="305">
        <v>41276.354166666664</v>
      </c>
      <c r="C23" s="117" t="s">
        <v>596</v>
      </c>
      <c r="D23" s="117" t="s">
        <v>554</v>
      </c>
      <c r="E23" s="116"/>
      <c r="F23" s="348">
        <v>8</v>
      </c>
      <c r="G23" s="348">
        <v>195</v>
      </c>
      <c r="H23" s="348">
        <v>1560</v>
      </c>
      <c r="I23" s="355">
        <v>1.3575074075524402E-2</v>
      </c>
      <c r="J23" s="355">
        <v>6.9615764489868725E-5</v>
      </c>
      <c r="K23" s="355">
        <v>0</v>
      </c>
      <c r="M23" s="364"/>
      <c r="N23" s="364"/>
    </row>
    <row r="24" spans="2:14" s="358" customFormat="1" x14ac:dyDescent="0.2">
      <c r="B24" s="305">
        <v>41277.361805555556</v>
      </c>
      <c r="C24" s="117" t="s">
        <v>597</v>
      </c>
      <c r="D24" s="117" t="s">
        <v>551</v>
      </c>
      <c r="E24" s="116"/>
      <c r="F24" s="348">
        <v>137</v>
      </c>
      <c r="G24" s="348">
        <v>273</v>
      </c>
      <c r="H24" s="348">
        <v>37401</v>
      </c>
      <c r="I24" s="355">
        <v>0.14482842743379795</v>
      </c>
      <c r="J24" s="355">
        <v>5.3050706019706212E-4</v>
      </c>
      <c r="K24" s="355">
        <v>0</v>
      </c>
      <c r="M24" s="364"/>
      <c r="N24" s="364"/>
    </row>
    <row r="25" spans="2:14" s="358" customFormat="1" x14ac:dyDescent="0.2">
      <c r="B25" s="305">
        <v>41277.386111111111</v>
      </c>
      <c r="C25" s="117" t="s">
        <v>546</v>
      </c>
      <c r="D25" s="117" t="s">
        <v>542</v>
      </c>
      <c r="E25" s="116"/>
      <c r="F25" s="348">
        <v>146</v>
      </c>
      <c r="G25" s="348">
        <v>194</v>
      </c>
      <c r="H25" s="348">
        <v>28324</v>
      </c>
      <c r="I25" s="355">
        <v>9.8666174334393467E-2</v>
      </c>
      <c r="J25" s="355">
        <v>5.0858852749687358E-4</v>
      </c>
      <c r="K25" s="355">
        <v>0</v>
      </c>
      <c r="M25" s="364"/>
      <c r="N25" s="364"/>
    </row>
    <row r="26" spans="2:14" s="358" customFormat="1" x14ac:dyDescent="0.2">
      <c r="B26" s="305">
        <v>41278.354166666664</v>
      </c>
      <c r="C26" s="117" t="s">
        <v>590</v>
      </c>
      <c r="D26" s="117" t="s">
        <v>551</v>
      </c>
      <c r="E26" s="116"/>
      <c r="F26" s="348">
        <v>3</v>
      </c>
      <c r="G26" s="348">
        <v>53</v>
      </c>
      <c r="H26" s="348">
        <v>159</v>
      </c>
      <c r="I26" s="355">
        <v>6.1569797497323258E-4</v>
      </c>
      <c r="J26" s="355">
        <v>1.1616942924023257E-5</v>
      </c>
      <c r="K26" s="355">
        <v>0</v>
      </c>
      <c r="M26" s="364"/>
      <c r="N26" s="364"/>
    </row>
    <row r="27" spans="2:14" s="358" customFormat="1" x14ac:dyDescent="0.2">
      <c r="B27" s="305">
        <v>41278.364583333336</v>
      </c>
      <c r="C27" s="117" t="s">
        <v>597</v>
      </c>
      <c r="D27" s="117" t="s">
        <v>551</v>
      </c>
      <c r="E27" s="116"/>
      <c r="F27" s="348">
        <v>5</v>
      </c>
      <c r="G27" s="348">
        <v>53</v>
      </c>
      <c r="H27" s="348">
        <v>265</v>
      </c>
      <c r="I27" s="355">
        <v>1.0261632916220543E-3</v>
      </c>
      <c r="J27" s="355">
        <v>1.9361571540038763E-5</v>
      </c>
      <c r="K27" s="355">
        <v>0</v>
      </c>
      <c r="M27" s="364"/>
      <c r="N27" s="364"/>
    </row>
    <row r="28" spans="2:14" s="358" customFormat="1" x14ac:dyDescent="0.2">
      <c r="B28" s="305">
        <v>41276.385416666664</v>
      </c>
      <c r="C28" s="117" t="s">
        <v>598</v>
      </c>
      <c r="D28" s="117" t="s">
        <v>551</v>
      </c>
      <c r="E28" s="116"/>
      <c r="F28" s="348">
        <v>22</v>
      </c>
      <c r="G28" s="348">
        <v>100</v>
      </c>
      <c r="H28" s="348">
        <v>2200</v>
      </c>
      <c r="I28" s="355">
        <v>8.5190914776170548E-3</v>
      </c>
      <c r="J28" s="355">
        <v>8.5190914776170546E-5</v>
      </c>
      <c r="K28" s="355">
        <v>0</v>
      </c>
      <c r="M28" s="364"/>
      <c r="N28" s="364"/>
    </row>
    <row r="29" spans="2:14" s="358" customFormat="1" x14ac:dyDescent="0.2">
      <c r="B29" s="305">
        <v>41277.381944444445</v>
      </c>
      <c r="C29" s="117" t="s">
        <v>599</v>
      </c>
      <c r="D29" s="117" t="s">
        <v>554</v>
      </c>
      <c r="E29" s="116"/>
      <c r="F29" s="348">
        <v>73</v>
      </c>
      <c r="G29" s="348">
        <v>45</v>
      </c>
      <c r="H29" s="348">
        <v>3285</v>
      </c>
      <c r="I29" s="355">
        <v>2.8585973293652346E-2</v>
      </c>
      <c r="J29" s="355">
        <v>6.352438509700522E-4</v>
      </c>
      <c r="K29" s="355">
        <v>0</v>
      </c>
      <c r="M29" s="364"/>
      <c r="N29" s="364"/>
    </row>
    <row r="30" spans="2:14" s="358" customFormat="1" x14ac:dyDescent="0.2">
      <c r="B30" s="305">
        <v>41277.364583333336</v>
      </c>
      <c r="C30" s="117" t="s">
        <v>600</v>
      </c>
      <c r="D30" s="117" t="s">
        <v>542</v>
      </c>
      <c r="E30" s="116"/>
      <c r="F30" s="348">
        <v>32</v>
      </c>
      <c r="G30" s="348">
        <v>120</v>
      </c>
      <c r="H30" s="348">
        <v>3840</v>
      </c>
      <c r="I30" s="355">
        <v>1.3376574969780784E-2</v>
      </c>
      <c r="J30" s="355">
        <v>1.1147145808150654E-4</v>
      </c>
      <c r="K30" s="355">
        <v>0</v>
      </c>
      <c r="M30" s="364"/>
      <c r="N30" s="364"/>
    </row>
    <row r="31" spans="2:14" s="358" customFormat="1" x14ac:dyDescent="0.2">
      <c r="B31" s="305">
        <v>41276.489583333336</v>
      </c>
      <c r="C31" s="117" t="s">
        <v>601</v>
      </c>
      <c r="D31" s="117" t="s">
        <v>551</v>
      </c>
      <c r="E31" s="116"/>
      <c r="F31" s="348">
        <v>2</v>
      </c>
      <c r="G31" s="348">
        <v>65</v>
      </c>
      <c r="H31" s="348">
        <v>130</v>
      </c>
      <c r="I31" s="355">
        <v>5.034008600410078E-4</v>
      </c>
      <c r="J31" s="355">
        <v>7.7446286160155041E-6</v>
      </c>
      <c r="K31" s="355">
        <v>0</v>
      </c>
      <c r="M31" s="364"/>
      <c r="N31" s="364"/>
    </row>
    <row r="32" spans="2:14" s="358" customFormat="1" x14ac:dyDescent="0.2">
      <c r="B32" s="305">
        <v>41287.37777777778</v>
      </c>
      <c r="C32" s="117" t="s">
        <v>602</v>
      </c>
      <c r="D32" s="117" t="s">
        <v>542</v>
      </c>
      <c r="E32" s="116"/>
      <c r="F32" s="348">
        <v>428</v>
      </c>
      <c r="G32" s="348">
        <v>354</v>
      </c>
      <c r="H32" s="348">
        <v>151512</v>
      </c>
      <c r="I32" s="355">
        <v>0.52778948615141308</v>
      </c>
      <c r="J32" s="355">
        <v>1.4909307518401499E-3</v>
      </c>
      <c r="K32" s="355">
        <v>0</v>
      </c>
      <c r="M32" s="364"/>
      <c r="N32" s="364"/>
    </row>
    <row r="33" spans="2:14" s="358" customFormat="1" x14ac:dyDescent="0.2">
      <c r="B33" s="305">
        <v>41276.722222222219</v>
      </c>
      <c r="C33" s="117" t="s">
        <v>603</v>
      </c>
      <c r="D33" s="117" t="s">
        <v>542</v>
      </c>
      <c r="E33" s="116"/>
      <c r="F33" s="348">
        <v>78</v>
      </c>
      <c r="G33" s="348">
        <v>70</v>
      </c>
      <c r="H33" s="348">
        <v>5460</v>
      </c>
      <c r="I33" s="355">
        <v>1.9019817535157052E-2</v>
      </c>
      <c r="J33" s="355">
        <v>2.7171167907367219E-4</v>
      </c>
      <c r="K33" s="355">
        <v>0</v>
      </c>
      <c r="M33" s="364"/>
      <c r="N33" s="364"/>
    </row>
    <row r="34" spans="2:14" s="358" customFormat="1" x14ac:dyDescent="0.2">
      <c r="B34" s="305">
        <v>41277.708333333336</v>
      </c>
      <c r="C34" s="117" t="s">
        <v>603</v>
      </c>
      <c r="D34" s="117" t="s">
        <v>542</v>
      </c>
      <c r="E34" s="116"/>
      <c r="F34" s="348">
        <v>66</v>
      </c>
      <c r="G34" s="348">
        <v>180</v>
      </c>
      <c r="H34" s="348">
        <v>11880</v>
      </c>
      <c r="I34" s="355">
        <v>4.13837788127593E-2</v>
      </c>
      <c r="J34" s="355">
        <v>2.2990988229310724E-4</v>
      </c>
      <c r="K34" s="355">
        <v>0</v>
      </c>
      <c r="M34" s="364"/>
      <c r="N34" s="364"/>
    </row>
    <row r="35" spans="2:14" s="358" customFormat="1" x14ac:dyDescent="0.2">
      <c r="B35" s="305">
        <v>41280.362500000003</v>
      </c>
      <c r="C35" s="117" t="s">
        <v>604</v>
      </c>
      <c r="D35" s="117" t="s">
        <v>542</v>
      </c>
      <c r="E35" s="116"/>
      <c r="F35" s="348">
        <v>5</v>
      </c>
      <c r="G35" s="348">
        <v>310</v>
      </c>
      <c r="H35" s="348">
        <v>1550</v>
      </c>
      <c r="I35" s="355">
        <v>5.3993987508229729E-3</v>
      </c>
      <c r="J35" s="355">
        <v>1.7417415325235398E-5</v>
      </c>
      <c r="K35" s="355">
        <v>0</v>
      </c>
      <c r="M35" s="364"/>
      <c r="N35" s="364"/>
    </row>
    <row r="36" spans="2:14" s="358" customFormat="1" x14ac:dyDescent="0.2">
      <c r="B36" s="305">
        <v>41280.354166666664</v>
      </c>
      <c r="C36" s="117" t="s">
        <v>605</v>
      </c>
      <c r="D36" s="117" t="s">
        <v>542</v>
      </c>
      <c r="E36" s="116"/>
      <c r="F36" s="348">
        <v>70</v>
      </c>
      <c r="G36" s="348">
        <v>285</v>
      </c>
      <c r="H36" s="348">
        <v>19950</v>
      </c>
      <c r="I36" s="355">
        <v>6.9495487147689231E-2</v>
      </c>
      <c r="J36" s="355">
        <v>2.4384381455329554E-4</v>
      </c>
      <c r="K36" s="355">
        <v>0</v>
      </c>
      <c r="M36" s="364"/>
      <c r="N36" s="364"/>
    </row>
    <row r="37" spans="2:14" s="358" customFormat="1" x14ac:dyDescent="0.2">
      <c r="B37" s="305">
        <v>41280.361111111109</v>
      </c>
      <c r="C37" s="117" t="s">
        <v>590</v>
      </c>
      <c r="D37" s="117" t="s">
        <v>551</v>
      </c>
      <c r="E37" s="116"/>
      <c r="F37" s="348">
        <v>1</v>
      </c>
      <c r="G37" s="348">
        <v>143</v>
      </c>
      <c r="H37" s="348">
        <v>143</v>
      </c>
      <c r="I37" s="355">
        <v>5.5374094604510862E-4</v>
      </c>
      <c r="J37" s="355">
        <v>3.872314308007752E-6</v>
      </c>
      <c r="K37" s="355">
        <v>0</v>
      </c>
      <c r="M37" s="364"/>
      <c r="N37" s="364"/>
    </row>
    <row r="38" spans="2:14" s="358" customFormat="1" x14ac:dyDescent="0.2">
      <c r="B38" s="305">
        <v>41281.395833333336</v>
      </c>
      <c r="C38" s="117" t="s">
        <v>606</v>
      </c>
      <c r="D38" s="117" t="s">
        <v>554</v>
      </c>
      <c r="E38" s="116"/>
      <c r="F38" s="348">
        <v>47</v>
      </c>
      <c r="G38" s="348">
        <v>230</v>
      </c>
      <c r="H38" s="348">
        <v>10810</v>
      </c>
      <c r="I38" s="355">
        <v>9.406830176693512E-2</v>
      </c>
      <c r="J38" s="355">
        <v>4.0899261637797877E-4</v>
      </c>
      <c r="K38" s="355">
        <v>0</v>
      </c>
      <c r="M38" s="364"/>
      <c r="N38" s="364"/>
    </row>
    <row r="39" spans="2:14" s="358" customFormat="1" x14ac:dyDescent="0.2">
      <c r="B39" s="305">
        <v>41281.381944444445</v>
      </c>
      <c r="C39" s="117" t="s">
        <v>607</v>
      </c>
      <c r="D39" s="117" t="s">
        <v>551</v>
      </c>
      <c r="E39" s="116"/>
      <c r="F39" s="348">
        <v>24</v>
      </c>
      <c r="G39" s="348">
        <v>100</v>
      </c>
      <c r="H39" s="348">
        <v>2400</v>
      </c>
      <c r="I39" s="355">
        <v>9.2935543392186053E-3</v>
      </c>
      <c r="J39" s="355">
        <v>9.2935543392186056E-5</v>
      </c>
      <c r="K39" s="355">
        <v>0</v>
      </c>
      <c r="M39" s="364"/>
      <c r="N39" s="364"/>
    </row>
    <row r="40" spans="2:14" s="358" customFormat="1" x14ac:dyDescent="0.2">
      <c r="B40" s="305">
        <v>41281.399305555555</v>
      </c>
      <c r="C40" s="117" t="s">
        <v>608</v>
      </c>
      <c r="D40" s="117" t="s">
        <v>554</v>
      </c>
      <c r="E40" s="116"/>
      <c r="F40" s="348">
        <v>10</v>
      </c>
      <c r="G40" s="348">
        <v>265</v>
      </c>
      <c r="H40" s="348">
        <v>2650</v>
      </c>
      <c r="I40" s="355">
        <v>2.3060221987269015E-2</v>
      </c>
      <c r="J40" s="355">
        <v>8.701970561233591E-5</v>
      </c>
      <c r="K40" s="355">
        <v>0</v>
      </c>
      <c r="M40" s="364"/>
      <c r="N40" s="364"/>
    </row>
    <row r="41" spans="2:14" s="358" customFormat="1" x14ac:dyDescent="0.2">
      <c r="B41" s="305">
        <v>41281.454861111109</v>
      </c>
      <c r="C41" s="117" t="s">
        <v>609</v>
      </c>
      <c r="D41" s="117" t="s">
        <v>554</v>
      </c>
      <c r="E41" s="116"/>
      <c r="F41" s="348">
        <v>87</v>
      </c>
      <c r="G41" s="348">
        <v>275</v>
      </c>
      <c r="H41" s="348">
        <v>23925</v>
      </c>
      <c r="I41" s="355">
        <v>0.20819464567751367</v>
      </c>
      <c r="J41" s="355">
        <v>7.5707143882732246E-4</v>
      </c>
      <c r="K41" s="355">
        <v>0</v>
      </c>
      <c r="M41" s="364"/>
      <c r="N41" s="364"/>
    </row>
    <row r="42" spans="2:14" s="358" customFormat="1" x14ac:dyDescent="0.2">
      <c r="B42" s="305">
        <v>41281.402777777781</v>
      </c>
      <c r="C42" s="117" t="s">
        <v>610</v>
      </c>
      <c r="D42" s="117" t="s">
        <v>542</v>
      </c>
      <c r="E42" s="116"/>
      <c r="F42" s="348">
        <v>9</v>
      </c>
      <c r="G42" s="348">
        <v>155</v>
      </c>
      <c r="H42" s="348">
        <v>1395</v>
      </c>
      <c r="I42" s="355">
        <v>4.8594588757406758E-3</v>
      </c>
      <c r="J42" s="355">
        <v>3.1351347585423712E-5</v>
      </c>
      <c r="K42" s="355">
        <v>0</v>
      </c>
      <c r="M42" s="364"/>
      <c r="N42" s="364"/>
    </row>
    <row r="43" spans="2:14" s="358" customFormat="1" x14ac:dyDescent="0.2">
      <c r="B43" s="305">
        <v>41281.386805555558</v>
      </c>
      <c r="C43" s="117" t="s">
        <v>601</v>
      </c>
      <c r="D43" s="117" t="s">
        <v>551</v>
      </c>
      <c r="E43" s="116"/>
      <c r="F43" s="348">
        <v>19</v>
      </c>
      <c r="G43" s="348">
        <v>392</v>
      </c>
      <c r="H43" s="348">
        <v>7448</v>
      </c>
      <c r="I43" s="355">
        <v>2.884099696604174E-2</v>
      </c>
      <c r="J43" s="355">
        <v>7.3573971852147296E-5</v>
      </c>
      <c r="K43" s="355">
        <v>0</v>
      </c>
      <c r="M43" s="364"/>
      <c r="N43" s="364"/>
    </row>
    <row r="44" spans="2:14" s="358" customFormat="1" x14ac:dyDescent="0.2">
      <c r="B44" s="305">
        <v>41281.395833333336</v>
      </c>
      <c r="C44" s="117" t="s">
        <v>611</v>
      </c>
      <c r="D44" s="117" t="s">
        <v>551</v>
      </c>
      <c r="E44" s="116"/>
      <c r="F44" s="348">
        <v>3</v>
      </c>
      <c r="G44" s="348">
        <v>555</v>
      </c>
      <c r="H44" s="348">
        <v>1665</v>
      </c>
      <c r="I44" s="355">
        <v>6.447403322832908E-3</v>
      </c>
      <c r="J44" s="355">
        <v>1.1616942924023257E-5</v>
      </c>
      <c r="K44" s="355">
        <v>0</v>
      </c>
      <c r="M44" s="364"/>
      <c r="N44" s="364"/>
    </row>
    <row r="45" spans="2:14" s="358" customFormat="1" x14ac:dyDescent="0.2">
      <c r="B45" s="305">
        <v>41281.381944444445</v>
      </c>
      <c r="C45" s="117" t="s">
        <v>612</v>
      </c>
      <c r="D45" s="117" t="s">
        <v>551</v>
      </c>
      <c r="E45" s="116"/>
      <c r="F45" s="348">
        <v>52</v>
      </c>
      <c r="G45" s="348">
        <v>235</v>
      </c>
      <c r="H45" s="348">
        <v>12220</v>
      </c>
      <c r="I45" s="355">
        <v>4.7319680843854732E-2</v>
      </c>
      <c r="J45" s="355">
        <v>2.0136034401640313E-4</v>
      </c>
      <c r="K45" s="355">
        <v>0</v>
      </c>
      <c r="M45" s="364"/>
      <c r="N45" s="364"/>
    </row>
    <row r="46" spans="2:14" s="358" customFormat="1" x14ac:dyDescent="0.2">
      <c r="B46" s="305">
        <v>41281.388888888891</v>
      </c>
      <c r="C46" s="117" t="s">
        <v>613</v>
      </c>
      <c r="D46" s="117" t="s">
        <v>554</v>
      </c>
      <c r="E46" s="116"/>
      <c r="F46" s="348">
        <v>84</v>
      </c>
      <c r="G46" s="348">
        <v>140</v>
      </c>
      <c r="H46" s="348">
        <v>11760</v>
      </c>
      <c r="I46" s="355">
        <v>0.10233517380010704</v>
      </c>
      <c r="J46" s="355">
        <v>7.309655271436217E-4</v>
      </c>
      <c r="K46" s="355">
        <v>0</v>
      </c>
      <c r="M46" s="364"/>
      <c r="N46" s="364"/>
    </row>
    <row r="47" spans="2:14" s="358" customFormat="1" x14ac:dyDescent="0.2">
      <c r="B47" s="305">
        <v>41281.354166666664</v>
      </c>
      <c r="C47" s="117" t="s">
        <v>614</v>
      </c>
      <c r="D47" s="117" t="s">
        <v>542</v>
      </c>
      <c r="E47" s="116"/>
      <c r="F47" s="348">
        <v>11</v>
      </c>
      <c r="G47" s="348">
        <v>265</v>
      </c>
      <c r="H47" s="348">
        <v>2915</v>
      </c>
      <c r="I47" s="355">
        <v>1.0154353134612236E-2</v>
      </c>
      <c r="J47" s="355">
        <v>3.8318313715517873E-5</v>
      </c>
      <c r="K47" s="355">
        <v>0</v>
      </c>
      <c r="M47" s="364"/>
      <c r="N47" s="364"/>
    </row>
    <row r="48" spans="2:14" s="358" customFormat="1" x14ac:dyDescent="0.2">
      <c r="B48" s="305">
        <v>41281.377083333333</v>
      </c>
      <c r="C48" s="117" t="s">
        <v>597</v>
      </c>
      <c r="D48" s="117" t="s">
        <v>551</v>
      </c>
      <c r="E48" s="116"/>
      <c r="F48" s="348">
        <v>1</v>
      </c>
      <c r="G48" s="348">
        <v>2</v>
      </c>
      <c r="H48" s="348">
        <v>2</v>
      </c>
      <c r="I48" s="355">
        <v>7.7446286160155041E-6</v>
      </c>
      <c r="J48" s="355">
        <v>3.872314308007752E-6</v>
      </c>
      <c r="K48" s="355">
        <v>0</v>
      </c>
      <c r="M48" s="364"/>
      <c r="N48" s="364"/>
    </row>
    <row r="49" spans="2:14" s="358" customFormat="1" x14ac:dyDescent="0.2">
      <c r="B49" s="305">
        <v>41281.388888888891</v>
      </c>
      <c r="C49" s="117" t="s">
        <v>615</v>
      </c>
      <c r="D49" s="117" t="s">
        <v>554</v>
      </c>
      <c r="E49" s="116"/>
      <c r="F49" s="348">
        <v>113</v>
      </c>
      <c r="G49" s="348">
        <v>308</v>
      </c>
      <c r="H49" s="348">
        <v>34804</v>
      </c>
      <c r="I49" s="355">
        <v>0.30286338341317393</v>
      </c>
      <c r="J49" s="355">
        <v>9.8332267341939578E-4</v>
      </c>
      <c r="K49" s="355">
        <v>0</v>
      </c>
      <c r="M49" s="364"/>
      <c r="N49" s="364"/>
    </row>
    <row r="50" spans="2:14" s="358" customFormat="1" x14ac:dyDescent="0.2">
      <c r="B50" s="305">
        <v>41281.416666666664</v>
      </c>
      <c r="C50" s="117" t="s">
        <v>616</v>
      </c>
      <c r="D50" s="117" t="s">
        <v>554</v>
      </c>
      <c r="E50" s="116"/>
      <c r="F50" s="348">
        <v>3</v>
      </c>
      <c r="G50" s="348">
        <v>210</v>
      </c>
      <c r="H50" s="348">
        <v>630</v>
      </c>
      <c r="I50" s="355">
        <v>5.4822414535771625E-3</v>
      </c>
      <c r="J50" s="355">
        <v>2.6105911683700774E-5</v>
      </c>
      <c r="K50" s="355">
        <v>0</v>
      </c>
      <c r="M50" s="364"/>
      <c r="N50" s="364"/>
    </row>
    <row r="51" spans="2:14" s="358" customFormat="1" x14ac:dyDescent="0.2">
      <c r="B51" s="305">
        <v>41281.416666666664</v>
      </c>
      <c r="C51" s="117" t="s">
        <v>617</v>
      </c>
      <c r="D51" s="117" t="s">
        <v>542</v>
      </c>
      <c r="E51" s="116"/>
      <c r="F51" s="348">
        <v>52</v>
      </c>
      <c r="G51" s="348">
        <v>180</v>
      </c>
      <c r="H51" s="348">
        <v>9360</v>
      </c>
      <c r="I51" s="355">
        <v>3.2605401488840662E-2</v>
      </c>
      <c r="J51" s="355">
        <v>1.8114111938244813E-4</v>
      </c>
      <c r="K51" s="355">
        <v>0</v>
      </c>
      <c r="M51" s="364"/>
      <c r="N51" s="364"/>
    </row>
    <row r="52" spans="2:14" s="358" customFormat="1" x14ac:dyDescent="0.2">
      <c r="B52" s="305">
        <v>41283.385416666664</v>
      </c>
      <c r="C52" s="117" t="s">
        <v>618</v>
      </c>
      <c r="D52" s="117" t="s">
        <v>551</v>
      </c>
      <c r="E52" s="116"/>
      <c r="F52" s="348">
        <v>1</v>
      </c>
      <c r="G52" s="348">
        <v>60</v>
      </c>
      <c r="H52" s="348">
        <v>60</v>
      </c>
      <c r="I52" s="355">
        <v>2.3233885848046514E-4</v>
      </c>
      <c r="J52" s="355">
        <v>3.872314308007752E-6</v>
      </c>
      <c r="K52" s="355">
        <v>0</v>
      </c>
      <c r="M52" s="364"/>
      <c r="N52" s="364"/>
    </row>
    <row r="53" spans="2:14" s="358" customFormat="1" x14ac:dyDescent="0.2">
      <c r="B53" s="305">
        <v>41284.395833333336</v>
      </c>
      <c r="C53" s="117" t="s">
        <v>619</v>
      </c>
      <c r="D53" s="117" t="s">
        <v>542</v>
      </c>
      <c r="E53" s="116"/>
      <c r="F53" s="348">
        <v>43</v>
      </c>
      <c r="G53" s="348">
        <v>420</v>
      </c>
      <c r="H53" s="348">
        <v>18060</v>
      </c>
      <c r="I53" s="355">
        <v>6.2911704154750253E-2</v>
      </c>
      <c r="J53" s="355">
        <v>1.497897717970244E-4</v>
      </c>
      <c r="K53" s="355">
        <v>0</v>
      </c>
      <c r="M53" s="364"/>
      <c r="N53" s="364"/>
    </row>
    <row r="54" spans="2:14" s="358" customFormat="1" x14ac:dyDescent="0.2">
      <c r="B54" s="305">
        <v>41284.37222222222</v>
      </c>
      <c r="C54" s="117" t="s">
        <v>620</v>
      </c>
      <c r="D54" s="117" t="s">
        <v>542</v>
      </c>
      <c r="E54" s="116"/>
      <c r="F54" s="348">
        <v>515</v>
      </c>
      <c r="G54" s="348">
        <v>512.26796116504852</v>
      </c>
      <c r="H54" s="348">
        <v>263818</v>
      </c>
      <c r="I54" s="355">
        <v>0.91900553525459039</v>
      </c>
      <c r="J54" s="355">
        <v>1.7939937784992458E-3</v>
      </c>
      <c r="K54" s="355">
        <v>0</v>
      </c>
      <c r="M54" s="364"/>
      <c r="N54" s="364"/>
    </row>
    <row r="55" spans="2:14" s="358" customFormat="1" x14ac:dyDescent="0.2">
      <c r="B55" s="305">
        <v>41281.506944444445</v>
      </c>
      <c r="C55" s="117" t="s">
        <v>607</v>
      </c>
      <c r="D55" s="117" t="s">
        <v>551</v>
      </c>
      <c r="E55" s="116"/>
      <c r="F55" s="348">
        <v>11</v>
      </c>
      <c r="G55" s="348">
        <v>90</v>
      </c>
      <c r="H55" s="348">
        <v>990</v>
      </c>
      <c r="I55" s="355">
        <v>3.8335911649276747E-3</v>
      </c>
      <c r="J55" s="355">
        <v>4.2595457388085273E-5</v>
      </c>
      <c r="K55" s="355">
        <v>0</v>
      </c>
      <c r="M55" s="364"/>
      <c r="N55" s="364"/>
    </row>
    <row r="56" spans="2:14" s="358" customFormat="1" x14ac:dyDescent="0.2">
      <c r="B56" s="305">
        <v>41282.451388888891</v>
      </c>
      <c r="C56" s="117" t="s">
        <v>621</v>
      </c>
      <c r="D56" s="117" t="s">
        <v>554</v>
      </c>
      <c r="E56" s="116"/>
      <c r="F56" s="348">
        <v>1</v>
      </c>
      <c r="G56" s="348">
        <v>30</v>
      </c>
      <c r="H56" s="348">
        <v>30</v>
      </c>
      <c r="I56" s="355">
        <v>2.6105911683700774E-4</v>
      </c>
      <c r="J56" s="355">
        <v>8.7019705612335906E-6</v>
      </c>
      <c r="K56" s="355">
        <v>0</v>
      </c>
      <c r="M56" s="364"/>
      <c r="N56" s="364"/>
    </row>
    <row r="57" spans="2:14" s="358" customFormat="1" x14ac:dyDescent="0.2">
      <c r="B57" s="305">
        <v>41282.374305555553</v>
      </c>
      <c r="C57" s="117" t="s">
        <v>622</v>
      </c>
      <c r="D57" s="117" t="s">
        <v>554</v>
      </c>
      <c r="E57" s="116"/>
      <c r="F57" s="348">
        <v>419</v>
      </c>
      <c r="G57" s="348">
        <v>388</v>
      </c>
      <c r="H57" s="348">
        <v>162572</v>
      </c>
      <c r="I57" s="355">
        <v>1.4146967580808674</v>
      </c>
      <c r="J57" s="355">
        <v>3.646125665156875E-3</v>
      </c>
      <c r="K57" s="355">
        <v>0</v>
      </c>
      <c r="M57" s="364"/>
      <c r="N57" s="364"/>
    </row>
    <row r="58" spans="2:14" s="358" customFormat="1" x14ac:dyDescent="0.2">
      <c r="B58" s="305">
        <v>41283.402777777781</v>
      </c>
      <c r="C58" s="117" t="s">
        <v>621</v>
      </c>
      <c r="D58" s="117" t="s">
        <v>554</v>
      </c>
      <c r="E58" s="116"/>
      <c r="F58" s="348">
        <v>5</v>
      </c>
      <c r="G58" s="348">
        <v>79</v>
      </c>
      <c r="H58" s="348">
        <v>395</v>
      </c>
      <c r="I58" s="355">
        <v>3.4372783716872684E-3</v>
      </c>
      <c r="J58" s="355">
        <v>4.3509852806167955E-5</v>
      </c>
      <c r="K58" s="355">
        <v>0</v>
      </c>
      <c r="M58" s="364"/>
      <c r="N58" s="364"/>
    </row>
    <row r="59" spans="2:14" s="358" customFormat="1" x14ac:dyDescent="0.2">
      <c r="B59" s="305">
        <v>41283.479166666664</v>
      </c>
      <c r="C59" s="117" t="s">
        <v>621</v>
      </c>
      <c r="D59" s="117" t="s">
        <v>554</v>
      </c>
      <c r="E59" s="116"/>
      <c r="F59" s="348">
        <v>2</v>
      </c>
      <c r="G59" s="348">
        <v>39</v>
      </c>
      <c r="H59" s="348">
        <v>78</v>
      </c>
      <c r="I59" s="355">
        <v>6.7875370377622017E-4</v>
      </c>
      <c r="J59" s="355">
        <v>1.7403941122467181E-5</v>
      </c>
      <c r="K59" s="355">
        <v>0</v>
      </c>
      <c r="M59" s="364"/>
      <c r="N59" s="364"/>
    </row>
    <row r="60" spans="2:14" s="358" customFormat="1" x14ac:dyDescent="0.2">
      <c r="B60" s="305">
        <v>41282.381944444445</v>
      </c>
      <c r="C60" s="117" t="s">
        <v>598</v>
      </c>
      <c r="D60" s="117" t="s">
        <v>551</v>
      </c>
      <c r="E60" s="116"/>
      <c r="F60" s="348">
        <v>13</v>
      </c>
      <c r="G60" s="348">
        <v>236</v>
      </c>
      <c r="H60" s="348">
        <v>3068</v>
      </c>
      <c r="I60" s="355">
        <v>1.1880260296967784E-2</v>
      </c>
      <c r="J60" s="355">
        <v>5.0340086004100782E-5</v>
      </c>
      <c r="K60" s="355">
        <v>0</v>
      </c>
      <c r="M60" s="364"/>
      <c r="N60" s="364"/>
    </row>
    <row r="61" spans="2:14" s="358" customFormat="1" x14ac:dyDescent="0.2">
      <c r="B61" s="305">
        <v>41282.354166666664</v>
      </c>
      <c r="C61" s="117" t="s">
        <v>623</v>
      </c>
      <c r="D61" s="117" t="s">
        <v>554</v>
      </c>
      <c r="E61" s="116"/>
      <c r="F61" s="348">
        <v>1</v>
      </c>
      <c r="G61" s="348">
        <v>300</v>
      </c>
      <c r="H61" s="348">
        <v>300</v>
      </c>
      <c r="I61" s="355">
        <v>2.6105911683700772E-3</v>
      </c>
      <c r="J61" s="355">
        <v>8.7019705612335906E-6</v>
      </c>
      <c r="K61" s="355">
        <v>0</v>
      </c>
      <c r="M61" s="364"/>
      <c r="N61" s="364"/>
    </row>
    <row r="62" spans="2:14" s="358" customFormat="1" x14ac:dyDescent="0.2">
      <c r="B62" s="305">
        <v>41282.430555555555</v>
      </c>
      <c r="C62" s="117" t="s">
        <v>624</v>
      </c>
      <c r="D62" s="117" t="s">
        <v>554</v>
      </c>
      <c r="E62" s="116"/>
      <c r="F62" s="348">
        <v>9</v>
      </c>
      <c r="G62" s="348">
        <v>175</v>
      </c>
      <c r="H62" s="348">
        <v>1575</v>
      </c>
      <c r="I62" s="355">
        <v>1.3705603633942907E-2</v>
      </c>
      <c r="J62" s="355">
        <v>7.8317735051102317E-5</v>
      </c>
      <c r="K62" s="355">
        <v>0</v>
      </c>
      <c r="M62" s="364"/>
      <c r="N62" s="364"/>
    </row>
    <row r="63" spans="2:14" s="358" customFormat="1" x14ac:dyDescent="0.2">
      <c r="B63" s="305">
        <v>41283.375</v>
      </c>
      <c r="C63" s="117" t="s">
        <v>625</v>
      </c>
      <c r="D63" s="117" t="s">
        <v>551</v>
      </c>
      <c r="E63" s="116"/>
      <c r="F63" s="348">
        <v>2</v>
      </c>
      <c r="G63" s="348">
        <v>200</v>
      </c>
      <c r="H63" s="348">
        <v>400</v>
      </c>
      <c r="I63" s="355">
        <v>1.548925723203101E-3</v>
      </c>
      <c r="J63" s="355">
        <v>7.7446286160155041E-6</v>
      </c>
      <c r="K63" s="355">
        <v>0</v>
      </c>
      <c r="M63" s="364"/>
      <c r="N63" s="364"/>
    </row>
    <row r="64" spans="2:14" s="358" customFormat="1" x14ac:dyDescent="0.2">
      <c r="B64" s="305">
        <v>41284.375</v>
      </c>
      <c r="C64" s="117" t="s">
        <v>590</v>
      </c>
      <c r="D64" s="117" t="s">
        <v>551</v>
      </c>
      <c r="E64" s="116"/>
      <c r="F64" s="348">
        <v>66</v>
      </c>
      <c r="G64" s="348">
        <v>165</v>
      </c>
      <c r="H64" s="348">
        <v>10890</v>
      </c>
      <c r="I64" s="355">
        <v>4.2169502814204424E-2</v>
      </c>
      <c r="J64" s="355">
        <v>2.5557274432851167E-4</v>
      </c>
      <c r="K64" s="355">
        <v>0</v>
      </c>
      <c r="M64" s="364"/>
      <c r="N64" s="364"/>
    </row>
    <row r="65" spans="2:14" s="358" customFormat="1" x14ac:dyDescent="0.2">
      <c r="B65" s="305">
        <v>41283.413194444445</v>
      </c>
      <c r="C65" s="117" t="s">
        <v>624</v>
      </c>
      <c r="D65" s="117" t="s">
        <v>554</v>
      </c>
      <c r="E65" s="116"/>
      <c r="F65" s="348">
        <v>499</v>
      </c>
      <c r="G65" s="348">
        <v>335</v>
      </c>
      <c r="H65" s="348">
        <v>167165</v>
      </c>
      <c r="I65" s="355">
        <v>1.4546649088686132</v>
      </c>
      <c r="J65" s="355">
        <v>4.3422833100555617E-3</v>
      </c>
      <c r="K65" s="355">
        <v>0</v>
      </c>
      <c r="M65" s="364"/>
      <c r="N65" s="364"/>
    </row>
    <row r="66" spans="2:14" s="358" customFormat="1" x14ac:dyDescent="0.2">
      <c r="B66" s="305">
        <v>41282.392361111109</v>
      </c>
      <c r="C66" s="117" t="s">
        <v>621</v>
      </c>
      <c r="D66" s="117" t="s">
        <v>554</v>
      </c>
      <c r="E66" s="116"/>
      <c r="F66" s="348">
        <v>1</v>
      </c>
      <c r="G66" s="348">
        <v>35</v>
      </c>
      <c r="H66" s="348">
        <v>35</v>
      </c>
      <c r="I66" s="355">
        <v>3.0456896964317572E-4</v>
      </c>
      <c r="J66" s="355">
        <v>8.7019705612335906E-6</v>
      </c>
      <c r="K66" s="355">
        <v>0</v>
      </c>
      <c r="M66" s="364"/>
      <c r="N66" s="364"/>
    </row>
    <row r="67" spans="2:14" s="358" customFormat="1" x14ac:dyDescent="0.2">
      <c r="B67" s="305">
        <v>41283.472222222219</v>
      </c>
      <c r="C67" s="117" t="s">
        <v>618</v>
      </c>
      <c r="D67" s="117" t="s">
        <v>551</v>
      </c>
      <c r="E67" s="116"/>
      <c r="F67" s="348">
        <v>9</v>
      </c>
      <c r="G67" s="348">
        <v>95</v>
      </c>
      <c r="H67" s="348">
        <v>855</v>
      </c>
      <c r="I67" s="355">
        <v>3.3108287333466282E-3</v>
      </c>
      <c r="J67" s="355">
        <v>3.4850828772069771E-5</v>
      </c>
      <c r="K67" s="355">
        <v>0</v>
      </c>
      <c r="M67" s="364"/>
      <c r="N67" s="364"/>
    </row>
    <row r="68" spans="2:14" s="358" customFormat="1" x14ac:dyDescent="0.2">
      <c r="B68" s="305">
        <v>41283.375</v>
      </c>
      <c r="C68" s="117" t="s">
        <v>598</v>
      </c>
      <c r="D68" s="117" t="s">
        <v>551</v>
      </c>
      <c r="E68" s="116"/>
      <c r="F68" s="348">
        <v>8</v>
      </c>
      <c r="G68" s="348">
        <v>230</v>
      </c>
      <c r="H68" s="348">
        <v>1840</v>
      </c>
      <c r="I68" s="355">
        <v>7.1250583267342647E-3</v>
      </c>
      <c r="J68" s="355">
        <v>3.0978514464062016E-5</v>
      </c>
      <c r="K68" s="355">
        <v>0</v>
      </c>
      <c r="M68" s="364"/>
      <c r="N68" s="364"/>
    </row>
    <row r="69" spans="2:14" s="358" customFormat="1" x14ac:dyDescent="0.2">
      <c r="B69" s="305">
        <v>41284.364583333336</v>
      </c>
      <c r="C69" s="117" t="s">
        <v>618</v>
      </c>
      <c r="D69" s="117" t="s">
        <v>551</v>
      </c>
      <c r="E69" s="116"/>
      <c r="F69" s="348">
        <v>2</v>
      </c>
      <c r="G69" s="348">
        <v>245</v>
      </c>
      <c r="H69" s="348">
        <v>490</v>
      </c>
      <c r="I69" s="355">
        <v>1.8974340109237987E-3</v>
      </c>
      <c r="J69" s="355">
        <v>7.7446286160155041E-6</v>
      </c>
      <c r="K69" s="355">
        <v>0</v>
      </c>
      <c r="M69" s="364"/>
      <c r="N69" s="364"/>
    </row>
    <row r="70" spans="2:14" s="358" customFormat="1" x14ac:dyDescent="0.2">
      <c r="B70" s="305">
        <v>41282.379166666666</v>
      </c>
      <c r="C70" s="117" t="s">
        <v>626</v>
      </c>
      <c r="D70" s="117" t="s">
        <v>554</v>
      </c>
      <c r="E70" s="116"/>
      <c r="F70" s="348">
        <v>5</v>
      </c>
      <c r="G70" s="348">
        <v>310</v>
      </c>
      <c r="H70" s="348">
        <v>1550</v>
      </c>
      <c r="I70" s="355">
        <v>1.3488054369912067E-2</v>
      </c>
      <c r="J70" s="355">
        <v>4.3509852806167955E-5</v>
      </c>
      <c r="K70" s="355">
        <v>0</v>
      </c>
      <c r="M70" s="364"/>
      <c r="N70" s="364"/>
    </row>
    <row r="71" spans="2:14" s="358" customFormat="1" x14ac:dyDescent="0.2">
      <c r="B71" s="305">
        <v>41283.378472222219</v>
      </c>
      <c r="C71" s="117" t="s">
        <v>627</v>
      </c>
      <c r="D71" s="117" t="s">
        <v>554</v>
      </c>
      <c r="E71" s="116"/>
      <c r="F71" s="348">
        <v>145</v>
      </c>
      <c r="G71" s="348">
        <v>517</v>
      </c>
      <c r="H71" s="348">
        <v>74965</v>
      </c>
      <c r="I71" s="355">
        <v>0.65234322312287618</v>
      </c>
      <c r="J71" s="355">
        <v>1.2617857313788707E-3</v>
      </c>
      <c r="K71" s="355">
        <v>0</v>
      </c>
      <c r="M71" s="364"/>
      <c r="N71" s="364"/>
    </row>
    <row r="72" spans="2:14" s="358" customFormat="1" x14ac:dyDescent="0.2">
      <c r="B72" s="305">
        <v>41283.388888888891</v>
      </c>
      <c r="C72" s="117" t="s">
        <v>627</v>
      </c>
      <c r="D72" s="117" t="s">
        <v>554</v>
      </c>
      <c r="E72" s="116"/>
      <c r="F72" s="348">
        <v>26</v>
      </c>
      <c r="G72" s="348">
        <v>265</v>
      </c>
      <c r="H72" s="348">
        <v>6890</v>
      </c>
      <c r="I72" s="355">
        <v>5.9956577166899443E-2</v>
      </c>
      <c r="J72" s="355">
        <v>2.2625123459207337E-4</v>
      </c>
      <c r="K72" s="355">
        <v>0</v>
      </c>
      <c r="M72" s="364"/>
      <c r="N72" s="364"/>
    </row>
    <row r="73" spans="2:14" s="358" customFormat="1" x14ac:dyDescent="0.2">
      <c r="B73" s="305">
        <v>41284.376388888886</v>
      </c>
      <c r="C73" s="117" t="s">
        <v>566</v>
      </c>
      <c r="D73" s="117" t="s">
        <v>551</v>
      </c>
      <c r="E73" s="116"/>
      <c r="F73" s="348">
        <v>17</v>
      </c>
      <c r="G73" s="348">
        <v>121</v>
      </c>
      <c r="H73" s="348">
        <v>2057</v>
      </c>
      <c r="I73" s="355">
        <v>7.9653505315719474E-3</v>
      </c>
      <c r="J73" s="355">
        <v>6.5829343236131787E-5</v>
      </c>
      <c r="K73" s="355">
        <v>0</v>
      </c>
      <c r="M73" s="364"/>
      <c r="N73" s="364"/>
    </row>
    <row r="74" spans="2:14" s="358" customFormat="1" x14ac:dyDescent="0.2">
      <c r="B74" s="305">
        <v>41283.388888888891</v>
      </c>
      <c r="C74" s="117" t="s">
        <v>628</v>
      </c>
      <c r="D74" s="117" t="s">
        <v>554</v>
      </c>
      <c r="E74" s="116"/>
      <c r="F74" s="348">
        <v>1</v>
      </c>
      <c r="G74" s="348">
        <v>70</v>
      </c>
      <c r="H74" s="348">
        <v>70</v>
      </c>
      <c r="I74" s="355">
        <v>6.0913793928635144E-4</v>
      </c>
      <c r="J74" s="355">
        <v>8.7019705612335906E-6</v>
      </c>
      <c r="K74" s="355">
        <v>0</v>
      </c>
      <c r="M74" s="364"/>
      <c r="N74" s="364"/>
    </row>
    <row r="75" spans="2:14" s="358" customFormat="1" x14ac:dyDescent="0.2">
      <c r="B75" s="305">
        <v>41283.454861111109</v>
      </c>
      <c r="C75" s="117" t="s">
        <v>629</v>
      </c>
      <c r="D75" s="117" t="s">
        <v>551</v>
      </c>
      <c r="E75" s="116"/>
      <c r="F75" s="348">
        <v>3</v>
      </c>
      <c r="G75" s="348">
        <v>90</v>
      </c>
      <c r="H75" s="348">
        <v>270</v>
      </c>
      <c r="I75" s="355">
        <v>1.0455248631620932E-3</v>
      </c>
      <c r="J75" s="355">
        <v>1.1616942924023257E-5</v>
      </c>
      <c r="K75" s="355">
        <v>0</v>
      </c>
      <c r="M75" s="364"/>
      <c r="N75" s="364"/>
    </row>
    <row r="76" spans="2:14" s="358" customFormat="1" x14ac:dyDescent="0.2">
      <c r="B76" s="305">
        <v>41283.40625</v>
      </c>
      <c r="C76" s="117" t="s">
        <v>630</v>
      </c>
      <c r="D76" s="117" t="s">
        <v>554</v>
      </c>
      <c r="E76" s="116"/>
      <c r="F76" s="348">
        <v>18</v>
      </c>
      <c r="G76" s="348">
        <v>340</v>
      </c>
      <c r="H76" s="348">
        <v>6120</v>
      </c>
      <c r="I76" s="355">
        <v>5.3256059834749576E-2</v>
      </c>
      <c r="J76" s="355">
        <v>1.5663547010220463E-4</v>
      </c>
      <c r="K76" s="355">
        <v>0</v>
      </c>
      <c r="M76" s="364"/>
      <c r="N76" s="364"/>
    </row>
    <row r="77" spans="2:14" s="358" customFormat="1" x14ac:dyDescent="0.2">
      <c r="B77" s="305">
        <v>41284.395833333336</v>
      </c>
      <c r="C77" s="117" t="s">
        <v>631</v>
      </c>
      <c r="D77" s="117" t="s">
        <v>542</v>
      </c>
      <c r="E77" s="116"/>
      <c r="F77" s="348">
        <v>88</v>
      </c>
      <c r="G77" s="348">
        <v>288</v>
      </c>
      <c r="H77" s="348">
        <v>25344</v>
      </c>
      <c r="I77" s="355">
        <v>8.8285394800553182E-2</v>
      </c>
      <c r="J77" s="355">
        <v>3.0654650972414298E-4</v>
      </c>
      <c r="K77" s="355">
        <v>0</v>
      </c>
      <c r="M77" s="364"/>
      <c r="N77" s="364"/>
    </row>
    <row r="78" spans="2:14" s="358" customFormat="1" x14ac:dyDescent="0.2">
      <c r="B78" s="305">
        <v>41282.385416666664</v>
      </c>
      <c r="C78" s="117" t="s">
        <v>626</v>
      </c>
      <c r="D78" s="117" t="s">
        <v>554</v>
      </c>
      <c r="E78" s="116"/>
      <c r="F78" s="348">
        <v>1</v>
      </c>
      <c r="G78" s="348">
        <v>40</v>
      </c>
      <c r="H78" s="348">
        <v>40</v>
      </c>
      <c r="I78" s="355">
        <v>3.4807882244934364E-4</v>
      </c>
      <c r="J78" s="355">
        <v>8.7019705612335906E-6</v>
      </c>
      <c r="K78" s="355">
        <v>0</v>
      </c>
      <c r="M78" s="364"/>
      <c r="N78" s="364"/>
    </row>
    <row r="79" spans="2:14" s="358" customFormat="1" x14ac:dyDescent="0.2">
      <c r="B79" s="305">
        <v>41284.377083333333</v>
      </c>
      <c r="C79" s="117" t="s">
        <v>627</v>
      </c>
      <c r="D79" s="117" t="s">
        <v>554</v>
      </c>
      <c r="E79" s="116"/>
      <c r="F79" s="348">
        <v>91</v>
      </c>
      <c r="G79" s="348">
        <v>278</v>
      </c>
      <c r="H79" s="348">
        <v>25298</v>
      </c>
      <c r="I79" s="355">
        <v>0.2201424512580874</v>
      </c>
      <c r="J79" s="355">
        <v>7.9187932107225678E-4</v>
      </c>
      <c r="K79" s="355">
        <v>0</v>
      </c>
      <c r="M79" s="364"/>
      <c r="N79" s="364"/>
    </row>
    <row r="80" spans="2:14" s="358" customFormat="1" x14ac:dyDescent="0.2">
      <c r="B80" s="305">
        <v>41283.378472222219</v>
      </c>
      <c r="C80" s="117" t="s">
        <v>589</v>
      </c>
      <c r="D80" s="117" t="s">
        <v>554</v>
      </c>
      <c r="E80" s="116"/>
      <c r="F80" s="348">
        <v>51</v>
      </c>
      <c r="G80" s="348">
        <v>265</v>
      </c>
      <c r="H80" s="348">
        <v>13515</v>
      </c>
      <c r="I80" s="355">
        <v>0.11760713213507198</v>
      </c>
      <c r="J80" s="355">
        <v>4.4380049862291314E-4</v>
      </c>
      <c r="K80" s="355">
        <v>0</v>
      </c>
      <c r="M80" s="364"/>
      <c r="N80" s="364"/>
    </row>
    <row r="81" spans="2:14" s="358" customFormat="1" x14ac:dyDescent="0.2">
      <c r="B81" s="305">
        <v>41283.555555555555</v>
      </c>
      <c r="C81" s="117" t="s">
        <v>628</v>
      </c>
      <c r="D81" s="117" t="s">
        <v>554</v>
      </c>
      <c r="E81" s="116"/>
      <c r="F81" s="348">
        <v>2</v>
      </c>
      <c r="G81" s="348">
        <v>48</v>
      </c>
      <c r="H81" s="348">
        <v>96</v>
      </c>
      <c r="I81" s="355">
        <v>8.3538917387842475E-4</v>
      </c>
      <c r="J81" s="355">
        <v>1.7403941122467181E-5</v>
      </c>
      <c r="K81" s="355">
        <v>0</v>
      </c>
      <c r="M81" s="364"/>
      <c r="N81" s="364"/>
    </row>
    <row r="82" spans="2:14" s="358" customFormat="1" x14ac:dyDescent="0.2">
      <c r="B82" s="305">
        <v>41283.600694444445</v>
      </c>
      <c r="C82" s="117" t="s">
        <v>628</v>
      </c>
      <c r="D82" s="117" t="s">
        <v>554</v>
      </c>
      <c r="E82" s="116"/>
      <c r="F82" s="348">
        <v>2</v>
      </c>
      <c r="G82" s="348">
        <v>60</v>
      </c>
      <c r="H82" s="348">
        <v>120</v>
      </c>
      <c r="I82" s="355">
        <v>1.044236467348031E-3</v>
      </c>
      <c r="J82" s="355">
        <v>1.7403941122467181E-5</v>
      </c>
      <c r="K82" s="355">
        <v>0</v>
      </c>
      <c r="M82" s="364"/>
      <c r="N82" s="364"/>
    </row>
    <row r="83" spans="2:14" s="358" customFormat="1" x14ac:dyDescent="0.2">
      <c r="B83" s="305">
        <v>41284.364583333336</v>
      </c>
      <c r="C83" s="117" t="s">
        <v>628</v>
      </c>
      <c r="D83" s="117" t="s">
        <v>554</v>
      </c>
      <c r="E83" s="116"/>
      <c r="F83" s="348">
        <v>3</v>
      </c>
      <c r="G83" s="348">
        <v>48</v>
      </c>
      <c r="H83" s="348">
        <v>144</v>
      </c>
      <c r="I83" s="355">
        <v>1.2530837608176371E-3</v>
      </c>
      <c r="J83" s="355">
        <v>2.6105911683700774E-5</v>
      </c>
      <c r="K83" s="355">
        <v>0</v>
      </c>
      <c r="M83" s="364"/>
      <c r="N83" s="364"/>
    </row>
    <row r="84" spans="2:14" s="358" customFormat="1" x14ac:dyDescent="0.2">
      <c r="B84" s="305">
        <v>41283.479166666664</v>
      </c>
      <c r="C84" s="117" t="s">
        <v>590</v>
      </c>
      <c r="D84" s="117" t="s">
        <v>551</v>
      </c>
      <c r="E84" s="116"/>
      <c r="F84" s="348">
        <v>8</v>
      </c>
      <c r="G84" s="348">
        <v>85</v>
      </c>
      <c r="H84" s="348">
        <v>680</v>
      </c>
      <c r="I84" s="355">
        <v>2.6331737294452715E-3</v>
      </c>
      <c r="J84" s="355">
        <v>3.0978514464062016E-5</v>
      </c>
      <c r="K84" s="355">
        <v>0</v>
      </c>
      <c r="M84" s="364"/>
      <c r="N84" s="364"/>
    </row>
    <row r="85" spans="2:14" s="358" customFormat="1" x14ac:dyDescent="0.2">
      <c r="B85" s="305">
        <v>41282.337500000001</v>
      </c>
      <c r="C85" s="117" t="s">
        <v>632</v>
      </c>
      <c r="D85" s="117" t="s">
        <v>554</v>
      </c>
      <c r="E85" s="116"/>
      <c r="F85" s="348">
        <v>36</v>
      </c>
      <c r="G85" s="348">
        <v>369</v>
      </c>
      <c r="H85" s="348">
        <v>13284</v>
      </c>
      <c r="I85" s="355">
        <v>0.11559697693542703</v>
      </c>
      <c r="J85" s="355">
        <v>3.1327094020440927E-4</v>
      </c>
      <c r="K85" s="355">
        <v>0</v>
      </c>
      <c r="M85" s="364"/>
      <c r="N85" s="364"/>
    </row>
    <row r="86" spans="2:14" s="358" customFormat="1" x14ac:dyDescent="0.2">
      <c r="B86" s="305">
        <v>41282.385416666664</v>
      </c>
      <c r="C86" s="117" t="s">
        <v>611</v>
      </c>
      <c r="D86" s="117" t="s">
        <v>551</v>
      </c>
      <c r="E86" s="116"/>
      <c r="F86" s="348">
        <v>13</v>
      </c>
      <c r="G86" s="348">
        <v>375</v>
      </c>
      <c r="H86" s="348">
        <v>4875</v>
      </c>
      <c r="I86" s="355">
        <v>1.8877532251537793E-2</v>
      </c>
      <c r="J86" s="355">
        <v>5.0340086004100782E-5</v>
      </c>
      <c r="K86" s="355">
        <v>0</v>
      </c>
      <c r="M86" s="364"/>
      <c r="N86" s="364"/>
    </row>
    <row r="87" spans="2:14" s="358" customFormat="1" x14ac:dyDescent="0.2">
      <c r="B87" s="305">
        <v>41282.416666666664</v>
      </c>
      <c r="C87" s="117" t="s">
        <v>632</v>
      </c>
      <c r="D87" s="117" t="s">
        <v>554</v>
      </c>
      <c r="E87" s="116"/>
      <c r="F87" s="348">
        <v>75</v>
      </c>
      <c r="G87" s="348">
        <v>310</v>
      </c>
      <c r="H87" s="348">
        <v>23250</v>
      </c>
      <c r="I87" s="355">
        <v>0.202320815548681</v>
      </c>
      <c r="J87" s="355">
        <v>6.526477920925193E-4</v>
      </c>
      <c r="K87" s="355">
        <v>0</v>
      </c>
      <c r="M87" s="364"/>
      <c r="N87" s="364"/>
    </row>
    <row r="88" spans="2:14" s="358" customFormat="1" x14ac:dyDescent="0.2">
      <c r="B88" s="305">
        <v>41284.375</v>
      </c>
      <c r="C88" s="117" t="s">
        <v>558</v>
      </c>
      <c r="D88" s="117" t="s">
        <v>551</v>
      </c>
      <c r="E88" s="116"/>
      <c r="F88" s="348">
        <v>1</v>
      </c>
      <c r="G88" s="348">
        <v>227</v>
      </c>
      <c r="H88" s="348">
        <v>227</v>
      </c>
      <c r="I88" s="355">
        <v>8.7901534791775984E-4</v>
      </c>
      <c r="J88" s="355">
        <v>3.872314308007752E-6</v>
      </c>
      <c r="K88" s="355">
        <v>0</v>
      </c>
      <c r="M88" s="364"/>
      <c r="N88" s="364"/>
    </row>
    <row r="89" spans="2:14" s="358" customFormat="1" x14ac:dyDescent="0.2">
      <c r="B89" s="305">
        <v>41283.416666666664</v>
      </c>
      <c r="C89" s="117" t="s">
        <v>632</v>
      </c>
      <c r="D89" s="117" t="s">
        <v>554</v>
      </c>
      <c r="E89" s="116"/>
      <c r="F89" s="348">
        <v>124</v>
      </c>
      <c r="G89" s="348">
        <v>265</v>
      </c>
      <c r="H89" s="348">
        <v>32860</v>
      </c>
      <c r="I89" s="355">
        <v>0.28594675264213582</v>
      </c>
      <c r="J89" s="355">
        <v>1.0790443495929654E-3</v>
      </c>
      <c r="K89" s="355">
        <v>0</v>
      </c>
      <c r="M89" s="364"/>
      <c r="N89" s="364"/>
    </row>
    <row r="90" spans="2:14" s="358" customFormat="1" x14ac:dyDescent="0.2">
      <c r="B90" s="305">
        <v>41282.625</v>
      </c>
      <c r="C90" s="117" t="s">
        <v>622</v>
      </c>
      <c r="D90" s="117" t="s">
        <v>554</v>
      </c>
      <c r="E90" s="116"/>
      <c r="F90" s="348">
        <v>1</v>
      </c>
      <c r="G90" s="348">
        <v>40</v>
      </c>
      <c r="H90" s="348">
        <v>40</v>
      </c>
      <c r="I90" s="355">
        <v>3.4807882244934364E-4</v>
      </c>
      <c r="J90" s="355">
        <v>8.7019705612335906E-6</v>
      </c>
      <c r="K90" s="355">
        <v>0</v>
      </c>
      <c r="M90" s="364"/>
      <c r="N90" s="364"/>
    </row>
    <row r="91" spans="2:14" s="358" customFormat="1" x14ac:dyDescent="0.2">
      <c r="B91" s="305">
        <v>41283.357638888891</v>
      </c>
      <c r="C91" s="117" t="s">
        <v>632</v>
      </c>
      <c r="D91" s="117" t="s">
        <v>554</v>
      </c>
      <c r="E91" s="116"/>
      <c r="F91" s="348">
        <v>35</v>
      </c>
      <c r="G91" s="348">
        <v>252</v>
      </c>
      <c r="H91" s="348">
        <v>8820</v>
      </c>
      <c r="I91" s="355">
        <v>7.6751380350080278E-2</v>
      </c>
      <c r="J91" s="355">
        <v>3.0456896964317572E-4</v>
      </c>
      <c r="K91" s="355">
        <v>0</v>
      </c>
      <c r="M91" s="364"/>
      <c r="N91" s="364"/>
    </row>
    <row r="92" spans="2:14" s="358" customFormat="1" x14ac:dyDescent="0.2">
      <c r="B92" s="305">
        <v>41284.368055555555</v>
      </c>
      <c r="C92" s="117" t="s">
        <v>633</v>
      </c>
      <c r="D92" s="117" t="s">
        <v>554</v>
      </c>
      <c r="E92" s="116"/>
      <c r="F92" s="348">
        <v>74</v>
      </c>
      <c r="G92" s="348">
        <v>389</v>
      </c>
      <c r="H92" s="348">
        <v>28786</v>
      </c>
      <c r="I92" s="355">
        <v>0.25049492457567019</v>
      </c>
      <c r="J92" s="355">
        <v>6.4394582153128575E-4</v>
      </c>
      <c r="K92" s="355">
        <v>0</v>
      </c>
      <c r="M92" s="364"/>
      <c r="N92" s="364"/>
    </row>
    <row r="93" spans="2:14" s="358" customFormat="1" x14ac:dyDescent="0.2">
      <c r="B93" s="305">
        <v>41282.404166666667</v>
      </c>
      <c r="C93" s="117" t="s">
        <v>634</v>
      </c>
      <c r="D93" s="117" t="s">
        <v>542</v>
      </c>
      <c r="E93" s="116"/>
      <c r="F93" s="348">
        <v>49</v>
      </c>
      <c r="G93" s="348">
        <v>308</v>
      </c>
      <c r="H93" s="348">
        <v>15092</v>
      </c>
      <c r="I93" s="355">
        <v>5.2572726417690521E-2</v>
      </c>
      <c r="J93" s="355">
        <v>1.7069067018730689E-4</v>
      </c>
      <c r="K93" s="355">
        <v>0</v>
      </c>
      <c r="M93" s="364"/>
      <c r="N93" s="364"/>
    </row>
    <row r="94" spans="2:14" s="358" customFormat="1" x14ac:dyDescent="0.2">
      <c r="B94" s="305">
        <v>41283.388888888891</v>
      </c>
      <c r="C94" s="117" t="s">
        <v>631</v>
      </c>
      <c r="D94" s="117" t="s">
        <v>542</v>
      </c>
      <c r="E94" s="116"/>
      <c r="F94" s="348">
        <v>17</v>
      </c>
      <c r="G94" s="348">
        <v>281</v>
      </c>
      <c r="H94" s="348">
        <v>4777</v>
      </c>
      <c r="I94" s="355">
        <v>1.6640598601729898E-2</v>
      </c>
      <c r="J94" s="355">
        <v>5.9219212105800348E-5</v>
      </c>
      <c r="K94" s="355">
        <v>0</v>
      </c>
      <c r="M94" s="364"/>
      <c r="N94" s="364"/>
    </row>
    <row r="95" spans="2:14" s="358" customFormat="1" x14ac:dyDescent="0.2">
      <c r="B95" s="305">
        <v>41281.548611111109</v>
      </c>
      <c r="C95" s="117" t="s">
        <v>635</v>
      </c>
      <c r="D95" s="117" t="s">
        <v>542</v>
      </c>
      <c r="E95" s="116"/>
      <c r="F95" s="348">
        <v>1</v>
      </c>
      <c r="G95" s="348">
        <v>150</v>
      </c>
      <c r="H95" s="348">
        <v>150</v>
      </c>
      <c r="I95" s="355">
        <v>5.2252245975706194E-4</v>
      </c>
      <c r="J95" s="355">
        <v>3.4834830650470794E-6</v>
      </c>
      <c r="K95" s="355">
        <v>0</v>
      </c>
      <c r="M95" s="364"/>
      <c r="N95" s="364"/>
    </row>
    <row r="96" spans="2:14" s="358" customFormat="1" x14ac:dyDescent="0.2">
      <c r="B96" s="305">
        <v>41283.385416666664</v>
      </c>
      <c r="C96" s="117" t="s">
        <v>636</v>
      </c>
      <c r="D96" s="117" t="s">
        <v>542</v>
      </c>
      <c r="E96" s="116"/>
      <c r="F96" s="348">
        <v>34</v>
      </c>
      <c r="G96" s="348">
        <v>135</v>
      </c>
      <c r="H96" s="348">
        <v>4590</v>
      </c>
      <c r="I96" s="355">
        <v>1.5989187268566095E-2</v>
      </c>
      <c r="J96" s="355">
        <v>1.184384242116007E-4</v>
      </c>
      <c r="K96" s="355">
        <v>0</v>
      </c>
      <c r="M96" s="364"/>
      <c r="N96" s="364"/>
    </row>
    <row r="97" spans="2:14" s="358" customFormat="1" x14ac:dyDescent="0.2">
      <c r="B97" s="305">
        <v>41284.395833333336</v>
      </c>
      <c r="C97" s="117" t="s">
        <v>637</v>
      </c>
      <c r="D97" s="117" t="s">
        <v>554</v>
      </c>
      <c r="E97" s="116"/>
      <c r="F97" s="348">
        <v>22</v>
      </c>
      <c r="G97" s="348">
        <v>347</v>
      </c>
      <c r="H97" s="348">
        <v>7634</v>
      </c>
      <c r="I97" s="355">
        <v>6.6430843264457237E-2</v>
      </c>
      <c r="J97" s="355">
        <v>1.91443352347139E-4</v>
      </c>
      <c r="K97" s="355">
        <v>0</v>
      </c>
      <c r="M97" s="364"/>
      <c r="N97" s="364"/>
    </row>
    <row r="98" spans="2:14" s="358" customFormat="1" x14ac:dyDescent="0.2">
      <c r="B98" s="305">
        <v>41284.371527777781</v>
      </c>
      <c r="C98" s="117" t="s">
        <v>638</v>
      </c>
      <c r="D98" s="117" t="s">
        <v>554</v>
      </c>
      <c r="E98" s="116"/>
      <c r="F98" s="348">
        <v>4</v>
      </c>
      <c r="G98" s="348">
        <v>325</v>
      </c>
      <c r="H98" s="348">
        <v>1300</v>
      </c>
      <c r="I98" s="355">
        <v>1.1312561729603668E-2</v>
      </c>
      <c r="J98" s="355">
        <v>3.4807882244934363E-5</v>
      </c>
      <c r="K98" s="355">
        <v>0</v>
      </c>
      <c r="M98" s="364"/>
      <c r="N98" s="364"/>
    </row>
    <row r="99" spans="2:14" s="358" customFormat="1" x14ac:dyDescent="0.2">
      <c r="B99" s="305">
        <v>41284.395833333336</v>
      </c>
      <c r="C99" s="117" t="s">
        <v>632</v>
      </c>
      <c r="D99" s="117" t="s">
        <v>554</v>
      </c>
      <c r="E99" s="116"/>
      <c r="F99" s="348">
        <v>4</v>
      </c>
      <c r="G99" s="348">
        <v>65</v>
      </c>
      <c r="H99" s="348">
        <v>260</v>
      </c>
      <c r="I99" s="355">
        <v>2.2625123459207338E-3</v>
      </c>
      <c r="J99" s="355">
        <v>3.4807882244934363E-5</v>
      </c>
      <c r="K99" s="355">
        <v>0</v>
      </c>
      <c r="M99" s="364"/>
      <c r="N99" s="364"/>
    </row>
    <row r="100" spans="2:14" s="358" customFormat="1" x14ac:dyDescent="0.2">
      <c r="B100" s="305">
        <v>41284.368055555555</v>
      </c>
      <c r="C100" s="117" t="s">
        <v>637</v>
      </c>
      <c r="D100" s="117" t="s">
        <v>554</v>
      </c>
      <c r="E100" s="116"/>
      <c r="F100" s="348">
        <v>111</v>
      </c>
      <c r="G100" s="348">
        <v>305</v>
      </c>
      <c r="H100" s="348">
        <v>33855</v>
      </c>
      <c r="I100" s="355">
        <v>0.29460521335056322</v>
      </c>
      <c r="J100" s="355">
        <v>9.6591873229692868E-4</v>
      </c>
      <c r="K100" s="355">
        <v>0</v>
      </c>
      <c r="M100" s="364"/>
      <c r="N100" s="364"/>
    </row>
    <row r="101" spans="2:14" s="358" customFormat="1" x14ac:dyDescent="0.2">
      <c r="B101" s="305">
        <v>41283.361111111109</v>
      </c>
      <c r="C101" s="117" t="s">
        <v>639</v>
      </c>
      <c r="D101" s="117" t="s">
        <v>554</v>
      </c>
      <c r="E101" s="116"/>
      <c r="F101" s="348">
        <v>64</v>
      </c>
      <c r="G101" s="348">
        <v>475</v>
      </c>
      <c r="H101" s="348">
        <v>30400</v>
      </c>
      <c r="I101" s="355">
        <v>0.26453990506150116</v>
      </c>
      <c r="J101" s="355">
        <v>5.569261159189498E-4</v>
      </c>
      <c r="K101" s="355">
        <v>0</v>
      </c>
      <c r="M101" s="364"/>
      <c r="N101" s="364"/>
    </row>
    <row r="102" spans="2:14" s="358" customFormat="1" x14ac:dyDescent="0.2">
      <c r="B102" s="305">
        <v>41282.375</v>
      </c>
      <c r="C102" s="117" t="s">
        <v>628</v>
      </c>
      <c r="D102" s="117" t="s">
        <v>554</v>
      </c>
      <c r="E102" s="116"/>
      <c r="F102" s="348">
        <v>67</v>
      </c>
      <c r="G102" s="348">
        <v>400</v>
      </c>
      <c r="H102" s="348">
        <v>26800</v>
      </c>
      <c r="I102" s="355">
        <v>0.23321281104106026</v>
      </c>
      <c r="J102" s="355">
        <v>5.8303202760265067E-4</v>
      </c>
      <c r="K102" s="355">
        <v>0</v>
      </c>
      <c r="M102" s="364"/>
      <c r="N102" s="364"/>
    </row>
    <row r="103" spans="2:14" s="358" customFormat="1" x14ac:dyDescent="0.2">
      <c r="B103" s="305">
        <v>41284.395833333336</v>
      </c>
      <c r="C103" s="117" t="s">
        <v>615</v>
      </c>
      <c r="D103" s="117" t="s">
        <v>554</v>
      </c>
      <c r="E103" s="116"/>
      <c r="F103" s="348">
        <v>230</v>
      </c>
      <c r="G103" s="348">
        <v>57</v>
      </c>
      <c r="H103" s="348">
        <v>13110</v>
      </c>
      <c r="I103" s="355">
        <v>0.11408283405777238</v>
      </c>
      <c r="J103" s="355">
        <v>2.0014532290837262E-3</v>
      </c>
      <c r="K103" s="355">
        <v>0</v>
      </c>
      <c r="M103" s="364"/>
      <c r="N103" s="364"/>
    </row>
    <row r="104" spans="2:14" s="358" customFormat="1" x14ac:dyDescent="0.2">
      <c r="B104" s="305">
        <v>41284.413194444445</v>
      </c>
      <c r="C104" s="117" t="s">
        <v>629</v>
      </c>
      <c r="D104" s="117" t="s">
        <v>551</v>
      </c>
      <c r="E104" s="116"/>
      <c r="F104" s="348">
        <v>87</v>
      </c>
      <c r="G104" s="348">
        <v>305</v>
      </c>
      <c r="H104" s="348">
        <v>26535</v>
      </c>
      <c r="I104" s="355">
        <v>0.10275186016298571</v>
      </c>
      <c r="J104" s="355">
        <v>3.3689134479667447E-4</v>
      </c>
      <c r="K104" s="355">
        <v>0</v>
      </c>
      <c r="M104" s="364"/>
      <c r="N104" s="364"/>
    </row>
    <row r="105" spans="2:14" s="358" customFormat="1" x14ac:dyDescent="0.2">
      <c r="B105" s="305">
        <v>41284.40625</v>
      </c>
      <c r="C105" s="117" t="s">
        <v>640</v>
      </c>
      <c r="D105" s="117" t="s">
        <v>542</v>
      </c>
      <c r="E105" s="116"/>
      <c r="F105" s="348">
        <v>100</v>
      </c>
      <c r="G105" s="348">
        <v>215</v>
      </c>
      <c r="H105" s="348">
        <v>21500</v>
      </c>
      <c r="I105" s="355">
        <v>7.4894885898512203E-2</v>
      </c>
      <c r="J105" s="355">
        <v>3.4834830650470791E-4</v>
      </c>
      <c r="K105" s="355">
        <v>0</v>
      </c>
      <c r="M105" s="364"/>
      <c r="N105" s="364"/>
    </row>
    <row r="106" spans="2:14" s="358" customFormat="1" x14ac:dyDescent="0.2">
      <c r="B106" s="305">
        <v>41284.416666666664</v>
      </c>
      <c r="C106" s="117" t="s">
        <v>628</v>
      </c>
      <c r="D106" s="117" t="s">
        <v>554</v>
      </c>
      <c r="E106" s="116"/>
      <c r="F106" s="348">
        <v>2</v>
      </c>
      <c r="G106" s="348">
        <v>11</v>
      </c>
      <c r="H106" s="348">
        <v>22</v>
      </c>
      <c r="I106" s="355">
        <v>1.91443352347139E-4</v>
      </c>
      <c r="J106" s="355">
        <v>1.7403941122467181E-5</v>
      </c>
      <c r="K106" s="355">
        <v>0</v>
      </c>
      <c r="M106" s="364"/>
      <c r="N106" s="364"/>
    </row>
    <row r="107" spans="2:14" s="358" customFormat="1" x14ac:dyDescent="0.2">
      <c r="B107" s="305">
        <v>41282.368055555555</v>
      </c>
      <c r="C107" s="117" t="s">
        <v>641</v>
      </c>
      <c r="D107" s="117" t="s">
        <v>551</v>
      </c>
      <c r="E107" s="116"/>
      <c r="F107" s="348">
        <v>48</v>
      </c>
      <c r="G107" s="348">
        <v>585</v>
      </c>
      <c r="H107" s="348">
        <v>28080</v>
      </c>
      <c r="I107" s="355">
        <v>0.10873458576885768</v>
      </c>
      <c r="J107" s="355">
        <v>1.8587108678437211E-4</v>
      </c>
      <c r="K107" s="355">
        <v>0</v>
      </c>
      <c r="M107" s="364"/>
      <c r="N107" s="364"/>
    </row>
    <row r="108" spans="2:14" s="358" customFormat="1" x14ac:dyDescent="0.2">
      <c r="B108" s="305">
        <v>41282.423611111109</v>
      </c>
      <c r="C108" s="117" t="s">
        <v>541</v>
      </c>
      <c r="D108" s="117" t="s">
        <v>542</v>
      </c>
      <c r="E108" s="116"/>
      <c r="F108" s="348">
        <v>89</v>
      </c>
      <c r="G108" s="348">
        <v>260</v>
      </c>
      <c r="H108" s="348">
        <v>23140</v>
      </c>
      <c r="I108" s="355">
        <v>8.0607798125189409E-2</v>
      </c>
      <c r="J108" s="355">
        <v>3.1002999278919007E-4</v>
      </c>
      <c r="K108" s="355">
        <v>0</v>
      </c>
      <c r="M108" s="364"/>
      <c r="N108" s="364"/>
    </row>
    <row r="109" spans="2:14" s="358" customFormat="1" x14ac:dyDescent="0.2">
      <c r="B109" s="305">
        <v>41284.388888888891</v>
      </c>
      <c r="C109" s="117" t="s">
        <v>634</v>
      </c>
      <c r="D109" s="117" t="s">
        <v>542</v>
      </c>
      <c r="E109" s="116"/>
      <c r="F109" s="348">
        <v>80</v>
      </c>
      <c r="G109" s="348">
        <v>70</v>
      </c>
      <c r="H109" s="348">
        <v>5600</v>
      </c>
      <c r="I109" s="355">
        <v>1.9507505164263642E-2</v>
      </c>
      <c r="J109" s="355">
        <v>2.7867864520376637E-4</v>
      </c>
      <c r="K109" s="355">
        <v>0</v>
      </c>
      <c r="M109" s="364"/>
      <c r="N109" s="364"/>
    </row>
    <row r="110" spans="2:14" s="358" customFormat="1" x14ac:dyDescent="0.2">
      <c r="B110" s="305">
        <v>41284.40625</v>
      </c>
      <c r="C110" s="117" t="s">
        <v>642</v>
      </c>
      <c r="D110" s="117" t="s">
        <v>542</v>
      </c>
      <c r="E110" s="116"/>
      <c r="F110" s="348">
        <v>89</v>
      </c>
      <c r="G110" s="348">
        <v>135</v>
      </c>
      <c r="H110" s="348">
        <v>12015</v>
      </c>
      <c r="I110" s="355">
        <v>4.1854049026540656E-2</v>
      </c>
      <c r="J110" s="355">
        <v>3.1002999278919007E-4</v>
      </c>
      <c r="K110" s="355">
        <v>0</v>
      </c>
      <c r="M110" s="364"/>
      <c r="N110" s="364"/>
    </row>
    <row r="111" spans="2:14" s="358" customFormat="1" x14ac:dyDescent="0.2">
      <c r="B111" s="305">
        <v>41283.362500000003</v>
      </c>
      <c r="C111" s="117" t="s">
        <v>643</v>
      </c>
      <c r="D111" s="117" t="s">
        <v>551</v>
      </c>
      <c r="E111" s="116"/>
      <c r="F111" s="348">
        <v>99</v>
      </c>
      <c r="G111" s="348">
        <v>343</v>
      </c>
      <c r="H111" s="348">
        <v>33957</v>
      </c>
      <c r="I111" s="355">
        <v>0.13149217695701926</v>
      </c>
      <c r="J111" s="355">
        <v>3.8335911649276747E-4</v>
      </c>
      <c r="K111" s="355">
        <v>0</v>
      </c>
      <c r="M111" s="364"/>
      <c r="N111" s="364"/>
    </row>
    <row r="112" spans="2:14" s="358" customFormat="1" x14ac:dyDescent="0.2">
      <c r="B112" s="305">
        <v>41284.369444444441</v>
      </c>
      <c r="C112" s="117" t="s">
        <v>644</v>
      </c>
      <c r="D112" s="117" t="s">
        <v>542</v>
      </c>
      <c r="E112" s="116"/>
      <c r="F112" s="348">
        <v>115</v>
      </c>
      <c r="G112" s="348">
        <v>358</v>
      </c>
      <c r="H112" s="348">
        <v>41170</v>
      </c>
      <c r="I112" s="355">
        <v>0.14341499778798825</v>
      </c>
      <c r="J112" s="355">
        <v>4.006005524804141E-4</v>
      </c>
      <c r="K112" s="355">
        <v>0</v>
      </c>
      <c r="M112" s="364"/>
      <c r="N112" s="364"/>
    </row>
    <row r="113" spans="2:14" s="358" customFormat="1" x14ac:dyDescent="0.2">
      <c r="B113" s="305">
        <v>41283.388888888891</v>
      </c>
      <c r="C113" s="117" t="s">
        <v>612</v>
      </c>
      <c r="D113" s="117" t="s">
        <v>551</v>
      </c>
      <c r="E113" s="116"/>
      <c r="F113" s="348">
        <v>29</v>
      </c>
      <c r="G113" s="348">
        <v>213</v>
      </c>
      <c r="H113" s="348">
        <v>6177</v>
      </c>
      <c r="I113" s="355">
        <v>2.3919285480563886E-2</v>
      </c>
      <c r="J113" s="355">
        <v>1.1229711493222481E-4</v>
      </c>
      <c r="K113" s="355">
        <v>0</v>
      </c>
      <c r="M113" s="364"/>
      <c r="N113" s="364"/>
    </row>
    <row r="114" spans="2:14" s="358" customFormat="1" x14ac:dyDescent="0.2">
      <c r="B114" s="305">
        <v>41283.40625</v>
      </c>
      <c r="C114" s="117" t="s">
        <v>645</v>
      </c>
      <c r="D114" s="117" t="s">
        <v>554</v>
      </c>
      <c r="E114" s="116"/>
      <c r="F114" s="348">
        <v>7</v>
      </c>
      <c r="G114" s="348">
        <v>275</v>
      </c>
      <c r="H114" s="348">
        <v>1925</v>
      </c>
      <c r="I114" s="355">
        <v>1.6751293330374662E-2</v>
      </c>
      <c r="J114" s="355">
        <v>6.0913793928635139E-5</v>
      </c>
      <c r="K114" s="355">
        <v>0</v>
      </c>
      <c r="M114" s="364"/>
      <c r="N114" s="364"/>
    </row>
    <row r="115" spans="2:14" s="358" customFormat="1" x14ac:dyDescent="0.2">
      <c r="B115" s="305">
        <v>41284.378472222219</v>
      </c>
      <c r="C115" s="117" t="s">
        <v>598</v>
      </c>
      <c r="D115" s="117" t="s">
        <v>551</v>
      </c>
      <c r="E115" s="116"/>
      <c r="F115" s="348">
        <v>87</v>
      </c>
      <c r="G115" s="348">
        <v>395</v>
      </c>
      <c r="H115" s="348">
        <v>34365</v>
      </c>
      <c r="I115" s="355">
        <v>0.13307208119468641</v>
      </c>
      <c r="J115" s="355">
        <v>3.3689134479667447E-4</v>
      </c>
      <c r="K115" s="355">
        <v>0</v>
      </c>
      <c r="M115" s="364"/>
      <c r="N115" s="364"/>
    </row>
    <row r="116" spans="2:14" s="358" customFormat="1" x14ac:dyDescent="0.2">
      <c r="B116" s="305">
        <v>41284.40625</v>
      </c>
      <c r="C116" s="117" t="s">
        <v>563</v>
      </c>
      <c r="D116" s="117" t="s">
        <v>551</v>
      </c>
      <c r="E116" s="116"/>
      <c r="F116" s="348">
        <v>81</v>
      </c>
      <c r="G116" s="348">
        <v>43</v>
      </c>
      <c r="H116" s="348">
        <v>3483</v>
      </c>
      <c r="I116" s="355">
        <v>1.3487270734791001E-2</v>
      </c>
      <c r="J116" s="355">
        <v>3.1365745894862792E-4</v>
      </c>
      <c r="K116" s="355">
        <v>0</v>
      </c>
      <c r="M116" s="364"/>
      <c r="N116" s="364"/>
    </row>
    <row r="117" spans="2:14" s="358" customFormat="1" x14ac:dyDescent="0.2">
      <c r="B117" s="305">
        <v>41284.381249999999</v>
      </c>
      <c r="C117" s="117" t="s">
        <v>645</v>
      </c>
      <c r="D117" s="117" t="s">
        <v>554</v>
      </c>
      <c r="E117" s="116"/>
      <c r="F117" s="348">
        <v>97</v>
      </c>
      <c r="G117" s="348">
        <v>115</v>
      </c>
      <c r="H117" s="348">
        <v>11155</v>
      </c>
      <c r="I117" s="355">
        <v>9.7070481610560713E-2</v>
      </c>
      <c r="J117" s="355">
        <v>8.4409114443965841E-4</v>
      </c>
      <c r="K117" s="355">
        <v>0</v>
      </c>
      <c r="M117" s="364"/>
      <c r="N117" s="364"/>
    </row>
    <row r="118" spans="2:14" s="358" customFormat="1" x14ac:dyDescent="0.2">
      <c r="B118" s="305">
        <v>41283.355555555558</v>
      </c>
      <c r="C118" s="117" t="s">
        <v>541</v>
      </c>
      <c r="D118" s="117" t="s">
        <v>542</v>
      </c>
      <c r="E118" s="116"/>
      <c r="F118" s="348">
        <v>275</v>
      </c>
      <c r="G118" s="348">
        <v>201</v>
      </c>
      <c r="H118" s="348">
        <v>55275</v>
      </c>
      <c r="I118" s="355">
        <v>0.19254952642047732</v>
      </c>
      <c r="J118" s="355">
        <v>9.5795784288794678E-4</v>
      </c>
      <c r="K118" s="355">
        <v>0</v>
      </c>
      <c r="M118" s="364"/>
      <c r="N118" s="364"/>
    </row>
    <row r="119" spans="2:14" s="358" customFormat="1" x14ac:dyDescent="0.2">
      <c r="B119" s="305">
        <v>41282.357638888891</v>
      </c>
      <c r="C119" s="117" t="s">
        <v>646</v>
      </c>
      <c r="D119" s="117" t="s">
        <v>542</v>
      </c>
      <c r="E119" s="116"/>
      <c r="F119" s="348">
        <v>571</v>
      </c>
      <c r="G119" s="348">
        <v>332.83012259194396</v>
      </c>
      <c r="H119" s="348">
        <v>190046</v>
      </c>
      <c r="I119" s="355">
        <v>0.66202202257993725</v>
      </c>
      <c r="J119" s="355">
        <v>1.9890688301418824E-3</v>
      </c>
      <c r="K119" s="355">
        <v>0</v>
      </c>
      <c r="M119" s="364"/>
      <c r="N119" s="364"/>
    </row>
    <row r="120" spans="2:14" s="358" customFormat="1" x14ac:dyDescent="0.2">
      <c r="B120" s="305">
        <v>41282.385416666664</v>
      </c>
      <c r="C120" s="117" t="s">
        <v>647</v>
      </c>
      <c r="D120" s="117" t="s">
        <v>554</v>
      </c>
      <c r="E120" s="116"/>
      <c r="F120" s="348">
        <v>27</v>
      </c>
      <c r="G120" s="348">
        <v>115</v>
      </c>
      <c r="H120" s="348">
        <v>3105</v>
      </c>
      <c r="I120" s="355">
        <v>2.7019618592630301E-2</v>
      </c>
      <c r="J120" s="355">
        <v>2.3495320515330698E-4</v>
      </c>
      <c r="K120" s="355">
        <v>0</v>
      </c>
      <c r="M120" s="364"/>
      <c r="N120" s="364"/>
    </row>
    <row r="121" spans="2:14" s="358" customFormat="1" x14ac:dyDescent="0.2">
      <c r="B121" s="305">
        <v>41282.493055555555</v>
      </c>
      <c r="C121" s="117" t="s">
        <v>647</v>
      </c>
      <c r="D121" s="117" t="s">
        <v>554</v>
      </c>
      <c r="E121" s="116"/>
      <c r="F121" s="348">
        <v>2</v>
      </c>
      <c r="G121" s="348">
        <v>30</v>
      </c>
      <c r="H121" s="348">
        <v>60</v>
      </c>
      <c r="I121" s="355">
        <v>5.2211823367401549E-4</v>
      </c>
      <c r="J121" s="355">
        <v>1.7403941122467181E-5</v>
      </c>
      <c r="K121" s="355">
        <v>0</v>
      </c>
      <c r="M121" s="364"/>
      <c r="N121" s="364"/>
    </row>
    <row r="122" spans="2:14" s="358" customFormat="1" x14ac:dyDescent="0.2">
      <c r="B122" s="305">
        <v>41282.451388888891</v>
      </c>
      <c r="C122" s="117" t="s">
        <v>597</v>
      </c>
      <c r="D122" s="117" t="s">
        <v>551</v>
      </c>
      <c r="E122" s="116"/>
      <c r="F122" s="348">
        <v>2</v>
      </c>
      <c r="G122" s="348">
        <v>60</v>
      </c>
      <c r="H122" s="348">
        <v>120</v>
      </c>
      <c r="I122" s="355">
        <v>4.6467771696093028E-4</v>
      </c>
      <c r="J122" s="355">
        <v>7.7446286160155041E-6</v>
      </c>
      <c r="K122" s="355">
        <v>0</v>
      </c>
      <c r="M122" s="364"/>
      <c r="N122" s="364"/>
    </row>
    <row r="123" spans="2:14" s="358" customFormat="1" x14ac:dyDescent="0.2">
      <c r="B123" s="305">
        <v>41282.53125</v>
      </c>
      <c r="C123" s="117" t="s">
        <v>597</v>
      </c>
      <c r="D123" s="117" t="s">
        <v>551</v>
      </c>
      <c r="E123" s="116"/>
      <c r="F123" s="348">
        <v>5</v>
      </c>
      <c r="G123" s="348">
        <v>15</v>
      </c>
      <c r="H123" s="348">
        <v>75</v>
      </c>
      <c r="I123" s="355">
        <v>2.9042357310058142E-4</v>
      </c>
      <c r="J123" s="355">
        <v>1.9361571540038763E-5</v>
      </c>
      <c r="K123" s="355">
        <v>0</v>
      </c>
      <c r="M123" s="364"/>
      <c r="N123" s="364"/>
    </row>
    <row r="124" spans="2:14" s="358" customFormat="1" x14ac:dyDescent="0.2">
      <c r="B124" s="305">
        <v>41282.458333333336</v>
      </c>
      <c r="C124" s="117" t="s">
        <v>597</v>
      </c>
      <c r="D124" s="117" t="s">
        <v>551</v>
      </c>
      <c r="E124" s="116"/>
      <c r="F124" s="348">
        <v>2</v>
      </c>
      <c r="G124" s="348">
        <v>64</v>
      </c>
      <c r="H124" s="348">
        <v>128</v>
      </c>
      <c r="I124" s="355">
        <v>4.9565623142499226E-4</v>
      </c>
      <c r="J124" s="355">
        <v>7.7446286160155041E-6</v>
      </c>
      <c r="K124" s="355">
        <v>0</v>
      </c>
      <c r="M124" s="364"/>
      <c r="N124" s="364"/>
    </row>
    <row r="125" spans="2:14" s="358" customFormat="1" x14ac:dyDescent="0.2">
      <c r="B125" s="305">
        <v>41283.376388888886</v>
      </c>
      <c r="C125" s="117" t="s">
        <v>648</v>
      </c>
      <c r="D125" s="117" t="s">
        <v>554</v>
      </c>
      <c r="E125" s="116"/>
      <c r="F125" s="348">
        <v>1</v>
      </c>
      <c r="G125" s="348">
        <v>43</v>
      </c>
      <c r="H125" s="348">
        <v>43</v>
      </c>
      <c r="I125" s="355">
        <v>3.741847341330444E-4</v>
      </c>
      <c r="J125" s="355">
        <v>8.7019705612335906E-6</v>
      </c>
      <c r="K125" s="355">
        <v>0</v>
      </c>
      <c r="M125" s="364"/>
      <c r="N125" s="364"/>
    </row>
    <row r="126" spans="2:14" s="358" customFormat="1" x14ac:dyDescent="0.2">
      <c r="B126" s="305">
        <v>41283.460416666669</v>
      </c>
      <c r="C126" s="117" t="s">
        <v>591</v>
      </c>
      <c r="D126" s="117" t="s">
        <v>554</v>
      </c>
      <c r="E126" s="116"/>
      <c r="F126" s="348">
        <v>9</v>
      </c>
      <c r="G126" s="348">
        <v>24</v>
      </c>
      <c r="H126" s="348">
        <v>216</v>
      </c>
      <c r="I126" s="355">
        <v>1.8796256412264558E-3</v>
      </c>
      <c r="J126" s="355">
        <v>7.8317735051102317E-5</v>
      </c>
      <c r="K126" s="355">
        <v>0</v>
      </c>
      <c r="M126" s="364"/>
      <c r="N126" s="364"/>
    </row>
    <row r="127" spans="2:14" s="358" customFormat="1" x14ac:dyDescent="0.2">
      <c r="B127" s="305">
        <v>41284.357638888891</v>
      </c>
      <c r="C127" s="117" t="s">
        <v>648</v>
      </c>
      <c r="D127" s="117" t="s">
        <v>554</v>
      </c>
      <c r="E127" s="116"/>
      <c r="F127" s="348">
        <v>48</v>
      </c>
      <c r="G127" s="348">
        <v>249</v>
      </c>
      <c r="H127" s="348">
        <v>11952</v>
      </c>
      <c r="I127" s="355">
        <v>0.10400595214786389</v>
      </c>
      <c r="J127" s="355">
        <v>4.1769458693921238E-4</v>
      </c>
      <c r="K127" s="355">
        <v>0</v>
      </c>
      <c r="M127" s="364"/>
      <c r="N127" s="364"/>
    </row>
    <row r="128" spans="2:14" s="358" customFormat="1" x14ac:dyDescent="0.2">
      <c r="B128" s="305">
        <v>41284.354166666664</v>
      </c>
      <c r="C128" s="117" t="s">
        <v>597</v>
      </c>
      <c r="D128" s="117" t="s">
        <v>551</v>
      </c>
      <c r="E128" s="116"/>
      <c r="F128" s="348">
        <v>50</v>
      </c>
      <c r="G128" s="348">
        <v>360</v>
      </c>
      <c r="H128" s="348">
        <v>18000</v>
      </c>
      <c r="I128" s="355">
        <v>6.9701657544139539E-2</v>
      </c>
      <c r="J128" s="355">
        <v>1.9361571540038762E-4</v>
      </c>
      <c r="K128" s="355">
        <v>0</v>
      </c>
      <c r="M128" s="364"/>
      <c r="N128" s="364"/>
    </row>
    <row r="129" spans="2:14" s="358" customFormat="1" x14ac:dyDescent="0.2">
      <c r="B129" s="305">
        <v>41284.361111111109</v>
      </c>
      <c r="C129" s="117" t="s">
        <v>641</v>
      </c>
      <c r="D129" s="117" t="s">
        <v>551</v>
      </c>
      <c r="E129" s="116"/>
      <c r="F129" s="348">
        <v>45</v>
      </c>
      <c r="G129" s="348">
        <v>450</v>
      </c>
      <c r="H129" s="348">
        <v>20250</v>
      </c>
      <c r="I129" s="355">
        <v>7.8414364737156989E-2</v>
      </c>
      <c r="J129" s="355">
        <v>1.7425414386034886E-4</v>
      </c>
      <c r="K129" s="355">
        <v>0</v>
      </c>
      <c r="M129" s="364"/>
      <c r="N129" s="364"/>
    </row>
    <row r="130" spans="2:14" s="358" customFormat="1" x14ac:dyDescent="0.2">
      <c r="B130" s="305">
        <v>41284.388888888891</v>
      </c>
      <c r="C130" s="117" t="s">
        <v>649</v>
      </c>
      <c r="D130" s="117" t="s">
        <v>551</v>
      </c>
      <c r="E130" s="116"/>
      <c r="F130" s="348">
        <v>34</v>
      </c>
      <c r="G130" s="348">
        <v>445</v>
      </c>
      <c r="H130" s="348">
        <v>15130</v>
      </c>
      <c r="I130" s="355">
        <v>5.8588115480157292E-2</v>
      </c>
      <c r="J130" s="355">
        <v>1.3165868647226357E-4</v>
      </c>
      <c r="K130" s="355">
        <v>0</v>
      </c>
      <c r="M130" s="364"/>
      <c r="N130" s="364"/>
    </row>
    <row r="131" spans="2:14" s="358" customFormat="1" x14ac:dyDescent="0.2">
      <c r="B131" s="305">
        <v>41282.520833333336</v>
      </c>
      <c r="C131" s="117" t="s">
        <v>650</v>
      </c>
      <c r="D131" s="117" t="s">
        <v>542</v>
      </c>
      <c r="E131" s="116"/>
      <c r="F131" s="348">
        <v>62</v>
      </c>
      <c r="G131" s="348">
        <v>137</v>
      </c>
      <c r="H131" s="348">
        <v>8494</v>
      </c>
      <c r="I131" s="355">
        <v>2.9588705154509891E-2</v>
      </c>
      <c r="J131" s="355">
        <v>2.159759500329189E-4</v>
      </c>
      <c r="K131" s="355">
        <v>0</v>
      </c>
      <c r="M131" s="364"/>
      <c r="N131" s="364"/>
    </row>
    <row r="132" spans="2:14" s="358" customFormat="1" x14ac:dyDescent="0.2">
      <c r="B132" s="305">
        <v>41284.376388888886</v>
      </c>
      <c r="C132" s="117" t="s">
        <v>651</v>
      </c>
      <c r="D132" s="117" t="s">
        <v>554</v>
      </c>
      <c r="E132" s="116"/>
      <c r="F132" s="348">
        <v>42</v>
      </c>
      <c r="G132" s="348">
        <v>318</v>
      </c>
      <c r="H132" s="348">
        <v>13356</v>
      </c>
      <c r="I132" s="355">
        <v>0.11622351881583584</v>
      </c>
      <c r="J132" s="355">
        <v>3.6548276357181085E-4</v>
      </c>
      <c r="K132" s="355">
        <v>0</v>
      </c>
      <c r="M132" s="364"/>
      <c r="N132" s="364"/>
    </row>
    <row r="133" spans="2:14" s="358" customFormat="1" x14ac:dyDescent="0.2">
      <c r="B133" s="305">
        <v>41282.385416666664</v>
      </c>
      <c r="C133" s="117" t="s">
        <v>652</v>
      </c>
      <c r="D133" s="117" t="s">
        <v>554</v>
      </c>
      <c r="E133" s="116"/>
      <c r="F133" s="348">
        <v>25</v>
      </c>
      <c r="G133" s="348">
        <v>405</v>
      </c>
      <c r="H133" s="348">
        <v>10125</v>
      </c>
      <c r="I133" s="355">
        <v>8.8107451932490116E-2</v>
      </c>
      <c r="J133" s="355">
        <v>2.1754926403083979E-4</v>
      </c>
      <c r="K133" s="355">
        <v>0</v>
      </c>
      <c r="M133" s="364"/>
      <c r="N133" s="364"/>
    </row>
    <row r="134" spans="2:14" s="358" customFormat="1" x14ac:dyDescent="0.2">
      <c r="B134" s="305">
        <v>41283.451388888891</v>
      </c>
      <c r="C134" s="117" t="s">
        <v>653</v>
      </c>
      <c r="D134" s="117" t="s">
        <v>554</v>
      </c>
      <c r="E134" s="116"/>
      <c r="F134" s="348">
        <v>5</v>
      </c>
      <c r="G134" s="348">
        <v>99</v>
      </c>
      <c r="H134" s="348">
        <v>495</v>
      </c>
      <c r="I134" s="355">
        <v>4.3074754278106279E-3</v>
      </c>
      <c r="J134" s="355">
        <v>4.3509852806167955E-5</v>
      </c>
      <c r="K134" s="355">
        <v>0</v>
      </c>
      <c r="M134" s="364"/>
      <c r="N134" s="364"/>
    </row>
    <row r="135" spans="2:14" s="358" customFormat="1" x14ac:dyDescent="0.2">
      <c r="B135" s="305">
        <v>41283.552083333336</v>
      </c>
      <c r="C135" s="117" t="s">
        <v>653</v>
      </c>
      <c r="D135" s="117" t="s">
        <v>554</v>
      </c>
      <c r="E135" s="116"/>
      <c r="F135" s="348">
        <v>1</v>
      </c>
      <c r="G135" s="348">
        <v>40</v>
      </c>
      <c r="H135" s="348">
        <v>40</v>
      </c>
      <c r="I135" s="355">
        <v>3.4807882244934364E-4</v>
      </c>
      <c r="J135" s="355">
        <v>8.7019705612335906E-6</v>
      </c>
      <c r="K135" s="355">
        <v>0</v>
      </c>
      <c r="M135" s="364"/>
      <c r="N135" s="364"/>
    </row>
    <row r="136" spans="2:14" s="358" customFormat="1" x14ac:dyDescent="0.2">
      <c r="B136" s="305">
        <v>41283.555555555555</v>
      </c>
      <c r="C136" s="117" t="s">
        <v>654</v>
      </c>
      <c r="D136" s="117" t="s">
        <v>542</v>
      </c>
      <c r="E136" s="116"/>
      <c r="F136" s="348">
        <v>5</v>
      </c>
      <c r="G136" s="348">
        <v>29</v>
      </c>
      <c r="H136" s="348">
        <v>145</v>
      </c>
      <c r="I136" s="355">
        <v>5.0510504443182654E-4</v>
      </c>
      <c r="J136" s="355">
        <v>1.7417415325235398E-5</v>
      </c>
      <c r="K136" s="355">
        <v>0</v>
      </c>
      <c r="M136" s="364"/>
      <c r="N136" s="364"/>
    </row>
    <row r="137" spans="2:14" s="358" customFormat="1" x14ac:dyDescent="0.2">
      <c r="B137" s="305">
        <v>41284.357638888891</v>
      </c>
      <c r="C137" s="117" t="s">
        <v>648</v>
      </c>
      <c r="D137" s="117" t="s">
        <v>554</v>
      </c>
      <c r="E137" s="116"/>
      <c r="F137" s="348">
        <v>751</v>
      </c>
      <c r="G137" s="348">
        <v>120</v>
      </c>
      <c r="H137" s="348">
        <v>90120</v>
      </c>
      <c r="I137" s="355">
        <v>0.7842215869783713</v>
      </c>
      <c r="J137" s="355">
        <v>6.5351798914864267E-3</v>
      </c>
      <c r="K137" s="355">
        <v>0</v>
      </c>
      <c r="M137" s="364"/>
      <c r="N137" s="364"/>
    </row>
    <row r="138" spans="2:14" s="358" customFormat="1" x14ac:dyDescent="0.2">
      <c r="B138" s="305">
        <v>41282.409722222219</v>
      </c>
      <c r="C138" s="117" t="s">
        <v>655</v>
      </c>
      <c r="D138" s="117" t="s">
        <v>554</v>
      </c>
      <c r="E138" s="116"/>
      <c r="F138" s="348">
        <v>7</v>
      </c>
      <c r="G138" s="348">
        <v>35</v>
      </c>
      <c r="H138" s="348">
        <v>245</v>
      </c>
      <c r="I138" s="355">
        <v>2.1319827875022298E-3</v>
      </c>
      <c r="J138" s="355">
        <v>6.0913793928635139E-5</v>
      </c>
      <c r="K138" s="355">
        <v>0</v>
      </c>
      <c r="M138" s="364"/>
      <c r="N138" s="364"/>
    </row>
    <row r="139" spans="2:14" s="358" customFormat="1" x14ac:dyDescent="0.2">
      <c r="B139" s="305">
        <v>41284.399305555555</v>
      </c>
      <c r="C139" s="117" t="s">
        <v>573</v>
      </c>
      <c r="D139" s="117" t="s">
        <v>542</v>
      </c>
      <c r="E139" s="116"/>
      <c r="F139" s="348">
        <v>377</v>
      </c>
      <c r="G139" s="348">
        <v>135</v>
      </c>
      <c r="H139" s="348">
        <v>50895</v>
      </c>
      <c r="I139" s="355">
        <v>0.17729187059557111</v>
      </c>
      <c r="J139" s="355">
        <v>1.3132731155227489E-3</v>
      </c>
      <c r="K139" s="355">
        <v>0</v>
      </c>
      <c r="M139" s="364"/>
      <c r="N139" s="364"/>
    </row>
    <row r="140" spans="2:14" s="358" customFormat="1" x14ac:dyDescent="0.2">
      <c r="B140" s="305">
        <v>41282.416666666664</v>
      </c>
      <c r="C140" s="117" t="s">
        <v>609</v>
      </c>
      <c r="D140" s="117" t="s">
        <v>554</v>
      </c>
      <c r="E140" s="116"/>
      <c r="F140" s="348">
        <v>6</v>
      </c>
      <c r="G140" s="348">
        <v>220</v>
      </c>
      <c r="H140" s="348">
        <v>1320</v>
      </c>
      <c r="I140" s="355">
        <v>1.1486601140828341E-2</v>
      </c>
      <c r="J140" s="355">
        <v>5.2211823367401547E-5</v>
      </c>
      <c r="K140" s="355">
        <v>0</v>
      </c>
      <c r="M140" s="364"/>
      <c r="N140" s="364"/>
    </row>
    <row r="141" spans="2:14" s="358" customFormat="1" x14ac:dyDescent="0.2">
      <c r="B141" s="305">
        <v>41285.427083333336</v>
      </c>
      <c r="C141" s="117" t="s">
        <v>656</v>
      </c>
      <c r="D141" s="117" t="s">
        <v>554</v>
      </c>
      <c r="E141" s="116"/>
      <c r="F141" s="348">
        <v>2</v>
      </c>
      <c r="G141" s="348">
        <v>65</v>
      </c>
      <c r="H141" s="348">
        <v>130</v>
      </c>
      <c r="I141" s="355">
        <v>1.1312561729603669E-3</v>
      </c>
      <c r="J141" s="355">
        <v>1.7403941122467181E-5</v>
      </c>
      <c r="K141" s="355">
        <v>0</v>
      </c>
      <c r="M141" s="364"/>
      <c r="N141" s="364"/>
    </row>
    <row r="142" spans="2:14" s="358" customFormat="1" x14ac:dyDescent="0.2">
      <c r="B142" s="305">
        <v>41285.40625</v>
      </c>
      <c r="C142" s="117" t="s">
        <v>621</v>
      </c>
      <c r="D142" s="117" t="s">
        <v>554</v>
      </c>
      <c r="E142" s="116"/>
      <c r="F142" s="348">
        <v>2</v>
      </c>
      <c r="G142" s="348">
        <v>25</v>
      </c>
      <c r="H142" s="348">
        <v>50</v>
      </c>
      <c r="I142" s="355">
        <v>4.3509852806167959E-4</v>
      </c>
      <c r="J142" s="355">
        <v>1.7403941122467181E-5</v>
      </c>
      <c r="K142" s="355">
        <v>0</v>
      </c>
      <c r="M142" s="364"/>
      <c r="N142" s="364"/>
    </row>
    <row r="143" spans="2:14" s="358" customFormat="1" x14ac:dyDescent="0.2">
      <c r="B143" s="305">
        <v>41285.520833333336</v>
      </c>
      <c r="C143" s="117" t="s">
        <v>657</v>
      </c>
      <c r="D143" s="117" t="s">
        <v>551</v>
      </c>
      <c r="E143" s="116"/>
      <c r="F143" s="348">
        <v>2</v>
      </c>
      <c r="G143" s="348">
        <v>45</v>
      </c>
      <c r="H143" s="348">
        <v>90</v>
      </c>
      <c r="I143" s="355">
        <v>3.4850828772069772E-4</v>
      </c>
      <c r="J143" s="355">
        <v>7.7446286160155041E-6</v>
      </c>
      <c r="K143" s="355">
        <v>0</v>
      </c>
      <c r="M143" s="364"/>
      <c r="N143" s="364"/>
    </row>
    <row r="144" spans="2:14" s="358" customFormat="1" x14ac:dyDescent="0.2">
      <c r="B144" s="305">
        <v>41284.493055555555</v>
      </c>
      <c r="C144" s="117" t="s">
        <v>628</v>
      </c>
      <c r="D144" s="117" t="s">
        <v>554</v>
      </c>
      <c r="E144" s="116"/>
      <c r="F144" s="348">
        <v>3</v>
      </c>
      <c r="G144" s="348">
        <v>61</v>
      </c>
      <c r="H144" s="348">
        <v>183</v>
      </c>
      <c r="I144" s="355">
        <v>1.5924606127057472E-3</v>
      </c>
      <c r="J144" s="355">
        <v>2.6105911683700774E-5</v>
      </c>
      <c r="K144" s="355">
        <v>0</v>
      </c>
      <c r="M144" s="364"/>
      <c r="N144" s="364"/>
    </row>
    <row r="145" spans="2:14" s="358" customFormat="1" x14ac:dyDescent="0.2">
      <c r="B145" s="305">
        <v>41285.375</v>
      </c>
      <c r="C145" s="117" t="s">
        <v>629</v>
      </c>
      <c r="D145" s="117" t="s">
        <v>551</v>
      </c>
      <c r="E145" s="116"/>
      <c r="F145" s="348">
        <v>12</v>
      </c>
      <c r="G145" s="348">
        <v>125</v>
      </c>
      <c r="H145" s="348">
        <v>1500</v>
      </c>
      <c r="I145" s="355">
        <v>5.8084714620116286E-3</v>
      </c>
      <c r="J145" s="355">
        <v>4.6467771696093028E-5</v>
      </c>
      <c r="K145" s="355">
        <v>0</v>
      </c>
      <c r="M145" s="364"/>
      <c r="N145" s="364"/>
    </row>
    <row r="146" spans="2:14" s="358" customFormat="1" x14ac:dyDescent="0.2">
      <c r="B146" s="305">
        <v>41284.527777777781</v>
      </c>
      <c r="C146" s="117" t="s">
        <v>603</v>
      </c>
      <c r="D146" s="117" t="s">
        <v>542</v>
      </c>
      <c r="E146" s="116"/>
      <c r="F146" s="348">
        <v>103</v>
      </c>
      <c r="G146" s="348">
        <v>100</v>
      </c>
      <c r="H146" s="348">
        <v>10300</v>
      </c>
      <c r="I146" s="355">
        <v>3.5879875569984919E-2</v>
      </c>
      <c r="J146" s="355">
        <v>3.5879875569984918E-4</v>
      </c>
      <c r="K146" s="355">
        <v>0</v>
      </c>
      <c r="M146" s="364"/>
      <c r="N146" s="364"/>
    </row>
    <row r="147" spans="2:14" s="358" customFormat="1" x14ac:dyDescent="0.2">
      <c r="B147" s="305">
        <v>41285.51666666667</v>
      </c>
      <c r="C147" s="117" t="s">
        <v>615</v>
      </c>
      <c r="D147" s="117" t="s">
        <v>554</v>
      </c>
      <c r="E147" s="116"/>
      <c r="F147" s="348">
        <v>6</v>
      </c>
      <c r="G147" s="348">
        <v>145</v>
      </c>
      <c r="H147" s="348">
        <v>870</v>
      </c>
      <c r="I147" s="355">
        <v>7.5707143882732244E-3</v>
      </c>
      <c r="J147" s="355">
        <v>5.2211823367401547E-5</v>
      </c>
      <c r="K147" s="355">
        <v>0</v>
      </c>
      <c r="M147" s="364"/>
      <c r="N147" s="364"/>
    </row>
    <row r="148" spans="2:14" s="358" customFormat="1" x14ac:dyDescent="0.2">
      <c r="B148" s="305">
        <v>41285.378472222219</v>
      </c>
      <c r="C148" s="117" t="s">
        <v>607</v>
      </c>
      <c r="D148" s="117" t="s">
        <v>551</v>
      </c>
      <c r="E148" s="116"/>
      <c r="F148" s="348">
        <v>12</v>
      </c>
      <c r="G148" s="348">
        <v>127</v>
      </c>
      <c r="H148" s="348">
        <v>1524</v>
      </c>
      <c r="I148" s="355">
        <v>5.9014070054038146E-3</v>
      </c>
      <c r="J148" s="355">
        <v>4.6467771696093028E-5</v>
      </c>
      <c r="K148" s="355">
        <v>0</v>
      </c>
      <c r="M148" s="364"/>
      <c r="N148" s="364"/>
    </row>
    <row r="149" spans="2:14" s="358" customFormat="1" x14ac:dyDescent="0.2">
      <c r="B149" s="305">
        <v>41285.40625</v>
      </c>
      <c r="C149" s="117" t="s">
        <v>641</v>
      </c>
      <c r="D149" s="117" t="s">
        <v>551</v>
      </c>
      <c r="E149" s="116"/>
      <c r="F149" s="348">
        <v>76</v>
      </c>
      <c r="G149" s="348">
        <v>200</v>
      </c>
      <c r="H149" s="348">
        <v>15200</v>
      </c>
      <c r="I149" s="355">
        <v>5.8859177481717838E-2</v>
      </c>
      <c r="J149" s="355">
        <v>2.9429588740858918E-4</v>
      </c>
      <c r="K149" s="355">
        <v>0</v>
      </c>
      <c r="M149" s="364"/>
      <c r="N149" s="364"/>
    </row>
    <row r="150" spans="2:14" s="358" customFormat="1" x14ac:dyDescent="0.2">
      <c r="B150" s="305">
        <v>41284.5</v>
      </c>
      <c r="C150" s="117" t="s">
        <v>645</v>
      </c>
      <c r="D150" s="117" t="s">
        <v>554</v>
      </c>
      <c r="E150" s="116"/>
      <c r="F150" s="348">
        <v>10</v>
      </c>
      <c r="G150" s="348">
        <v>110</v>
      </c>
      <c r="H150" s="348">
        <v>1100</v>
      </c>
      <c r="I150" s="355">
        <v>9.5721676173569498E-3</v>
      </c>
      <c r="J150" s="355">
        <v>8.701970561233591E-5</v>
      </c>
      <c r="K150" s="355">
        <v>0</v>
      </c>
      <c r="M150" s="364"/>
      <c r="N150" s="364"/>
    </row>
    <row r="151" spans="2:14" s="358" customFormat="1" x14ac:dyDescent="0.2">
      <c r="B151" s="305">
        <v>41285.611111111109</v>
      </c>
      <c r="C151" s="117" t="s">
        <v>601</v>
      </c>
      <c r="D151" s="117" t="s">
        <v>551</v>
      </c>
      <c r="E151" s="116"/>
      <c r="F151" s="348">
        <v>405</v>
      </c>
      <c r="G151" s="348">
        <v>0.9975308641975309</v>
      </c>
      <c r="H151" s="348">
        <v>404</v>
      </c>
      <c r="I151" s="355">
        <v>1.564414980435132E-3</v>
      </c>
      <c r="J151" s="355">
        <v>1.5682872947431396E-3</v>
      </c>
      <c r="K151" s="355">
        <v>0</v>
      </c>
      <c r="M151" s="364"/>
      <c r="N151" s="364"/>
    </row>
    <row r="152" spans="2:14" s="358" customFormat="1" x14ac:dyDescent="0.2">
      <c r="B152" s="305">
        <v>41286.392361111109</v>
      </c>
      <c r="C152" s="117" t="s">
        <v>629</v>
      </c>
      <c r="D152" s="117" t="s">
        <v>551</v>
      </c>
      <c r="E152" s="116"/>
      <c r="F152" s="348">
        <v>10</v>
      </c>
      <c r="G152" s="348">
        <v>190</v>
      </c>
      <c r="H152" s="348">
        <v>1900</v>
      </c>
      <c r="I152" s="355">
        <v>7.3573971852147297E-3</v>
      </c>
      <c r="J152" s="355">
        <v>3.8723143080077525E-5</v>
      </c>
      <c r="K152" s="355">
        <v>0</v>
      </c>
      <c r="M152" s="364"/>
      <c r="N152" s="364"/>
    </row>
    <row r="153" spans="2:14" s="358" customFormat="1" x14ac:dyDescent="0.2">
      <c r="B153" s="305">
        <v>41285.510416666664</v>
      </c>
      <c r="C153" s="117" t="s">
        <v>629</v>
      </c>
      <c r="D153" s="117" t="s">
        <v>551</v>
      </c>
      <c r="E153" s="116"/>
      <c r="F153" s="348">
        <v>19</v>
      </c>
      <c r="G153" s="348">
        <v>55</v>
      </c>
      <c r="H153" s="348">
        <v>1045</v>
      </c>
      <c r="I153" s="355">
        <v>4.0465684518681015E-3</v>
      </c>
      <c r="J153" s="355">
        <v>7.3573971852147296E-5</v>
      </c>
      <c r="K153" s="355">
        <v>0</v>
      </c>
      <c r="M153" s="364"/>
      <c r="N153" s="364"/>
    </row>
    <row r="154" spans="2:14" s="358" customFormat="1" x14ac:dyDescent="0.2">
      <c r="B154" s="305">
        <v>41285.507638888892</v>
      </c>
      <c r="C154" s="117" t="s">
        <v>629</v>
      </c>
      <c r="D154" s="117" t="s">
        <v>551</v>
      </c>
      <c r="E154" s="116"/>
      <c r="F154" s="348">
        <v>49</v>
      </c>
      <c r="G154" s="348">
        <v>38</v>
      </c>
      <c r="H154" s="348">
        <v>1862</v>
      </c>
      <c r="I154" s="355">
        <v>7.2102492415104351E-3</v>
      </c>
      <c r="J154" s="355">
        <v>1.8974340109237988E-4</v>
      </c>
      <c r="K154" s="355">
        <v>0</v>
      </c>
      <c r="M154" s="364"/>
      <c r="N154" s="364"/>
    </row>
    <row r="155" spans="2:14" s="358" customFormat="1" x14ac:dyDescent="0.2">
      <c r="B155" s="305">
        <v>41285.361111111109</v>
      </c>
      <c r="C155" s="117" t="s">
        <v>658</v>
      </c>
      <c r="D155" s="117" t="s">
        <v>551</v>
      </c>
      <c r="E155" s="116"/>
      <c r="F155" s="348">
        <v>2</v>
      </c>
      <c r="G155" s="348">
        <v>52</v>
      </c>
      <c r="H155" s="348">
        <v>104</v>
      </c>
      <c r="I155" s="355">
        <v>4.0272068803280626E-4</v>
      </c>
      <c r="J155" s="355">
        <v>7.7446286160155041E-6</v>
      </c>
      <c r="K155" s="355">
        <v>0</v>
      </c>
      <c r="M155" s="364"/>
      <c r="N155" s="364"/>
    </row>
    <row r="156" spans="2:14" s="358" customFormat="1" x14ac:dyDescent="0.2">
      <c r="B156" s="305">
        <v>41286.376388888886</v>
      </c>
      <c r="C156" s="117" t="s">
        <v>601</v>
      </c>
      <c r="D156" s="117" t="s">
        <v>551</v>
      </c>
      <c r="E156" s="116"/>
      <c r="F156" s="348">
        <v>264</v>
      </c>
      <c r="G156" s="348">
        <v>286</v>
      </c>
      <c r="H156" s="348">
        <v>75504</v>
      </c>
      <c r="I156" s="355">
        <v>0.29237521951181733</v>
      </c>
      <c r="J156" s="355">
        <v>1.0222909773140467E-3</v>
      </c>
      <c r="K156" s="355">
        <v>0</v>
      </c>
      <c r="M156" s="364"/>
      <c r="N156" s="364"/>
    </row>
    <row r="157" spans="2:14" s="358" customFormat="1" x14ac:dyDescent="0.2">
      <c r="B157" s="305">
        <v>41292.401296296295</v>
      </c>
      <c r="C157" s="117" t="s">
        <v>659</v>
      </c>
      <c r="D157" s="117" t="s">
        <v>551</v>
      </c>
      <c r="E157" s="116"/>
      <c r="F157" s="348">
        <v>31</v>
      </c>
      <c r="G157" s="348">
        <v>117</v>
      </c>
      <c r="H157" s="348">
        <v>3627</v>
      </c>
      <c r="I157" s="355">
        <v>1.4044883995144117E-2</v>
      </c>
      <c r="J157" s="355">
        <v>1.2004174354824032E-4</v>
      </c>
      <c r="K157" s="355">
        <v>0</v>
      </c>
      <c r="M157" s="364"/>
      <c r="N157" s="364"/>
    </row>
    <row r="158" spans="2:14" s="358" customFormat="1" x14ac:dyDescent="0.2">
      <c r="B158" s="305">
        <v>41287.463194444441</v>
      </c>
      <c r="C158" s="117" t="s">
        <v>591</v>
      </c>
      <c r="D158" s="117" t="s">
        <v>554</v>
      </c>
      <c r="E158" s="116"/>
      <c r="F158" s="348">
        <v>36</v>
      </c>
      <c r="G158" s="348">
        <v>151</v>
      </c>
      <c r="H158" s="348">
        <v>5436</v>
      </c>
      <c r="I158" s="355">
        <v>4.7303911970865802E-2</v>
      </c>
      <c r="J158" s="355">
        <v>3.1327094020440927E-4</v>
      </c>
      <c r="K158" s="355">
        <v>0</v>
      </c>
      <c r="M158" s="364"/>
      <c r="N158" s="364"/>
    </row>
    <row r="159" spans="2:14" s="358" customFormat="1" x14ac:dyDescent="0.2">
      <c r="B159" s="305">
        <v>41288.392361111109</v>
      </c>
      <c r="C159" s="117" t="s">
        <v>645</v>
      </c>
      <c r="D159" s="117" t="s">
        <v>554</v>
      </c>
      <c r="E159" s="116"/>
      <c r="F159" s="348">
        <v>97</v>
      </c>
      <c r="G159" s="348">
        <v>370</v>
      </c>
      <c r="H159" s="348">
        <v>35890</v>
      </c>
      <c r="I159" s="355">
        <v>0.31231372344267361</v>
      </c>
      <c r="J159" s="355">
        <v>8.4409114443965841E-4</v>
      </c>
      <c r="K159" s="355">
        <v>0</v>
      </c>
      <c r="M159" s="364"/>
      <c r="N159" s="364"/>
    </row>
    <row r="160" spans="2:14" s="358" customFormat="1" x14ac:dyDescent="0.2">
      <c r="B160" s="305">
        <v>41288.423611111109</v>
      </c>
      <c r="C160" s="117" t="s">
        <v>660</v>
      </c>
      <c r="D160" s="117" t="s">
        <v>551</v>
      </c>
      <c r="E160" s="116"/>
      <c r="F160" s="348">
        <v>19</v>
      </c>
      <c r="G160" s="348">
        <v>340</v>
      </c>
      <c r="H160" s="348">
        <v>6460</v>
      </c>
      <c r="I160" s="355">
        <v>2.5015150429730081E-2</v>
      </c>
      <c r="J160" s="355">
        <v>7.3573971852147296E-5</v>
      </c>
      <c r="K160" s="355">
        <v>0</v>
      </c>
      <c r="M160" s="364"/>
      <c r="N160" s="364"/>
    </row>
    <row r="161" spans="2:14" s="358" customFormat="1" x14ac:dyDescent="0.2">
      <c r="B161" s="305">
        <v>41288.375</v>
      </c>
      <c r="C161" s="117" t="s">
        <v>656</v>
      </c>
      <c r="D161" s="117" t="s">
        <v>554</v>
      </c>
      <c r="E161" s="116"/>
      <c r="F161" s="348">
        <v>2</v>
      </c>
      <c r="G161" s="348">
        <v>40</v>
      </c>
      <c r="H161" s="348">
        <v>80</v>
      </c>
      <c r="I161" s="355">
        <v>6.9615764489868728E-4</v>
      </c>
      <c r="J161" s="355">
        <v>1.7403941122467181E-5</v>
      </c>
      <c r="K161" s="355">
        <v>0</v>
      </c>
      <c r="M161" s="364"/>
      <c r="N161" s="364"/>
    </row>
    <row r="162" spans="2:14" s="358" customFormat="1" x14ac:dyDescent="0.2">
      <c r="B162" s="305">
        <v>41288.381944444445</v>
      </c>
      <c r="C162" s="117" t="s">
        <v>566</v>
      </c>
      <c r="D162" s="117" t="s">
        <v>551</v>
      </c>
      <c r="E162" s="116"/>
      <c r="F162" s="348">
        <v>15</v>
      </c>
      <c r="G162" s="348">
        <v>203</v>
      </c>
      <c r="H162" s="348">
        <v>3045</v>
      </c>
      <c r="I162" s="355">
        <v>1.1791197067883607E-2</v>
      </c>
      <c r="J162" s="355">
        <v>5.8084714620116285E-5</v>
      </c>
      <c r="K162" s="355">
        <v>0</v>
      </c>
      <c r="M162" s="364"/>
      <c r="N162" s="364"/>
    </row>
    <row r="163" spans="2:14" s="358" customFormat="1" x14ac:dyDescent="0.2">
      <c r="B163" s="305">
        <v>41288.402777777781</v>
      </c>
      <c r="C163" s="117" t="s">
        <v>656</v>
      </c>
      <c r="D163" s="117" t="s">
        <v>554</v>
      </c>
      <c r="E163" s="116"/>
      <c r="F163" s="348">
        <v>182</v>
      </c>
      <c r="G163" s="348">
        <v>223</v>
      </c>
      <c r="H163" s="348">
        <v>40586</v>
      </c>
      <c r="I163" s="355">
        <v>0.35317817719822653</v>
      </c>
      <c r="J163" s="355">
        <v>1.5837586421445136E-3</v>
      </c>
      <c r="K163" s="355">
        <v>0</v>
      </c>
      <c r="M163" s="364"/>
      <c r="N163" s="364"/>
    </row>
    <row r="164" spans="2:14" s="358" customFormat="1" x14ac:dyDescent="0.2">
      <c r="B164" s="305">
        <v>41288.4375</v>
      </c>
      <c r="C164" s="117" t="s">
        <v>656</v>
      </c>
      <c r="D164" s="117" t="s">
        <v>554</v>
      </c>
      <c r="E164" s="116"/>
      <c r="F164" s="348">
        <v>1</v>
      </c>
      <c r="G164" s="348">
        <v>40</v>
      </c>
      <c r="H164" s="348">
        <v>40</v>
      </c>
      <c r="I164" s="355">
        <v>3.4807882244934364E-4</v>
      </c>
      <c r="J164" s="355">
        <v>8.7019705612335906E-6</v>
      </c>
      <c r="K164" s="355">
        <v>0</v>
      </c>
      <c r="M164" s="364"/>
      <c r="N164" s="364"/>
    </row>
    <row r="165" spans="2:14" s="358" customFormat="1" x14ac:dyDescent="0.2">
      <c r="B165" s="305">
        <v>41288.392361111109</v>
      </c>
      <c r="C165" s="117" t="s">
        <v>592</v>
      </c>
      <c r="D165" s="117" t="s">
        <v>554</v>
      </c>
      <c r="E165" s="116"/>
      <c r="F165" s="348">
        <v>1</v>
      </c>
      <c r="G165" s="348">
        <v>25</v>
      </c>
      <c r="H165" s="348">
        <v>25</v>
      </c>
      <c r="I165" s="355">
        <v>2.1754926403083979E-4</v>
      </c>
      <c r="J165" s="355">
        <v>8.7019705612335906E-6</v>
      </c>
      <c r="K165" s="355">
        <v>0</v>
      </c>
      <c r="M165" s="364"/>
      <c r="N165" s="364"/>
    </row>
    <row r="166" spans="2:14" s="358" customFormat="1" x14ac:dyDescent="0.2">
      <c r="B166" s="305">
        <v>41288.423611111109</v>
      </c>
      <c r="C166" s="117" t="s">
        <v>592</v>
      </c>
      <c r="D166" s="117" t="s">
        <v>554</v>
      </c>
      <c r="E166" s="116"/>
      <c r="F166" s="348">
        <v>2</v>
      </c>
      <c r="G166" s="348">
        <v>65</v>
      </c>
      <c r="H166" s="348">
        <v>130</v>
      </c>
      <c r="I166" s="355">
        <v>1.1312561729603669E-3</v>
      </c>
      <c r="J166" s="355">
        <v>1.7403941122467181E-5</v>
      </c>
      <c r="K166" s="355">
        <v>0</v>
      </c>
      <c r="M166" s="364"/>
      <c r="N166" s="364"/>
    </row>
    <row r="167" spans="2:14" s="358" customFormat="1" x14ac:dyDescent="0.2">
      <c r="B167" s="305">
        <v>41288.459722222222</v>
      </c>
      <c r="C167" s="117" t="s">
        <v>631</v>
      </c>
      <c r="D167" s="117" t="s">
        <v>542</v>
      </c>
      <c r="E167" s="116"/>
      <c r="F167" s="348">
        <v>153</v>
      </c>
      <c r="G167" s="348">
        <v>282</v>
      </c>
      <c r="H167" s="348">
        <v>43146</v>
      </c>
      <c r="I167" s="355">
        <v>0.15029836032452129</v>
      </c>
      <c r="J167" s="355">
        <v>5.3297290895220316E-4</v>
      </c>
      <c r="K167" s="355">
        <v>0</v>
      </c>
      <c r="M167" s="364"/>
      <c r="N167" s="364"/>
    </row>
    <row r="168" spans="2:14" s="358" customFormat="1" x14ac:dyDescent="0.2">
      <c r="B168" s="305">
        <v>41288.402777777781</v>
      </c>
      <c r="C168" s="117" t="s">
        <v>637</v>
      </c>
      <c r="D168" s="117" t="s">
        <v>554</v>
      </c>
      <c r="E168" s="116"/>
      <c r="F168" s="348">
        <v>1</v>
      </c>
      <c r="G168" s="348">
        <v>100</v>
      </c>
      <c r="H168" s="348">
        <v>100</v>
      </c>
      <c r="I168" s="355">
        <v>8.7019705612335918E-4</v>
      </c>
      <c r="J168" s="355">
        <v>8.7019705612335906E-6</v>
      </c>
      <c r="K168" s="355">
        <v>0</v>
      </c>
      <c r="M168" s="364"/>
      <c r="N168" s="364"/>
    </row>
    <row r="169" spans="2:14" s="358" customFormat="1" x14ac:dyDescent="0.2">
      <c r="B169" s="305">
        <v>41288.4375</v>
      </c>
      <c r="C169" s="117" t="s">
        <v>632</v>
      </c>
      <c r="D169" s="117" t="s">
        <v>554</v>
      </c>
      <c r="E169" s="116"/>
      <c r="F169" s="348">
        <v>3</v>
      </c>
      <c r="G169" s="348">
        <v>220</v>
      </c>
      <c r="H169" s="348">
        <v>660</v>
      </c>
      <c r="I169" s="355">
        <v>5.7433005704141706E-3</v>
      </c>
      <c r="J169" s="355">
        <v>2.6105911683700774E-5</v>
      </c>
      <c r="K169" s="355">
        <v>0</v>
      </c>
      <c r="M169" s="364"/>
      <c r="N169" s="364"/>
    </row>
    <row r="170" spans="2:14" s="358" customFormat="1" x14ac:dyDescent="0.2">
      <c r="B170" s="305">
        <v>41288.378472222219</v>
      </c>
      <c r="C170" s="117" t="s">
        <v>632</v>
      </c>
      <c r="D170" s="117" t="s">
        <v>554</v>
      </c>
      <c r="E170" s="116"/>
      <c r="F170" s="348">
        <v>50</v>
      </c>
      <c r="G170" s="348">
        <v>43</v>
      </c>
      <c r="H170" s="348">
        <v>2150</v>
      </c>
      <c r="I170" s="355">
        <v>1.870923670665222E-2</v>
      </c>
      <c r="J170" s="355">
        <v>4.3509852806167959E-4</v>
      </c>
      <c r="K170" s="355">
        <v>0</v>
      </c>
      <c r="M170" s="364"/>
      <c r="N170" s="364"/>
    </row>
    <row r="171" spans="2:14" s="358" customFormat="1" x14ac:dyDescent="0.2">
      <c r="B171" s="305">
        <v>41288.364583333336</v>
      </c>
      <c r="C171" s="117" t="s">
        <v>630</v>
      </c>
      <c r="D171" s="117" t="s">
        <v>554</v>
      </c>
      <c r="E171" s="116"/>
      <c r="F171" s="348">
        <v>45</v>
      </c>
      <c r="G171" s="348">
        <v>185</v>
      </c>
      <c r="H171" s="348">
        <v>8325</v>
      </c>
      <c r="I171" s="355">
        <v>7.2443904922269653E-2</v>
      </c>
      <c r="J171" s="355">
        <v>3.9158867525551161E-4</v>
      </c>
      <c r="K171" s="355">
        <v>0</v>
      </c>
      <c r="M171" s="364"/>
      <c r="N171" s="364"/>
    </row>
    <row r="172" spans="2:14" s="358" customFormat="1" x14ac:dyDescent="0.2">
      <c r="B172" s="305">
        <v>41288.413194444445</v>
      </c>
      <c r="C172" s="117" t="s">
        <v>593</v>
      </c>
      <c r="D172" s="117" t="s">
        <v>554</v>
      </c>
      <c r="E172" s="116"/>
      <c r="F172" s="348">
        <v>41</v>
      </c>
      <c r="G172" s="348">
        <v>230</v>
      </c>
      <c r="H172" s="348">
        <v>9430</v>
      </c>
      <c r="I172" s="355">
        <v>8.2059582392432773E-2</v>
      </c>
      <c r="J172" s="355">
        <v>3.5678079301057724E-4</v>
      </c>
      <c r="K172" s="355">
        <v>0</v>
      </c>
      <c r="M172" s="364"/>
      <c r="N172" s="364"/>
    </row>
    <row r="173" spans="2:14" s="358" customFormat="1" x14ac:dyDescent="0.2">
      <c r="B173" s="305">
        <v>41288.357638888891</v>
      </c>
      <c r="C173" s="117" t="s">
        <v>661</v>
      </c>
      <c r="D173" s="117" t="s">
        <v>554</v>
      </c>
      <c r="E173" s="116"/>
      <c r="F173" s="348">
        <v>11</v>
      </c>
      <c r="G173" s="348">
        <v>165</v>
      </c>
      <c r="H173" s="348">
        <v>1815</v>
      </c>
      <c r="I173" s="355">
        <v>1.579407656863897E-2</v>
      </c>
      <c r="J173" s="355">
        <v>9.5721676173569502E-5</v>
      </c>
      <c r="K173" s="355">
        <v>0</v>
      </c>
      <c r="M173" s="364"/>
      <c r="N173" s="364"/>
    </row>
    <row r="174" spans="2:14" s="358" customFormat="1" x14ac:dyDescent="0.2">
      <c r="B174" s="305">
        <v>41288.40625</v>
      </c>
      <c r="C174" s="117" t="s">
        <v>662</v>
      </c>
      <c r="D174" s="117" t="s">
        <v>554</v>
      </c>
      <c r="E174" s="116"/>
      <c r="F174" s="348">
        <v>1</v>
      </c>
      <c r="G174" s="348">
        <v>30</v>
      </c>
      <c r="H174" s="348">
        <v>30</v>
      </c>
      <c r="I174" s="355">
        <v>2.6105911683700774E-4</v>
      </c>
      <c r="J174" s="355">
        <v>8.7019705612335906E-6</v>
      </c>
      <c r="K174" s="355">
        <v>0</v>
      </c>
      <c r="M174" s="364"/>
      <c r="N174" s="364"/>
    </row>
    <row r="175" spans="2:14" s="358" customFormat="1" x14ac:dyDescent="0.2">
      <c r="B175" s="305">
        <v>41288.378472222219</v>
      </c>
      <c r="C175" s="117" t="s">
        <v>598</v>
      </c>
      <c r="D175" s="117" t="s">
        <v>551</v>
      </c>
      <c r="E175" s="116"/>
      <c r="F175" s="348">
        <v>48</v>
      </c>
      <c r="G175" s="348">
        <v>155</v>
      </c>
      <c r="H175" s="348">
        <v>7440</v>
      </c>
      <c r="I175" s="355">
        <v>2.8810018451577678E-2</v>
      </c>
      <c r="J175" s="355">
        <v>1.8587108678437211E-4</v>
      </c>
      <c r="K175" s="355">
        <v>0</v>
      </c>
      <c r="M175" s="364"/>
      <c r="N175" s="364"/>
    </row>
    <row r="176" spans="2:14" s="358" customFormat="1" x14ac:dyDescent="0.2">
      <c r="B176" s="305">
        <v>41288.472222222219</v>
      </c>
      <c r="C176" s="117" t="s">
        <v>662</v>
      </c>
      <c r="D176" s="117" t="s">
        <v>554</v>
      </c>
      <c r="E176" s="116"/>
      <c r="F176" s="348">
        <v>3</v>
      </c>
      <c r="G176" s="348">
        <v>87.333333333333329</v>
      </c>
      <c r="H176" s="348">
        <v>262</v>
      </c>
      <c r="I176" s="355">
        <v>2.2799162870432007E-3</v>
      </c>
      <c r="J176" s="355">
        <v>2.6105911683700774E-5</v>
      </c>
      <c r="K176" s="355">
        <v>0</v>
      </c>
      <c r="M176" s="364"/>
      <c r="N176" s="364"/>
    </row>
    <row r="177" spans="2:14" s="358" customFormat="1" x14ac:dyDescent="0.2">
      <c r="B177" s="305">
        <v>41288.375</v>
      </c>
      <c r="C177" s="117" t="s">
        <v>597</v>
      </c>
      <c r="D177" s="117" t="s">
        <v>551</v>
      </c>
      <c r="E177" s="116"/>
      <c r="F177" s="348">
        <v>11</v>
      </c>
      <c r="G177" s="348">
        <v>154</v>
      </c>
      <c r="H177" s="348">
        <v>1694</v>
      </c>
      <c r="I177" s="355">
        <v>6.5597004377651322E-3</v>
      </c>
      <c r="J177" s="355">
        <v>4.2595457388085273E-5</v>
      </c>
      <c r="K177" s="355">
        <v>0</v>
      </c>
      <c r="M177" s="364"/>
      <c r="N177" s="364"/>
    </row>
    <row r="178" spans="2:14" s="358" customFormat="1" x14ac:dyDescent="0.2">
      <c r="B178" s="305">
        <v>41282.354166666664</v>
      </c>
      <c r="C178" s="117" t="s">
        <v>647</v>
      </c>
      <c r="D178" s="117" t="s">
        <v>554</v>
      </c>
      <c r="E178" s="116"/>
      <c r="F178" s="348">
        <v>4</v>
      </c>
      <c r="G178" s="348">
        <v>75</v>
      </c>
      <c r="H178" s="348">
        <v>300</v>
      </c>
      <c r="I178" s="355">
        <v>2.6105911683700772E-3</v>
      </c>
      <c r="J178" s="355">
        <v>3.4807882244934363E-5</v>
      </c>
      <c r="K178" s="355">
        <v>0</v>
      </c>
      <c r="M178" s="364"/>
      <c r="N178" s="364"/>
    </row>
    <row r="179" spans="2:14" s="358" customFormat="1" x14ac:dyDescent="0.2">
      <c r="B179" s="305">
        <v>41288.583333333336</v>
      </c>
      <c r="C179" s="117" t="s">
        <v>662</v>
      </c>
      <c r="D179" s="117" t="s">
        <v>554</v>
      </c>
      <c r="E179" s="116"/>
      <c r="F179" s="348">
        <v>1</v>
      </c>
      <c r="G179" s="348">
        <v>40</v>
      </c>
      <c r="H179" s="348">
        <v>40</v>
      </c>
      <c r="I179" s="355">
        <v>3.4807882244934364E-4</v>
      </c>
      <c r="J179" s="355">
        <v>8.7019705612335906E-6</v>
      </c>
      <c r="K179" s="355">
        <v>0</v>
      </c>
      <c r="M179" s="364"/>
      <c r="N179" s="364"/>
    </row>
    <row r="180" spans="2:14" s="358" customFormat="1" x14ac:dyDescent="0.2">
      <c r="B180" s="305">
        <v>41290.420138888891</v>
      </c>
      <c r="C180" s="117" t="s">
        <v>663</v>
      </c>
      <c r="D180" s="117" t="s">
        <v>551</v>
      </c>
      <c r="E180" s="116"/>
      <c r="F180" s="348">
        <v>5</v>
      </c>
      <c r="G180" s="348">
        <v>185</v>
      </c>
      <c r="H180" s="348">
        <v>925</v>
      </c>
      <c r="I180" s="355">
        <v>3.581890734907171E-3</v>
      </c>
      <c r="J180" s="355">
        <v>1.9361571540038763E-5</v>
      </c>
      <c r="K180" s="355">
        <v>0</v>
      </c>
      <c r="M180" s="364"/>
      <c r="N180" s="364"/>
    </row>
    <row r="181" spans="2:14" s="358" customFormat="1" x14ac:dyDescent="0.2">
      <c r="B181" s="305">
        <v>41289.416666666664</v>
      </c>
      <c r="C181" s="117" t="s">
        <v>664</v>
      </c>
      <c r="D181" s="117" t="s">
        <v>551</v>
      </c>
      <c r="E181" s="116"/>
      <c r="F181" s="348">
        <v>1</v>
      </c>
      <c r="G181" s="348">
        <v>105</v>
      </c>
      <c r="H181" s="348">
        <v>105</v>
      </c>
      <c r="I181" s="355">
        <v>4.0659300234081397E-4</v>
      </c>
      <c r="J181" s="355">
        <v>3.872314308007752E-6</v>
      </c>
      <c r="K181" s="355">
        <v>0</v>
      </c>
      <c r="M181" s="364"/>
      <c r="N181" s="364"/>
    </row>
    <row r="182" spans="2:14" s="358" customFormat="1" x14ac:dyDescent="0.2">
      <c r="B182" s="305">
        <v>41289.479166666664</v>
      </c>
      <c r="C182" s="117" t="s">
        <v>664</v>
      </c>
      <c r="D182" s="117" t="s">
        <v>551</v>
      </c>
      <c r="E182" s="116"/>
      <c r="F182" s="348">
        <v>3</v>
      </c>
      <c r="G182" s="348">
        <v>70</v>
      </c>
      <c r="H182" s="348">
        <v>210</v>
      </c>
      <c r="I182" s="355">
        <v>8.1318600468162795E-4</v>
      </c>
      <c r="J182" s="355">
        <v>1.1616942924023257E-5</v>
      </c>
      <c r="K182" s="355">
        <v>0</v>
      </c>
      <c r="M182" s="364"/>
      <c r="N182" s="364"/>
    </row>
    <row r="183" spans="2:14" s="358" customFormat="1" x14ac:dyDescent="0.2">
      <c r="B183" s="305">
        <v>41289.377083333333</v>
      </c>
      <c r="C183" s="117" t="s">
        <v>566</v>
      </c>
      <c r="D183" s="117" t="s">
        <v>551</v>
      </c>
      <c r="E183" s="116"/>
      <c r="F183" s="348">
        <v>21</v>
      </c>
      <c r="G183" s="348">
        <v>311</v>
      </c>
      <c r="H183" s="348">
        <v>6531</v>
      </c>
      <c r="I183" s="355">
        <v>2.5290084745598632E-2</v>
      </c>
      <c r="J183" s="355">
        <v>8.1318600468162805E-5</v>
      </c>
      <c r="K183" s="355">
        <v>0</v>
      </c>
      <c r="M183" s="364"/>
      <c r="N183" s="364"/>
    </row>
    <row r="184" spans="2:14" s="358" customFormat="1" x14ac:dyDescent="0.2">
      <c r="B184" s="305">
        <v>41289.423611111109</v>
      </c>
      <c r="C184" s="117" t="s">
        <v>629</v>
      </c>
      <c r="D184" s="117" t="s">
        <v>551</v>
      </c>
      <c r="E184" s="116"/>
      <c r="F184" s="348">
        <v>4</v>
      </c>
      <c r="G184" s="348">
        <v>110</v>
      </c>
      <c r="H184" s="348">
        <v>440</v>
      </c>
      <c r="I184" s="355">
        <v>1.703818295523411E-3</v>
      </c>
      <c r="J184" s="355">
        <v>1.5489257232031008E-5</v>
      </c>
      <c r="K184" s="355">
        <v>0</v>
      </c>
      <c r="M184" s="364"/>
      <c r="N184" s="364"/>
    </row>
    <row r="185" spans="2:14" s="358" customFormat="1" x14ac:dyDescent="0.2">
      <c r="B185" s="305">
        <v>41289.385416666664</v>
      </c>
      <c r="C185" s="117" t="s">
        <v>657</v>
      </c>
      <c r="D185" s="117" t="s">
        <v>551</v>
      </c>
      <c r="E185" s="116"/>
      <c r="F185" s="348">
        <v>2</v>
      </c>
      <c r="G185" s="348">
        <v>40</v>
      </c>
      <c r="H185" s="348">
        <v>80</v>
      </c>
      <c r="I185" s="355">
        <v>3.097851446406202E-4</v>
      </c>
      <c r="J185" s="355">
        <v>7.7446286160155041E-6</v>
      </c>
      <c r="K185" s="355">
        <v>0</v>
      </c>
      <c r="M185" s="364"/>
      <c r="N185" s="364"/>
    </row>
    <row r="186" spans="2:14" s="358" customFormat="1" x14ac:dyDescent="0.2">
      <c r="B186" s="305">
        <v>41289.50277777778</v>
      </c>
      <c r="C186" s="117" t="s">
        <v>657</v>
      </c>
      <c r="D186" s="117" t="s">
        <v>551</v>
      </c>
      <c r="E186" s="116"/>
      <c r="F186" s="348">
        <v>2</v>
      </c>
      <c r="G186" s="348">
        <v>51</v>
      </c>
      <c r="H186" s="348">
        <v>102</v>
      </c>
      <c r="I186" s="355">
        <v>3.9497605941679072E-4</v>
      </c>
      <c r="J186" s="355">
        <v>7.7446286160155041E-6</v>
      </c>
      <c r="K186" s="355">
        <v>0</v>
      </c>
      <c r="M186" s="364"/>
      <c r="N186" s="364"/>
    </row>
    <row r="187" spans="2:14" s="358" customFormat="1" x14ac:dyDescent="0.2">
      <c r="B187" s="305">
        <v>41290.378472222219</v>
      </c>
      <c r="C187" s="117" t="s">
        <v>665</v>
      </c>
      <c r="D187" s="117" t="s">
        <v>554</v>
      </c>
      <c r="E187" s="116"/>
      <c r="F187" s="348">
        <v>1</v>
      </c>
      <c r="G187" s="348">
        <v>35</v>
      </c>
      <c r="H187" s="348">
        <v>35</v>
      </c>
      <c r="I187" s="355">
        <v>3.0456896964317572E-4</v>
      </c>
      <c r="J187" s="355">
        <v>8.7019705612335906E-6</v>
      </c>
      <c r="K187" s="355">
        <v>0</v>
      </c>
      <c r="M187" s="364"/>
      <c r="N187" s="364"/>
    </row>
    <row r="188" spans="2:14" s="358" customFormat="1" x14ac:dyDescent="0.2">
      <c r="B188" s="305">
        <v>41290.420138888891</v>
      </c>
      <c r="C188" s="117" t="s">
        <v>665</v>
      </c>
      <c r="D188" s="117" t="s">
        <v>554</v>
      </c>
      <c r="E188" s="116"/>
      <c r="F188" s="348">
        <v>3</v>
      </c>
      <c r="G188" s="348">
        <v>65</v>
      </c>
      <c r="H188" s="348">
        <v>195</v>
      </c>
      <c r="I188" s="355">
        <v>1.6968842594405503E-3</v>
      </c>
      <c r="J188" s="355">
        <v>2.6105911683700774E-5</v>
      </c>
      <c r="K188" s="355">
        <v>0</v>
      </c>
      <c r="M188" s="364"/>
      <c r="N188" s="364"/>
    </row>
    <row r="189" spans="2:14" s="358" customFormat="1" x14ac:dyDescent="0.2">
      <c r="B189" s="305">
        <v>41290.614583333336</v>
      </c>
      <c r="C189" s="117" t="s">
        <v>665</v>
      </c>
      <c r="D189" s="117" t="s">
        <v>554</v>
      </c>
      <c r="E189" s="116"/>
      <c r="F189" s="348">
        <v>1</v>
      </c>
      <c r="G189" s="348">
        <v>45</v>
      </c>
      <c r="H189" s="348">
        <v>45</v>
      </c>
      <c r="I189" s="355">
        <v>3.9158867525551161E-4</v>
      </c>
      <c r="J189" s="355">
        <v>8.7019705612335906E-6</v>
      </c>
      <c r="K189" s="355">
        <v>0</v>
      </c>
      <c r="M189" s="364"/>
      <c r="N189" s="364"/>
    </row>
    <row r="190" spans="2:14" s="358" customFormat="1" x14ac:dyDescent="0.2">
      <c r="B190" s="305">
        <v>41290.541666666664</v>
      </c>
      <c r="C190" s="117" t="s">
        <v>665</v>
      </c>
      <c r="D190" s="117" t="s">
        <v>554</v>
      </c>
      <c r="E190" s="116"/>
      <c r="F190" s="348">
        <v>1</v>
      </c>
      <c r="G190" s="348">
        <v>65</v>
      </c>
      <c r="H190" s="348">
        <v>65</v>
      </c>
      <c r="I190" s="355">
        <v>5.6562808648018346E-4</v>
      </c>
      <c r="J190" s="355">
        <v>8.7019705612335906E-6</v>
      </c>
      <c r="K190" s="355">
        <v>0</v>
      </c>
      <c r="M190" s="364"/>
      <c r="N190" s="364"/>
    </row>
    <row r="191" spans="2:14" s="358" customFormat="1" x14ac:dyDescent="0.2">
      <c r="B191" s="305">
        <v>41290.378472222219</v>
      </c>
      <c r="C191" s="117" t="s">
        <v>656</v>
      </c>
      <c r="D191" s="117" t="s">
        <v>554</v>
      </c>
      <c r="E191" s="116"/>
      <c r="F191" s="348">
        <v>49</v>
      </c>
      <c r="G191" s="348">
        <v>340</v>
      </c>
      <c r="H191" s="348">
        <v>16660</v>
      </c>
      <c r="I191" s="355">
        <v>0.14497482955015162</v>
      </c>
      <c r="J191" s="355">
        <v>4.2639655750044598E-4</v>
      </c>
      <c r="K191" s="355">
        <v>0</v>
      </c>
      <c r="M191" s="364"/>
      <c r="N191" s="364"/>
    </row>
    <row r="192" spans="2:14" s="358" customFormat="1" x14ac:dyDescent="0.2">
      <c r="B192" s="305">
        <v>41291.381944444445</v>
      </c>
      <c r="C192" s="117" t="s">
        <v>656</v>
      </c>
      <c r="D192" s="117" t="s">
        <v>554</v>
      </c>
      <c r="E192" s="116"/>
      <c r="F192" s="348">
        <v>2</v>
      </c>
      <c r="G192" s="348">
        <v>155</v>
      </c>
      <c r="H192" s="348">
        <v>310</v>
      </c>
      <c r="I192" s="355">
        <v>2.6976108739824134E-3</v>
      </c>
      <c r="J192" s="355">
        <v>1.7403941122467181E-5</v>
      </c>
      <c r="K192" s="355">
        <v>0</v>
      </c>
      <c r="M192" s="364"/>
      <c r="N192" s="364"/>
    </row>
    <row r="193" spans="2:14" s="358" customFormat="1" x14ac:dyDescent="0.2">
      <c r="B193" s="305">
        <v>41290.375</v>
      </c>
      <c r="C193" s="117" t="s">
        <v>666</v>
      </c>
      <c r="D193" s="117" t="s">
        <v>554</v>
      </c>
      <c r="E193" s="116"/>
      <c r="F193" s="348">
        <v>2</v>
      </c>
      <c r="G193" s="348">
        <v>25</v>
      </c>
      <c r="H193" s="348">
        <v>50</v>
      </c>
      <c r="I193" s="355">
        <v>4.3509852806167959E-4</v>
      </c>
      <c r="J193" s="355">
        <v>1.7403941122467181E-5</v>
      </c>
      <c r="K193" s="355">
        <v>0</v>
      </c>
      <c r="M193" s="364"/>
      <c r="N193" s="364"/>
    </row>
    <row r="194" spans="2:14" s="358" customFormat="1" x14ac:dyDescent="0.2">
      <c r="B194" s="305">
        <v>41290.413194444445</v>
      </c>
      <c r="C194" s="117" t="s">
        <v>666</v>
      </c>
      <c r="D194" s="117" t="s">
        <v>554</v>
      </c>
      <c r="E194" s="116"/>
      <c r="F194" s="348">
        <v>2</v>
      </c>
      <c r="G194" s="348">
        <v>65</v>
      </c>
      <c r="H194" s="348">
        <v>130</v>
      </c>
      <c r="I194" s="355">
        <v>1.1312561729603669E-3</v>
      </c>
      <c r="J194" s="355">
        <v>1.7403941122467181E-5</v>
      </c>
      <c r="K194" s="355">
        <v>0</v>
      </c>
      <c r="M194" s="364"/>
      <c r="N194" s="364"/>
    </row>
    <row r="195" spans="2:14" s="358" customFormat="1" x14ac:dyDescent="0.2">
      <c r="B195" s="305">
        <v>41290.503472222219</v>
      </c>
      <c r="C195" s="117" t="s">
        <v>666</v>
      </c>
      <c r="D195" s="117" t="s">
        <v>554</v>
      </c>
      <c r="E195" s="116"/>
      <c r="F195" s="348">
        <v>5</v>
      </c>
      <c r="G195" s="348">
        <v>37</v>
      </c>
      <c r="H195" s="348">
        <v>185</v>
      </c>
      <c r="I195" s="355">
        <v>1.6098645538282143E-3</v>
      </c>
      <c r="J195" s="355">
        <v>4.3509852806167955E-5</v>
      </c>
      <c r="K195" s="355">
        <v>0</v>
      </c>
      <c r="M195" s="364"/>
      <c r="N195" s="364"/>
    </row>
    <row r="196" spans="2:14" s="358" customFormat="1" x14ac:dyDescent="0.2">
      <c r="B196" s="305">
        <v>41291.381944444445</v>
      </c>
      <c r="C196" s="117" t="s">
        <v>607</v>
      </c>
      <c r="D196" s="117" t="s">
        <v>551</v>
      </c>
      <c r="E196" s="116"/>
      <c r="F196" s="348">
        <v>73</v>
      </c>
      <c r="G196" s="348">
        <v>195</v>
      </c>
      <c r="H196" s="348">
        <v>14235</v>
      </c>
      <c r="I196" s="355">
        <v>5.5122394174490358E-2</v>
      </c>
      <c r="J196" s="355">
        <v>2.8267894448456593E-4</v>
      </c>
      <c r="K196" s="355">
        <v>0</v>
      </c>
      <c r="M196" s="364"/>
      <c r="N196" s="364"/>
    </row>
    <row r="197" spans="2:14" s="358" customFormat="1" x14ac:dyDescent="0.2">
      <c r="B197" s="305">
        <v>41289.375</v>
      </c>
      <c r="C197" s="117" t="s">
        <v>667</v>
      </c>
      <c r="D197" s="117" t="s">
        <v>554</v>
      </c>
      <c r="E197" s="116"/>
      <c r="F197" s="348">
        <v>65</v>
      </c>
      <c r="G197" s="348">
        <v>7</v>
      </c>
      <c r="H197" s="348">
        <v>455</v>
      </c>
      <c r="I197" s="355">
        <v>3.9593966053612841E-3</v>
      </c>
      <c r="J197" s="355">
        <v>5.6562808648018346E-4</v>
      </c>
      <c r="K197" s="355">
        <v>0</v>
      </c>
      <c r="M197" s="364"/>
      <c r="N197" s="364"/>
    </row>
    <row r="198" spans="2:14" s="358" customFormat="1" x14ac:dyDescent="0.2">
      <c r="B198" s="305">
        <v>41291.451388888891</v>
      </c>
      <c r="C198" s="117" t="s">
        <v>656</v>
      </c>
      <c r="D198" s="117" t="s">
        <v>554</v>
      </c>
      <c r="E198" s="116"/>
      <c r="F198" s="348">
        <v>2</v>
      </c>
      <c r="G198" s="348">
        <v>45</v>
      </c>
      <c r="H198" s="348">
        <v>90</v>
      </c>
      <c r="I198" s="355">
        <v>7.8317735051102323E-4</v>
      </c>
      <c r="J198" s="355">
        <v>1.7403941122467181E-5</v>
      </c>
      <c r="K198" s="355">
        <v>0</v>
      </c>
      <c r="M198" s="364"/>
      <c r="N198" s="364"/>
    </row>
    <row r="199" spans="2:14" s="358" customFormat="1" x14ac:dyDescent="0.2">
      <c r="B199" s="305">
        <v>41291.489583333336</v>
      </c>
      <c r="C199" s="117" t="s">
        <v>656</v>
      </c>
      <c r="D199" s="117" t="s">
        <v>554</v>
      </c>
      <c r="E199" s="116"/>
      <c r="F199" s="348">
        <v>1</v>
      </c>
      <c r="G199" s="348">
        <v>35</v>
      </c>
      <c r="H199" s="348">
        <v>35</v>
      </c>
      <c r="I199" s="355">
        <v>3.0456896964317572E-4</v>
      </c>
      <c r="J199" s="355">
        <v>8.7019705612335906E-6</v>
      </c>
      <c r="K199" s="355">
        <v>0</v>
      </c>
      <c r="M199" s="364"/>
      <c r="N199" s="364"/>
    </row>
    <row r="200" spans="2:14" s="358" customFormat="1" x14ac:dyDescent="0.2">
      <c r="B200" s="305">
        <v>41289.427083333336</v>
      </c>
      <c r="C200" s="117" t="s">
        <v>668</v>
      </c>
      <c r="D200" s="117" t="s">
        <v>554</v>
      </c>
      <c r="E200" s="116"/>
      <c r="F200" s="348">
        <v>3</v>
      </c>
      <c r="G200" s="348">
        <v>285</v>
      </c>
      <c r="H200" s="348">
        <v>855</v>
      </c>
      <c r="I200" s="355">
        <v>7.4401848298547204E-3</v>
      </c>
      <c r="J200" s="355">
        <v>2.6105911683700774E-5</v>
      </c>
      <c r="K200" s="355">
        <v>0</v>
      </c>
      <c r="M200" s="364"/>
      <c r="N200" s="364"/>
    </row>
    <row r="201" spans="2:14" s="358" customFormat="1" x14ac:dyDescent="0.2">
      <c r="B201" s="305">
        <v>41288.527777777781</v>
      </c>
      <c r="C201" s="117" t="s">
        <v>592</v>
      </c>
      <c r="D201" s="117" t="s">
        <v>554</v>
      </c>
      <c r="E201" s="116"/>
      <c r="F201" s="348">
        <v>13</v>
      </c>
      <c r="G201" s="348">
        <v>90</v>
      </c>
      <c r="H201" s="348">
        <v>1170</v>
      </c>
      <c r="I201" s="355">
        <v>1.0181305556643303E-2</v>
      </c>
      <c r="J201" s="355">
        <v>1.1312561729603669E-4</v>
      </c>
      <c r="K201" s="355">
        <v>0</v>
      </c>
      <c r="M201" s="364"/>
      <c r="N201" s="364"/>
    </row>
    <row r="202" spans="2:14" s="358" customFormat="1" x14ac:dyDescent="0.2">
      <c r="B202" s="305">
        <v>41291.361111111109</v>
      </c>
      <c r="C202" s="117" t="s">
        <v>665</v>
      </c>
      <c r="D202" s="117" t="s">
        <v>554</v>
      </c>
      <c r="E202" s="116"/>
      <c r="F202" s="348">
        <v>52</v>
      </c>
      <c r="G202" s="348">
        <v>368</v>
      </c>
      <c r="H202" s="348">
        <v>19136</v>
      </c>
      <c r="I202" s="355">
        <v>0.16652090865976601</v>
      </c>
      <c r="J202" s="355">
        <v>4.5250246918414675E-4</v>
      </c>
      <c r="K202" s="355">
        <v>0</v>
      </c>
      <c r="M202" s="364"/>
      <c r="N202" s="364"/>
    </row>
    <row r="203" spans="2:14" s="358" customFormat="1" x14ac:dyDescent="0.2">
      <c r="B203" s="305">
        <v>41289.392361111109</v>
      </c>
      <c r="C203" s="117" t="s">
        <v>618</v>
      </c>
      <c r="D203" s="117" t="s">
        <v>551</v>
      </c>
      <c r="E203" s="116"/>
      <c r="F203" s="348">
        <v>3</v>
      </c>
      <c r="G203" s="348">
        <v>150</v>
      </c>
      <c r="H203" s="348">
        <v>450</v>
      </c>
      <c r="I203" s="355">
        <v>1.7425414386034886E-3</v>
      </c>
      <c r="J203" s="355">
        <v>1.1616942924023257E-5</v>
      </c>
      <c r="K203" s="355">
        <v>0</v>
      </c>
      <c r="M203" s="364"/>
      <c r="N203" s="364"/>
    </row>
    <row r="204" spans="2:14" s="358" customFormat="1" x14ac:dyDescent="0.2">
      <c r="B204" s="305">
        <v>41289.335416666669</v>
      </c>
      <c r="C204" s="117" t="s">
        <v>669</v>
      </c>
      <c r="D204" s="117" t="s">
        <v>554</v>
      </c>
      <c r="E204" s="116"/>
      <c r="F204" s="348">
        <v>2</v>
      </c>
      <c r="G204" s="348">
        <v>227</v>
      </c>
      <c r="H204" s="348">
        <v>454</v>
      </c>
      <c r="I204" s="355">
        <v>3.9506946348000505E-3</v>
      </c>
      <c r="J204" s="355">
        <v>1.7403941122467181E-5</v>
      </c>
      <c r="K204" s="355">
        <v>0</v>
      </c>
      <c r="M204" s="364"/>
      <c r="N204" s="364"/>
    </row>
    <row r="205" spans="2:14" s="358" customFormat="1" x14ac:dyDescent="0.2">
      <c r="B205" s="305">
        <v>41289.472222222219</v>
      </c>
      <c r="C205" s="117" t="s">
        <v>644</v>
      </c>
      <c r="D205" s="117" t="s">
        <v>542</v>
      </c>
      <c r="E205" s="116"/>
      <c r="F205" s="348">
        <v>10</v>
      </c>
      <c r="G205" s="348">
        <v>60</v>
      </c>
      <c r="H205" s="348">
        <v>600</v>
      </c>
      <c r="I205" s="355">
        <v>2.0900898390282478E-3</v>
      </c>
      <c r="J205" s="355">
        <v>3.4834830650470796E-5</v>
      </c>
      <c r="K205" s="355">
        <v>0</v>
      </c>
      <c r="M205" s="364"/>
      <c r="N205" s="364"/>
    </row>
    <row r="206" spans="2:14" s="358" customFormat="1" x14ac:dyDescent="0.2">
      <c r="B206" s="305">
        <v>41291.368055555555</v>
      </c>
      <c r="C206" s="117" t="s">
        <v>669</v>
      </c>
      <c r="D206" s="117" t="s">
        <v>554</v>
      </c>
      <c r="E206" s="116"/>
      <c r="F206" s="348">
        <v>4</v>
      </c>
      <c r="G206" s="348">
        <v>258</v>
      </c>
      <c r="H206" s="348">
        <v>1032</v>
      </c>
      <c r="I206" s="355">
        <v>8.9804336191930661E-3</v>
      </c>
      <c r="J206" s="355">
        <v>3.4807882244934363E-5</v>
      </c>
      <c r="K206" s="355">
        <v>0</v>
      </c>
      <c r="M206" s="364"/>
      <c r="N206" s="364"/>
    </row>
    <row r="207" spans="2:14" s="358" customFormat="1" x14ac:dyDescent="0.2">
      <c r="B207" s="305">
        <v>41289.583333333336</v>
      </c>
      <c r="C207" s="117" t="s">
        <v>657</v>
      </c>
      <c r="D207" s="117" t="s">
        <v>551</v>
      </c>
      <c r="E207" s="116"/>
      <c r="F207" s="348">
        <v>4</v>
      </c>
      <c r="G207" s="348">
        <v>103</v>
      </c>
      <c r="H207" s="348">
        <v>412</v>
      </c>
      <c r="I207" s="355">
        <v>1.595393494899194E-3</v>
      </c>
      <c r="J207" s="355">
        <v>1.5489257232031008E-5</v>
      </c>
      <c r="K207" s="355">
        <v>0</v>
      </c>
      <c r="M207" s="364"/>
      <c r="N207" s="364"/>
    </row>
    <row r="208" spans="2:14" s="358" customFormat="1" x14ac:dyDescent="0.2">
      <c r="B208" s="305">
        <v>41290.354166666664</v>
      </c>
      <c r="C208" s="117" t="s">
        <v>670</v>
      </c>
      <c r="D208" s="117" t="s">
        <v>551</v>
      </c>
      <c r="E208" s="116"/>
      <c r="F208" s="348">
        <v>79</v>
      </c>
      <c r="G208" s="348">
        <v>608</v>
      </c>
      <c r="H208" s="348">
        <v>48032</v>
      </c>
      <c r="I208" s="355">
        <v>0.18599500084222836</v>
      </c>
      <c r="J208" s="355">
        <v>3.0591283033261244E-4</v>
      </c>
      <c r="K208" s="355">
        <v>0</v>
      </c>
      <c r="M208" s="364"/>
      <c r="N208" s="364"/>
    </row>
    <row r="209" spans="2:14" s="358" customFormat="1" x14ac:dyDescent="0.2">
      <c r="B209" s="305">
        <v>41289.364583333336</v>
      </c>
      <c r="C209" s="117" t="s">
        <v>622</v>
      </c>
      <c r="D209" s="117" t="s">
        <v>554</v>
      </c>
      <c r="E209" s="116"/>
      <c r="F209" s="348">
        <v>1</v>
      </c>
      <c r="G209" s="348">
        <v>68</v>
      </c>
      <c r="H209" s="348">
        <v>68</v>
      </c>
      <c r="I209" s="355">
        <v>5.9173399816388422E-4</v>
      </c>
      <c r="J209" s="355">
        <v>8.7019705612335906E-6</v>
      </c>
      <c r="K209" s="355">
        <v>0</v>
      </c>
      <c r="M209" s="364"/>
      <c r="N209" s="364"/>
    </row>
    <row r="210" spans="2:14" s="358" customFormat="1" x14ac:dyDescent="0.2">
      <c r="B210" s="305">
        <v>41289.46875</v>
      </c>
      <c r="C210" s="117" t="s">
        <v>657</v>
      </c>
      <c r="D210" s="117" t="s">
        <v>551</v>
      </c>
      <c r="E210" s="116"/>
      <c r="F210" s="348">
        <v>7</v>
      </c>
      <c r="G210" s="348">
        <v>15</v>
      </c>
      <c r="H210" s="348">
        <v>105</v>
      </c>
      <c r="I210" s="355">
        <v>4.0659300234081397E-4</v>
      </c>
      <c r="J210" s="355">
        <v>2.7106200156054265E-5</v>
      </c>
      <c r="K210" s="355">
        <v>0</v>
      </c>
      <c r="M210" s="364"/>
      <c r="N210" s="364"/>
    </row>
    <row r="211" spans="2:14" s="358" customFormat="1" x14ac:dyDescent="0.2">
      <c r="B211" s="305">
        <v>41289.558333333334</v>
      </c>
      <c r="C211" s="117" t="s">
        <v>657</v>
      </c>
      <c r="D211" s="117" t="s">
        <v>551</v>
      </c>
      <c r="E211" s="116"/>
      <c r="F211" s="348">
        <v>1</v>
      </c>
      <c r="G211" s="348">
        <v>53</v>
      </c>
      <c r="H211" s="348">
        <v>53</v>
      </c>
      <c r="I211" s="355">
        <v>2.0523265832441087E-4</v>
      </c>
      <c r="J211" s="355">
        <v>3.872314308007752E-6</v>
      </c>
      <c r="K211" s="355">
        <v>0</v>
      </c>
      <c r="M211" s="364"/>
      <c r="N211" s="364"/>
    </row>
    <row r="212" spans="2:14" s="358" customFormat="1" x14ac:dyDescent="0.2">
      <c r="B212" s="305">
        <v>41290.479166666664</v>
      </c>
      <c r="C212" s="117" t="s">
        <v>629</v>
      </c>
      <c r="D212" s="117" t="s">
        <v>551</v>
      </c>
      <c r="E212" s="116"/>
      <c r="F212" s="348">
        <v>3</v>
      </c>
      <c r="G212" s="348">
        <v>30</v>
      </c>
      <c r="H212" s="348">
        <v>90</v>
      </c>
      <c r="I212" s="355">
        <v>3.4850828772069772E-4</v>
      </c>
      <c r="J212" s="355">
        <v>1.1616942924023257E-5</v>
      </c>
      <c r="K212" s="355">
        <v>0</v>
      </c>
      <c r="M212" s="364"/>
      <c r="N212" s="364"/>
    </row>
    <row r="213" spans="2:14" s="358" customFormat="1" x14ac:dyDescent="0.2">
      <c r="B213" s="305">
        <v>41290.390277777777</v>
      </c>
      <c r="C213" s="117" t="s">
        <v>629</v>
      </c>
      <c r="D213" s="117" t="s">
        <v>551</v>
      </c>
      <c r="E213" s="116"/>
      <c r="F213" s="348">
        <v>1</v>
      </c>
      <c r="G213" s="348">
        <v>33</v>
      </c>
      <c r="H213" s="348">
        <v>33</v>
      </c>
      <c r="I213" s="355">
        <v>1.2778637216425583E-4</v>
      </c>
      <c r="J213" s="355">
        <v>3.872314308007752E-6</v>
      </c>
      <c r="K213" s="355">
        <v>0</v>
      </c>
      <c r="M213" s="364"/>
      <c r="N213" s="364"/>
    </row>
    <row r="214" spans="2:14" s="358" customFormat="1" x14ac:dyDescent="0.2">
      <c r="B214" s="305">
        <v>41290.541666666664</v>
      </c>
      <c r="C214" s="117" t="s">
        <v>629</v>
      </c>
      <c r="D214" s="117" t="s">
        <v>551</v>
      </c>
      <c r="E214" s="116"/>
      <c r="F214" s="348">
        <v>1</v>
      </c>
      <c r="G214" s="348">
        <v>26</v>
      </c>
      <c r="H214" s="348">
        <v>26</v>
      </c>
      <c r="I214" s="355">
        <v>1.0068017200820156E-4</v>
      </c>
      <c r="J214" s="355">
        <v>3.872314308007752E-6</v>
      </c>
      <c r="K214" s="355">
        <v>0</v>
      </c>
      <c r="M214" s="364"/>
      <c r="N214" s="364"/>
    </row>
    <row r="215" spans="2:14" s="358" customFormat="1" x14ac:dyDescent="0.2">
      <c r="B215" s="305">
        <v>41289.398611111108</v>
      </c>
      <c r="C215" s="117" t="s">
        <v>671</v>
      </c>
      <c r="D215" s="117" t="s">
        <v>554</v>
      </c>
      <c r="E215" s="116"/>
      <c r="F215" s="348">
        <v>120</v>
      </c>
      <c r="G215" s="348">
        <v>271</v>
      </c>
      <c r="H215" s="348">
        <v>32520</v>
      </c>
      <c r="I215" s="355">
        <v>0.28298808265131636</v>
      </c>
      <c r="J215" s="355">
        <v>1.044236467348031E-3</v>
      </c>
      <c r="K215" s="355">
        <v>0</v>
      </c>
      <c r="M215" s="364"/>
      <c r="N215" s="364"/>
    </row>
    <row r="216" spans="2:14" s="358" customFormat="1" x14ac:dyDescent="0.2">
      <c r="B216" s="305">
        <v>41289.373611111114</v>
      </c>
      <c r="C216" s="117" t="s">
        <v>662</v>
      </c>
      <c r="D216" s="117" t="s">
        <v>554</v>
      </c>
      <c r="E216" s="116"/>
      <c r="F216" s="348">
        <v>25</v>
      </c>
      <c r="G216" s="348">
        <v>77</v>
      </c>
      <c r="H216" s="348">
        <v>1925</v>
      </c>
      <c r="I216" s="355">
        <v>1.6751293330374662E-2</v>
      </c>
      <c r="J216" s="355">
        <v>2.1754926403083979E-4</v>
      </c>
      <c r="K216" s="355">
        <v>0</v>
      </c>
      <c r="M216" s="364"/>
      <c r="N216" s="364"/>
    </row>
    <row r="217" spans="2:14" s="358" customFormat="1" x14ac:dyDescent="0.2">
      <c r="B217" s="305">
        <v>41289.375</v>
      </c>
      <c r="C217" s="117" t="s">
        <v>672</v>
      </c>
      <c r="D217" s="117" t="s">
        <v>551</v>
      </c>
      <c r="E217" s="116"/>
      <c r="F217" s="348">
        <v>35</v>
      </c>
      <c r="G217" s="348">
        <v>480</v>
      </c>
      <c r="H217" s="348">
        <v>16800</v>
      </c>
      <c r="I217" s="355">
        <v>6.5054880374530236E-2</v>
      </c>
      <c r="J217" s="355">
        <v>1.3553100078027134E-4</v>
      </c>
      <c r="K217" s="355">
        <v>0</v>
      </c>
      <c r="M217" s="364"/>
      <c r="N217" s="364"/>
    </row>
    <row r="218" spans="2:14" s="358" customFormat="1" x14ac:dyDescent="0.2">
      <c r="B218" s="305">
        <v>41290.378472222219</v>
      </c>
      <c r="C218" s="117" t="s">
        <v>618</v>
      </c>
      <c r="D218" s="117" t="s">
        <v>551</v>
      </c>
      <c r="E218" s="116"/>
      <c r="F218" s="348">
        <v>5</v>
      </c>
      <c r="G218" s="348">
        <v>556</v>
      </c>
      <c r="H218" s="348">
        <v>2780</v>
      </c>
      <c r="I218" s="355">
        <v>1.0765033776261552E-2</v>
      </c>
      <c r="J218" s="355">
        <v>1.9361571540038763E-5</v>
      </c>
      <c r="K218" s="355">
        <v>0</v>
      </c>
      <c r="M218" s="364"/>
      <c r="N218" s="364"/>
    </row>
    <row r="219" spans="2:14" s="358" customFormat="1" x14ac:dyDescent="0.2">
      <c r="B219" s="305">
        <v>41290.40625</v>
      </c>
      <c r="C219" s="117" t="s">
        <v>559</v>
      </c>
      <c r="D219" s="117" t="s">
        <v>551</v>
      </c>
      <c r="E219" s="116"/>
      <c r="F219" s="348">
        <v>1</v>
      </c>
      <c r="G219" s="348">
        <v>190</v>
      </c>
      <c r="H219" s="348">
        <v>190</v>
      </c>
      <c r="I219" s="355">
        <v>7.3573971852147291E-4</v>
      </c>
      <c r="J219" s="355">
        <v>3.872314308007752E-6</v>
      </c>
      <c r="K219" s="355">
        <v>0</v>
      </c>
      <c r="M219" s="364"/>
      <c r="N219" s="364"/>
    </row>
    <row r="220" spans="2:14" s="358" customFormat="1" x14ac:dyDescent="0.2">
      <c r="B220" s="305">
        <v>41290.371527777781</v>
      </c>
      <c r="C220" s="117" t="s">
        <v>552</v>
      </c>
      <c r="D220" s="117" t="s">
        <v>551</v>
      </c>
      <c r="E220" s="116"/>
      <c r="F220" s="348">
        <v>3</v>
      </c>
      <c r="G220" s="348">
        <v>98</v>
      </c>
      <c r="H220" s="348">
        <v>294</v>
      </c>
      <c r="I220" s="355">
        <v>1.1384604065542792E-3</v>
      </c>
      <c r="J220" s="355">
        <v>1.1616942924023257E-5</v>
      </c>
      <c r="K220" s="355">
        <v>0</v>
      </c>
      <c r="M220" s="364"/>
      <c r="N220" s="364"/>
    </row>
    <row r="221" spans="2:14" s="358" customFormat="1" x14ac:dyDescent="0.2">
      <c r="B221" s="305">
        <v>41290.357638888891</v>
      </c>
      <c r="C221" s="117" t="s">
        <v>664</v>
      </c>
      <c r="D221" s="117" t="s">
        <v>551</v>
      </c>
      <c r="E221" s="116"/>
      <c r="F221" s="348">
        <v>3</v>
      </c>
      <c r="G221" s="348">
        <v>45</v>
      </c>
      <c r="H221" s="348">
        <v>135</v>
      </c>
      <c r="I221" s="355">
        <v>5.2276243158104658E-4</v>
      </c>
      <c r="J221" s="355">
        <v>1.1616942924023257E-5</v>
      </c>
      <c r="K221" s="355">
        <v>0</v>
      </c>
      <c r="M221" s="364"/>
      <c r="N221" s="364"/>
    </row>
    <row r="222" spans="2:14" s="358" customFormat="1" x14ac:dyDescent="0.2">
      <c r="B222" s="305">
        <v>41289.461805555555</v>
      </c>
      <c r="C222" s="117" t="s">
        <v>662</v>
      </c>
      <c r="D222" s="117" t="s">
        <v>554</v>
      </c>
      <c r="E222" s="116"/>
      <c r="F222" s="348">
        <v>67</v>
      </c>
      <c r="G222" s="348">
        <v>103</v>
      </c>
      <c r="H222" s="348">
        <v>6901</v>
      </c>
      <c r="I222" s="355">
        <v>6.0052298843073011E-2</v>
      </c>
      <c r="J222" s="355">
        <v>5.8303202760265067E-4</v>
      </c>
      <c r="K222" s="355">
        <v>0</v>
      </c>
      <c r="M222" s="364"/>
      <c r="N222" s="364"/>
    </row>
    <row r="223" spans="2:14" s="358" customFormat="1" x14ac:dyDescent="0.2">
      <c r="B223" s="305">
        <v>41290.458333333336</v>
      </c>
      <c r="C223" s="117" t="s">
        <v>664</v>
      </c>
      <c r="D223" s="117" t="s">
        <v>551</v>
      </c>
      <c r="E223" s="116"/>
      <c r="F223" s="348">
        <v>3</v>
      </c>
      <c r="G223" s="348">
        <v>118</v>
      </c>
      <c r="H223" s="348">
        <v>354</v>
      </c>
      <c r="I223" s="355">
        <v>1.3707992650347444E-3</v>
      </c>
      <c r="J223" s="355">
        <v>1.1616942924023257E-5</v>
      </c>
      <c r="K223" s="355">
        <v>0</v>
      </c>
      <c r="M223" s="364"/>
      <c r="N223" s="364"/>
    </row>
    <row r="224" spans="2:14" s="358" customFormat="1" x14ac:dyDescent="0.2">
      <c r="B224" s="305">
        <v>41289.375</v>
      </c>
      <c r="C224" s="117" t="s">
        <v>673</v>
      </c>
      <c r="D224" s="117" t="s">
        <v>554</v>
      </c>
      <c r="E224" s="116"/>
      <c r="F224" s="348">
        <v>6</v>
      </c>
      <c r="G224" s="348">
        <v>120</v>
      </c>
      <c r="H224" s="348">
        <v>720</v>
      </c>
      <c r="I224" s="355">
        <v>6.2654188040881858E-3</v>
      </c>
      <c r="J224" s="355">
        <v>5.2211823367401547E-5</v>
      </c>
      <c r="K224" s="355">
        <v>0</v>
      </c>
      <c r="M224" s="364"/>
      <c r="N224" s="364"/>
    </row>
    <row r="225" spans="2:14" s="358" customFormat="1" x14ac:dyDescent="0.2">
      <c r="B225" s="305">
        <v>41290.399305555555</v>
      </c>
      <c r="C225" s="117" t="s">
        <v>598</v>
      </c>
      <c r="D225" s="117" t="s">
        <v>551</v>
      </c>
      <c r="E225" s="116"/>
      <c r="F225" s="348">
        <v>2</v>
      </c>
      <c r="G225" s="348">
        <v>115</v>
      </c>
      <c r="H225" s="348">
        <v>230</v>
      </c>
      <c r="I225" s="355">
        <v>8.9063229084178309E-4</v>
      </c>
      <c r="J225" s="355">
        <v>7.7446286160155041E-6</v>
      </c>
      <c r="K225" s="355">
        <v>0</v>
      </c>
      <c r="M225" s="364"/>
      <c r="N225" s="364"/>
    </row>
    <row r="226" spans="2:14" s="358" customFormat="1" x14ac:dyDescent="0.2">
      <c r="B226" s="305">
        <v>41290.520833333336</v>
      </c>
      <c r="C226" s="117" t="s">
        <v>664</v>
      </c>
      <c r="D226" s="117" t="s">
        <v>551</v>
      </c>
      <c r="E226" s="116"/>
      <c r="F226" s="348">
        <v>2</v>
      </c>
      <c r="G226" s="348">
        <v>80</v>
      </c>
      <c r="H226" s="348">
        <v>160</v>
      </c>
      <c r="I226" s="355">
        <v>6.1957028928124041E-4</v>
      </c>
      <c r="J226" s="355">
        <v>7.7446286160155041E-6</v>
      </c>
      <c r="K226" s="355">
        <v>0</v>
      </c>
      <c r="M226" s="364"/>
      <c r="N226" s="364"/>
    </row>
    <row r="227" spans="2:14" s="358" customFormat="1" x14ac:dyDescent="0.2">
      <c r="B227" s="305">
        <v>41290.401388888888</v>
      </c>
      <c r="C227" s="117" t="s">
        <v>649</v>
      </c>
      <c r="D227" s="117" t="s">
        <v>551</v>
      </c>
      <c r="E227" s="116"/>
      <c r="F227" s="348">
        <v>3</v>
      </c>
      <c r="G227" s="348">
        <v>85</v>
      </c>
      <c r="H227" s="348">
        <v>255</v>
      </c>
      <c r="I227" s="355">
        <v>9.8744014854197691E-4</v>
      </c>
      <c r="J227" s="355">
        <v>1.1616942924023257E-5</v>
      </c>
      <c r="K227" s="355">
        <v>0</v>
      </c>
      <c r="M227" s="364"/>
      <c r="N227" s="364"/>
    </row>
    <row r="228" spans="2:14" s="358" customFormat="1" x14ac:dyDescent="0.2">
      <c r="B228" s="305">
        <v>41290.496527777781</v>
      </c>
      <c r="C228" s="117" t="s">
        <v>598</v>
      </c>
      <c r="D228" s="117" t="s">
        <v>551</v>
      </c>
      <c r="E228" s="116"/>
      <c r="F228" s="348">
        <v>1</v>
      </c>
      <c r="G228" s="348">
        <v>80</v>
      </c>
      <c r="H228" s="348">
        <v>80</v>
      </c>
      <c r="I228" s="355">
        <v>3.097851446406202E-4</v>
      </c>
      <c r="J228" s="355">
        <v>3.872314308007752E-6</v>
      </c>
      <c r="K228" s="355">
        <v>0</v>
      </c>
      <c r="M228" s="364"/>
      <c r="N228" s="364"/>
    </row>
    <row r="229" spans="2:14" s="358" customFormat="1" x14ac:dyDescent="0.2">
      <c r="B229" s="305">
        <v>41289.420138888891</v>
      </c>
      <c r="C229" s="117" t="s">
        <v>674</v>
      </c>
      <c r="D229" s="117" t="s">
        <v>551</v>
      </c>
      <c r="E229" s="116"/>
      <c r="F229" s="348">
        <v>1</v>
      </c>
      <c r="G229" s="348">
        <v>345</v>
      </c>
      <c r="H229" s="348">
        <v>345</v>
      </c>
      <c r="I229" s="355">
        <v>1.3359484362626746E-3</v>
      </c>
      <c r="J229" s="355">
        <v>3.872314308007752E-6</v>
      </c>
      <c r="K229" s="355">
        <v>0</v>
      </c>
      <c r="M229" s="364"/>
      <c r="N229" s="364"/>
    </row>
    <row r="230" spans="2:14" s="358" customFormat="1" x14ac:dyDescent="0.2">
      <c r="B230" s="305">
        <v>41289.555555555555</v>
      </c>
      <c r="C230" s="117" t="s">
        <v>631</v>
      </c>
      <c r="D230" s="117" t="s">
        <v>542</v>
      </c>
      <c r="E230" s="116"/>
      <c r="F230" s="348">
        <v>1</v>
      </c>
      <c r="G230" s="348">
        <v>52</v>
      </c>
      <c r="H230" s="348">
        <v>52</v>
      </c>
      <c r="I230" s="355">
        <v>1.8114111938244813E-4</v>
      </c>
      <c r="J230" s="355">
        <v>3.4834830650470794E-6</v>
      </c>
      <c r="K230" s="355">
        <v>0</v>
      </c>
      <c r="M230" s="364"/>
      <c r="N230" s="364"/>
    </row>
    <row r="231" spans="2:14" s="358" customFormat="1" x14ac:dyDescent="0.2">
      <c r="B231" s="305">
        <v>41290.402777777781</v>
      </c>
      <c r="C231" s="117" t="s">
        <v>594</v>
      </c>
      <c r="D231" s="117" t="s">
        <v>551</v>
      </c>
      <c r="E231" s="116"/>
      <c r="F231" s="348">
        <v>1</v>
      </c>
      <c r="G231" s="348">
        <v>50</v>
      </c>
      <c r="H231" s="348">
        <v>50</v>
      </c>
      <c r="I231" s="355">
        <v>1.9361571540038762E-4</v>
      </c>
      <c r="J231" s="355">
        <v>3.872314308007752E-6</v>
      </c>
      <c r="K231" s="355">
        <v>0</v>
      </c>
      <c r="M231" s="364"/>
      <c r="N231" s="364"/>
    </row>
    <row r="232" spans="2:14" s="358" customFormat="1" x14ac:dyDescent="0.2">
      <c r="B232" s="305">
        <v>41290.392361111109</v>
      </c>
      <c r="C232" s="117" t="s">
        <v>663</v>
      </c>
      <c r="D232" s="117" t="s">
        <v>551</v>
      </c>
      <c r="E232" s="116"/>
      <c r="F232" s="348">
        <v>12</v>
      </c>
      <c r="G232" s="348">
        <v>310</v>
      </c>
      <c r="H232" s="348">
        <v>3720</v>
      </c>
      <c r="I232" s="355">
        <v>1.4405009225788839E-2</v>
      </c>
      <c r="J232" s="355">
        <v>4.6467771696093028E-5</v>
      </c>
      <c r="K232" s="355">
        <v>0</v>
      </c>
      <c r="M232" s="364"/>
      <c r="N232" s="364"/>
    </row>
    <row r="233" spans="2:14" s="358" customFormat="1" x14ac:dyDescent="0.2">
      <c r="B233" s="305">
        <v>41290.375</v>
      </c>
      <c r="C233" s="117" t="s">
        <v>675</v>
      </c>
      <c r="D233" s="117" t="s">
        <v>554</v>
      </c>
      <c r="E233" s="116"/>
      <c r="F233" s="348">
        <v>2</v>
      </c>
      <c r="G233" s="348">
        <v>135</v>
      </c>
      <c r="H233" s="348">
        <v>270</v>
      </c>
      <c r="I233" s="355">
        <v>2.3495320515330696E-3</v>
      </c>
      <c r="J233" s="355">
        <v>1.7403941122467181E-5</v>
      </c>
      <c r="K233" s="355">
        <v>0</v>
      </c>
      <c r="M233" s="364"/>
      <c r="N233" s="364"/>
    </row>
    <row r="234" spans="2:14" s="358" customFormat="1" x14ac:dyDescent="0.2">
      <c r="B234" s="305">
        <v>41289.388888888891</v>
      </c>
      <c r="C234" s="117" t="s">
        <v>676</v>
      </c>
      <c r="D234" s="117" t="s">
        <v>554</v>
      </c>
      <c r="E234" s="116"/>
      <c r="F234" s="348">
        <v>69</v>
      </c>
      <c r="G234" s="348">
        <v>390</v>
      </c>
      <c r="H234" s="348">
        <v>26910</v>
      </c>
      <c r="I234" s="355">
        <v>0.23417002780279594</v>
      </c>
      <c r="J234" s="355">
        <v>6.0043596872511778E-4</v>
      </c>
      <c r="K234" s="355">
        <v>0</v>
      </c>
      <c r="M234" s="364"/>
      <c r="N234" s="364"/>
    </row>
    <row r="235" spans="2:14" s="358" customFormat="1" x14ac:dyDescent="0.2">
      <c r="B235" s="305">
        <v>41290.392361111109</v>
      </c>
      <c r="C235" s="117" t="s">
        <v>677</v>
      </c>
      <c r="D235" s="117" t="s">
        <v>554</v>
      </c>
      <c r="E235" s="116"/>
      <c r="F235" s="348">
        <v>61</v>
      </c>
      <c r="G235" s="348">
        <v>210</v>
      </c>
      <c r="H235" s="348">
        <v>12810</v>
      </c>
      <c r="I235" s="355">
        <v>0.1114722428894023</v>
      </c>
      <c r="J235" s="355">
        <v>5.3082020423524904E-4</v>
      </c>
      <c r="K235" s="355">
        <v>0</v>
      </c>
      <c r="M235" s="364"/>
      <c r="N235" s="364"/>
    </row>
    <row r="236" spans="2:14" s="358" customFormat="1" x14ac:dyDescent="0.2">
      <c r="B236" s="305">
        <v>41289.399305555555</v>
      </c>
      <c r="C236" s="117" t="s">
        <v>678</v>
      </c>
      <c r="D236" s="117" t="s">
        <v>554</v>
      </c>
      <c r="E236" s="116"/>
      <c r="F236" s="348">
        <v>5</v>
      </c>
      <c r="G236" s="348">
        <v>145</v>
      </c>
      <c r="H236" s="348">
        <v>725</v>
      </c>
      <c r="I236" s="355">
        <v>6.3089286568943541E-3</v>
      </c>
      <c r="J236" s="355">
        <v>4.3509852806167955E-5</v>
      </c>
      <c r="K236" s="355">
        <v>0</v>
      </c>
      <c r="M236" s="364"/>
      <c r="N236" s="364"/>
    </row>
    <row r="237" spans="2:14" s="358" customFormat="1" x14ac:dyDescent="0.2">
      <c r="B237" s="305">
        <v>41290.354166666664</v>
      </c>
      <c r="C237" s="117" t="s">
        <v>679</v>
      </c>
      <c r="D237" s="117" t="s">
        <v>554</v>
      </c>
      <c r="E237" s="116"/>
      <c r="F237" s="348">
        <v>48</v>
      </c>
      <c r="G237" s="348">
        <v>340</v>
      </c>
      <c r="H237" s="348">
        <v>16320</v>
      </c>
      <c r="I237" s="355">
        <v>0.14201615955933222</v>
      </c>
      <c r="J237" s="355">
        <v>4.1769458693921238E-4</v>
      </c>
      <c r="K237" s="355">
        <v>0</v>
      </c>
      <c r="M237" s="364"/>
      <c r="N237" s="364"/>
    </row>
    <row r="238" spans="2:14" s="358" customFormat="1" x14ac:dyDescent="0.2">
      <c r="B238" s="305">
        <v>41289.40625</v>
      </c>
      <c r="C238" s="117" t="s">
        <v>639</v>
      </c>
      <c r="D238" s="117" t="s">
        <v>554</v>
      </c>
      <c r="E238" s="116"/>
      <c r="F238" s="348">
        <v>6</v>
      </c>
      <c r="G238" s="348">
        <v>75</v>
      </c>
      <c r="H238" s="348">
        <v>450</v>
      </c>
      <c r="I238" s="355">
        <v>3.9158867525551158E-3</v>
      </c>
      <c r="J238" s="355">
        <v>5.2211823367401547E-5</v>
      </c>
      <c r="K238" s="355">
        <v>0</v>
      </c>
      <c r="M238" s="364"/>
      <c r="N238" s="364"/>
    </row>
    <row r="239" spans="2:14" s="358" customFormat="1" x14ac:dyDescent="0.2">
      <c r="B239" s="305">
        <v>41290.5625</v>
      </c>
      <c r="C239" s="117" t="s">
        <v>592</v>
      </c>
      <c r="D239" s="117" t="s">
        <v>554</v>
      </c>
      <c r="E239" s="116"/>
      <c r="F239" s="348">
        <v>2</v>
      </c>
      <c r="G239" s="348">
        <v>45</v>
      </c>
      <c r="H239" s="348">
        <v>90</v>
      </c>
      <c r="I239" s="355">
        <v>7.8317735051102323E-4</v>
      </c>
      <c r="J239" s="355">
        <v>1.7403941122467181E-5</v>
      </c>
      <c r="K239" s="355">
        <v>0</v>
      </c>
      <c r="M239" s="364"/>
      <c r="N239" s="364"/>
    </row>
    <row r="240" spans="2:14" s="358" customFormat="1" x14ac:dyDescent="0.2">
      <c r="B240" s="305">
        <v>41290.513888888891</v>
      </c>
      <c r="C240" s="117" t="s">
        <v>592</v>
      </c>
      <c r="D240" s="117" t="s">
        <v>554</v>
      </c>
      <c r="E240" s="116"/>
      <c r="F240" s="348">
        <v>1</v>
      </c>
      <c r="G240" s="348">
        <v>40</v>
      </c>
      <c r="H240" s="348">
        <v>40</v>
      </c>
      <c r="I240" s="355">
        <v>3.4807882244934364E-4</v>
      </c>
      <c r="J240" s="355">
        <v>8.7019705612335906E-6</v>
      </c>
      <c r="K240" s="355">
        <v>0</v>
      </c>
      <c r="M240" s="364"/>
      <c r="N240" s="364"/>
    </row>
    <row r="241" spans="2:14" s="358" customFormat="1" x14ac:dyDescent="0.2">
      <c r="B241" s="305">
        <v>41290.444444444445</v>
      </c>
      <c r="C241" s="117" t="s">
        <v>592</v>
      </c>
      <c r="D241" s="117" t="s">
        <v>554</v>
      </c>
      <c r="E241" s="116"/>
      <c r="F241" s="348">
        <v>2</v>
      </c>
      <c r="G241" s="348">
        <v>70</v>
      </c>
      <c r="H241" s="348">
        <v>140</v>
      </c>
      <c r="I241" s="355">
        <v>1.2182758785727029E-3</v>
      </c>
      <c r="J241" s="355">
        <v>1.7403941122467181E-5</v>
      </c>
      <c r="K241" s="355">
        <v>0</v>
      </c>
      <c r="M241" s="364"/>
      <c r="N241" s="364"/>
    </row>
    <row r="242" spans="2:14" s="358" customFormat="1" x14ac:dyDescent="0.2">
      <c r="B242" s="305">
        <v>41290.354166666664</v>
      </c>
      <c r="C242" s="117" t="s">
        <v>541</v>
      </c>
      <c r="D242" s="117" t="s">
        <v>542</v>
      </c>
      <c r="E242" s="116"/>
      <c r="F242" s="348">
        <v>89</v>
      </c>
      <c r="G242" s="348">
        <v>345</v>
      </c>
      <c r="H242" s="348">
        <v>30705</v>
      </c>
      <c r="I242" s="355">
        <v>0.10696034751227057</v>
      </c>
      <c r="J242" s="355">
        <v>3.1002999278919007E-4</v>
      </c>
      <c r="K242" s="355">
        <v>0</v>
      </c>
      <c r="M242" s="364"/>
      <c r="N242" s="364"/>
    </row>
    <row r="243" spans="2:14" s="358" customFormat="1" x14ac:dyDescent="0.2">
      <c r="B243" s="305">
        <v>41289.458333333336</v>
      </c>
      <c r="C243" s="117" t="s">
        <v>633</v>
      </c>
      <c r="D243" s="117" t="s">
        <v>554</v>
      </c>
      <c r="E243" s="116"/>
      <c r="F243" s="348">
        <v>8</v>
      </c>
      <c r="G243" s="348">
        <v>98.75</v>
      </c>
      <c r="H243" s="348">
        <v>790</v>
      </c>
      <c r="I243" s="355">
        <v>6.8745567433745368E-3</v>
      </c>
      <c r="J243" s="355">
        <v>6.9615764489868725E-5</v>
      </c>
      <c r="K243" s="355">
        <v>0</v>
      </c>
      <c r="M243" s="364"/>
      <c r="N243" s="364"/>
    </row>
    <row r="244" spans="2:14" s="358" customFormat="1" x14ac:dyDescent="0.2">
      <c r="B244" s="305">
        <v>41289.355555555558</v>
      </c>
      <c r="C244" s="117" t="s">
        <v>627</v>
      </c>
      <c r="D244" s="117" t="s">
        <v>554</v>
      </c>
      <c r="E244" s="116"/>
      <c r="F244" s="348">
        <v>1000</v>
      </c>
      <c r="G244" s="348">
        <v>135.66499999999999</v>
      </c>
      <c r="H244" s="348">
        <v>135665</v>
      </c>
      <c r="I244" s="355">
        <v>1.1805528361897553</v>
      </c>
      <c r="J244" s="355">
        <v>8.7019705612335907E-3</v>
      </c>
      <c r="K244" s="355">
        <v>0</v>
      </c>
      <c r="M244" s="364"/>
      <c r="N244" s="364"/>
    </row>
    <row r="245" spans="2:14" s="358" customFormat="1" x14ac:dyDescent="0.2">
      <c r="B245" s="305">
        <v>41289.545138888891</v>
      </c>
      <c r="C245" s="117" t="s">
        <v>664</v>
      </c>
      <c r="D245" s="117" t="s">
        <v>551</v>
      </c>
      <c r="E245" s="116"/>
      <c r="F245" s="348">
        <v>1</v>
      </c>
      <c r="G245" s="348">
        <v>80</v>
      </c>
      <c r="H245" s="348">
        <v>80</v>
      </c>
      <c r="I245" s="355">
        <v>3.097851446406202E-4</v>
      </c>
      <c r="J245" s="355">
        <v>3.872314308007752E-6</v>
      </c>
      <c r="K245" s="355">
        <v>0</v>
      </c>
      <c r="M245" s="364"/>
      <c r="N245" s="364"/>
    </row>
    <row r="246" spans="2:14" s="358" customFormat="1" x14ac:dyDescent="0.2">
      <c r="B246" s="305">
        <v>41290.392361111109</v>
      </c>
      <c r="C246" s="117" t="s">
        <v>592</v>
      </c>
      <c r="D246" s="117" t="s">
        <v>554</v>
      </c>
      <c r="E246" s="116"/>
      <c r="F246" s="348">
        <v>1</v>
      </c>
      <c r="G246" s="348">
        <v>65</v>
      </c>
      <c r="H246" s="348">
        <v>65</v>
      </c>
      <c r="I246" s="355">
        <v>5.6562808648018346E-4</v>
      </c>
      <c r="J246" s="355">
        <v>8.7019705612335906E-6</v>
      </c>
      <c r="K246" s="355">
        <v>0</v>
      </c>
      <c r="M246" s="364"/>
      <c r="N246" s="364"/>
    </row>
    <row r="247" spans="2:14" s="358" customFormat="1" x14ac:dyDescent="0.2">
      <c r="B247" s="305">
        <v>41289.409722222219</v>
      </c>
      <c r="C247" s="117" t="s">
        <v>638</v>
      </c>
      <c r="D247" s="117" t="s">
        <v>554</v>
      </c>
      <c r="E247" s="116"/>
      <c r="F247" s="348">
        <v>44</v>
      </c>
      <c r="G247" s="348">
        <v>180</v>
      </c>
      <c r="H247" s="348">
        <v>7920</v>
      </c>
      <c r="I247" s="355">
        <v>6.8919606844970047E-2</v>
      </c>
      <c r="J247" s="355">
        <v>3.8288670469427801E-4</v>
      </c>
      <c r="K247" s="355">
        <v>0</v>
      </c>
      <c r="M247" s="364"/>
      <c r="N247" s="364"/>
    </row>
    <row r="248" spans="2:14" s="358" customFormat="1" x14ac:dyDescent="0.2">
      <c r="B248" s="305">
        <v>41290.371527777781</v>
      </c>
      <c r="C248" s="117" t="s">
        <v>598</v>
      </c>
      <c r="D248" s="117" t="s">
        <v>551</v>
      </c>
      <c r="E248" s="116"/>
      <c r="F248" s="348">
        <v>60</v>
      </c>
      <c r="G248" s="348">
        <v>375</v>
      </c>
      <c r="H248" s="348">
        <v>22500</v>
      </c>
      <c r="I248" s="355">
        <v>8.7127071930174424E-2</v>
      </c>
      <c r="J248" s="355">
        <v>2.3233885848046514E-4</v>
      </c>
      <c r="K248" s="355">
        <v>0</v>
      </c>
      <c r="M248" s="364"/>
      <c r="N248" s="364"/>
    </row>
    <row r="249" spans="2:14" s="358" customFormat="1" x14ac:dyDescent="0.2">
      <c r="B249" s="305">
        <v>41290.378472222219</v>
      </c>
      <c r="C249" s="117" t="s">
        <v>626</v>
      </c>
      <c r="D249" s="117" t="s">
        <v>554</v>
      </c>
      <c r="E249" s="116"/>
      <c r="F249" s="348">
        <v>299</v>
      </c>
      <c r="G249" s="348">
        <v>581</v>
      </c>
      <c r="H249" s="348">
        <v>173719</v>
      </c>
      <c r="I249" s="355">
        <v>1.5116976239269382</v>
      </c>
      <c r="J249" s="355">
        <v>2.601889197808844E-3</v>
      </c>
      <c r="K249" s="355">
        <v>0</v>
      </c>
      <c r="M249" s="364"/>
      <c r="N249" s="364"/>
    </row>
    <row r="250" spans="2:14" s="358" customFormat="1" x14ac:dyDescent="0.2">
      <c r="B250" s="305">
        <v>41289.381944444445</v>
      </c>
      <c r="C250" s="117" t="s">
        <v>595</v>
      </c>
      <c r="D250" s="117" t="s">
        <v>554</v>
      </c>
      <c r="E250" s="116"/>
      <c r="F250" s="348">
        <v>46</v>
      </c>
      <c r="G250" s="348">
        <v>270</v>
      </c>
      <c r="H250" s="348">
        <v>12420</v>
      </c>
      <c r="I250" s="355">
        <v>0.1080784743705212</v>
      </c>
      <c r="J250" s="355">
        <v>4.0029064581674522E-4</v>
      </c>
      <c r="K250" s="355">
        <v>0</v>
      </c>
      <c r="M250" s="364"/>
      <c r="N250" s="364"/>
    </row>
    <row r="251" spans="2:14" s="358" customFormat="1" x14ac:dyDescent="0.2">
      <c r="B251" s="305">
        <v>41290.486111111109</v>
      </c>
      <c r="C251" s="117" t="s">
        <v>618</v>
      </c>
      <c r="D251" s="117" t="s">
        <v>551</v>
      </c>
      <c r="E251" s="116"/>
      <c r="F251" s="348">
        <v>3</v>
      </c>
      <c r="G251" s="348">
        <v>160</v>
      </c>
      <c r="H251" s="348">
        <v>480</v>
      </c>
      <c r="I251" s="355">
        <v>1.8587108678437211E-3</v>
      </c>
      <c r="J251" s="355">
        <v>1.1616942924023257E-5</v>
      </c>
      <c r="K251" s="355">
        <v>0</v>
      </c>
      <c r="M251" s="364"/>
      <c r="N251" s="364"/>
    </row>
    <row r="252" spans="2:14" s="358" customFormat="1" x14ac:dyDescent="0.2">
      <c r="B252" s="305">
        <v>41291.402777777781</v>
      </c>
      <c r="C252" s="117" t="s">
        <v>598</v>
      </c>
      <c r="D252" s="117" t="s">
        <v>551</v>
      </c>
      <c r="E252" s="116"/>
      <c r="F252" s="348">
        <v>368</v>
      </c>
      <c r="G252" s="348">
        <v>340.625</v>
      </c>
      <c r="H252" s="348">
        <v>125350</v>
      </c>
      <c r="I252" s="355">
        <v>0.48539459850877176</v>
      </c>
      <c r="J252" s="355">
        <v>1.4250116653468528E-3</v>
      </c>
      <c r="K252" s="355">
        <v>0</v>
      </c>
      <c r="M252" s="364"/>
      <c r="N252" s="364"/>
    </row>
    <row r="253" spans="2:14" s="358" customFormat="1" x14ac:dyDescent="0.2">
      <c r="B253" s="305">
        <v>41291.472222222219</v>
      </c>
      <c r="C253" s="117" t="s">
        <v>680</v>
      </c>
      <c r="D253" s="117" t="s">
        <v>554</v>
      </c>
      <c r="E253" s="116"/>
      <c r="F253" s="348">
        <v>2</v>
      </c>
      <c r="G253" s="348">
        <v>105</v>
      </c>
      <c r="H253" s="348">
        <v>210</v>
      </c>
      <c r="I253" s="355">
        <v>1.8274138178590541E-3</v>
      </c>
      <c r="J253" s="355">
        <v>1.7403941122467181E-5</v>
      </c>
      <c r="K253" s="355">
        <v>0</v>
      </c>
      <c r="M253" s="364"/>
      <c r="N253" s="364"/>
    </row>
    <row r="254" spans="2:14" s="358" customFormat="1" x14ac:dyDescent="0.2">
      <c r="B254" s="305">
        <v>41290.506944444445</v>
      </c>
      <c r="C254" s="117" t="s">
        <v>631</v>
      </c>
      <c r="D254" s="117" t="s">
        <v>542</v>
      </c>
      <c r="E254" s="116"/>
      <c r="F254" s="348">
        <v>2</v>
      </c>
      <c r="G254" s="348">
        <v>61</v>
      </c>
      <c r="H254" s="348">
        <v>122</v>
      </c>
      <c r="I254" s="355">
        <v>4.2498493393574368E-4</v>
      </c>
      <c r="J254" s="355">
        <v>6.9669661300941588E-6</v>
      </c>
      <c r="K254" s="355">
        <v>0</v>
      </c>
      <c r="M254" s="364"/>
      <c r="N254" s="364"/>
    </row>
    <row r="255" spans="2:14" s="358" customFormat="1" x14ac:dyDescent="0.2">
      <c r="B255" s="305">
        <v>41289.40625</v>
      </c>
      <c r="C255" s="117" t="s">
        <v>586</v>
      </c>
      <c r="D255" s="117" t="s">
        <v>554</v>
      </c>
      <c r="E255" s="116"/>
      <c r="F255" s="348">
        <v>117</v>
      </c>
      <c r="G255" s="348">
        <v>55</v>
      </c>
      <c r="H255" s="348">
        <v>6435</v>
      </c>
      <c r="I255" s="355">
        <v>5.5997180561538164E-2</v>
      </c>
      <c r="J255" s="355">
        <v>1.0181305556643302E-3</v>
      </c>
      <c r="K255" s="355">
        <v>0</v>
      </c>
      <c r="M255" s="364"/>
      <c r="N255" s="364"/>
    </row>
    <row r="256" spans="2:14" s="358" customFormat="1" x14ac:dyDescent="0.2">
      <c r="B256" s="305">
        <v>41291.344444444447</v>
      </c>
      <c r="C256" s="117" t="s">
        <v>637</v>
      </c>
      <c r="D256" s="117" t="s">
        <v>554</v>
      </c>
      <c r="E256" s="116"/>
      <c r="F256" s="348">
        <v>111</v>
      </c>
      <c r="G256" s="348">
        <v>134</v>
      </c>
      <c r="H256" s="348">
        <v>14874</v>
      </c>
      <c r="I256" s="355">
        <v>0.12943311012778844</v>
      </c>
      <c r="J256" s="355">
        <v>9.6591873229692868E-4</v>
      </c>
      <c r="K256" s="355">
        <v>0</v>
      </c>
      <c r="M256" s="364"/>
      <c r="N256" s="364"/>
    </row>
    <row r="257" spans="2:14" s="358" customFormat="1" x14ac:dyDescent="0.2">
      <c r="B257" s="305">
        <v>41289.572916666664</v>
      </c>
      <c r="C257" s="117" t="s">
        <v>678</v>
      </c>
      <c r="D257" s="117" t="s">
        <v>554</v>
      </c>
      <c r="E257" s="116"/>
      <c r="F257" s="348">
        <v>2</v>
      </c>
      <c r="G257" s="348">
        <v>50</v>
      </c>
      <c r="H257" s="348">
        <v>100</v>
      </c>
      <c r="I257" s="355">
        <v>8.7019705612335918E-4</v>
      </c>
      <c r="J257" s="355">
        <v>1.7403941122467181E-5</v>
      </c>
      <c r="K257" s="355">
        <v>0</v>
      </c>
      <c r="M257" s="364"/>
      <c r="N257" s="364"/>
    </row>
    <row r="258" spans="2:14" s="358" customFormat="1" x14ac:dyDescent="0.2">
      <c r="B258" s="305">
        <v>41290.350694444445</v>
      </c>
      <c r="C258" s="117" t="s">
        <v>620</v>
      </c>
      <c r="D258" s="117" t="s">
        <v>542</v>
      </c>
      <c r="E258" s="116"/>
      <c r="F258" s="348">
        <v>3</v>
      </c>
      <c r="G258" s="348">
        <v>280</v>
      </c>
      <c r="H258" s="348">
        <v>840</v>
      </c>
      <c r="I258" s="355">
        <v>2.9261257746395464E-3</v>
      </c>
      <c r="J258" s="355">
        <v>1.0450449195141237E-5</v>
      </c>
      <c r="K258" s="355">
        <v>0</v>
      </c>
      <c r="M258" s="364"/>
      <c r="N258" s="364"/>
    </row>
    <row r="259" spans="2:14" s="358" customFormat="1" x14ac:dyDescent="0.2">
      <c r="B259" s="305">
        <v>41290.388888888891</v>
      </c>
      <c r="C259" s="117" t="s">
        <v>681</v>
      </c>
      <c r="D259" s="117" t="s">
        <v>554</v>
      </c>
      <c r="E259" s="116"/>
      <c r="F259" s="348">
        <v>11</v>
      </c>
      <c r="G259" s="348">
        <v>270</v>
      </c>
      <c r="H259" s="348">
        <v>2970</v>
      </c>
      <c r="I259" s="355">
        <v>2.5844852566863766E-2</v>
      </c>
      <c r="J259" s="355">
        <v>9.5721676173569502E-5</v>
      </c>
      <c r="K259" s="355">
        <v>0</v>
      </c>
      <c r="M259" s="364"/>
      <c r="N259" s="364"/>
    </row>
    <row r="260" spans="2:14" s="358" customFormat="1" x14ac:dyDescent="0.2">
      <c r="B260" s="305">
        <v>41290.380555555559</v>
      </c>
      <c r="C260" s="117" t="s">
        <v>566</v>
      </c>
      <c r="D260" s="117" t="s">
        <v>551</v>
      </c>
      <c r="E260" s="116"/>
      <c r="F260" s="348">
        <v>2</v>
      </c>
      <c r="G260" s="348">
        <v>52</v>
      </c>
      <c r="H260" s="348">
        <v>104</v>
      </c>
      <c r="I260" s="355">
        <v>4.0272068803280626E-4</v>
      </c>
      <c r="J260" s="355">
        <v>7.7446286160155041E-6</v>
      </c>
      <c r="K260" s="355">
        <v>0</v>
      </c>
      <c r="M260" s="364"/>
      <c r="N260" s="364"/>
    </row>
    <row r="261" spans="2:14" s="358" customFormat="1" x14ac:dyDescent="0.2">
      <c r="B261" s="305">
        <v>41291.427083333336</v>
      </c>
      <c r="C261" s="117" t="s">
        <v>665</v>
      </c>
      <c r="D261" s="117" t="s">
        <v>554</v>
      </c>
      <c r="E261" s="116"/>
      <c r="F261" s="348">
        <v>2</v>
      </c>
      <c r="G261" s="348">
        <v>50</v>
      </c>
      <c r="H261" s="348">
        <v>100</v>
      </c>
      <c r="I261" s="355">
        <v>8.7019705612335918E-4</v>
      </c>
      <c r="J261" s="355">
        <v>1.7403941122467181E-5</v>
      </c>
      <c r="K261" s="355">
        <v>0</v>
      </c>
      <c r="M261" s="364"/>
      <c r="N261" s="364"/>
    </row>
    <row r="262" spans="2:14" s="358" customFormat="1" x14ac:dyDescent="0.2">
      <c r="B262" s="305">
        <v>41289.482638888891</v>
      </c>
      <c r="C262" s="117" t="s">
        <v>682</v>
      </c>
      <c r="D262" s="117" t="s">
        <v>551</v>
      </c>
      <c r="E262" s="116"/>
      <c r="F262" s="348">
        <v>2</v>
      </c>
      <c r="G262" s="348">
        <v>35</v>
      </c>
      <c r="H262" s="348">
        <v>70</v>
      </c>
      <c r="I262" s="355">
        <v>2.7106200156054268E-4</v>
      </c>
      <c r="J262" s="355">
        <v>7.7446286160155041E-6</v>
      </c>
      <c r="K262" s="355">
        <v>0</v>
      </c>
      <c r="M262" s="364"/>
      <c r="N262" s="364"/>
    </row>
    <row r="263" spans="2:14" s="358" customFormat="1" x14ac:dyDescent="0.2">
      <c r="B263" s="305">
        <v>41290.479166666664</v>
      </c>
      <c r="C263" s="117" t="s">
        <v>590</v>
      </c>
      <c r="D263" s="117" t="s">
        <v>551</v>
      </c>
      <c r="E263" s="116"/>
      <c r="F263" s="348">
        <v>6</v>
      </c>
      <c r="G263" s="348">
        <v>55</v>
      </c>
      <c r="H263" s="348">
        <v>330</v>
      </c>
      <c r="I263" s="355">
        <v>1.2778637216425584E-3</v>
      </c>
      <c r="J263" s="355">
        <v>2.3233885848046514E-5</v>
      </c>
      <c r="K263" s="355">
        <v>0</v>
      </c>
      <c r="M263" s="364"/>
      <c r="N263" s="364"/>
    </row>
    <row r="264" spans="2:14" s="358" customFormat="1" x14ac:dyDescent="0.2">
      <c r="B264" s="305">
        <v>41289.375</v>
      </c>
      <c r="C264" s="117" t="s">
        <v>641</v>
      </c>
      <c r="D264" s="117" t="s">
        <v>551</v>
      </c>
      <c r="E264" s="116"/>
      <c r="F264" s="348">
        <v>17</v>
      </c>
      <c r="G264" s="348">
        <v>168</v>
      </c>
      <c r="H264" s="348">
        <v>2856</v>
      </c>
      <c r="I264" s="355">
        <v>1.1059329663670141E-2</v>
      </c>
      <c r="J264" s="355">
        <v>6.5829343236131787E-5</v>
      </c>
      <c r="K264" s="355">
        <v>0</v>
      </c>
      <c r="M264" s="364"/>
      <c r="N264" s="364"/>
    </row>
    <row r="265" spans="2:14" s="358" customFormat="1" x14ac:dyDescent="0.2">
      <c r="B265" s="305">
        <v>41289.375</v>
      </c>
      <c r="C265" s="117" t="s">
        <v>594</v>
      </c>
      <c r="D265" s="117" t="s">
        <v>551</v>
      </c>
      <c r="E265" s="116"/>
      <c r="F265" s="348">
        <v>59</v>
      </c>
      <c r="G265" s="348">
        <v>385</v>
      </c>
      <c r="H265" s="348">
        <v>22715</v>
      </c>
      <c r="I265" s="355">
        <v>8.7959619506396095E-2</v>
      </c>
      <c r="J265" s="355">
        <v>2.284665441724574E-4</v>
      </c>
      <c r="K265" s="355">
        <v>0</v>
      </c>
      <c r="M265" s="364"/>
      <c r="N265" s="364"/>
    </row>
    <row r="266" spans="2:14" s="358" customFormat="1" x14ac:dyDescent="0.2">
      <c r="B266" s="305">
        <v>41291.399305555555</v>
      </c>
      <c r="C266" s="117" t="s">
        <v>594</v>
      </c>
      <c r="D266" s="117" t="s">
        <v>551</v>
      </c>
      <c r="E266" s="116"/>
      <c r="F266" s="348">
        <v>1</v>
      </c>
      <c r="G266" s="348">
        <v>150</v>
      </c>
      <c r="H266" s="348">
        <v>150</v>
      </c>
      <c r="I266" s="355">
        <v>5.8084714620116283E-4</v>
      </c>
      <c r="J266" s="355">
        <v>3.872314308007752E-6</v>
      </c>
      <c r="K266" s="355">
        <v>0</v>
      </c>
      <c r="M266" s="364"/>
      <c r="N266" s="364"/>
    </row>
    <row r="267" spans="2:14" s="358" customFormat="1" x14ac:dyDescent="0.2">
      <c r="B267" s="305">
        <v>41291.381944444445</v>
      </c>
      <c r="C267" s="117" t="s">
        <v>588</v>
      </c>
      <c r="D267" s="117" t="s">
        <v>554</v>
      </c>
      <c r="E267" s="116"/>
      <c r="F267" s="348">
        <v>71</v>
      </c>
      <c r="G267" s="348">
        <v>376</v>
      </c>
      <c r="H267" s="348">
        <v>26696</v>
      </c>
      <c r="I267" s="355">
        <v>0.23230780610269194</v>
      </c>
      <c r="J267" s="355">
        <v>6.1783990984758499E-4</v>
      </c>
      <c r="K267" s="355">
        <v>0</v>
      </c>
      <c r="M267" s="364"/>
      <c r="N267" s="364"/>
    </row>
    <row r="268" spans="2:14" s="358" customFormat="1" x14ac:dyDescent="0.2">
      <c r="B268" s="305">
        <v>41289.413194444445</v>
      </c>
      <c r="C268" s="117" t="s">
        <v>674</v>
      </c>
      <c r="D268" s="117" t="s">
        <v>551</v>
      </c>
      <c r="E268" s="116"/>
      <c r="F268" s="348">
        <v>2</v>
      </c>
      <c r="G268" s="348">
        <v>175</v>
      </c>
      <c r="H268" s="348">
        <v>350</v>
      </c>
      <c r="I268" s="355">
        <v>1.3553100078027133E-3</v>
      </c>
      <c r="J268" s="355">
        <v>7.7446286160155041E-6</v>
      </c>
      <c r="K268" s="355">
        <v>0</v>
      </c>
      <c r="M268" s="364"/>
      <c r="N268" s="364"/>
    </row>
    <row r="269" spans="2:14" s="358" customFormat="1" x14ac:dyDescent="0.2">
      <c r="B269" s="305">
        <v>41291.368055555555</v>
      </c>
      <c r="C269" s="117" t="s">
        <v>643</v>
      </c>
      <c r="D269" s="117" t="s">
        <v>551</v>
      </c>
      <c r="E269" s="116"/>
      <c r="F269" s="348">
        <v>1</v>
      </c>
      <c r="G269" s="348">
        <v>120</v>
      </c>
      <c r="H269" s="348">
        <v>120</v>
      </c>
      <c r="I269" s="355">
        <v>4.6467771696093028E-4</v>
      </c>
      <c r="J269" s="355">
        <v>3.872314308007752E-6</v>
      </c>
      <c r="K269" s="355">
        <v>0</v>
      </c>
      <c r="M269" s="364"/>
      <c r="N269" s="364"/>
    </row>
    <row r="270" spans="2:14" s="358" customFormat="1" x14ac:dyDescent="0.2">
      <c r="B270" s="305">
        <v>41291.354166666664</v>
      </c>
      <c r="C270" s="117" t="s">
        <v>664</v>
      </c>
      <c r="D270" s="117" t="s">
        <v>551</v>
      </c>
      <c r="E270" s="116"/>
      <c r="F270" s="348">
        <v>102</v>
      </c>
      <c r="G270" s="348">
        <v>250</v>
      </c>
      <c r="H270" s="348">
        <v>25500</v>
      </c>
      <c r="I270" s="355">
        <v>9.874401485419769E-2</v>
      </c>
      <c r="J270" s="355">
        <v>3.9497605941679072E-4</v>
      </c>
      <c r="K270" s="355">
        <v>0</v>
      </c>
      <c r="M270" s="364"/>
      <c r="N270" s="364"/>
    </row>
    <row r="271" spans="2:14" s="358" customFormat="1" x14ac:dyDescent="0.2">
      <c r="B271" s="305">
        <v>41291.375</v>
      </c>
      <c r="C271" s="117" t="s">
        <v>641</v>
      </c>
      <c r="D271" s="117" t="s">
        <v>551</v>
      </c>
      <c r="E271" s="116"/>
      <c r="F271" s="348">
        <v>36</v>
      </c>
      <c r="G271" s="348">
        <v>325</v>
      </c>
      <c r="H271" s="348">
        <v>11700</v>
      </c>
      <c r="I271" s="355">
        <v>4.5306077403690706E-2</v>
      </c>
      <c r="J271" s="355">
        <v>1.3940331508827908E-4</v>
      </c>
      <c r="K271" s="355">
        <v>0</v>
      </c>
      <c r="M271" s="364"/>
      <c r="N271" s="364"/>
    </row>
    <row r="272" spans="2:14" s="358" customFormat="1" x14ac:dyDescent="0.2">
      <c r="B272" s="305">
        <v>41290.376388888886</v>
      </c>
      <c r="C272" s="117" t="s">
        <v>683</v>
      </c>
      <c r="D272" s="117" t="s">
        <v>554</v>
      </c>
      <c r="E272" s="116"/>
      <c r="F272" s="348">
        <v>17</v>
      </c>
      <c r="G272" s="348">
        <v>10</v>
      </c>
      <c r="H272" s="348">
        <v>170</v>
      </c>
      <c r="I272" s="355">
        <v>1.4793349954097105E-3</v>
      </c>
      <c r="J272" s="355">
        <v>1.4793349954097106E-4</v>
      </c>
      <c r="K272" s="355">
        <v>0</v>
      </c>
      <c r="M272" s="364"/>
      <c r="N272" s="364"/>
    </row>
    <row r="273" spans="2:14" s="358" customFormat="1" x14ac:dyDescent="0.2">
      <c r="B273" s="305">
        <v>41289.444444444445</v>
      </c>
      <c r="C273" s="117" t="s">
        <v>567</v>
      </c>
      <c r="D273" s="117" t="s">
        <v>551</v>
      </c>
      <c r="E273" s="116"/>
      <c r="F273" s="348">
        <v>2</v>
      </c>
      <c r="G273" s="348">
        <v>295</v>
      </c>
      <c r="H273" s="348">
        <v>590</v>
      </c>
      <c r="I273" s="355">
        <v>2.284665441724574E-3</v>
      </c>
      <c r="J273" s="355">
        <v>7.7446286160155041E-6</v>
      </c>
      <c r="K273" s="355">
        <v>0</v>
      </c>
      <c r="M273" s="364"/>
      <c r="N273" s="364"/>
    </row>
    <row r="274" spans="2:14" s="358" customFormat="1" x14ac:dyDescent="0.2">
      <c r="B274" s="305">
        <v>41290.375</v>
      </c>
      <c r="C274" s="117" t="s">
        <v>594</v>
      </c>
      <c r="D274" s="117" t="s">
        <v>551</v>
      </c>
      <c r="E274" s="116"/>
      <c r="F274" s="348">
        <v>2</v>
      </c>
      <c r="G274" s="348">
        <v>100</v>
      </c>
      <c r="H274" s="348">
        <v>200</v>
      </c>
      <c r="I274" s="355">
        <v>7.7446286160155048E-4</v>
      </c>
      <c r="J274" s="355">
        <v>7.7446286160155041E-6</v>
      </c>
      <c r="K274" s="355">
        <v>0</v>
      </c>
      <c r="M274" s="364"/>
      <c r="N274" s="364"/>
    </row>
    <row r="275" spans="2:14" s="358" customFormat="1" x14ac:dyDescent="0.2">
      <c r="B275" s="305">
        <v>41290.399305555555</v>
      </c>
      <c r="C275" s="117" t="s">
        <v>594</v>
      </c>
      <c r="D275" s="117" t="s">
        <v>551</v>
      </c>
      <c r="E275" s="116"/>
      <c r="F275" s="348">
        <v>69</v>
      </c>
      <c r="G275" s="348">
        <v>225</v>
      </c>
      <c r="H275" s="348">
        <v>15525</v>
      </c>
      <c r="I275" s="355">
        <v>6.0117679631820353E-2</v>
      </c>
      <c r="J275" s="355">
        <v>2.6718968725253492E-4</v>
      </c>
      <c r="K275" s="355">
        <v>0</v>
      </c>
      <c r="M275" s="364"/>
      <c r="N275" s="364"/>
    </row>
    <row r="276" spans="2:14" s="358" customFormat="1" x14ac:dyDescent="0.2">
      <c r="B276" s="305">
        <v>41291.381249999999</v>
      </c>
      <c r="C276" s="117" t="s">
        <v>684</v>
      </c>
      <c r="D276" s="117" t="s">
        <v>554</v>
      </c>
      <c r="E276" s="116"/>
      <c r="F276" s="348">
        <v>6</v>
      </c>
      <c r="G276" s="348">
        <v>398</v>
      </c>
      <c r="H276" s="348">
        <v>2388</v>
      </c>
      <c r="I276" s="355">
        <v>2.0780305700225817E-2</v>
      </c>
      <c r="J276" s="355">
        <v>5.2211823367401547E-5</v>
      </c>
      <c r="K276" s="355">
        <v>0</v>
      </c>
      <c r="M276" s="364"/>
      <c r="N276" s="364"/>
    </row>
    <row r="277" spans="2:14" s="358" customFormat="1" x14ac:dyDescent="0.2">
      <c r="B277" s="305">
        <v>41289.354166666664</v>
      </c>
      <c r="C277" s="117" t="s">
        <v>652</v>
      </c>
      <c r="D277" s="117" t="s">
        <v>554</v>
      </c>
      <c r="E277" s="116"/>
      <c r="F277" s="348">
        <v>25</v>
      </c>
      <c r="G277" s="348">
        <v>515</v>
      </c>
      <c r="H277" s="348">
        <v>12875</v>
      </c>
      <c r="I277" s="355">
        <v>0.11203787097588248</v>
      </c>
      <c r="J277" s="355">
        <v>2.1754926403083979E-4</v>
      </c>
      <c r="K277" s="355">
        <v>0</v>
      </c>
      <c r="M277" s="364"/>
      <c r="N277" s="364"/>
    </row>
    <row r="278" spans="2:14" s="358" customFormat="1" x14ac:dyDescent="0.2">
      <c r="B278" s="305">
        <v>41287.395833333336</v>
      </c>
      <c r="C278" s="117" t="s">
        <v>574</v>
      </c>
      <c r="D278" s="117" t="s">
        <v>542</v>
      </c>
      <c r="E278" s="116"/>
      <c r="F278" s="348">
        <v>84</v>
      </c>
      <c r="G278" s="348">
        <v>235</v>
      </c>
      <c r="H278" s="348">
        <v>19740</v>
      </c>
      <c r="I278" s="355">
        <v>6.876395570402935E-2</v>
      </c>
      <c r="J278" s="355">
        <v>2.9261257746395468E-4</v>
      </c>
      <c r="K278" s="355">
        <v>0</v>
      </c>
      <c r="M278" s="364"/>
      <c r="N278" s="364"/>
    </row>
    <row r="279" spans="2:14" s="358" customFormat="1" x14ac:dyDescent="0.2">
      <c r="B279" s="305">
        <v>41290.364583333336</v>
      </c>
      <c r="C279" s="117" t="s">
        <v>596</v>
      </c>
      <c r="D279" s="117" t="s">
        <v>554</v>
      </c>
      <c r="E279" s="116"/>
      <c r="F279" s="348">
        <v>53</v>
      </c>
      <c r="G279" s="348">
        <v>320</v>
      </c>
      <c r="H279" s="348">
        <v>16960</v>
      </c>
      <c r="I279" s="355">
        <v>0.14758542071852171</v>
      </c>
      <c r="J279" s="355">
        <v>4.6120443974538035E-4</v>
      </c>
      <c r="K279" s="355">
        <v>0</v>
      </c>
      <c r="M279" s="364"/>
      <c r="N279" s="364"/>
    </row>
    <row r="280" spans="2:14" s="358" customFormat="1" x14ac:dyDescent="0.2">
      <c r="B280" s="305">
        <v>41290.354166666664</v>
      </c>
      <c r="C280" s="117" t="s">
        <v>652</v>
      </c>
      <c r="D280" s="117" t="s">
        <v>554</v>
      </c>
      <c r="E280" s="116"/>
      <c r="F280" s="348">
        <v>186</v>
      </c>
      <c r="G280" s="348">
        <v>320</v>
      </c>
      <c r="H280" s="348">
        <v>59520</v>
      </c>
      <c r="I280" s="355">
        <v>0.51794128780462334</v>
      </c>
      <c r="J280" s="355">
        <v>1.618566524389448E-3</v>
      </c>
      <c r="K280" s="355">
        <v>0</v>
      </c>
      <c r="M280" s="364"/>
      <c r="N280" s="364"/>
    </row>
    <row r="281" spans="2:14" s="358" customFormat="1" x14ac:dyDescent="0.2">
      <c r="B281" s="305">
        <v>41288.415972222225</v>
      </c>
      <c r="C281" s="117" t="s">
        <v>560</v>
      </c>
      <c r="D281" s="117" t="s">
        <v>551</v>
      </c>
      <c r="E281" s="116"/>
      <c r="F281" s="348">
        <v>2</v>
      </c>
      <c r="G281" s="348">
        <v>54</v>
      </c>
      <c r="H281" s="348">
        <v>108</v>
      </c>
      <c r="I281" s="355">
        <v>4.1820994526483728E-4</v>
      </c>
      <c r="J281" s="355">
        <v>7.7446286160155041E-6</v>
      </c>
      <c r="K281" s="355">
        <v>0</v>
      </c>
      <c r="M281" s="364"/>
      <c r="N281" s="364"/>
    </row>
    <row r="282" spans="2:14" s="358" customFormat="1" x14ac:dyDescent="0.2">
      <c r="B282" s="305">
        <v>41288.490277777775</v>
      </c>
      <c r="C282" s="117" t="s">
        <v>560</v>
      </c>
      <c r="D282" s="117" t="s">
        <v>551</v>
      </c>
      <c r="E282" s="116"/>
      <c r="F282" s="348">
        <v>27</v>
      </c>
      <c r="G282" s="348">
        <v>51</v>
      </c>
      <c r="H282" s="348">
        <v>1377</v>
      </c>
      <c r="I282" s="355">
        <v>5.3321768021266751E-3</v>
      </c>
      <c r="J282" s="355">
        <v>1.0455248631620932E-4</v>
      </c>
      <c r="K282" s="355">
        <v>0</v>
      </c>
      <c r="M282" s="364"/>
      <c r="N282" s="364"/>
    </row>
    <row r="283" spans="2:14" s="358" customFormat="1" x14ac:dyDescent="0.2">
      <c r="B283" s="305">
        <v>41288.576388888891</v>
      </c>
      <c r="C283" s="117" t="s">
        <v>560</v>
      </c>
      <c r="D283" s="117" t="s">
        <v>551</v>
      </c>
      <c r="E283" s="116"/>
      <c r="F283" s="348">
        <v>6</v>
      </c>
      <c r="G283" s="348">
        <v>41</v>
      </c>
      <c r="H283" s="348">
        <v>246</v>
      </c>
      <c r="I283" s="355">
        <v>9.5258931976990706E-4</v>
      </c>
      <c r="J283" s="355">
        <v>2.3233885848046514E-5</v>
      </c>
      <c r="K283" s="355">
        <v>0</v>
      </c>
      <c r="M283" s="364"/>
      <c r="N283" s="364"/>
    </row>
    <row r="284" spans="2:14" s="358" customFormat="1" x14ac:dyDescent="0.2">
      <c r="B284" s="305">
        <v>41288.350694444445</v>
      </c>
      <c r="C284" s="117" t="s">
        <v>560</v>
      </c>
      <c r="D284" s="117" t="s">
        <v>551</v>
      </c>
      <c r="E284" s="116"/>
      <c r="F284" s="348">
        <v>12</v>
      </c>
      <c r="G284" s="348">
        <v>79</v>
      </c>
      <c r="H284" s="348">
        <v>948</v>
      </c>
      <c r="I284" s="355">
        <v>3.6709539639913492E-3</v>
      </c>
      <c r="J284" s="355">
        <v>4.6467771696093028E-5</v>
      </c>
      <c r="K284" s="355">
        <v>0</v>
      </c>
      <c r="M284" s="364"/>
      <c r="N284" s="364"/>
    </row>
    <row r="285" spans="2:14" s="358" customFormat="1" x14ac:dyDescent="0.2">
      <c r="B285" s="305">
        <v>41289.344444444447</v>
      </c>
      <c r="C285" s="117" t="s">
        <v>560</v>
      </c>
      <c r="D285" s="117" t="s">
        <v>551</v>
      </c>
      <c r="E285" s="116"/>
      <c r="F285" s="348">
        <v>43</v>
      </c>
      <c r="G285" s="348">
        <v>49</v>
      </c>
      <c r="H285" s="348">
        <v>2107</v>
      </c>
      <c r="I285" s="355">
        <v>8.1589662469723351E-3</v>
      </c>
      <c r="J285" s="355">
        <v>1.6650951524433335E-4</v>
      </c>
      <c r="K285" s="355">
        <v>0</v>
      </c>
      <c r="M285" s="364"/>
      <c r="N285" s="364"/>
    </row>
    <row r="286" spans="2:14" s="358" customFormat="1" x14ac:dyDescent="0.2">
      <c r="B286" s="305">
        <v>41289.479166666664</v>
      </c>
      <c r="C286" s="117" t="s">
        <v>685</v>
      </c>
      <c r="D286" s="117" t="s">
        <v>554</v>
      </c>
      <c r="E286" s="116"/>
      <c r="F286" s="348">
        <v>7</v>
      </c>
      <c r="G286" s="348">
        <v>120</v>
      </c>
      <c r="H286" s="348">
        <v>840</v>
      </c>
      <c r="I286" s="355">
        <v>7.3096552714362164E-3</v>
      </c>
      <c r="J286" s="355">
        <v>6.0913793928635139E-5</v>
      </c>
      <c r="K286" s="355">
        <v>0</v>
      </c>
      <c r="M286" s="364"/>
      <c r="N286" s="364"/>
    </row>
    <row r="287" spans="2:14" s="358" customFormat="1" x14ac:dyDescent="0.2">
      <c r="B287" s="305">
        <v>41291.395833333336</v>
      </c>
      <c r="C287" s="117" t="s">
        <v>656</v>
      </c>
      <c r="D287" s="117" t="s">
        <v>554</v>
      </c>
      <c r="E287" s="116"/>
      <c r="F287" s="348">
        <v>1</v>
      </c>
      <c r="G287" s="348">
        <v>100</v>
      </c>
      <c r="H287" s="348">
        <v>100</v>
      </c>
      <c r="I287" s="355">
        <v>8.7019705612335918E-4</v>
      </c>
      <c r="J287" s="355">
        <v>8.7019705612335906E-6</v>
      </c>
      <c r="K287" s="355">
        <v>0</v>
      </c>
      <c r="M287" s="364"/>
      <c r="N287" s="364"/>
    </row>
    <row r="288" spans="2:14" s="358" customFormat="1" x14ac:dyDescent="0.2">
      <c r="B288" s="305">
        <v>41291.607638888891</v>
      </c>
      <c r="C288" s="117" t="s">
        <v>686</v>
      </c>
      <c r="D288" s="117" t="s">
        <v>551</v>
      </c>
      <c r="E288" s="116"/>
      <c r="F288" s="348">
        <v>2</v>
      </c>
      <c r="G288" s="348">
        <v>30</v>
      </c>
      <c r="H288" s="348">
        <v>60</v>
      </c>
      <c r="I288" s="355">
        <v>2.3233885848046514E-4</v>
      </c>
      <c r="J288" s="355">
        <v>7.7446286160155041E-6</v>
      </c>
      <c r="K288" s="355">
        <v>0</v>
      </c>
      <c r="M288" s="364"/>
      <c r="N288" s="364"/>
    </row>
    <row r="289" spans="2:14" s="358" customFormat="1" x14ac:dyDescent="0.2">
      <c r="B289" s="305">
        <v>41292.413194444445</v>
      </c>
      <c r="C289" s="117" t="s">
        <v>677</v>
      </c>
      <c r="D289" s="117" t="s">
        <v>554</v>
      </c>
      <c r="E289" s="116"/>
      <c r="F289" s="348">
        <v>18</v>
      </c>
      <c r="G289" s="348">
        <v>195</v>
      </c>
      <c r="H289" s="348">
        <v>3510</v>
      </c>
      <c r="I289" s="355">
        <v>3.0543916669929904E-2</v>
      </c>
      <c r="J289" s="355">
        <v>1.5663547010220463E-4</v>
      </c>
      <c r="K289" s="355">
        <v>0</v>
      </c>
      <c r="M289" s="364"/>
      <c r="N289" s="364"/>
    </row>
    <row r="290" spans="2:14" s="358" customFormat="1" x14ac:dyDescent="0.2">
      <c r="B290" s="305">
        <v>41292.364583333336</v>
      </c>
      <c r="C290" s="117" t="s">
        <v>544</v>
      </c>
      <c r="D290" s="117" t="s">
        <v>542</v>
      </c>
      <c r="E290" s="116"/>
      <c r="F290" s="348">
        <v>573</v>
      </c>
      <c r="G290" s="348">
        <v>430</v>
      </c>
      <c r="H290" s="348">
        <v>246390</v>
      </c>
      <c r="I290" s="355">
        <v>0.85829539239694985</v>
      </c>
      <c r="J290" s="355">
        <v>1.9960357962719765E-3</v>
      </c>
      <c r="K290" s="355">
        <v>0</v>
      </c>
      <c r="M290" s="364"/>
      <c r="N290" s="364"/>
    </row>
    <row r="291" spans="2:14" s="358" customFormat="1" x14ac:dyDescent="0.2">
      <c r="B291" s="305">
        <v>41291.506944444445</v>
      </c>
      <c r="C291" s="117" t="s">
        <v>594</v>
      </c>
      <c r="D291" s="117" t="s">
        <v>551</v>
      </c>
      <c r="E291" s="116"/>
      <c r="F291" s="348">
        <v>1</v>
      </c>
      <c r="G291" s="348">
        <v>85</v>
      </c>
      <c r="H291" s="348">
        <v>85</v>
      </c>
      <c r="I291" s="355">
        <v>3.2914671618065894E-4</v>
      </c>
      <c r="J291" s="355">
        <v>3.872314308007752E-6</v>
      </c>
      <c r="K291" s="355">
        <v>0</v>
      </c>
      <c r="M291" s="364"/>
      <c r="N291" s="364"/>
    </row>
    <row r="292" spans="2:14" s="358" customFormat="1" x14ac:dyDescent="0.2">
      <c r="B292" s="305">
        <v>41292.402777777781</v>
      </c>
      <c r="C292" s="117" t="s">
        <v>626</v>
      </c>
      <c r="D292" s="117" t="s">
        <v>554</v>
      </c>
      <c r="E292" s="116"/>
      <c r="F292" s="348">
        <v>3</v>
      </c>
      <c r="G292" s="348">
        <v>10</v>
      </c>
      <c r="H292" s="348">
        <v>30</v>
      </c>
      <c r="I292" s="355">
        <v>2.6105911683700774E-4</v>
      </c>
      <c r="J292" s="355">
        <v>2.6105911683700774E-5</v>
      </c>
      <c r="K292" s="355">
        <v>0</v>
      </c>
      <c r="M292" s="364"/>
      <c r="N292" s="364"/>
    </row>
    <row r="293" spans="2:14" s="358" customFormat="1" x14ac:dyDescent="0.2">
      <c r="B293" s="305">
        <v>41292.4375</v>
      </c>
      <c r="C293" s="117" t="s">
        <v>592</v>
      </c>
      <c r="D293" s="117" t="s">
        <v>554</v>
      </c>
      <c r="E293" s="116"/>
      <c r="F293" s="348">
        <v>3</v>
      </c>
      <c r="G293" s="348">
        <v>23</v>
      </c>
      <c r="H293" s="348">
        <v>69</v>
      </c>
      <c r="I293" s="355">
        <v>6.0043596872511778E-4</v>
      </c>
      <c r="J293" s="355">
        <v>2.6105911683700774E-5</v>
      </c>
      <c r="K293" s="355">
        <v>0</v>
      </c>
      <c r="M293" s="364"/>
      <c r="N293" s="364"/>
    </row>
    <row r="294" spans="2:14" s="358" customFormat="1" x14ac:dyDescent="0.2">
      <c r="B294" s="305">
        <v>41292.368055555555</v>
      </c>
      <c r="C294" s="117" t="s">
        <v>592</v>
      </c>
      <c r="D294" s="117" t="s">
        <v>554</v>
      </c>
      <c r="E294" s="116"/>
      <c r="F294" s="348">
        <v>3</v>
      </c>
      <c r="G294" s="348">
        <v>60</v>
      </c>
      <c r="H294" s="348">
        <v>180</v>
      </c>
      <c r="I294" s="355">
        <v>1.5663547010220465E-3</v>
      </c>
      <c r="J294" s="355">
        <v>2.6105911683700774E-5</v>
      </c>
      <c r="K294" s="355">
        <v>0</v>
      </c>
      <c r="M294" s="364"/>
      <c r="N294" s="364"/>
    </row>
    <row r="295" spans="2:14" s="358" customFormat="1" x14ac:dyDescent="0.2">
      <c r="B295" s="305">
        <v>41277.263148148151</v>
      </c>
      <c r="C295" s="117" t="s">
        <v>687</v>
      </c>
      <c r="D295" s="117" t="s">
        <v>554</v>
      </c>
      <c r="E295" s="116"/>
      <c r="F295" s="348">
        <v>20</v>
      </c>
      <c r="G295" s="348">
        <v>61</v>
      </c>
      <c r="H295" s="348">
        <v>1220</v>
      </c>
      <c r="I295" s="355">
        <v>1.0616404084704982E-2</v>
      </c>
      <c r="J295" s="355">
        <v>1.7403941122467182E-4</v>
      </c>
      <c r="K295" s="355">
        <v>0</v>
      </c>
      <c r="M295" s="364"/>
      <c r="N295" s="364"/>
    </row>
    <row r="296" spans="2:14" s="358" customFormat="1" x14ac:dyDescent="0.2">
      <c r="B296" s="305">
        <v>41292.517361111109</v>
      </c>
      <c r="C296" s="117" t="s">
        <v>688</v>
      </c>
      <c r="D296" s="117" t="s">
        <v>554</v>
      </c>
      <c r="E296" s="116"/>
      <c r="F296" s="348">
        <v>2</v>
      </c>
      <c r="G296" s="348">
        <v>45</v>
      </c>
      <c r="H296" s="348">
        <v>90</v>
      </c>
      <c r="I296" s="355">
        <v>7.8317735051102323E-4</v>
      </c>
      <c r="J296" s="355">
        <v>1.7403941122467181E-5</v>
      </c>
      <c r="K296" s="355">
        <v>0</v>
      </c>
      <c r="M296" s="364"/>
      <c r="N296" s="364"/>
    </row>
    <row r="297" spans="2:14" s="358" customFormat="1" x14ac:dyDescent="0.2">
      <c r="B297" s="305">
        <v>41292.479166666664</v>
      </c>
      <c r="C297" s="117" t="s">
        <v>688</v>
      </c>
      <c r="D297" s="117" t="s">
        <v>554</v>
      </c>
      <c r="E297" s="116"/>
      <c r="F297" s="348">
        <v>2</v>
      </c>
      <c r="G297" s="348">
        <v>45</v>
      </c>
      <c r="H297" s="348">
        <v>90</v>
      </c>
      <c r="I297" s="355">
        <v>7.8317735051102323E-4</v>
      </c>
      <c r="J297" s="355">
        <v>1.7403941122467181E-5</v>
      </c>
      <c r="K297" s="355">
        <v>0</v>
      </c>
      <c r="M297" s="364"/>
      <c r="N297" s="364"/>
    </row>
    <row r="298" spans="2:14" s="358" customFormat="1" x14ac:dyDescent="0.2">
      <c r="B298" s="305">
        <v>41291.357638888891</v>
      </c>
      <c r="C298" s="117" t="s">
        <v>689</v>
      </c>
      <c r="D298" s="117" t="s">
        <v>554</v>
      </c>
      <c r="E298" s="116"/>
      <c r="F298" s="348">
        <v>215</v>
      </c>
      <c r="G298" s="348">
        <v>175</v>
      </c>
      <c r="H298" s="348">
        <v>37625</v>
      </c>
      <c r="I298" s="355">
        <v>0.3274116423664139</v>
      </c>
      <c r="J298" s="355">
        <v>1.8709236706652222E-3</v>
      </c>
      <c r="K298" s="355">
        <v>0</v>
      </c>
      <c r="M298" s="364"/>
      <c r="N298" s="364"/>
    </row>
    <row r="299" spans="2:14" s="358" customFormat="1" x14ac:dyDescent="0.2">
      <c r="B299" s="305">
        <v>41290.354166666664</v>
      </c>
      <c r="C299" s="117" t="s">
        <v>567</v>
      </c>
      <c r="D299" s="117" t="s">
        <v>551</v>
      </c>
      <c r="E299" s="116"/>
      <c r="F299" s="348">
        <v>2</v>
      </c>
      <c r="G299" s="348">
        <v>116</v>
      </c>
      <c r="H299" s="348">
        <v>232</v>
      </c>
      <c r="I299" s="355">
        <v>8.9837691945779852E-4</v>
      </c>
      <c r="J299" s="355">
        <v>7.7446286160155041E-6</v>
      </c>
      <c r="K299" s="355">
        <v>0</v>
      </c>
      <c r="M299" s="364"/>
      <c r="N299" s="364"/>
    </row>
    <row r="300" spans="2:14" s="358" customFormat="1" x14ac:dyDescent="0.2">
      <c r="B300" s="305">
        <v>41292.400694444441</v>
      </c>
      <c r="C300" s="117" t="s">
        <v>690</v>
      </c>
      <c r="D300" s="117" t="s">
        <v>551</v>
      </c>
      <c r="E300" s="116"/>
      <c r="F300" s="348">
        <v>51</v>
      </c>
      <c r="G300" s="348">
        <v>313</v>
      </c>
      <c r="H300" s="348">
        <v>15963</v>
      </c>
      <c r="I300" s="355">
        <v>6.181375329872775E-2</v>
      </c>
      <c r="J300" s="355">
        <v>1.9748802970839536E-4</v>
      </c>
      <c r="K300" s="355">
        <v>0</v>
      </c>
      <c r="M300" s="364"/>
      <c r="N300" s="364"/>
    </row>
    <row r="301" spans="2:14" s="358" customFormat="1" x14ac:dyDescent="0.2">
      <c r="B301" s="305">
        <v>41291.333333333336</v>
      </c>
      <c r="C301" s="117" t="s">
        <v>596</v>
      </c>
      <c r="D301" s="117" t="s">
        <v>554</v>
      </c>
      <c r="E301" s="116"/>
      <c r="F301" s="348">
        <v>32</v>
      </c>
      <c r="G301" s="348">
        <v>300</v>
      </c>
      <c r="H301" s="348">
        <v>9600</v>
      </c>
      <c r="I301" s="355">
        <v>8.3538917387842471E-2</v>
      </c>
      <c r="J301" s="355">
        <v>2.784630579594749E-4</v>
      </c>
      <c r="K301" s="355">
        <v>0</v>
      </c>
      <c r="M301" s="364"/>
      <c r="N301" s="364"/>
    </row>
    <row r="302" spans="2:14" s="358" customFormat="1" x14ac:dyDescent="0.2">
      <c r="B302" s="305">
        <v>41294.375</v>
      </c>
      <c r="C302" s="117" t="s">
        <v>686</v>
      </c>
      <c r="D302" s="117" t="s">
        <v>551</v>
      </c>
      <c r="E302" s="116"/>
      <c r="F302" s="348">
        <v>50</v>
      </c>
      <c r="G302" s="348">
        <v>250</v>
      </c>
      <c r="H302" s="348">
        <v>12500</v>
      </c>
      <c r="I302" s="355">
        <v>4.8403928850096901E-2</v>
      </c>
      <c r="J302" s="355">
        <v>1.9361571540038762E-4</v>
      </c>
      <c r="K302" s="355">
        <v>0</v>
      </c>
      <c r="M302" s="364"/>
      <c r="N302" s="364"/>
    </row>
    <row r="303" spans="2:14" s="358" customFormat="1" x14ac:dyDescent="0.2">
      <c r="B303" s="305">
        <v>41288.465277777781</v>
      </c>
      <c r="C303" s="117" t="s">
        <v>692</v>
      </c>
      <c r="D303" s="117" t="s">
        <v>542</v>
      </c>
      <c r="E303" s="116"/>
      <c r="F303" s="348">
        <v>57</v>
      </c>
      <c r="G303" s="348">
        <v>92</v>
      </c>
      <c r="H303" s="348">
        <v>5244</v>
      </c>
      <c r="I303" s="355">
        <v>1.8267385193106885E-2</v>
      </c>
      <c r="J303" s="355">
        <v>1.9855853470768353E-4</v>
      </c>
      <c r="K303" s="355">
        <v>0</v>
      </c>
      <c r="M303" s="364"/>
      <c r="N303" s="364"/>
    </row>
    <row r="304" spans="2:14" s="358" customFormat="1" x14ac:dyDescent="0.2">
      <c r="B304" s="305">
        <v>41294.376388888886</v>
      </c>
      <c r="C304" s="117" t="s">
        <v>693</v>
      </c>
      <c r="D304" s="117" t="s">
        <v>554</v>
      </c>
      <c r="E304" s="116"/>
      <c r="F304" s="348">
        <v>5</v>
      </c>
      <c r="G304" s="348">
        <v>425</v>
      </c>
      <c r="H304" s="348">
        <v>2125</v>
      </c>
      <c r="I304" s="355">
        <v>1.849168744262138E-2</v>
      </c>
      <c r="J304" s="355">
        <v>4.3509852806167955E-5</v>
      </c>
      <c r="K304" s="355">
        <v>0</v>
      </c>
      <c r="M304" s="364"/>
      <c r="N304" s="364"/>
    </row>
    <row r="305" spans="2:14" s="358" customFormat="1" x14ac:dyDescent="0.2">
      <c r="B305" s="305">
        <v>41294.376388888886</v>
      </c>
      <c r="C305" s="117" t="s">
        <v>694</v>
      </c>
      <c r="D305" s="117" t="s">
        <v>542</v>
      </c>
      <c r="E305" s="116"/>
      <c r="F305" s="348">
        <v>8</v>
      </c>
      <c r="G305" s="348">
        <v>428</v>
      </c>
      <c r="H305" s="348">
        <v>3424</v>
      </c>
      <c r="I305" s="355">
        <v>1.1927446014721199E-2</v>
      </c>
      <c r="J305" s="355">
        <v>2.7867864520376635E-5</v>
      </c>
      <c r="K305" s="355">
        <v>0</v>
      </c>
      <c r="M305" s="364"/>
      <c r="N305" s="364"/>
    </row>
    <row r="306" spans="2:14" s="358" customFormat="1" x14ac:dyDescent="0.2">
      <c r="B306" s="305">
        <v>41294.376388888886</v>
      </c>
      <c r="C306" s="117" t="s">
        <v>695</v>
      </c>
      <c r="D306" s="117" t="s">
        <v>542</v>
      </c>
      <c r="E306" s="116"/>
      <c r="F306" s="348">
        <v>19</v>
      </c>
      <c r="G306" s="348">
        <v>423</v>
      </c>
      <c r="H306" s="348">
        <v>8037</v>
      </c>
      <c r="I306" s="355">
        <v>2.7996753393783377E-2</v>
      </c>
      <c r="J306" s="355">
        <v>6.6186178235894501E-5</v>
      </c>
      <c r="K306" s="355">
        <v>0</v>
      </c>
      <c r="M306" s="364"/>
      <c r="N306" s="364"/>
    </row>
    <row r="307" spans="2:14" s="358" customFormat="1" x14ac:dyDescent="0.2">
      <c r="B307" s="305">
        <v>41290.333333333336</v>
      </c>
      <c r="C307" s="117" t="s">
        <v>664</v>
      </c>
      <c r="D307" s="117" t="s">
        <v>551</v>
      </c>
      <c r="E307" s="116"/>
      <c r="F307" s="348">
        <v>3</v>
      </c>
      <c r="G307" s="348">
        <v>58</v>
      </c>
      <c r="H307" s="348">
        <v>174</v>
      </c>
      <c r="I307" s="355">
        <v>6.7378268959334894E-4</v>
      </c>
      <c r="J307" s="355">
        <v>1.1616942924023257E-5</v>
      </c>
      <c r="K307" s="355">
        <v>0</v>
      </c>
      <c r="M307" s="364"/>
      <c r="N307" s="364"/>
    </row>
    <row r="308" spans="2:14" s="358" customFormat="1" x14ac:dyDescent="0.2">
      <c r="B308" s="305">
        <v>41290.375</v>
      </c>
      <c r="C308" s="117" t="s">
        <v>696</v>
      </c>
      <c r="D308" s="117" t="s">
        <v>551</v>
      </c>
      <c r="E308" s="116"/>
      <c r="F308" s="348">
        <v>87</v>
      </c>
      <c r="G308" s="348">
        <v>35</v>
      </c>
      <c r="H308" s="348">
        <v>3045</v>
      </c>
      <c r="I308" s="355">
        <v>1.1791197067883607E-2</v>
      </c>
      <c r="J308" s="355">
        <v>3.3689134479667447E-4</v>
      </c>
      <c r="K308" s="355">
        <v>0</v>
      </c>
      <c r="M308" s="364"/>
      <c r="N308" s="364"/>
    </row>
    <row r="309" spans="2:14" s="358" customFormat="1" x14ac:dyDescent="0.2">
      <c r="B309" s="305">
        <v>41289.546527777777</v>
      </c>
      <c r="C309" s="117" t="s">
        <v>560</v>
      </c>
      <c r="D309" s="117" t="s">
        <v>551</v>
      </c>
      <c r="E309" s="116"/>
      <c r="F309" s="348">
        <v>5</v>
      </c>
      <c r="G309" s="348">
        <v>35</v>
      </c>
      <c r="H309" s="348">
        <v>175</v>
      </c>
      <c r="I309" s="355">
        <v>6.7765500390135666E-4</v>
      </c>
      <c r="J309" s="355">
        <v>1.9361571540038763E-5</v>
      </c>
      <c r="K309" s="355">
        <v>0</v>
      </c>
      <c r="M309" s="364"/>
      <c r="N309" s="364"/>
    </row>
    <row r="310" spans="2:14" s="358" customFormat="1" x14ac:dyDescent="0.2">
      <c r="B310" s="305">
        <v>41289.505555555559</v>
      </c>
      <c r="C310" s="117" t="s">
        <v>560</v>
      </c>
      <c r="D310" s="117" t="s">
        <v>551</v>
      </c>
      <c r="E310" s="116"/>
      <c r="F310" s="348">
        <v>10</v>
      </c>
      <c r="G310" s="348">
        <v>38</v>
      </c>
      <c r="H310" s="348">
        <v>380</v>
      </c>
      <c r="I310" s="355">
        <v>1.4714794370429458E-3</v>
      </c>
      <c r="J310" s="355">
        <v>3.8723143080077525E-5</v>
      </c>
      <c r="K310" s="355">
        <v>0</v>
      </c>
      <c r="M310" s="364"/>
      <c r="N310" s="364"/>
    </row>
    <row r="311" spans="2:14" s="358" customFormat="1" x14ac:dyDescent="0.2">
      <c r="B311" s="305">
        <v>41284.520833333336</v>
      </c>
      <c r="C311" s="117" t="s">
        <v>560</v>
      </c>
      <c r="D311" s="117" t="s">
        <v>551</v>
      </c>
      <c r="E311" s="116"/>
      <c r="F311" s="348">
        <v>45</v>
      </c>
      <c r="G311" s="348">
        <v>60</v>
      </c>
      <c r="H311" s="348">
        <v>2700</v>
      </c>
      <c r="I311" s="355">
        <v>1.0455248631620931E-2</v>
      </c>
      <c r="J311" s="355">
        <v>1.7425414386034886E-4</v>
      </c>
      <c r="K311" s="355">
        <v>0</v>
      </c>
      <c r="M311" s="364"/>
      <c r="N311" s="364"/>
    </row>
    <row r="312" spans="2:14" s="358" customFormat="1" x14ac:dyDescent="0.2">
      <c r="B312" s="305">
        <v>41284.572916666664</v>
      </c>
      <c r="C312" s="117" t="s">
        <v>560</v>
      </c>
      <c r="D312" s="117" t="s">
        <v>551</v>
      </c>
      <c r="E312" s="116"/>
      <c r="F312" s="348">
        <v>4</v>
      </c>
      <c r="G312" s="348">
        <v>43</v>
      </c>
      <c r="H312" s="348">
        <v>172</v>
      </c>
      <c r="I312" s="355">
        <v>6.6603806097733341E-4</v>
      </c>
      <c r="J312" s="355">
        <v>1.5489257232031008E-5</v>
      </c>
      <c r="K312" s="355">
        <v>0</v>
      </c>
      <c r="M312" s="364"/>
      <c r="N312" s="364"/>
    </row>
    <row r="313" spans="2:14" s="358" customFormat="1" x14ac:dyDescent="0.2">
      <c r="B313" s="305">
        <v>41287.395833333336</v>
      </c>
      <c r="C313" s="117" t="s">
        <v>566</v>
      </c>
      <c r="D313" s="117" t="s">
        <v>551</v>
      </c>
      <c r="E313" s="116"/>
      <c r="F313" s="348">
        <v>3</v>
      </c>
      <c r="G313" s="348">
        <v>240</v>
      </c>
      <c r="H313" s="348">
        <v>720</v>
      </c>
      <c r="I313" s="355">
        <v>2.7880663017655818E-3</v>
      </c>
      <c r="J313" s="355">
        <v>1.1616942924023257E-5</v>
      </c>
      <c r="K313" s="355">
        <v>0</v>
      </c>
      <c r="M313" s="364"/>
      <c r="N313" s="364"/>
    </row>
    <row r="314" spans="2:14" s="358" customFormat="1" x14ac:dyDescent="0.2">
      <c r="B314" s="305">
        <v>41295.423611111109</v>
      </c>
      <c r="C314" s="117" t="s">
        <v>629</v>
      </c>
      <c r="D314" s="117" t="s">
        <v>551</v>
      </c>
      <c r="E314" s="116"/>
      <c r="F314" s="348">
        <v>1</v>
      </c>
      <c r="G314" s="348">
        <v>130</v>
      </c>
      <c r="H314" s="348">
        <v>130</v>
      </c>
      <c r="I314" s="355">
        <v>5.034008600410078E-4</v>
      </c>
      <c r="J314" s="355">
        <v>3.872314308007752E-6</v>
      </c>
      <c r="K314" s="355">
        <v>0</v>
      </c>
      <c r="M314" s="364"/>
      <c r="N314" s="364"/>
    </row>
    <row r="315" spans="2:14" s="358" customFormat="1" x14ac:dyDescent="0.2">
      <c r="B315" s="305">
        <v>41295.375</v>
      </c>
      <c r="C315" s="117" t="s">
        <v>697</v>
      </c>
      <c r="D315" s="117" t="s">
        <v>551</v>
      </c>
      <c r="E315" s="116"/>
      <c r="F315" s="348">
        <v>2</v>
      </c>
      <c r="G315" s="348">
        <v>145</v>
      </c>
      <c r="H315" s="348">
        <v>290</v>
      </c>
      <c r="I315" s="355">
        <v>1.1229711493222481E-3</v>
      </c>
      <c r="J315" s="355">
        <v>7.7446286160155041E-6</v>
      </c>
      <c r="K315" s="355">
        <v>0</v>
      </c>
      <c r="M315" s="364"/>
      <c r="N315" s="364"/>
    </row>
    <row r="316" spans="2:14" s="358" customFormat="1" x14ac:dyDescent="0.2">
      <c r="B316" s="305">
        <v>41290.395833333336</v>
      </c>
      <c r="C316" s="117" t="s">
        <v>698</v>
      </c>
      <c r="D316" s="117" t="s">
        <v>542</v>
      </c>
      <c r="E316" s="116"/>
      <c r="F316" s="348">
        <v>168</v>
      </c>
      <c r="G316" s="348">
        <v>330</v>
      </c>
      <c r="H316" s="348">
        <v>55440</v>
      </c>
      <c r="I316" s="355">
        <v>0.19312430112621007</v>
      </c>
      <c r="J316" s="355">
        <v>5.8522515492790935E-4</v>
      </c>
      <c r="K316" s="355">
        <v>0</v>
      </c>
      <c r="M316" s="364"/>
      <c r="N316" s="364"/>
    </row>
    <row r="317" spans="2:14" s="358" customFormat="1" x14ac:dyDescent="0.2">
      <c r="B317" s="305">
        <v>41291.402777777781</v>
      </c>
      <c r="C317" s="117" t="s">
        <v>652</v>
      </c>
      <c r="D317" s="117" t="s">
        <v>554</v>
      </c>
      <c r="E317" s="116"/>
      <c r="F317" s="348">
        <v>17</v>
      </c>
      <c r="G317" s="348">
        <v>226</v>
      </c>
      <c r="H317" s="348">
        <v>3842</v>
      </c>
      <c r="I317" s="355">
        <v>3.3432970896259455E-2</v>
      </c>
      <c r="J317" s="355">
        <v>1.4793349954097106E-4</v>
      </c>
      <c r="K317" s="355">
        <v>0</v>
      </c>
      <c r="M317" s="364"/>
      <c r="N317" s="364"/>
    </row>
    <row r="318" spans="2:14" s="358" customFormat="1" x14ac:dyDescent="0.2">
      <c r="B318" s="305">
        <v>41291.375</v>
      </c>
      <c r="C318" s="117" t="s">
        <v>567</v>
      </c>
      <c r="D318" s="117" t="s">
        <v>551</v>
      </c>
      <c r="E318" s="116"/>
      <c r="F318" s="348">
        <v>3</v>
      </c>
      <c r="G318" s="348">
        <v>89</v>
      </c>
      <c r="H318" s="348">
        <v>267</v>
      </c>
      <c r="I318" s="355">
        <v>1.0339079202380699E-3</v>
      </c>
      <c r="J318" s="355">
        <v>1.1616942924023257E-5</v>
      </c>
      <c r="K318" s="355">
        <v>0</v>
      </c>
      <c r="M318" s="364"/>
      <c r="N318" s="364"/>
    </row>
    <row r="319" spans="2:14" s="358" customFormat="1" x14ac:dyDescent="0.2">
      <c r="B319" s="305">
        <v>41293.354166666664</v>
      </c>
      <c r="C319" s="117" t="s">
        <v>652</v>
      </c>
      <c r="D319" s="117" t="s">
        <v>554</v>
      </c>
      <c r="E319" s="116"/>
      <c r="F319" s="348">
        <v>25</v>
      </c>
      <c r="G319" s="348">
        <v>425</v>
      </c>
      <c r="H319" s="348">
        <v>10625</v>
      </c>
      <c r="I319" s="355">
        <v>9.2458437213106912E-2</v>
      </c>
      <c r="J319" s="355">
        <v>2.1754926403083979E-4</v>
      </c>
      <c r="K319" s="355">
        <v>0</v>
      </c>
      <c r="M319" s="364"/>
      <c r="N319" s="364"/>
    </row>
    <row r="320" spans="2:14" s="358" customFormat="1" x14ac:dyDescent="0.2">
      <c r="B320" s="305">
        <v>41293.361111111109</v>
      </c>
      <c r="C320" s="117" t="s">
        <v>617</v>
      </c>
      <c r="D320" s="117" t="s">
        <v>542</v>
      </c>
      <c r="E320" s="116"/>
      <c r="F320" s="348">
        <v>1</v>
      </c>
      <c r="G320" s="348">
        <v>225</v>
      </c>
      <c r="H320" s="348">
        <v>225</v>
      </c>
      <c r="I320" s="355">
        <v>7.837836896355928E-4</v>
      </c>
      <c r="J320" s="355">
        <v>3.4834830650470794E-6</v>
      </c>
      <c r="K320" s="355">
        <v>0</v>
      </c>
      <c r="M320" s="364"/>
      <c r="N320" s="364"/>
    </row>
    <row r="321" spans="2:14" s="358" customFormat="1" x14ac:dyDescent="0.2">
      <c r="B321" s="305">
        <v>41290.388888888891</v>
      </c>
      <c r="C321" s="117" t="s">
        <v>597</v>
      </c>
      <c r="D321" s="117" t="s">
        <v>551</v>
      </c>
      <c r="E321" s="116"/>
      <c r="F321" s="348">
        <v>44</v>
      </c>
      <c r="G321" s="348">
        <v>273</v>
      </c>
      <c r="H321" s="348">
        <v>12012</v>
      </c>
      <c r="I321" s="355">
        <v>4.6514239467789119E-2</v>
      </c>
      <c r="J321" s="355">
        <v>1.7038182955234109E-4</v>
      </c>
      <c r="K321" s="355">
        <v>0</v>
      </c>
      <c r="M321" s="364"/>
      <c r="N321" s="364"/>
    </row>
    <row r="322" spans="2:14" s="358" customFormat="1" x14ac:dyDescent="0.2">
      <c r="B322" s="305">
        <v>41290.378472222219</v>
      </c>
      <c r="C322" s="117" t="s">
        <v>699</v>
      </c>
      <c r="D322" s="117" t="s">
        <v>554</v>
      </c>
      <c r="E322" s="116"/>
      <c r="F322" s="348">
        <v>2</v>
      </c>
      <c r="G322" s="348">
        <v>50</v>
      </c>
      <c r="H322" s="348">
        <v>100</v>
      </c>
      <c r="I322" s="355">
        <v>8.7019705612335918E-4</v>
      </c>
      <c r="J322" s="355">
        <v>1.7403941122467181E-5</v>
      </c>
      <c r="K322" s="355">
        <v>0</v>
      </c>
      <c r="M322" s="364"/>
      <c r="N322" s="364"/>
    </row>
    <row r="323" spans="2:14" s="358" customFormat="1" x14ac:dyDescent="0.2">
      <c r="B323" s="305">
        <v>41290.375</v>
      </c>
      <c r="C323" s="117" t="s">
        <v>685</v>
      </c>
      <c r="D323" s="117" t="s">
        <v>554</v>
      </c>
      <c r="E323" s="116"/>
      <c r="F323" s="348">
        <v>2</v>
      </c>
      <c r="G323" s="348">
        <v>270</v>
      </c>
      <c r="H323" s="348">
        <v>540</v>
      </c>
      <c r="I323" s="355">
        <v>4.6990641030661391E-3</v>
      </c>
      <c r="J323" s="355">
        <v>1.7403941122467181E-5</v>
      </c>
      <c r="K323" s="355">
        <v>0</v>
      </c>
      <c r="M323" s="364"/>
      <c r="N323" s="364"/>
    </row>
    <row r="324" spans="2:14" s="358" customFormat="1" x14ac:dyDescent="0.2">
      <c r="B324" s="305">
        <v>41291.354166666664</v>
      </c>
      <c r="C324" s="117" t="s">
        <v>597</v>
      </c>
      <c r="D324" s="117" t="s">
        <v>551</v>
      </c>
      <c r="E324" s="116"/>
      <c r="F324" s="348">
        <v>181</v>
      </c>
      <c r="G324" s="348">
        <v>294</v>
      </c>
      <c r="H324" s="348">
        <v>53214</v>
      </c>
      <c r="I324" s="355">
        <v>0.20606133358632453</v>
      </c>
      <c r="J324" s="355">
        <v>7.0088888974940316E-4</v>
      </c>
      <c r="K324" s="355">
        <v>0</v>
      </c>
      <c r="M324" s="364"/>
      <c r="N324" s="364"/>
    </row>
    <row r="325" spans="2:14" s="358" customFormat="1" x14ac:dyDescent="0.2">
      <c r="B325" s="305">
        <v>41292.364583333336</v>
      </c>
      <c r="C325" s="117" t="s">
        <v>700</v>
      </c>
      <c r="D325" s="117" t="s">
        <v>554</v>
      </c>
      <c r="E325" s="116"/>
      <c r="F325" s="348">
        <v>8</v>
      </c>
      <c r="G325" s="348">
        <v>55</v>
      </c>
      <c r="H325" s="348">
        <v>440</v>
      </c>
      <c r="I325" s="355">
        <v>3.8288670469427801E-3</v>
      </c>
      <c r="J325" s="355">
        <v>6.9615764489868725E-5</v>
      </c>
      <c r="K325" s="355">
        <v>0</v>
      </c>
      <c r="M325" s="364"/>
      <c r="N325" s="364"/>
    </row>
    <row r="326" spans="2:14" s="358" customFormat="1" x14ac:dyDescent="0.2">
      <c r="B326" s="305">
        <v>41297.375</v>
      </c>
      <c r="C326" s="117" t="s">
        <v>662</v>
      </c>
      <c r="D326" s="117" t="s">
        <v>554</v>
      </c>
      <c r="E326" s="116"/>
      <c r="F326" s="348">
        <v>51</v>
      </c>
      <c r="G326" s="348">
        <v>275</v>
      </c>
      <c r="H326" s="348">
        <v>14025</v>
      </c>
      <c r="I326" s="355">
        <v>0.12204513712130112</v>
      </c>
      <c r="J326" s="355">
        <v>4.4380049862291314E-4</v>
      </c>
      <c r="K326" s="355">
        <v>0</v>
      </c>
      <c r="M326" s="364"/>
      <c r="N326" s="364"/>
    </row>
    <row r="327" spans="2:14" s="358" customFormat="1" x14ac:dyDescent="0.2">
      <c r="B327" s="305">
        <v>41296.493055555555</v>
      </c>
      <c r="C327" s="117" t="s">
        <v>686</v>
      </c>
      <c r="D327" s="117" t="s">
        <v>551</v>
      </c>
      <c r="E327" s="116"/>
      <c r="F327" s="348">
        <v>1</v>
      </c>
      <c r="G327" s="348">
        <v>70</v>
      </c>
      <c r="H327" s="348">
        <v>70</v>
      </c>
      <c r="I327" s="355">
        <v>2.7106200156054268E-4</v>
      </c>
      <c r="J327" s="355">
        <v>3.872314308007752E-6</v>
      </c>
      <c r="K327" s="355">
        <v>0</v>
      </c>
      <c r="M327" s="364"/>
      <c r="N327" s="364"/>
    </row>
    <row r="328" spans="2:14" s="358" customFormat="1" x14ac:dyDescent="0.2">
      <c r="B328" s="305">
        <v>41297.385416666664</v>
      </c>
      <c r="C328" s="117" t="s">
        <v>639</v>
      </c>
      <c r="D328" s="117" t="s">
        <v>554</v>
      </c>
      <c r="E328" s="116"/>
      <c r="F328" s="348">
        <v>64</v>
      </c>
      <c r="G328" s="348">
        <v>332</v>
      </c>
      <c r="H328" s="348">
        <v>21248</v>
      </c>
      <c r="I328" s="355">
        <v>0.18489947048509134</v>
      </c>
      <c r="J328" s="355">
        <v>5.569261159189498E-4</v>
      </c>
      <c r="K328" s="355">
        <v>0</v>
      </c>
      <c r="M328" s="364"/>
      <c r="N328" s="364"/>
    </row>
    <row r="329" spans="2:14" s="358" customFormat="1" x14ac:dyDescent="0.2">
      <c r="B329" s="305">
        <v>41297.388888888891</v>
      </c>
      <c r="C329" s="117" t="s">
        <v>686</v>
      </c>
      <c r="D329" s="117" t="s">
        <v>551</v>
      </c>
      <c r="E329" s="116"/>
      <c r="F329" s="348">
        <v>1</v>
      </c>
      <c r="G329" s="348">
        <v>50</v>
      </c>
      <c r="H329" s="348">
        <v>50</v>
      </c>
      <c r="I329" s="355">
        <v>1.9361571540038762E-4</v>
      </c>
      <c r="J329" s="355">
        <v>3.872314308007752E-6</v>
      </c>
      <c r="K329" s="355">
        <v>0</v>
      </c>
      <c r="M329" s="364"/>
      <c r="N329" s="364"/>
    </row>
    <row r="330" spans="2:14" s="358" customFormat="1" x14ac:dyDescent="0.2">
      <c r="B330" s="305">
        <v>41297.444444444445</v>
      </c>
      <c r="C330" s="117" t="s">
        <v>686</v>
      </c>
      <c r="D330" s="117" t="s">
        <v>551</v>
      </c>
      <c r="E330" s="116"/>
      <c r="F330" s="348">
        <v>4</v>
      </c>
      <c r="G330" s="348">
        <v>75</v>
      </c>
      <c r="H330" s="348">
        <v>300</v>
      </c>
      <c r="I330" s="355">
        <v>1.1616942924023257E-3</v>
      </c>
      <c r="J330" s="355">
        <v>1.5489257232031008E-5</v>
      </c>
      <c r="K330" s="355">
        <v>0</v>
      </c>
      <c r="M330" s="364"/>
      <c r="N330" s="364"/>
    </row>
    <row r="331" spans="2:14" s="358" customFormat="1" x14ac:dyDescent="0.2">
      <c r="B331" s="305">
        <v>41296.385416666664</v>
      </c>
      <c r="C331" s="117" t="s">
        <v>686</v>
      </c>
      <c r="D331" s="117" t="s">
        <v>551</v>
      </c>
      <c r="E331" s="116"/>
      <c r="F331" s="348">
        <v>1</v>
      </c>
      <c r="G331" s="348">
        <v>120</v>
      </c>
      <c r="H331" s="348">
        <v>120</v>
      </c>
      <c r="I331" s="355">
        <v>4.6467771696093028E-4</v>
      </c>
      <c r="J331" s="355">
        <v>3.872314308007752E-6</v>
      </c>
      <c r="K331" s="355">
        <v>0</v>
      </c>
      <c r="M331" s="364"/>
      <c r="N331" s="364"/>
    </row>
    <row r="332" spans="2:14" s="358" customFormat="1" x14ac:dyDescent="0.2">
      <c r="B332" s="305">
        <v>41298.399305555555</v>
      </c>
      <c r="C332" s="117" t="s">
        <v>701</v>
      </c>
      <c r="D332" s="117" t="s">
        <v>551</v>
      </c>
      <c r="E332" s="116"/>
      <c r="F332" s="348">
        <v>518</v>
      </c>
      <c r="G332" s="348">
        <v>185</v>
      </c>
      <c r="H332" s="348">
        <v>95830</v>
      </c>
      <c r="I332" s="355">
        <v>0.37108388013638294</v>
      </c>
      <c r="J332" s="355">
        <v>2.0058588115480155E-3</v>
      </c>
      <c r="K332" s="355">
        <v>0</v>
      </c>
      <c r="M332" s="364"/>
      <c r="N332" s="364"/>
    </row>
    <row r="333" spans="2:14" s="358" customFormat="1" x14ac:dyDescent="0.2">
      <c r="B333" s="305">
        <v>41297.565972222219</v>
      </c>
      <c r="C333" s="117" t="s">
        <v>686</v>
      </c>
      <c r="D333" s="117" t="s">
        <v>551</v>
      </c>
      <c r="E333" s="116"/>
      <c r="F333" s="348">
        <v>3</v>
      </c>
      <c r="G333" s="348">
        <v>35</v>
      </c>
      <c r="H333" s="348">
        <v>105</v>
      </c>
      <c r="I333" s="355">
        <v>4.0659300234081397E-4</v>
      </c>
      <c r="J333" s="355">
        <v>1.1616942924023257E-5</v>
      </c>
      <c r="K333" s="355">
        <v>0</v>
      </c>
      <c r="M333" s="364"/>
      <c r="N333" s="364"/>
    </row>
    <row r="334" spans="2:14" s="358" customFormat="1" x14ac:dyDescent="0.2">
      <c r="B334" s="305">
        <v>41297.434027777781</v>
      </c>
      <c r="C334" s="117" t="s">
        <v>656</v>
      </c>
      <c r="D334" s="117" t="s">
        <v>554</v>
      </c>
      <c r="E334" s="116"/>
      <c r="F334" s="348">
        <v>6</v>
      </c>
      <c r="G334" s="348">
        <v>211</v>
      </c>
      <c r="H334" s="348">
        <v>1266</v>
      </c>
      <c r="I334" s="355">
        <v>1.1016694730521727E-2</v>
      </c>
      <c r="J334" s="355">
        <v>5.2211823367401547E-5</v>
      </c>
      <c r="K334" s="355">
        <v>0</v>
      </c>
      <c r="M334" s="364"/>
      <c r="N334" s="364"/>
    </row>
    <row r="335" spans="2:14" s="358" customFormat="1" x14ac:dyDescent="0.2">
      <c r="B335" s="305">
        <v>41298.37777777778</v>
      </c>
      <c r="C335" s="117" t="s">
        <v>656</v>
      </c>
      <c r="D335" s="117" t="s">
        <v>554</v>
      </c>
      <c r="E335" s="116"/>
      <c r="F335" s="348">
        <v>182</v>
      </c>
      <c r="G335" s="348">
        <v>321</v>
      </c>
      <c r="H335" s="348">
        <v>58422</v>
      </c>
      <c r="I335" s="355">
        <v>0.50838652412838892</v>
      </c>
      <c r="J335" s="355">
        <v>1.5837586421445136E-3</v>
      </c>
      <c r="K335" s="355">
        <v>0</v>
      </c>
      <c r="M335" s="364"/>
      <c r="N335" s="364"/>
    </row>
    <row r="336" spans="2:14" s="358" customFormat="1" x14ac:dyDescent="0.2">
      <c r="B336" s="305">
        <v>41297.388888888891</v>
      </c>
      <c r="C336" s="117" t="s">
        <v>677</v>
      </c>
      <c r="D336" s="117" t="s">
        <v>554</v>
      </c>
      <c r="E336" s="116"/>
      <c r="F336" s="348">
        <v>419</v>
      </c>
      <c r="G336" s="348">
        <v>325</v>
      </c>
      <c r="H336" s="348">
        <v>136175</v>
      </c>
      <c r="I336" s="355">
        <v>1.1849908411759844</v>
      </c>
      <c r="J336" s="355">
        <v>3.646125665156875E-3</v>
      </c>
      <c r="K336" s="355">
        <v>0</v>
      </c>
      <c r="M336" s="364"/>
      <c r="N336" s="364"/>
    </row>
    <row r="337" spans="2:14" s="358" customFormat="1" x14ac:dyDescent="0.2">
      <c r="B337" s="305">
        <v>41298.37777777778</v>
      </c>
      <c r="C337" s="117" t="s">
        <v>702</v>
      </c>
      <c r="D337" s="117" t="s">
        <v>554</v>
      </c>
      <c r="E337" s="116"/>
      <c r="F337" s="348">
        <v>62</v>
      </c>
      <c r="G337" s="348">
        <v>176</v>
      </c>
      <c r="H337" s="348">
        <v>10912</v>
      </c>
      <c r="I337" s="355">
        <v>9.4955902764180949E-2</v>
      </c>
      <c r="J337" s="355">
        <v>5.395221747964827E-4</v>
      </c>
      <c r="K337" s="355">
        <v>0</v>
      </c>
      <c r="M337" s="364"/>
      <c r="N337" s="364"/>
    </row>
    <row r="338" spans="2:14" s="358" customFormat="1" x14ac:dyDescent="0.2">
      <c r="B338" s="305">
        <v>41299.378472222219</v>
      </c>
      <c r="C338" s="117" t="s">
        <v>702</v>
      </c>
      <c r="D338" s="117" t="s">
        <v>554</v>
      </c>
      <c r="E338" s="116"/>
      <c r="F338" s="348">
        <v>14</v>
      </c>
      <c r="G338" s="348">
        <v>120</v>
      </c>
      <c r="H338" s="348">
        <v>1680</v>
      </c>
      <c r="I338" s="355">
        <v>1.4619310542872433E-2</v>
      </c>
      <c r="J338" s="355">
        <v>1.2182758785727028E-4</v>
      </c>
      <c r="K338" s="355">
        <v>0</v>
      </c>
      <c r="M338" s="364"/>
      <c r="N338" s="364"/>
    </row>
    <row r="339" spans="2:14" s="358" customFormat="1" x14ac:dyDescent="0.2">
      <c r="B339" s="305">
        <v>41299.40625</v>
      </c>
      <c r="C339" s="117" t="s">
        <v>702</v>
      </c>
      <c r="D339" s="117" t="s">
        <v>554</v>
      </c>
      <c r="E339" s="116"/>
      <c r="F339" s="348">
        <v>38</v>
      </c>
      <c r="G339" s="348">
        <v>237</v>
      </c>
      <c r="H339" s="348">
        <v>9006</v>
      </c>
      <c r="I339" s="355">
        <v>7.8369946874469729E-2</v>
      </c>
      <c r="J339" s="355">
        <v>3.3067488132687648E-4</v>
      </c>
      <c r="K339" s="355">
        <v>0</v>
      </c>
      <c r="M339" s="364"/>
      <c r="N339" s="364"/>
    </row>
    <row r="340" spans="2:14" s="358" customFormat="1" x14ac:dyDescent="0.2">
      <c r="B340" s="305">
        <v>41295.565972222219</v>
      </c>
      <c r="C340" s="117" t="s">
        <v>629</v>
      </c>
      <c r="D340" s="117" t="s">
        <v>551</v>
      </c>
      <c r="E340" s="116"/>
      <c r="F340" s="348">
        <v>1</v>
      </c>
      <c r="G340" s="348">
        <v>130</v>
      </c>
      <c r="H340" s="348">
        <v>130</v>
      </c>
      <c r="I340" s="355">
        <v>5.034008600410078E-4</v>
      </c>
      <c r="J340" s="355">
        <v>3.872314308007752E-6</v>
      </c>
      <c r="K340" s="355">
        <v>0</v>
      </c>
      <c r="M340" s="364"/>
      <c r="N340" s="364"/>
    </row>
    <row r="341" spans="2:14" s="358" customFormat="1" x14ac:dyDescent="0.2">
      <c r="B341" s="305">
        <v>41296.416666666664</v>
      </c>
      <c r="C341" s="117" t="s">
        <v>586</v>
      </c>
      <c r="D341" s="117" t="s">
        <v>554</v>
      </c>
      <c r="E341" s="116"/>
      <c r="F341" s="348">
        <v>91</v>
      </c>
      <c r="G341" s="348">
        <v>230</v>
      </c>
      <c r="H341" s="348">
        <v>20930</v>
      </c>
      <c r="I341" s="355">
        <v>0.18213224384661908</v>
      </c>
      <c r="J341" s="355">
        <v>7.9187932107225678E-4</v>
      </c>
      <c r="K341" s="355">
        <v>0</v>
      </c>
      <c r="M341" s="364"/>
      <c r="N341" s="364"/>
    </row>
    <row r="342" spans="2:14" s="358" customFormat="1" x14ac:dyDescent="0.2">
      <c r="B342" s="305">
        <v>41296.434027777781</v>
      </c>
      <c r="C342" s="117" t="s">
        <v>703</v>
      </c>
      <c r="D342" s="117" t="s">
        <v>551</v>
      </c>
      <c r="E342" s="116"/>
      <c r="F342" s="348">
        <v>1</v>
      </c>
      <c r="G342" s="348">
        <v>75</v>
      </c>
      <c r="H342" s="348">
        <v>75</v>
      </c>
      <c r="I342" s="355">
        <v>2.9042357310058142E-4</v>
      </c>
      <c r="J342" s="355">
        <v>3.872314308007752E-6</v>
      </c>
      <c r="K342" s="355">
        <v>0</v>
      </c>
      <c r="M342" s="364"/>
      <c r="N342" s="364"/>
    </row>
    <row r="343" spans="2:14" s="358" customFormat="1" x14ac:dyDescent="0.2">
      <c r="B343" s="305">
        <v>41296.5625</v>
      </c>
      <c r="C343" s="117" t="s">
        <v>703</v>
      </c>
      <c r="D343" s="117" t="s">
        <v>551</v>
      </c>
      <c r="E343" s="116"/>
      <c r="F343" s="348">
        <v>2</v>
      </c>
      <c r="G343" s="348">
        <v>60</v>
      </c>
      <c r="H343" s="348">
        <v>120</v>
      </c>
      <c r="I343" s="355">
        <v>4.6467771696093028E-4</v>
      </c>
      <c r="J343" s="355">
        <v>7.7446286160155041E-6</v>
      </c>
      <c r="K343" s="355">
        <v>0</v>
      </c>
      <c r="M343" s="364"/>
      <c r="N343" s="364"/>
    </row>
    <row r="344" spans="2:14" s="358" customFormat="1" x14ac:dyDescent="0.2">
      <c r="B344" s="305">
        <v>41296.621921296297</v>
      </c>
      <c r="C344" s="117" t="s">
        <v>703</v>
      </c>
      <c r="D344" s="117" t="s">
        <v>551</v>
      </c>
      <c r="E344" s="116"/>
      <c r="F344" s="348">
        <v>4</v>
      </c>
      <c r="G344" s="348">
        <v>34</v>
      </c>
      <c r="H344" s="348">
        <v>136</v>
      </c>
      <c r="I344" s="355">
        <v>5.266347458890543E-4</v>
      </c>
      <c r="J344" s="355">
        <v>1.5489257232031008E-5</v>
      </c>
      <c r="K344" s="355">
        <v>0</v>
      </c>
      <c r="M344" s="364"/>
      <c r="N344" s="364"/>
    </row>
    <row r="345" spans="2:14" s="358" customFormat="1" x14ac:dyDescent="0.2">
      <c r="B345" s="305">
        <v>41296.5625</v>
      </c>
      <c r="C345" s="117" t="s">
        <v>703</v>
      </c>
      <c r="D345" s="117" t="s">
        <v>551</v>
      </c>
      <c r="E345" s="116"/>
      <c r="F345" s="348">
        <v>3</v>
      </c>
      <c r="G345" s="348">
        <v>40</v>
      </c>
      <c r="H345" s="348">
        <v>120</v>
      </c>
      <c r="I345" s="355">
        <v>4.6467771696093028E-4</v>
      </c>
      <c r="J345" s="355">
        <v>1.1616942924023257E-5</v>
      </c>
      <c r="K345" s="355">
        <v>0</v>
      </c>
      <c r="M345" s="364"/>
      <c r="N345" s="364"/>
    </row>
    <row r="346" spans="2:14" s="358" customFormat="1" x14ac:dyDescent="0.2">
      <c r="B346" s="305">
        <v>41296.378472222219</v>
      </c>
      <c r="C346" s="117" t="s">
        <v>703</v>
      </c>
      <c r="D346" s="117" t="s">
        <v>551</v>
      </c>
      <c r="E346" s="116"/>
      <c r="F346" s="348">
        <v>3</v>
      </c>
      <c r="G346" s="348">
        <v>215</v>
      </c>
      <c r="H346" s="348">
        <v>645</v>
      </c>
      <c r="I346" s="355">
        <v>2.4976427286650003E-3</v>
      </c>
      <c r="J346" s="355">
        <v>1.1616942924023257E-5</v>
      </c>
      <c r="K346" s="355">
        <v>0</v>
      </c>
      <c r="M346" s="364"/>
      <c r="N346" s="364"/>
    </row>
    <row r="347" spans="2:14" s="358" customFormat="1" x14ac:dyDescent="0.2">
      <c r="B347" s="305">
        <v>41296.375</v>
      </c>
      <c r="C347" s="117" t="s">
        <v>701</v>
      </c>
      <c r="D347" s="117" t="s">
        <v>551</v>
      </c>
      <c r="E347" s="116"/>
      <c r="F347" s="348">
        <v>46</v>
      </c>
      <c r="G347" s="348">
        <v>400</v>
      </c>
      <c r="H347" s="348">
        <v>18400</v>
      </c>
      <c r="I347" s="355">
        <v>7.125058326734264E-2</v>
      </c>
      <c r="J347" s="355">
        <v>1.781264581683566E-4</v>
      </c>
      <c r="K347" s="355">
        <v>0</v>
      </c>
      <c r="M347" s="364"/>
      <c r="N347" s="364"/>
    </row>
    <row r="348" spans="2:14" s="358" customFormat="1" x14ac:dyDescent="0.2">
      <c r="B348" s="305">
        <v>41296.416666666664</v>
      </c>
      <c r="C348" s="117" t="s">
        <v>611</v>
      </c>
      <c r="D348" s="117" t="s">
        <v>551</v>
      </c>
      <c r="E348" s="116"/>
      <c r="F348" s="348">
        <v>70</v>
      </c>
      <c r="G348" s="348">
        <v>75</v>
      </c>
      <c r="H348" s="348">
        <v>5250</v>
      </c>
      <c r="I348" s="355">
        <v>2.0329650117040701E-2</v>
      </c>
      <c r="J348" s="355">
        <v>2.7106200156054268E-4</v>
      </c>
      <c r="K348" s="355">
        <v>0</v>
      </c>
      <c r="M348" s="364"/>
      <c r="N348" s="364"/>
    </row>
    <row r="349" spans="2:14" s="358" customFormat="1" x14ac:dyDescent="0.2">
      <c r="B349" s="305">
        <v>41296.556944444441</v>
      </c>
      <c r="C349" s="117" t="s">
        <v>637</v>
      </c>
      <c r="D349" s="117" t="s">
        <v>554</v>
      </c>
      <c r="E349" s="116"/>
      <c r="F349" s="348">
        <v>2</v>
      </c>
      <c r="G349" s="348">
        <v>53</v>
      </c>
      <c r="H349" s="348">
        <v>106</v>
      </c>
      <c r="I349" s="355">
        <v>9.224088794907607E-4</v>
      </c>
      <c r="J349" s="355">
        <v>1.7403941122467181E-5</v>
      </c>
      <c r="K349" s="355">
        <v>0</v>
      </c>
      <c r="M349" s="364"/>
      <c r="N349" s="364"/>
    </row>
    <row r="350" spans="2:14" s="358" customFormat="1" x14ac:dyDescent="0.2">
      <c r="B350" s="305">
        <v>41296.364583333336</v>
      </c>
      <c r="C350" s="117" t="s">
        <v>637</v>
      </c>
      <c r="D350" s="117" t="s">
        <v>554</v>
      </c>
      <c r="E350" s="116"/>
      <c r="F350" s="348">
        <v>6</v>
      </c>
      <c r="G350" s="348">
        <v>265</v>
      </c>
      <c r="H350" s="348">
        <v>1590</v>
      </c>
      <c r="I350" s="355">
        <v>1.383613319236141E-2</v>
      </c>
      <c r="J350" s="355">
        <v>5.2211823367401547E-5</v>
      </c>
      <c r="K350" s="355">
        <v>0</v>
      </c>
      <c r="M350" s="364"/>
      <c r="N350" s="364"/>
    </row>
    <row r="351" spans="2:14" s="358" customFormat="1" x14ac:dyDescent="0.2">
      <c r="B351" s="305">
        <v>41296.378472222219</v>
      </c>
      <c r="C351" s="117" t="s">
        <v>611</v>
      </c>
      <c r="D351" s="117" t="s">
        <v>551</v>
      </c>
      <c r="E351" s="116"/>
      <c r="F351" s="348">
        <v>13</v>
      </c>
      <c r="G351" s="348">
        <v>135</v>
      </c>
      <c r="H351" s="348">
        <v>1755</v>
      </c>
      <c r="I351" s="355">
        <v>6.795911610553605E-3</v>
      </c>
      <c r="J351" s="355">
        <v>5.0340086004100782E-5</v>
      </c>
      <c r="K351" s="355">
        <v>0</v>
      </c>
      <c r="M351" s="364"/>
      <c r="N351" s="364"/>
    </row>
    <row r="352" spans="2:14" s="358" customFormat="1" x14ac:dyDescent="0.2">
      <c r="B352" s="305">
        <v>41296.364583333336</v>
      </c>
      <c r="C352" s="117" t="s">
        <v>638</v>
      </c>
      <c r="D352" s="117" t="s">
        <v>554</v>
      </c>
      <c r="E352" s="116"/>
      <c r="F352" s="348">
        <v>26</v>
      </c>
      <c r="G352" s="348">
        <v>360</v>
      </c>
      <c r="H352" s="348">
        <v>9360</v>
      </c>
      <c r="I352" s="355">
        <v>8.145044445314642E-2</v>
      </c>
      <c r="J352" s="355">
        <v>2.2625123459207337E-4</v>
      </c>
      <c r="K352" s="355">
        <v>0</v>
      </c>
      <c r="M352" s="364"/>
      <c r="N352" s="364"/>
    </row>
    <row r="353" spans="2:14" s="358" customFormat="1" x14ac:dyDescent="0.2">
      <c r="B353" s="305">
        <v>41297.48265046296</v>
      </c>
      <c r="C353" s="117" t="s">
        <v>637</v>
      </c>
      <c r="D353" s="117" t="s">
        <v>554</v>
      </c>
      <c r="E353" s="116"/>
      <c r="F353" s="348">
        <v>3</v>
      </c>
      <c r="G353" s="348">
        <v>107</v>
      </c>
      <c r="H353" s="348">
        <v>321</v>
      </c>
      <c r="I353" s="355">
        <v>2.7933325501559828E-3</v>
      </c>
      <c r="J353" s="355">
        <v>2.6105911683700774E-5</v>
      </c>
      <c r="K353" s="355">
        <v>0</v>
      </c>
      <c r="M353" s="364"/>
      <c r="N353" s="364"/>
    </row>
    <row r="354" spans="2:14" s="358" customFormat="1" x14ac:dyDescent="0.2">
      <c r="B354" s="305">
        <v>41297.359027777777</v>
      </c>
      <c r="C354" s="117" t="s">
        <v>592</v>
      </c>
      <c r="D354" s="117" t="s">
        <v>554</v>
      </c>
      <c r="E354" s="116"/>
      <c r="F354" s="348">
        <v>266</v>
      </c>
      <c r="G354" s="348">
        <v>387</v>
      </c>
      <c r="H354" s="348">
        <v>102942</v>
      </c>
      <c r="I354" s="355">
        <v>0.89579825351450837</v>
      </c>
      <c r="J354" s="355">
        <v>2.3147241692881354E-3</v>
      </c>
      <c r="K354" s="355">
        <v>0</v>
      </c>
      <c r="M354" s="364"/>
      <c r="N354" s="364"/>
    </row>
    <row r="355" spans="2:14" s="358" customFormat="1" x14ac:dyDescent="0.2">
      <c r="B355" s="305">
        <v>41298.361111111109</v>
      </c>
      <c r="C355" s="117" t="s">
        <v>592</v>
      </c>
      <c r="D355" s="117" t="s">
        <v>554</v>
      </c>
      <c r="E355" s="116"/>
      <c r="F355" s="348">
        <v>85</v>
      </c>
      <c r="G355" s="348">
        <v>392</v>
      </c>
      <c r="H355" s="348">
        <v>33320</v>
      </c>
      <c r="I355" s="355">
        <v>0.28994965910030324</v>
      </c>
      <c r="J355" s="355">
        <v>7.3966749770485525E-4</v>
      </c>
      <c r="K355" s="355">
        <v>0</v>
      </c>
      <c r="M355" s="364"/>
      <c r="N355" s="364"/>
    </row>
    <row r="356" spans="2:14" s="358" customFormat="1" x14ac:dyDescent="0.2">
      <c r="B356" s="305">
        <v>41297.382488425923</v>
      </c>
      <c r="C356" s="117" t="s">
        <v>666</v>
      </c>
      <c r="D356" s="117" t="s">
        <v>554</v>
      </c>
      <c r="E356" s="116"/>
      <c r="F356" s="348">
        <v>156</v>
      </c>
      <c r="G356" s="348">
        <v>139</v>
      </c>
      <c r="H356" s="348">
        <v>21684</v>
      </c>
      <c r="I356" s="355">
        <v>0.18869352964978919</v>
      </c>
      <c r="J356" s="355">
        <v>1.3575074075524403E-3</v>
      </c>
      <c r="K356" s="355">
        <v>0</v>
      </c>
      <c r="M356" s="364"/>
      <c r="N356" s="364"/>
    </row>
    <row r="357" spans="2:14" s="358" customFormat="1" x14ac:dyDescent="0.2">
      <c r="B357" s="305">
        <v>41296.454861111109</v>
      </c>
      <c r="C357" s="117" t="s">
        <v>684</v>
      </c>
      <c r="D357" s="117" t="s">
        <v>554</v>
      </c>
      <c r="E357" s="116"/>
      <c r="F357" s="348">
        <v>20</v>
      </c>
      <c r="G357" s="348">
        <v>263</v>
      </c>
      <c r="H357" s="348">
        <v>5260</v>
      </c>
      <c r="I357" s="355">
        <v>4.5772365152088691E-2</v>
      </c>
      <c r="J357" s="355">
        <v>1.7403941122467182E-4</v>
      </c>
      <c r="K357" s="355">
        <v>0</v>
      </c>
      <c r="M357" s="364"/>
      <c r="N357" s="364"/>
    </row>
    <row r="358" spans="2:14" s="358" customFormat="1" x14ac:dyDescent="0.2">
      <c r="B358" s="305">
        <v>41296.381944444445</v>
      </c>
      <c r="C358" s="117" t="s">
        <v>598</v>
      </c>
      <c r="D358" s="117" t="s">
        <v>551</v>
      </c>
      <c r="E358" s="116"/>
      <c r="F358" s="348">
        <v>1</v>
      </c>
      <c r="G358" s="348">
        <v>35</v>
      </c>
      <c r="H358" s="348">
        <v>35</v>
      </c>
      <c r="I358" s="355">
        <v>1.3553100078027134E-4</v>
      </c>
      <c r="J358" s="355">
        <v>3.872314308007752E-6</v>
      </c>
      <c r="K358" s="355">
        <v>0</v>
      </c>
      <c r="M358" s="364"/>
      <c r="N358" s="364"/>
    </row>
    <row r="359" spans="2:14" s="358" customFormat="1" x14ac:dyDescent="0.2">
      <c r="B359" s="305">
        <v>41296.368055555555</v>
      </c>
      <c r="C359" s="117" t="s">
        <v>598</v>
      </c>
      <c r="D359" s="117" t="s">
        <v>551</v>
      </c>
      <c r="E359" s="116"/>
      <c r="F359" s="348">
        <v>3</v>
      </c>
      <c r="G359" s="348">
        <v>200</v>
      </c>
      <c r="H359" s="348">
        <v>600</v>
      </c>
      <c r="I359" s="355">
        <v>2.3233885848046513E-3</v>
      </c>
      <c r="J359" s="355">
        <v>1.1616942924023257E-5</v>
      </c>
      <c r="K359" s="355">
        <v>0</v>
      </c>
      <c r="M359" s="364"/>
      <c r="N359" s="364"/>
    </row>
    <row r="360" spans="2:14" s="358" customFormat="1" x14ac:dyDescent="0.2">
      <c r="B360" s="305">
        <v>41296.458333333336</v>
      </c>
      <c r="C360" s="117" t="s">
        <v>598</v>
      </c>
      <c r="D360" s="117" t="s">
        <v>551</v>
      </c>
      <c r="E360" s="116"/>
      <c r="F360" s="348">
        <v>6</v>
      </c>
      <c r="G360" s="348">
        <v>40</v>
      </c>
      <c r="H360" s="348">
        <v>240</v>
      </c>
      <c r="I360" s="355">
        <v>9.2935543392186056E-4</v>
      </c>
      <c r="J360" s="355">
        <v>2.3233885848046514E-5</v>
      </c>
      <c r="K360" s="355">
        <v>0</v>
      </c>
      <c r="M360" s="364"/>
      <c r="N360" s="364"/>
    </row>
    <row r="361" spans="2:14" s="358" customFormat="1" x14ac:dyDescent="0.2">
      <c r="B361" s="305">
        <v>41296.545138888891</v>
      </c>
      <c r="C361" s="117" t="s">
        <v>598</v>
      </c>
      <c r="D361" s="117" t="s">
        <v>551</v>
      </c>
      <c r="E361" s="116"/>
      <c r="F361" s="348">
        <v>3</v>
      </c>
      <c r="G361" s="348">
        <v>45</v>
      </c>
      <c r="H361" s="348">
        <v>135</v>
      </c>
      <c r="I361" s="355">
        <v>5.2276243158104658E-4</v>
      </c>
      <c r="J361" s="355">
        <v>1.1616942924023257E-5</v>
      </c>
      <c r="K361" s="355">
        <v>0</v>
      </c>
      <c r="M361" s="364"/>
      <c r="N361" s="364"/>
    </row>
    <row r="362" spans="2:14" s="358" customFormat="1" x14ac:dyDescent="0.2">
      <c r="B362" s="305">
        <v>41296.381944444445</v>
      </c>
      <c r="C362" s="117" t="s">
        <v>641</v>
      </c>
      <c r="D362" s="117" t="s">
        <v>551</v>
      </c>
      <c r="E362" s="116"/>
      <c r="F362" s="348">
        <v>152</v>
      </c>
      <c r="G362" s="348">
        <v>324</v>
      </c>
      <c r="H362" s="348">
        <v>49248</v>
      </c>
      <c r="I362" s="355">
        <v>0.19070373504076579</v>
      </c>
      <c r="J362" s="355">
        <v>5.8859177481717837E-4</v>
      </c>
      <c r="K362" s="355">
        <v>0</v>
      </c>
      <c r="M362" s="364"/>
      <c r="N362" s="364"/>
    </row>
    <row r="363" spans="2:14" s="358" customFormat="1" x14ac:dyDescent="0.2">
      <c r="B363" s="305">
        <v>41296.381944444445</v>
      </c>
      <c r="C363" s="117" t="s">
        <v>598</v>
      </c>
      <c r="D363" s="117" t="s">
        <v>551</v>
      </c>
      <c r="E363" s="116"/>
      <c r="F363" s="348">
        <v>23</v>
      </c>
      <c r="G363" s="348">
        <v>375</v>
      </c>
      <c r="H363" s="348">
        <v>8625</v>
      </c>
      <c r="I363" s="355">
        <v>3.3398710906566861E-2</v>
      </c>
      <c r="J363" s="355">
        <v>8.9063229084178301E-5</v>
      </c>
      <c r="K363" s="355">
        <v>0</v>
      </c>
      <c r="M363" s="364"/>
      <c r="N363" s="364"/>
    </row>
    <row r="364" spans="2:14" s="358" customFormat="1" x14ac:dyDescent="0.2">
      <c r="B364" s="305">
        <v>41296.375</v>
      </c>
      <c r="C364" s="117" t="s">
        <v>702</v>
      </c>
      <c r="D364" s="117" t="s">
        <v>554</v>
      </c>
      <c r="E364" s="116"/>
      <c r="F364" s="348">
        <v>61</v>
      </c>
      <c r="G364" s="348">
        <v>60</v>
      </c>
      <c r="H364" s="348">
        <v>3660</v>
      </c>
      <c r="I364" s="355">
        <v>3.1849212254114946E-2</v>
      </c>
      <c r="J364" s="355">
        <v>5.3082020423524904E-4</v>
      </c>
      <c r="K364" s="355">
        <v>0</v>
      </c>
      <c r="M364" s="364"/>
      <c r="N364" s="364"/>
    </row>
    <row r="365" spans="2:14" s="358" customFormat="1" x14ac:dyDescent="0.2">
      <c r="B365" s="305">
        <v>41297.385416666664</v>
      </c>
      <c r="C365" s="117" t="s">
        <v>598</v>
      </c>
      <c r="D365" s="117" t="s">
        <v>551</v>
      </c>
      <c r="E365" s="116"/>
      <c r="F365" s="348">
        <v>2</v>
      </c>
      <c r="G365" s="348">
        <v>437</v>
      </c>
      <c r="H365" s="348">
        <v>874</v>
      </c>
      <c r="I365" s="355">
        <v>3.3844027051987756E-3</v>
      </c>
      <c r="J365" s="355">
        <v>7.7446286160155041E-6</v>
      </c>
      <c r="K365" s="355">
        <v>0</v>
      </c>
      <c r="M365" s="364"/>
      <c r="N365" s="364"/>
    </row>
    <row r="366" spans="2:14" s="358" customFormat="1" x14ac:dyDescent="0.2">
      <c r="B366" s="305">
        <v>41297.576388888891</v>
      </c>
      <c r="C366" s="117" t="s">
        <v>703</v>
      </c>
      <c r="D366" s="117" t="s">
        <v>551</v>
      </c>
      <c r="E366" s="116"/>
      <c r="F366" s="348">
        <v>2</v>
      </c>
      <c r="G366" s="348">
        <v>170</v>
      </c>
      <c r="H366" s="348">
        <v>340</v>
      </c>
      <c r="I366" s="355">
        <v>1.3165868647226357E-3</v>
      </c>
      <c r="J366" s="355">
        <v>7.7446286160155041E-6</v>
      </c>
      <c r="K366" s="355">
        <v>0</v>
      </c>
      <c r="M366" s="364"/>
      <c r="N366" s="364"/>
    </row>
    <row r="367" spans="2:14" s="358" customFormat="1" x14ac:dyDescent="0.2">
      <c r="B367" s="305">
        <v>41297.579861111109</v>
      </c>
      <c r="C367" s="117" t="s">
        <v>703</v>
      </c>
      <c r="D367" s="117" t="s">
        <v>551</v>
      </c>
      <c r="E367" s="116"/>
      <c r="F367" s="348">
        <v>2</v>
      </c>
      <c r="G367" s="348">
        <v>45</v>
      </c>
      <c r="H367" s="348">
        <v>90</v>
      </c>
      <c r="I367" s="355">
        <v>3.4850828772069772E-4</v>
      </c>
      <c r="J367" s="355">
        <v>7.7446286160155041E-6</v>
      </c>
      <c r="K367" s="355">
        <v>0</v>
      </c>
      <c r="M367" s="364"/>
      <c r="N367" s="364"/>
    </row>
    <row r="368" spans="2:14" s="358" customFormat="1" x14ac:dyDescent="0.2">
      <c r="B368" s="305">
        <v>41296.513888888891</v>
      </c>
      <c r="C368" s="117" t="s">
        <v>669</v>
      </c>
      <c r="D368" s="117" t="s">
        <v>554</v>
      </c>
      <c r="E368" s="116"/>
      <c r="F368" s="348">
        <v>10</v>
      </c>
      <c r="G368" s="348">
        <v>115</v>
      </c>
      <c r="H368" s="348">
        <v>1150</v>
      </c>
      <c r="I368" s="355">
        <v>1.0007266145418629E-2</v>
      </c>
      <c r="J368" s="355">
        <v>8.701970561233591E-5</v>
      </c>
      <c r="K368" s="355">
        <v>0</v>
      </c>
      <c r="M368" s="364"/>
      <c r="N368" s="364"/>
    </row>
    <row r="369" spans="2:14" s="358" customFormat="1" x14ac:dyDescent="0.2">
      <c r="B369" s="305">
        <v>41298.375</v>
      </c>
      <c r="C369" s="117" t="s">
        <v>598</v>
      </c>
      <c r="D369" s="117" t="s">
        <v>551</v>
      </c>
      <c r="E369" s="116"/>
      <c r="F369" s="348">
        <v>4</v>
      </c>
      <c r="G369" s="348">
        <v>90</v>
      </c>
      <c r="H369" s="348">
        <v>360</v>
      </c>
      <c r="I369" s="355">
        <v>1.3940331508827909E-3</v>
      </c>
      <c r="J369" s="355">
        <v>1.5489257232031008E-5</v>
      </c>
      <c r="K369" s="355">
        <v>0</v>
      </c>
      <c r="M369" s="364"/>
      <c r="N369" s="364"/>
    </row>
    <row r="370" spans="2:14" s="358" customFormat="1" x14ac:dyDescent="0.2">
      <c r="B370" s="305">
        <v>41296.378472222219</v>
      </c>
      <c r="C370" s="117" t="s">
        <v>661</v>
      </c>
      <c r="D370" s="117" t="s">
        <v>554</v>
      </c>
      <c r="E370" s="116"/>
      <c r="F370" s="348">
        <v>1</v>
      </c>
      <c r="G370" s="348">
        <v>137</v>
      </c>
      <c r="H370" s="348">
        <v>137</v>
      </c>
      <c r="I370" s="355">
        <v>1.1921699668890021E-3</v>
      </c>
      <c r="J370" s="355">
        <v>8.7019705612335906E-6</v>
      </c>
      <c r="K370" s="355">
        <v>0</v>
      </c>
      <c r="M370" s="364"/>
      <c r="N370" s="364"/>
    </row>
    <row r="371" spans="2:14" s="358" customFormat="1" x14ac:dyDescent="0.2">
      <c r="B371" s="305">
        <v>41298.375</v>
      </c>
      <c r="C371" s="117" t="s">
        <v>598</v>
      </c>
      <c r="D371" s="117" t="s">
        <v>551</v>
      </c>
      <c r="E371" s="116"/>
      <c r="F371" s="348">
        <v>87</v>
      </c>
      <c r="G371" s="348">
        <v>228</v>
      </c>
      <c r="H371" s="348">
        <v>19836</v>
      </c>
      <c r="I371" s="355">
        <v>7.6811226613641773E-2</v>
      </c>
      <c r="J371" s="355">
        <v>3.3689134479667447E-4</v>
      </c>
      <c r="K371" s="355">
        <v>0</v>
      </c>
      <c r="M371" s="364"/>
      <c r="N371" s="364"/>
    </row>
    <row r="372" spans="2:14" s="358" customFormat="1" x14ac:dyDescent="0.2">
      <c r="B372" s="305">
        <v>41298.479166666664</v>
      </c>
      <c r="C372" s="117" t="s">
        <v>598</v>
      </c>
      <c r="D372" s="117" t="s">
        <v>551</v>
      </c>
      <c r="E372" s="116"/>
      <c r="F372" s="348">
        <v>40</v>
      </c>
      <c r="G372" s="348">
        <v>150</v>
      </c>
      <c r="H372" s="348">
        <v>6000</v>
      </c>
      <c r="I372" s="355">
        <v>2.3233885848046514E-2</v>
      </c>
      <c r="J372" s="355">
        <v>1.548925723203101E-4</v>
      </c>
      <c r="K372" s="355">
        <v>0</v>
      </c>
      <c r="M372" s="364"/>
      <c r="N372" s="364"/>
    </row>
    <row r="373" spans="2:14" s="358" customFormat="1" x14ac:dyDescent="0.2">
      <c r="B373" s="305">
        <v>41297.399305555555</v>
      </c>
      <c r="C373" s="117" t="s">
        <v>704</v>
      </c>
      <c r="D373" s="117" t="s">
        <v>554</v>
      </c>
      <c r="E373" s="116"/>
      <c r="F373" s="348">
        <v>23</v>
      </c>
      <c r="G373" s="348">
        <v>419</v>
      </c>
      <c r="H373" s="348">
        <v>9637</v>
      </c>
      <c r="I373" s="355">
        <v>8.3860890298608118E-2</v>
      </c>
      <c r="J373" s="355">
        <v>2.0014532290837261E-4</v>
      </c>
      <c r="K373" s="355">
        <v>0</v>
      </c>
      <c r="M373" s="364"/>
      <c r="N373" s="364"/>
    </row>
    <row r="374" spans="2:14" s="358" customFormat="1" x14ac:dyDescent="0.2">
      <c r="B374" s="305">
        <v>41297.402777777781</v>
      </c>
      <c r="C374" s="117" t="s">
        <v>625</v>
      </c>
      <c r="D374" s="117" t="s">
        <v>551</v>
      </c>
      <c r="E374" s="116"/>
      <c r="F374" s="348">
        <v>5</v>
      </c>
      <c r="G374" s="348">
        <v>315</v>
      </c>
      <c r="H374" s="348">
        <v>1575</v>
      </c>
      <c r="I374" s="355">
        <v>6.09889503511221E-3</v>
      </c>
      <c r="J374" s="355">
        <v>1.9361571540038763E-5</v>
      </c>
      <c r="K374" s="355">
        <v>0</v>
      </c>
      <c r="M374" s="364"/>
      <c r="N374" s="364"/>
    </row>
    <row r="375" spans="2:14" s="358" customFormat="1" x14ac:dyDescent="0.2">
      <c r="B375" s="305">
        <v>41297.357638888891</v>
      </c>
      <c r="C375" s="117" t="s">
        <v>705</v>
      </c>
      <c r="D375" s="117" t="s">
        <v>554</v>
      </c>
      <c r="E375" s="116"/>
      <c r="F375" s="348">
        <v>39</v>
      </c>
      <c r="G375" s="348">
        <v>425</v>
      </c>
      <c r="H375" s="348">
        <v>16575</v>
      </c>
      <c r="I375" s="355">
        <v>0.14423516205244677</v>
      </c>
      <c r="J375" s="355">
        <v>3.3937685188811009E-4</v>
      </c>
      <c r="K375" s="355">
        <v>0</v>
      </c>
      <c r="M375" s="364"/>
      <c r="N375" s="364"/>
    </row>
    <row r="376" spans="2:14" s="358" customFormat="1" x14ac:dyDescent="0.2">
      <c r="B376" s="305">
        <v>41297.390277777777</v>
      </c>
      <c r="C376" s="117" t="s">
        <v>670</v>
      </c>
      <c r="D376" s="117" t="s">
        <v>551</v>
      </c>
      <c r="E376" s="116"/>
      <c r="F376" s="348">
        <v>3</v>
      </c>
      <c r="G376" s="348">
        <v>218</v>
      </c>
      <c r="H376" s="348">
        <v>654</v>
      </c>
      <c r="I376" s="355">
        <v>2.5324935574370698E-3</v>
      </c>
      <c r="J376" s="355">
        <v>1.1616942924023257E-5</v>
      </c>
      <c r="K376" s="355">
        <v>0</v>
      </c>
      <c r="M376" s="364"/>
      <c r="N376" s="364"/>
    </row>
    <row r="377" spans="2:14" s="358" customFormat="1" x14ac:dyDescent="0.2">
      <c r="B377" s="305">
        <v>41298.383333333331</v>
      </c>
      <c r="C377" s="117" t="s">
        <v>706</v>
      </c>
      <c r="D377" s="117" t="s">
        <v>551</v>
      </c>
      <c r="E377" s="116"/>
      <c r="F377" s="348">
        <v>3</v>
      </c>
      <c r="G377" s="348">
        <v>398.33333333333331</v>
      </c>
      <c r="H377" s="348">
        <v>1195</v>
      </c>
      <c r="I377" s="355">
        <v>4.6274155980692644E-3</v>
      </c>
      <c r="J377" s="355">
        <v>1.1616942924023257E-5</v>
      </c>
      <c r="K377" s="355">
        <v>0</v>
      </c>
      <c r="M377" s="364"/>
      <c r="N377" s="364"/>
    </row>
    <row r="378" spans="2:14" s="358" customFormat="1" x14ac:dyDescent="0.2">
      <c r="B378" s="305">
        <v>41298.53125</v>
      </c>
      <c r="C378" s="117" t="s">
        <v>624</v>
      </c>
      <c r="D378" s="117" t="s">
        <v>554</v>
      </c>
      <c r="E378" s="116"/>
      <c r="F378" s="348">
        <v>2</v>
      </c>
      <c r="G378" s="348">
        <v>55</v>
      </c>
      <c r="H378" s="348">
        <v>110</v>
      </c>
      <c r="I378" s="355">
        <v>9.5721676173569502E-4</v>
      </c>
      <c r="J378" s="355">
        <v>1.7403941122467181E-5</v>
      </c>
      <c r="K378" s="355">
        <v>0</v>
      </c>
      <c r="M378" s="364"/>
      <c r="N378" s="364"/>
    </row>
    <row r="379" spans="2:14" s="358" customFormat="1" x14ac:dyDescent="0.2">
      <c r="B379" s="305">
        <v>41295.493055555555</v>
      </c>
      <c r="C379" s="117" t="s">
        <v>568</v>
      </c>
      <c r="D379" s="117" t="s">
        <v>554</v>
      </c>
      <c r="E379" s="116"/>
      <c r="F379" s="348">
        <v>1</v>
      </c>
      <c r="G379" s="348">
        <v>37</v>
      </c>
      <c r="H379" s="348">
        <v>37</v>
      </c>
      <c r="I379" s="355">
        <v>3.2197291076564288E-4</v>
      </c>
      <c r="J379" s="355">
        <v>8.7019705612335906E-6</v>
      </c>
      <c r="K379" s="355">
        <v>0</v>
      </c>
      <c r="M379" s="364"/>
      <c r="N379" s="364"/>
    </row>
    <row r="380" spans="2:14" s="358" customFormat="1" x14ac:dyDescent="0.2">
      <c r="B380" s="305">
        <v>41296.402777777781</v>
      </c>
      <c r="C380" s="117" t="s">
        <v>550</v>
      </c>
      <c r="D380" s="117" t="s">
        <v>551</v>
      </c>
      <c r="E380" s="116"/>
      <c r="F380" s="348">
        <v>26</v>
      </c>
      <c r="G380" s="348">
        <v>145</v>
      </c>
      <c r="H380" s="348">
        <v>3770</v>
      </c>
      <c r="I380" s="355">
        <v>1.4598624941189227E-2</v>
      </c>
      <c r="J380" s="355">
        <v>1.0068017200820156E-4</v>
      </c>
      <c r="K380" s="355">
        <v>0</v>
      </c>
      <c r="M380" s="364"/>
      <c r="N380" s="364"/>
    </row>
    <row r="381" spans="2:14" s="358" customFormat="1" x14ac:dyDescent="0.2">
      <c r="B381" s="305">
        <v>41298.402777777781</v>
      </c>
      <c r="C381" s="117" t="s">
        <v>703</v>
      </c>
      <c r="D381" s="117" t="s">
        <v>551</v>
      </c>
      <c r="E381" s="116"/>
      <c r="F381" s="348">
        <v>2</v>
      </c>
      <c r="G381" s="348">
        <v>150</v>
      </c>
      <c r="H381" s="348">
        <v>300</v>
      </c>
      <c r="I381" s="355">
        <v>1.1616942924023257E-3</v>
      </c>
      <c r="J381" s="355">
        <v>7.7446286160155041E-6</v>
      </c>
      <c r="K381" s="355">
        <v>0</v>
      </c>
      <c r="M381" s="364"/>
      <c r="N381" s="364"/>
    </row>
    <row r="382" spans="2:14" s="358" customFormat="1" x14ac:dyDescent="0.2">
      <c r="B382" s="305">
        <v>41298.375</v>
      </c>
      <c r="C382" s="117" t="s">
        <v>703</v>
      </c>
      <c r="D382" s="117" t="s">
        <v>551</v>
      </c>
      <c r="E382" s="116"/>
      <c r="F382" s="348">
        <v>3</v>
      </c>
      <c r="G382" s="348">
        <v>130</v>
      </c>
      <c r="H382" s="348">
        <v>390</v>
      </c>
      <c r="I382" s="355">
        <v>1.5102025801230234E-3</v>
      </c>
      <c r="J382" s="355">
        <v>1.1616942924023257E-5</v>
      </c>
      <c r="K382" s="355">
        <v>0</v>
      </c>
      <c r="M382" s="364"/>
      <c r="N382" s="364"/>
    </row>
    <row r="383" spans="2:14" s="358" customFormat="1" x14ac:dyDescent="0.2">
      <c r="B383" s="305">
        <v>41299.378472222219</v>
      </c>
      <c r="C383" s="117" t="s">
        <v>703</v>
      </c>
      <c r="D383" s="117" t="s">
        <v>551</v>
      </c>
      <c r="E383" s="116"/>
      <c r="F383" s="348">
        <v>5</v>
      </c>
      <c r="G383" s="348">
        <v>115</v>
      </c>
      <c r="H383" s="348">
        <v>575</v>
      </c>
      <c r="I383" s="355">
        <v>2.2265807271044575E-3</v>
      </c>
      <c r="J383" s="355">
        <v>1.9361571540038763E-5</v>
      </c>
      <c r="K383" s="355">
        <v>0</v>
      </c>
      <c r="M383" s="364"/>
      <c r="N383" s="364"/>
    </row>
    <row r="384" spans="2:14" s="358" customFormat="1" x14ac:dyDescent="0.2">
      <c r="B384" s="305">
        <v>41295.474999999999</v>
      </c>
      <c r="C384" s="117" t="s">
        <v>707</v>
      </c>
      <c r="D384" s="117" t="s">
        <v>554</v>
      </c>
      <c r="E384" s="116"/>
      <c r="F384" s="348">
        <v>101</v>
      </c>
      <c r="G384" s="348">
        <v>116</v>
      </c>
      <c r="H384" s="348">
        <v>11716</v>
      </c>
      <c r="I384" s="355">
        <v>0.10195228709541275</v>
      </c>
      <c r="J384" s="355">
        <v>8.7889902668459273E-4</v>
      </c>
      <c r="K384" s="355">
        <v>0</v>
      </c>
      <c r="M384" s="364"/>
      <c r="N384" s="364"/>
    </row>
    <row r="385" spans="2:14" s="358" customFormat="1" x14ac:dyDescent="0.2">
      <c r="B385" s="305">
        <v>41295.375</v>
      </c>
      <c r="C385" s="117" t="s">
        <v>707</v>
      </c>
      <c r="D385" s="117" t="s">
        <v>554</v>
      </c>
      <c r="E385" s="116"/>
      <c r="F385" s="348">
        <v>2626</v>
      </c>
      <c r="G385" s="348">
        <v>37.32673267326733</v>
      </c>
      <c r="H385" s="348">
        <v>98020</v>
      </c>
      <c r="I385" s="355">
        <v>0.85296715441211668</v>
      </c>
      <c r="J385" s="355">
        <v>2.2851374693799411E-2</v>
      </c>
      <c r="K385" s="355">
        <v>0</v>
      </c>
      <c r="M385" s="364"/>
      <c r="N385" s="364"/>
    </row>
    <row r="386" spans="2:14" s="358" customFormat="1" x14ac:dyDescent="0.2">
      <c r="B386" s="305">
        <v>41298.376388888886</v>
      </c>
      <c r="C386" s="117" t="s">
        <v>708</v>
      </c>
      <c r="D386" s="117" t="s">
        <v>554</v>
      </c>
      <c r="E386" s="116"/>
      <c r="F386" s="348">
        <v>241</v>
      </c>
      <c r="G386" s="348">
        <v>508</v>
      </c>
      <c r="H386" s="348">
        <v>122428</v>
      </c>
      <c r="I386" s="355">
        <v>1.0653648518707062</v>
      </c>
      <c r="J386" s="355">
        <v>2.0971749052572956E-3</v>
      </c>
      <c r="K386" s="355">
        <v>0</v>
      </c>
      <c r="M386" s="364"/>
      <c r="N386" s="364"/>
    </row>
    <row r="387" spans="2:14" s="358" customFormat="1" x14ac:dyDescent="0.2">
      <c r="B387" s="305">
        <v>41297.375</v>
      </c>
      <c r="C387" s="117" t="s">
        <v>708</v>
      </c>
      <c r="D387" s="117" t="s">
        <v>554</v>
      </c>
      <c r="E387" s="116"/>
      <c r="F387" s="348">
        <v>52</v>
      </c>
      <c r="G387" s="348">
        <v>323</v>
      </c>
      <c r="H387" s="348">
        <v>16796</v>
      </c>
      <c r="I387" s="355">
        <v>0.14615829754647941</v>
      </c>
      <c r="J387" s="355">
        <v>4.5250246918414675E-4</v>
      </c>
      <c r="K387" s="355">
        <v>0</v>
      </c>
      <c r="M387" s="364"/>
      <c r="N387" s="364"/>
    </row>
    <row r="388" spans="2:14" s="358" customFormat="1" x14ac:dyDescent="0.2">
      <c r="B388" s="305">
        <v>41298.4375</v>
      </c>
      <c r="C388" s="117" t="s">
        <v>670</v>
      </c>
      <c r="D388" s="117" t="s">
        <v>551</v>
      </c>
      <c r="E388" s="116"/>
      <c r="F388" s="348">
        <v>13</v>
      </c>
      <c r="G388" s="348">
        <v>210</v>
      </c>
      <c r="H388" s="348">
        <v>2730</v>
      </c>
      <c r="I388" s="355">
        <v>1.0571418060861164E-2</v>
      </c>
      <c r="J388" s="355">
        <v>5.0340086004100782E-5</v>
      </c>
      <c r="K388" s="355">
        <v>0</v>
      </c>
      <c r="M388" s="364"/>
      <c r="N388" s="364"/>
    </row>
    <row r="389" spans="2:14" s="358" customFormat="1" x14ac:dyDescent="0.2">
      <c r="B389" s="305">
        <v>41295.377083333333</v>
      </c>
      <c r="C389" s="117" t="s">
        <v>559</v>
      </c>
      <c r="D389" s="117" t="s">
        <v>551</v>
      </c>
      <c r="E389" s="116"/>
      <c r="F389" s="348">
        <v>2</v>
      </c>
      <c r="G389" s="348">
        <v>52</v>
      </c>
      <c r="H389" s="348">
        <v>104</v>
      </c>
      <c r="I389" s="355">
        <v>4.0272068803280626E-4</v>
      </c>
      <c r="J389" s="355">
        <v>7.7446286160155041E-6</v>
      </c>
      <c r="K389" s="355">
        <v>0</v>
      </c>
      <c r="M389" s="364"/>
      <c r="N389" s="364"/>
    </row>
    <row r="390" spans="2:14" s="358" customFormat="1" x14ac:dyDescent="0.2">
      <c r="B390" s="305">
        <v>41296.368055555555</v>
      </c>
      <c r="C390" s="117" t="s">
        <v>671</v>
      </c>
      <c r="D390" s="117" t="s">
        <v>554</v>
      </c>
      <c r="E390" s="116"/>
      <c r="F390" s="348">
        <v>9</v>
      </c>
      <c r="G390" s="348">
        <v>100</v>
      </c>
      <c r="H390" s="348">
        <v>900</v>
      </c>
      <c r="I390" s="355">
        <v>7.8317735051102316E-3</v>
      </c>
      <c r="J390" s="355">
        <v>7.8317735051102317E-5</v>
      </c>
      <c r="K390" s="355">
        <v>0</v>
      </c>
      <c r="M390" s="364"/>
      <c r="N390" s="364"/>
    </row>
    <row r="391" spans="2:14" s="358" customFormat="1" x14ac:dyDescent="0.2">
      <c r="B391" s="305">
        <v>41298.375</v>
      </c>
      <c r="C391" s="117" t="s">
        <v>670</v>
      </c>
      <c r="D391" s="117" t="s">
        <v>551</v>
      </c>
      <c r="E391" s="116"/>
      <c r="F391" s="348">
        <v>1</v>
      </c>
      <c r="G391" s="348">
        <v>195</v>
      </c>
      <c r="H391" s="348">
        <v>195</v>
      </c>
      <c r="I391" s="355">
        <v>7.5510129006151169E-4</v>
      </c>
      <c r="J391" s="355">
        <v>3.872314308007752E-6</v>
      </c>
      <c r="K391" s="355">
        <v>0</v>
      </c>
      <c r="M391" s="364"/>
      <c r="N391" s="364"/>
    </row>
    <row r="392" spans="2:14" s="358" customFormat="1" x14ac:dyDescent="0.2">
      <c r="B392" s="305">
        <v>41299.354166666664</v>
      </c>
      <c r="C392" s="117" t="s">
        <v>643</v>
      </c>
      <c r="D392" s="117" t="s">
        <v>551</v>
      </c>
      <c r="E392" s="116"/>
      <c r="F392" s="348">
        <v>1</v>
      </c>
      <c r="G392" s="348">
        <v>95</v>
      </c>
      <c r="H392" s="348">
        <v>95</v>
      </c>
      <c r="I392" s="355">
        <v>3.6786985926073645E-4</v>
      </c>
      <c r="J392" s="355">
        <v>3.872314308007752E-6</v>
      </c>
      <c r="K392" s="355">
        <v>0</v>
      </c>
      <c r="M392" s="364"/>
      <c r="N392" s="364"/>
    </row>
    <row r="393" spans="2:14" s="358" customFormat="1" x14ac:dyDescent="0.2">
      <c r="B393" s="305">
        <v>41299.375</v>
      </c>
      <c r="C393" s="117" t="s">
        <v>643</v>
      </c>
      <c r="D393" s="117" t="s">
        <v>551</v>
      </c>
      <c r="E393" s="116"/>
      <c r="F393" s="348">
        <v>1</v>
      </c>
      <c r="G393" s="348">
        <v>165</v>
      </c>
      <c r="H393" s="348">
        <v>165</v>
      </c>
      <c r="I393" s="355">
        <v>6.3893186082127919E-4</v>
      </c>
      <c r="J393" s="355">
        <v>3.872314308007752E-6</v>
      </c>
      <c r="K393" s="355">
        <v>0</v>
      </c>
      <c r="M393" s="364"/>
      <c r="N393" s="364"/>
    </row>
    <row r="394" spans="2:14" s="358" customFormat="1" x14ac:dyDescent="0.2">
      <c r="B394" s="305">
        <v>41290.482638888891</v>
      </c>
      <c r="C394" s="117" t="s">
        <v>709</v>
      </c>
      <c r="D394" s="117" t="s">
        <v>542</v>
      </c>
      <c r="E394" s="116"/>
      <c r="F394" s="348">
        <v>479</v>
      </c>
      <c r="G394" s="348">
        <v>158</v>
      </c>
      <c r="H394" s="348">
        <v>75682</v>
      </c>
      <c r="I394" s="355">
        <v>0.26363696532889308</v>
      </c>
      <c r="J394" s="355">
        <v>1.668588388157551E-3</v>
      </c>
      <c r="K394" s="355">
        <v>0</v>
      </c>
      <c r="M394" s="364"/>
      <c r="N394" s="364"/>
    </row>
    <row r="395" spans="2:14" s="358" customFormat="1" x14ac:dyDescent="0.2">
      <c r="B395" s="305">
        <v>41288.368055555555</v>
      </c>
      <c r="C395" s="117" t="s">
        <v>658</v>
      </c>
      <c r="D395" s="117" t="s">
        <v>551</v>
      </c>
      <c r="E395" s="116"/>
      <c r="F395" s="348">
        <v>99</v>
      </c>
      <c r="G395" s="348">
        <v>560</v>
      </c>
      <c r="H395" s="348">
        <v>55440</v>
      </c>
      <c r="I395" s="355">
        <v>0.2146811052359498</v>
      </c>
      <c r="J395" s="355">
        <v>3.8335911649276747E-4</v>
      </c>
      <c r="K395" s="355">
        <v>0</v>
      </c>
      <c r="M395" s="364"/>
      <c r="N395" s="364"/>
    </row>
    <row r="396" spans="2:14" s="358" customFormat="1" x14ac:dyDescent="0.2">
      <c r="B396" s="305">
        <v>41292.386111111111</v>
      </c>
      <c r="C396" s="117" t="s">
        <v>597</v>
      </c>
      <c r="D396" s="117" t="s">
        <v>551</v>
      </c>
      <c r="E396" s="116"/>
      <c r="F396" s="348">
        <v>39</v>
      </c>
      <c r="G396" s="348">
        <v>205</v>
      </c>
      <c r="H396" s="348">
        <v>7995</v>
      </c>
      <c r="I396" s="355">
        <v>3.095915289252198E-2</v>
      </c>
      <c r="J396" s="355">
        <v>1.5102025801230233E-4</v>
      </c>
      <c r="K396" s="355">
        <v>0</v>
      </c>
      <c r="M396" s="364"/>
      <c r="N396" s="364"/>
    </row>
    <row r="397" spans="2:14" s="358" customFormat="1" x14ac:dyDescent="0.2">
      <c r="B397" s="305">
        <v>41292.381944444445</v>
      </c>
      <c r="C397" s="117" t="s">
        <v>710</v>
      </c>
      <c r="D397" s="117" t="s">
        <v>554</v>
      </c>
      <c r="E397" s="116"/>
      <c r="F397" s="348">
        <v>17</v>
      </c>
      <c r="G397" s="348">
        <v>140</v>
      </c>
      <c r="H397" s="348">
        <v>2380</v>
      </c>
      <c r="I397" s="355">
        <v>2.0710689935735948E-2</v>
      </c>
      <c r="J397" s="355">
        <v>1.4793349954097106E-4</v>
      </c>
      <c r="K397" s="355">
        <v>0</v>
      </c>
      <c r="M397" s="364"/>
      <c r="N397" s="364"/>
    </row>
    <row r="398" spans="2:14" s="358" customFormat="1" x14ac:dyDescent="0.2">
      <c r="B398" s="305">
        <v>41292.364583333336</v>
      </c>
      <c r="C398" s="117" t="s">
        <v>597</v>
      </c>
      <c r="D398" s="117" t="s">
        <v>551</v>
      </c>
      <c r="E398" s="116"/>
      <c r="F398" s="348">
        <v>12</v>
      </c>
      <c r="G398" s="348">
        <v>75</v>
      </c>
      <c r="H398" s="348">
        <v>900</v>
      </c>
      <c r="I398" s="355">
        <v>3.4850828772069772E-3</v>
      </c>
      <c r="J398" s="355">
        <v>4.6467771696093028E-5</v>
      </c>
      <c r="K398" s="355">
        <v>0</v>
      </c>
      <c r="M398" s="364"/>
      <c r="N398" s="364"/>
    </row>
    <row r="399" spans="2:14" s="358" customFormat="1" x14ac:dyDescent="0.2">
      <c r="B399" s="305">
        <v>41292.434027777781</v>
      </c>
      <c r="C399" s="117" t="s">
        <v>597</v>
      </c>
      <c r="D399" s="117" t="s">
        <v>551</v>
      </c>
      <c r="E399" s="116"/>
      <c r="F399" s="348">
        <v>2</v>
      </c>
      <c r="G399" s="348">
        <v>40</v>
      </c>
      <c r="H399" s="348">
        <v>80</v>
      </c>
      <c r="I399" s="355">
        <v>3.097851446406202E-4</v>
      </c>
      <c r="J399" s="355">
        <v>7.7446286160155041E-6</v>
      </c>
      <c r="K399" s="355">
        <v>0</v>
      </c>
      <c r="M399" s="364"/>
      <c r="N399" s="364"/>
    </row>
    <row r="400" spans="2:14" s="358" customFormat="1" x14ac:dyDescent="0.2">
      <c r="B400" s="305">
        <v>41295.430555555555</v>
      </c>
      <c r="C400" s="117" t="s">
        <v>711</v>
      </c>
      <c r="D400" s="117" t="s">
        <v>554</v>
      </c>
      <c r="E400" s="116"/>
      <c r="F400" s="348">
        <v>22</v>
      </c>
      <c r="G400" s="348">
        <v>127</v>
      </c>
      <c r="H400" s="348">
        <v>2794</v>
      </c>
      <c r="I400" s="355">
        <v>2.4313305748086655E-2</v>
      </c>
      <c r="J400" s="355">
        <v>1.91443352347139E-4</v>
      </c>
      <c r="K400" s="355">
        <v>0</v>
      </c>
      <c r="M400" s="364"/>
      <c r="N400" s="364"/>
    </row>
    <row r="401" spans="2:14" s="358" customFormat="1" x14ac:dyDescent="0.2">
      <c r="B401" s="305">
        <v>41295.388888888891</v>
      </c>
      <c r="C401" s="117" t="s">
        <v>712</v>
      </c>
      <c r="D401" s="117" t="s">
        <v>554</v>
      </c>
      <c r="E401" s="116"/>
      <c r="F401" s="348">
        <v>3</v>
      </c>
      <c r="G401" s="348">
        <v>240</v>
      </c>
      <c r="H401" s="348">
        <v>720</v>
      </c>
      <c r="I401" s="355">
        <v>6.2654188040881858E-3</v>
      </c>
      <c r="J401" s="355">
        <v>2.6105911683700774E-5</v>
      </c>
      <c r="K401" s="355">
        <v>0</v>
      </c>
      <c r="M401" s="364"/>
      <c r="N401" s="364"/>
    </row>
    <row r="402" spans="2:14" s="358" customFormat="1" x14ac:dyDescent="0.2">
      <c r="B402" s="305">
        <v>41295.579861111109</v>
      </c>
      <c r="C402" s="117" t="s">
        <v>712</v>
      </c>
      <c r="D402" s="117" t="s">
        <v>554</v>
      </c>
      <c r="E402" s="116"/>
      <c r="F402" s="348">
        <v>2</v>
      </c>
      <c r="G402" s="348">
        <v>25</v>
      </c>
      <c r="H402" s="348">
        <v>50</v>
      </c>
      <c r="I402" s="355">
        <v>4.3509852806167959E-4</v>
      </c>
      <c r="J402" s="355">
        <v>1.7403941122467181E-5</v>
      </c>
      <c r="K402" s="355">
        <v>0</v>
      </c>
      <c r="M402" s="364"/>
      <c r="N402" s="364"/>
    </row>
    <row r="403" spans="2:14" s="358" customFormat="1" x14ac:dyDescent="0.2">
      <c r="B403" s="305">
        <v>41296.385416666664</v>
      </c>
      <c r="C403" s="117" t="s">
        <v>652</v>
      </c>
      <c r="D403" s="117" t="s">
        <v>554</v>
      </c>
      <c r="E403" s="116"/>
      <c r="F403" s="348">
        <v>226</v>
      </c>
      <c r="G403" s="348">
        <v>400</v>
      </c>
      <c r="H403" s="348">
        <v>90400</v>
      </c>
      <c r="I403" s="355">
        <v>0.78665813873551671</v>
      </c>
      <c r="J403" s="355">
        <v>1.9666453468387916E-3</v>
      </c>
      <c r="K403" s="355">
        <v>0</v>
      </c>
      <c r="M403" s="364"/>
      <c r="N403" s="364"/>
    </row>
    <row r="404" spans="2:14" s="358" customFormat="1" x14ac:dyDescent="0.2">
      <c r="B404" s="305">
        <v>41290.368055555555</v>
      </c>
      <c r="C404" s="117" t="s">
        <v>713</v>
      </c>
      <c r="D404" s="117" t="s">
        <v>542</v>
      </c>
      <c r="E404" s="116"/>
      <c r="F404" s="348">
        <v>166</v>
      </c>
      <c r="G404" s="348">
        <v>470</v>
      </c>
      <c r="H404" s="348">
        <v>78020</v>
      </c>
      <c r="I404" s="355">
        <v>0.27178134873497312</v>
      </c>
      <c r="J404" s="355">
        <v>5.7825818879781517E-4</v>
      </c>
      <c r="K404" s="355">
        <v>0</v>
      </c>
      <c r="M404" s="364"/>
      <c r="N404" s="364"/>
    </row>
    <row r="405" spans="2:14" s="358" customFormat="1" x14ac:dyDescent="0.2">
      <c r="B405" s="305">
        <v>41296.385416666664</v>
      </c>
      <c r="C405" s="117" t="s">
        <v>714</v>
      </c>
      <c r="D405" s="117" t="s">
        <v>554</v>
      </c>
      <c r="E405" s="116"/>
      <c r="F405" s="348">
        <v>45</v>
      </c>
      <c r="G405" s="348">
        <v>285</v>
      </c>
      <c r="H405" s="348">
        <v>12825</v>
      </c>
      <c r="I405" s="355">
        <v>0.11160277244782081</v>
      </c>
      <c r="J405" s="355">
        <v>3.9158867525551161E-4</v>
      </c>
      <c r="K405" s="355">
        <v>0</v>
      </c>
      <c r="M405" s="364"/>
      <c r="N405" s="364"/>
    </row>
    <row r="406" spans="2:14" s="358" customFormat="1" x14ac:dyDescent="0.2">
      <c r="B406" s="305">
        <v>41290.381944444445</v>
      </c>
      <c r="C406" s="117" t="s">
        <v>610</v>
      </c>
      <c r="D406" s="117" t="s">
        <v>542</v>
      </c>
      <c r="E406" s="116"/>
      <c r="F406" s="348">
        <v>3</v>
      </c>
      <c r="G406" s="348">
        <v>140</v>
      </c>
      <c r="H406" s="348">
        <v>420</v>
      </c>
      <c r="I406" s="355">
        <v>1.4630628873197732E-3</v>
      </c>
      <c r="J406" s="355">
        <v>1.0450449195141237E-5</v>
      </c>
      <c r="K406" s="355">
        <v>0</v>
      </c>
      <c r="M406" s="364"/>
      <c r="N406" s="364"/>
    </row>
    <row r="407" spans="2:14" s="358" customFormat="1" x14ac:dyDescent="0.2">
      <c r="B407" s="305">
        <v>41297.397222222222</v>
      </c>
      <c r="C407" s="117" t="s">
        <v>563</v>
      </c>
      <c r="D407" s="117" t="s">
        <v>551</v>
      </c>
      <c r="E407" s="116"/>
      <c r="F407" s="348">
        <v>67</v>
      </c>
      <c r="G407" s="348">
        <v>506</v>
      </c>
      <c r="H407" s="348">
        <v>33902</v>
      </c>
      <c r="I407" s="355">
        <v>0.13127919967007881</v>
      </c>
      <c r="J407" s="355">
        <v>2.5944505863651943E-4</v>
      </c>
      <c r="K407" s="355">
        <v>0</v>
      </c>
      <c r="M407" s="364"/>
      <c r="N407" s="364"/>
    </row>
    <row r="408" spans="2:14" s="358" customFormat="1" x14ac:dyDescent="0.2">
      <c r="B408" s="305">
        <v>41296.392361111109</v>
      </c>
      <c r="C408" s="117" t="s">
        <v>569</v>
      </c>
      <c r="D408" s="117" t="s">
        <v>551</v>
      </c>
      <c r="E408" s="116"/>
      <c r="F408" s="348">
        <v>1</v>
      </c>
      <c r="G408" s="348">
        <v>115</v>
      </c>
      <c r="H408" s="348">
        <v>115</v>
      </c>
      <c r="I408" s="355">
        <v>4.4531614542089155E-4</v>
      </c>
      <c r="J408" s="355">
        <v>3.872314308007752E-6</v>
      </c>
      <c r="K408" s="355">
        <v>0</v>
      </c>
      <c r="M408" s="364"/>
      <c r="N408" s="364"/>
    </row>
    <row r="409" spans="2:14" s="358" customFormat="1" x14ac:dyDescent="0.2">
      <c r="B409" s="305">
        <v>41295.388888888891</v>
      </c>
      <c r="C409" s="117" t="s">
        <v>597</v>
      </c>
      <c r="D409" s="117" t="s">
        <v>551</v>
      </c>
      <c r="E409" s="116"/>
      <c r="F409" s="348">
        <v>67</v>
      </c>
      <c r="G409" s="348">
        <v>228</v>
      </c>
      <c r="H409" s="348">
        <v>15276</v>
      </c>
      <c r="I409" s="355">
        <v>5.9153473369126422E-2</v>
      </c>
      <c r="J409" s="355">
        <v>2.5944505863651943E-4</v>
      </c>
      <c r="K409" s="355">
        <v>0</v>
      </c>
      <c r="M409" s="364"/>
      <c r="N409" s="364"/>
    </row>
    <row r="410" spans="2:14" s="358" customFormat="1" x14ac:dyDescent="0.2">
      <c r="B410" s="305">
        <v>41296.379166666666</v>
      </c>
      <c r="C410" s="117" t="s">
        <v>568</v>
      </c>
      <c r="D410" s="117" t="s">
        <v>554</v>
      </c>
      <c r="E410" s="116"/>
      <c r="F410" s="348">
        <v>1</v>
      </c>
      <c r="G410" s="348">
        <v>199</v>
      </c>
      <c r="H410" s="348">
        <v>199</v>
      </c>
      <c r="I410" s="355">
        <v>1.7316921416854847E-3</v>
      </c>
      <c r="J410" s="355">
        <v>8.7019705612335906E-6</v>
      </c>
      <c r="K410" s="355">
        <v>0</v>
      </c>
      <c r="M410" s="364"/>
      <c r="N410" s="364"/>
    </row>
    <row r="411" spans="2:14" s="358" customFormat="1" x14ac:dyDescent="0.2">
      <c r="B411" s="305">
        <v>41296.369444444441</v>
      </c>
      <c r="C411" s="117" t="s">
        <v>597</v>
      </c>
      <c r="D411" s="117" t="s">
        <v>551</v>
      </c>
      <c r="E411" s="116"/>
      <c r="F411" s="348">
        <v>60</v>
      </c>
      <c r="G411" s="348">
        <v>280</v>
      </c>
      <c r="H411" s="348">
        <v>16800</v>
      </c>
      <c r="I411" s="355">
        <v>6.5054880374530236E-2</v>
      </c>
      <c r="J411" s="355">
        <v>2.3233885848046514E-4</v>
      </c>
      <c r="K411" s="355">
        <v>0</v>
      </c>
      <c r="M411" s="364"/>
      <c r="N411" s="364"/>
    </row>
    <row r="412" spans="2:14" s="358" customFormat="1" x14ac:dyDescent="0.2">
      <c r="B412" s="305">
        <v>41296.375</v>
      </c>
      <c r="C412" s="117" t="s">
        <v>612</v>
      </c>
      <c r="D412" s="117" t="s">
        <v>551</v>
      </c>
      <c r="E412" s="116"/>
      <c r="F412" s="348">
        <v>4</v>
      </c>
      <c r="G412" s="348">
        <v>245</v>
      </c>
      <c r="H412" s="348">
        <v>980</v>
      </c>
      <c r="I412" s="355">
        <v>3.7948680218475974E-3</v>
      </c>
      <c r="J412" s="355">
        <v>1.5489257232031008E-5</v>
      </c>
      <c r="K412" s="355">
        <v>0</v>
      </c>
      <c r="M412" s="364"/>
      <c r="N412" s="364"/>
    </row>
    <row r="413" spans="2:14" s="358" customFormat="1" x14ac:dyDescent="0.2">
      <c r="B413" s="305">
        <v>41297.401388888888</v>
      </c>
      <c r="C413" s="117" t="s">
        <v>569</v>
      </c>
      <c r="D413" s="117" t="s">
        <v>551</v>
      </c>
      <c r="E413" s="116"/>
      <c r="F413" s="348">
        <v>8</v>
      </c>
      <c r="G413" s="348">
        <v>292</v>
      </c>
      <c r="H413" s="348">
        <v>2336</v>
      </c>
      <c r="I413" s="355">
        <v>9.0457262235061099E-3</v>
      </c>
      <c r="J413" s="355">
        <v>3.0978514464062016E-5</v>
      </c>
      <c r="K413" s="355">
        <v>0</v>
      </c>
      <c r="M413" s="364"/>
      <c r="N413" s="364"/>
    </row>
    <row r="414" spans="2:14" s="358" customFormat="1" x14ac:dyDescent="0.2">
      <c r="B414" s="305">
        <v>41297.407638888886</v>
      </c>
      <c r="C414" s="117" t="s">
        <v>567</v>
      </c>
      <c r="D414" s="117" t="s">
        <v>551</v>
      </c>
      <c r="E414" s="116"/>
      <c r="F414" s="348">
        <v>15</v>
      </c>
      <c r="G414" s="348">
        <v>6</v>
      </c>
      <c r="H414" s="348">
        <v>90</v>
      </c>
      <c r="I414" s="355">
        <v>3.4850828772069772E-4</v>
      </c>
      <c r="J414" s="355">
        <v>5.8084714620116285E-5</v>
      </c>
      <c r="K414" s="355">
        <v>0</v>
      </c>
      <c r="M414" s="364"/>
      <c r="N414" s="364"/>
    </row>
    <row r="415" spans="2:14" s="358" customFormat="1" x14ac:dyDescent="0.2">
      <c r="B415" s="305">
        <v>41299.369340277779</v>
      </c>
      <c r="C415" s="117" t="s">
        <v>606</v>
      </c>
      <c r="D415" s="117" t="s">
        <v>554</v>
      </c>
      <c r="E415" s="116"/>
      <c r="F415" s="348">
        <v>120</v>
      </c>
      <c r="G415" s="348">
        <v>167.78333333333333</v>
      </c>
      <c r="H415" s="348">
        <v>20134</v>
      </c>
      <c r="I415" s="355">
        <v>0.17520547527987712</v>
      </c>
      <c r="J415" s="355">
        <v>1.044236467348031E-3</v>
      </c>
      <c r="K415" s="355">
        <v>0</v>
      </c>
      <c r="M415" s="364"/>
      <c r="N415" s="364"/>
    </row>
    <row r="416" spans="2:14" s="358" customFormat="1" x14ac:dyDescent="0.2">
      <c r="B416" s="305">
        <v>41295.368055555555</v>
      </c>
      <c r="C416" s="117" t="s">
        <v>556</v>
      </c>
      <c r="D416" s="117" t="s">
        <v>551</v>
      </c>
      <c r="E416" s="116"/>
      <c r="F416" s="348">
        <v>3</v>
      </c>
      <c r="G416" s="348">
        <v>210</v>
      </c>
      <c r="H416" s="348">
        <v>630</v>
      </c>
      <c r="I416" s="355">
        <v>2.4395580140448838E-3</v>
      </c>
      <c r="J416" s="355">
        <v>1.1616942924023257E-5</v>
      </c>
      <c r="K416" s="355">
        <v>0</v>
      </c>
      <c r="M416" s="364"/>
      <c r="N416" s="364"/>
    </row>
    <row r="417" spans="2:14" s="358" customFormat="1" x14ac:dyDescent="0.2">
      <c r="B417" s="305">
        <v>41292.361111111109</v>
      </c>
      <c r="C417" s="117" t="s">
        <v>610</v>
      </c>
      <c r="D417" s="117" t="s">
        <v>542</v>
      </c>
      <c r="E417" s="116"/>
      <c r="F417" s="348">
        <v>120</v>
      </c>
      <c r="G417" s="348">
        <v>374</v>
      </c>
      <c r="H417" s="348">
        <v>44880</v>
      </c>
      <c r="I417" s="355">
        <v>0.15633871995931292</v>
      </c>
      <c r="J417" s="355">
        <v>4.180179678056495E-4</v>
      </c>
      <c r="K417" s="355">
        <v>0</v>
      </c>
      <c r="M417" s="364"/>
      <c r="N417" s="364"/>
    </row>
    <row r="418" spans="2:14" s="358" customFormat="1" x14ac:dyDescent="0.2">
      <c r="B418" s="305">
        <v>41292.4375</v>
      </c>
      <c r="C418" s="117" t="s">
        <v>715</v>
      </c>
      <c r="D418" s="117" t="s">
        <v>542</v>
      </c>
      <c r="E418" s="116"/>
      <c r="F418" s="348">
        <v>246</v>
      </c>
      <c r="G418" s="348">
        <v>270</v>
      </c>
      <c r="H418" s="348">
        <v>66420</v>
      </c>
      <c r="I418" s="355">
        <v>0.231372945180427</v>
      </c>
      <c r="J418" s="355">
        <v>8.5693683400158154E-4</v>
      </c>
      <c r="K418" s="355">
        <v>0</v>
      </c>
      <c r="M418" s="364"/>
      <c r="N418" s="364"/>
    </row>
    <row r="419" spans="2:14" s="358" customFormat="1" x14ac:dyDescent="0.2">
      <c r="B419" s="305">
        <v>41294.363888888889</v>
      </c>
      <c r="C419" s="117" t="s">
        <v>716</v>
      </c>
      <c r="D419" s="117" t="s">
        <v>542</v>
      </c>
      <c r="E419" s="116"/>
      <c r="F419" s="348">
        <v>5</v>
      </c>
      <c r="G419" s="348">
        <v>461</v>
      </c>
      <c r="H419" s="348">
        <v>2305</v>
      </c>
      <c r="I419" s="355">
        <v>8.0294284649335169E-3</v>
      </c>
      <c r="J419" s="355">
        <v>1.7417415325235398E-5</v>
      </c>
      <c r="K419" s="355">
        <v>0</v>
      </c>
      <c r="M419" s="364"/>
      <c r="N419" s="364"/>
    </row>
    <row r="420" spans="2:14" s="358" customFormat="1" x14ac:dyDescent="0.2">
      <c r="B420" s="305">
        <v>41295.375</v>
      </c>
      <c r="C420" s="117" t="s">
        <v>613</v>
      </c>
      <c r="D420" s="117" t="s">
        <v>554</v>
      </c>
      <c r="E420" s="116"/>
      <c r="F420" s="348">
        <v>60</v>
      </c>
      <c r="G420" s="348">
        <v>70</v>
      </c>
      <c r="H420" s="348">
        <v>4200</v>
      </c>
      <c r="I420" s="355">
        <v>3.6548276357181081E-2</v>
      </c>
      <c r="J420" s="355">
        <v>5.2211823367401549E-4</v>
      </c>
      <c r="K420" s="355">
        <v>0</v>
      </c>
      <c r="M420" s="364"/>
      <c r="N420" s="364"/>
    </row>
    <row r="421" spans="2:14" s="358" customFormat="1" x14ac:dyDescent="0.2">
      <c r="B421" s="305">
        <v>41295.465277777781</v>
      </c>
      <c r="C421" s="117" t="s">
        <v>717</v>
      </c>
      <c r="D421" s="117" t="s">
        <v>542</v>
      </c>
      <c r="E421" s="116"/>
      <c r="F421" s="348">
        <v>3</v>
      </c>
      <c r="G421" s="348">
        <v>160</v>
      </c>
      <c r="H421" s="348">
        <v>480</v>
      </c>
      <c r="I421" s="355">
        <v>1.672071871222598E-3</v>
      </c>
      <c r="J421" s="355">
        <v>1.0450449195141237E-5</v>
      </c>
      <c r="K421" s="355">
        <v>0</v>
      </c>
      <c r="M421" s="364"/>
      <c r="N421" s="364"/>
    </row>
    <row r="422" spans="2:14" s="358" customFormat="1" x14ac:dyDescent="0.2">
      <c r="B422" s="305">
        <v>41298.446527777778</v>
      </c>
      <c r="C422" s="117" t="s">
        <v>690</v>
      </c>
      <c r="D422" s="117" t="s">
        <v>551</v>
      </c>
      <c r="E422" s="116"/>
      <c r="F422" s="348">
        <v>1</v>
      </c>
      <c r="G422" s="348">
        <v>21</v>
      </c>
      <c r="H422" s="348">
        <v>21</v>
      </c>
      <c r="I422" s="355">
        <v>8.1318600468162805E-5</v>
      </c>
      <c r="J422" s="355">
        <v>3.872314308007752E-6</v>
      </c>
      <c r="K422" s="355">
        <v>0</v>
      </c>
      <c r="M422" s="364"/>
      <c r="N422" s="364"/>
    </row>
    <row r="423" spans="2:14" s="358" customFormat="1" x14ac:dyDescent="0.2">
      <c r="B423" s="305">
        <v>41299.364583333336</v>
      </c>
      <c r="C423" s="117" t="s">
        <v>552</v>
      </c>
      <c r="D423" s="117" t="s">
        <v>551</v>
      </c>
      <c r="E423" s="116"/>
      <c r="F423" s="348">
        <v>2</v>
      </c>
      <c r="G423" s="348">
        <v>60</v>
      </c>
      <c r="H423" s="348">
        <v>120</v>
      </c>
      <c r="I423" s="355">
        <v>4.6467771696093028E-4</v>
      </c>
      <c r="J423" s="355">
        <v>7.7446286160155041E-6</v>
      </c>
      <c r="K423" s="355">
        <v>0</v>
      </c>
      <c r="M423" s="364"/>
      <c r="N423" s="364"/>
    </row>
    <row r="424" spans="2:14" s="358" customFormat="1" x14ac:dyDescent="0.2">
      <c r="B424" s="305">
        <v>41299.392361111109</v>
      </c>
      <c r="C424" s="117" t="s">
        <v>637</v>
      </c>
      <c r="D424" s="117" t="s">
        <v>554</v>
      </c>
      <c r="E424" s="116"/>
      <c r="F424" s="348">
        <v>7</v>
      </c>
      <c r="G424" s="348">
        <v>157</v>
      </c>
      <c r="H424" s="348">
        <v>1099</v>
      </c>
      <c r="I424" s="355">
        <v>9.5634656467957161E-3</v>
      </c>
      <c r="J424" s="355">
        <v>6.0913793928635139E-5</v>
      </c>
      <c r="K424" s="355">
        <v>0</v>
      </c>
      <c r="M424" s="364"/>
      <c r="N424" s="364"/>
    </row>
    <row r="425" spans="2:14" s="358" customFormat="1" x14ac:dyDescent="0.2">
      <c r="B425" s="305">
        <v>41295.375</v>
      </c>
      <c r="C425" s="117" t="s">
        <v>613</v>
      </c>
      <c r="D425" s="117" t="s">
        <v>554</v>
      </c>
      <c r="E425" s="116"/>
      <c r="F425" s="348">
        <v>6</v>
      </c>
      <c r="G425" s="348">
        <v>140</v>
      </c>
      <c r="H425" s="348">
        <v>840</v>
      </c>
      <c r="I425" s="355">
        <v>7.3096552714362164E-3</v>
      </c>
      <c r="J425" s="355">
        <v>5.2211823367401547E-5</v>
      </c>
      <c r="K425" s="355">
        <v>0</v>
      </c>
      <c r="M425" s="364"/>
      <c r="N425" s="364"/>
    </row>
    <row r="426" spans="2:14" s="358" customFormat="1" x14ac:dyDescent="0.2">
      <c r="B426" s="305">
        <v>41298.34097222222</v>
      </c>
      <c r="C426" s="117" t="s">
        <v>637</v>
      </c>
      <c r="D426" s="117" t="s">
        <v>554</v>
      </c>
      <c r="E426" s="116"/>
      <c r="F426" s="348">
        <v>28</v>
      </c>
      <c r="G426" s="348">
        <v>224</v>
      </c>
      <c r="H426" s="348">
        <v>6272</v>
      </c>
      <c r="I426" s="355">
        <v>5.4578759360057086E-2</v>
      </c>
      <c r="J426" s="355">
        <v>2.4365517571454056E-4</v>
      </c>
      <c r="K426" s="355">
        <v>0</v>
      </c>
      <c r="M426" s="364"/>
      <c r="N426" s="364"/>
    </row>
    <row r="427" spans="2:14" s="358" customFormat="1" x14ac:dyDescent="0.2">
      <c r="B427" s="305">
        <v>41298.459722222222</v>
      </c>
      <c r="C427" s="117" t="s">
        <v>637</v>
      </c>
      <c r="D427" s="117" t="s">
        <v>554</v>
      </c>
      <c r="E427" s="116"/>
      <c r="F427" s="348">
        <v>3</v>
      </c>
      <c r="G427" s="348">
        <v>42</v>
      </c>
      <c r="H427" s="348">
        <v>126</v>
      </c>
      <c r="I427" s="355">
        <v>1.0964482907154325E-3</v>
      </c>
      <c r="J427" s="355">
        <v>2.6105911683700774E-5</v>
      </c>
      <c r="K427" s="355">
        <v>0</v>
      </c>
      <c r="M427" s="364"/>
      <c r="N427" s="364"/>
    </row>
    <row r="428" spans="2:14" s="358" customFormat="1" x14ac:dyDescent="0.2">
      <c r="B428" s="305">
        <v>41298.390277777777</v>
      </c>
      <c r="C428" s="117" t="s">
        <v>560</v>
      </c>
      <c r="D428" s="117" t="s">
        <v>551</v>
      </c>
      <c r="E428" s="116"/>
      <c r="F428" s="348">
        <v>37</v>
      </c>
      <c r="G428" s="348">
        <v>370</v>
      </c>
      <c r="H428" s="348">
        <v>13690</v>
      </c>
      <c r="I428" s="355">
        <v>5.3011982876626132E-2</v>
      </c>
      <c r="J428" s="355">
        <v>1.4327562939628682E-4</v>
      </c>
      <c r="K428" s="355">
        <v>0</v>
      </c>
      <c r="M428" s="364"/>
      <c r="N428" s="364"/>
    </row>
    <row r="429" spans="2:14" s="358" customFormat="1" x14ac:dyDescent="0.2">
      <c r="B429" s="305">
        <v>41296.445833333331</v>
      </c>
      <c r="C429" s="117" t="s">
        <v>562</v>
      </c>
      <c r="D429" s="117" t="s">
        <v>554</v>
      </c>
      <c r="E429" s="116"/>
      <c r="F429" s="348">
        <v>2</v>
      </c>
      <c r="G429" s="348">
        <v>212</v>
      </c>
      <c r="H429" s="348">
        <v>424</v>
      </c>
      <c r="I429" s="355">
        <v>3.6896355179630428E-3</v>
      </c>
      <c r="J429" s="355">
        <v>1.7403941122467181E-5</v>
      </c>
      <c r="K429" s="355">
        <v>0</v>
      </c>
      <c r="M429" s="364"/>
      <c r="N429" s="364"/>
    </row>
    <row r="430" spans="2:14" s="358" customFormat="1" x14ac:dyDescent="0.2">
      <c r="B430" s="305">
        <v>41295.486111111109</v>
      </c>
      <c r="C430" s="117" t="s">
        <v>718</v>
      </c>
      <c r="D430" s="117" t="s">
        <v>554</v>
      </c>
      <c r="E430" s="116"/>
      <c r="F430" s="348">
        <v>74</v>
      </c>
      <c r="G430" s="348">
        <v>103</v>
      </c>
      <c r="H430" s="348">
        <v>7622</v>
      </c>
      <c r="I430" s="355">
        <v>6.6326419617722426E-2</v>
      </c>
      <c r="J430" s="355">
        <v>6.4394582153128575E-4</v>
      </c>
      <c r="K430" s="355">
        <v>0</v>
      </c>
      <c r="M430" s="364"/>
      <c r="N430" s="364"/>
    </row>
    <row r="431" spans="2:14" s="358" customFormat="1" x14ac:dyDescent="0.2">
      <c r="B431" s="305">
        <v>41297.347222222219</v>
      </c>
      <c r="C431" s="117" t="s">
        <v>719</v>
      </c>
      <c r="D431" s="117" t="s">
        <v>542</v>
      </c>
      <c r="E431" s="116"/>
      <c r="F431" s="348">
        <v>89</v>
      </c>
      <c r="G431" s="348">
        <v>360</v>
      </c>
      <c r="H431" s="348">
        <v>32040</v>
      </c>
      <c r="I431" s="355">
        <v>0.11161079740410842</v>
      </c>
      <c r="J431" s="355">
        <v>3.1002999278919007E-4</v>
      </c>
      <c r="K431" s="355">
        <v>0</v>
      </c>
      <c r="M431" s="364"/>
      <c r="N431" s="364"/>
    </row>
    <row r="432" spans="2:14" s="358" customFormat="1" x14ac:dyDescent="0.2">
      <c r="B432" s="305">
        <v>41298.357638888891</v>
      </c>
      <c r="C432" s="117" t="s">
        <v>719</v>
      </c>
      <c r="D432" s="117" t="s">
        <v>542</v>
      </c>
      <c r="E432" s="116"/>
      <c r="F432" s="348">
        <v>72</v>
      </c>
      <c r="G432" s="348">
        <v>230</v>
      </c>
      <c r="H432" s="348">
        <v>16560</v>
      </c>
      <c r="I432" s="355">
        <v>5.7686479557179635E-2</v>
      </c>
      <c r="J432" s="355">
        <v>2.508107806833897E-4</v>
      </c>
      <c r="K432" s="355">
        <v>0</v>
      </c>
      <c r="M432" s="364"/>
      <c r="N432" s="364"/>
    </row>
    <row r="433" spans="2:14" s="358" customFormat="1" x14ac:dyDescent="0.2">
      <c r="B433" s="305">
        <v>41298.407638888886</v>
      </c>
      <c r="C433" s="117" t="s">
        <v>601</v>
      </c>
      <c r="D433" s="117" t="s">
        <v>551</v>
      </c>
      <c r="E433" s="116"/>
      <c r="F433" s="348">
        <v>148</v>
      </c>
      <c r="G433" s="348">
        <v>479.16216216216219</v>
      </c>
      <c r="H433" s="348">
        <v>70916</v>
      </c>
      <c r="I433" s="355">
        <v>0.27460904146667775</v>
      </c>
      <c r="J433" s="355">
        <v>5.731025175851473E-4</v>
      </c>
      <c r="K433" s="355">
        <v>0</v>
      </c>
      <c r="M433" s="364"/>
      <c r="N433" s="364"/>
    </row>
    <row r="434" spans="2:14" s="358" customFormat="1" x14ac:dyDescent="0.2">
      <c r="B434" s="305">
        <v>41297.354166666664</v>
      </c>
      <c r="C434" s="117" t="s">
        <v>648</v>
      </c>
      <c r="D434" s="117" t="s">
        <v>554</v>
      </c>
      <c r="E434" s="116"/>
      <c r="F434" s="348">
        <v>82</v>
      </c>
      <c r="G434" s="348">
        <v>264.01219512195121</v>
      </c>
      <c r="H434" s="348">
        <v>21649</v>
      </c>
      <c r="I434" s="355">
        <v>0.18838896068014602</v>
      </c>
      <c r="J434" s="355">
        <v>7.1356158602115449E-4</v>
      </c>
      <c r="K434" s="355">
        <v>0</v>
      </c>
      <c r="M434" s="364"/>
      <c r="N434" s="364"/>
    </row>
    <row r="435" spans="2:14" s="358" customFormat="1" x14ac:dyDescent="0.2">
      <c r="B435" s="305">
        <v>41296.348611111112</v>
      </c>
      <c r="C435" s="117" t="s">
        <v>720</v>
      </c>
      <c r="D435" s="117" t="s">
        <v>542</v>
      </c>
      <c r="E435" s="116"/>
      <c r="F435" s="348">
        <v>13</v>
      </c>
      <c r="G435" s="348">
        <v>477</v>
      </c>
      <c r="H435" s="348">
        <v>6201</v>
      </c>
      <c r="I435" s="355">
        <v>2.160107848635694E-2</v>
      </c>
      <c r="J435" s="355">
        <v>4.5285279845612033E-5</v>
      </c>
      <c r="K435" s="355">
        <v>0</v>
      </c>
      <c r="M435" s="364"/>
      <c r="N435" s="364"/>
    </row>
    <row r="436" spans="2:14" s="358" customFormat="1" x14ac:dyDescent="0.2">
      <c r="B436" s="305">
        <v>41296.354166666664</v>
      </c>
      <c r="C436" s="117" t="s">
        <v>620</v>
      </c>
      <c r="D436" s="117" t="s">
        <v>542</v>
      </c>
      <c r="E436" s="116"/>
      <c r="F436" s="348">
        <v>120</v>
      </c>
      <c r="G436" s="348">
        <v>422</v>
      </c>
      <c r="H436" s="348">
        <v>50640</v>
      </c>
      <c r="I436" s="355">
        <v>0.1764035824139841</v>
      </c>
      <c r="J436" s="355">
        <v>4.180179678056495E-4</v>
      </c>
      <c r="K436" s="355">
        <v>0</v>
      </c>
      <c r="M436" s="364"/>
      <c r="N436" s="364"/>
    </row>
    <row r="437" spans="2:14" s="358" customFormat="1" x14ac:dyDescent="0.2">
      <c r="B437" s="305">
        <v>41296.419444444444</v>
      </c>
      <c r="C437" s="117" t="s">
        <v>721</v>
      </c>
      <c r="D437" s="117" t="s">
        <v>542</v>
      </c>
      <c r="E437" s="116"/>
      <c r="F437" s="348">
        <v>77</v>
      </c>
      <c r="G437" s="348">
        <v>393</v>
      </c>
      <c r="H437" s="348">
        <v>30261</v>
      </c>
      <c r="I437" s="355">
        <v>0.10541368103138966</v>
      </c>
      <c r="J437" s="355">
        <v>2.682281960086251E-4</v>
      </c>
      <c r="K437" s="355">
        <v>0</v>
      </c>
      <c r="M437" s="364"/>
      <c r="N437" s="364"/>
    </row>
    <row r="438" spans="2:14" s="358" customFormat="1" x14ac:dyDescent="0.2">
      <c r="B438" s="305">
        <v>41298.366666666669</v>
      </c>
      <c r="C438" s="117" t="s">
        <v>613</v>
      </c>
      <c r="D438" s="117" t="s">
        <v>554</v>
      </c>
      <c r="E438" s="116"/>
      <c r="F438" s="348">
        <v>238</v>
      </c>
      <c r="G438" s="348">
        <v>242</v>
      </c>
      <c r="H438" s="348">
        <v>57596</v>
      </c>
      <c r="I438" s="355">
        <v>0.50119869644480997</v>
      </c>
      <c r="J438" s="355">
        <v>2.0710689935735946E-3</v>
      </c>
      <c r="K438" s="355">
        <v>0</v>
      </c>
      <c r="M438" s="364"/>
      <c r="N438" s="364"/>
    </row>
    <row r="439" spans="2:14" s="358" customFormat="1" x14ac:dyDescent="0.2">
      <c r="B439" s="305">
        <v>41298.381944444445</v>
      </c>
      <c r="C439" s="117" t="s">
        <v>646</v>
      </c>
      <c r="D439" s="117" t="s">
        <v>542</v>
      </c>
      <c r="E439" s="116"/>
      <c r="F439" s="348">
        <v>105</v>
      </c>
      <c r="G439" s="348">
        <v>160</v>
      </c>
      <c r="H439" s="348">
        <v>16800</v>
      </c>
      <c r="I439" s="355">
        <v>5.852251549279093E-2</v>
      </c>
      <c r="J439" s="355">
        <v>3.657657218299433E-4</v>
      </c>
      <c r="K439" s="355">
        <v>0</v>
      </c>
      <c r="M439" s="364"/>
      <c r="N439" s="364"/>
    </row>
    <row r="440" spans="2:14" s="358" customFormat="1" x14ac:dyDescent="0.2">
      <c r="B440" s="305">
        <v>41295.371527777781</v>
      </c>
      <c r="C440" s="117" t="s">
        <v>598</v>
      </c>
      <c r="D440" s="117" t="s">
        <v>551</v>
      </c>
      <c r="E440" s="116"/>
      <c r="F440" s="348">
        <v>1</v>
      </c>
      <c r="G440" s="348">
        <v>245</v>
      </c>
      <c r="H440" s="348">
        <v>245</v>
      </c>
      <c r="I440" s="355">
        <v>9.4871700546189934E-4</v>
      </c>
      <c r="J440" s="355">
        <v>3.872314308007752E-6</v>
      </c>
      <c r="K440" s="355">
        <v>0</v>
      </c>
      <c r="M440" s="364"/>
      <c r="N440" s="364"/>
    </row>
    <row r="441" spans="2:14" s="358" customFormat="1" x14ac:dyDescent="0.2">
      <c r="B441" s="305">
        <v>41295.392361111109</v>
      </c>
      <c r="C441" s="117" t="s">
        <v>598</v>
      </c>
      <c r="D441" s="117" t="s">
        <v>551</v>
      </c>
      <c r="E441" s="116"/>
      <c r="F441" s="348">
        <v>1</v>
      </c>
      <c r="G441" s="348">
        <v>20</v>
      </c>
      <c r="H441" s="348">
        <v>20</v>
      </c>
      <c r="I441" s="355">
        <v>7.7446286160155051E-5</v>
      </c>
      <c r="J441" s="355">
        <v>3.872314308007752E-6</v>
      </c>
      <c r="K441" s="355">
        <v>0</v>
      </c>
      <c r="M441" s="364"/>
      <c r="N441" s="364"/>
    </row>
    <row r="442" spans="2:14" s="358" customFormat="1" x14ac:dyDescent="0.2">
      <c r="B442" s="305">
        <v>41296.518055555556</v>
      </c>
      <c r="C442" s="117" t="s">
        <v>717</v>
      </c>
      <c r="D442" s="117" t="s">
        <v>542</v>
      </c>
      <c r="E442" s="116"/>
      <c r="F442" s="348">
        <v>1</v>
      </c>
      <c r="G442" s="348">
        <v>277</v>
      </c>
      <c r="H442" s="348">
        <v>277</v>
      </c>
      <c r="I442" s="355">
        <v>9.6492480901804096E-4</v>
      </c>
      <c r="J442" s="355">
        <v>3.4834830650470794E-6</v>
      </c>
      <c r="K442" s="355">
        <v>0</v>
      </c>
      <c r="M442" s="364"/>
      <c r="N442" s="364"/>
    </row>
    <row r="443" spans="2:14" s="358" customFormat="1" x14ac:dyDescent="0.2">
      <c r="B443" s="305">
        <v>41299.375694444447</v>
      </c>
      <c r="C443" s="117" t="s">
        <v>722</v>
      </c>
      <c r="D443" s="117" t="s">
        <v>542</v>
      </c>
      <c r="E443" s="116"/>
      <c r="F443" s="348">
        <v>24</v>
      </c>
      <c r="G443" s="348">
        <v>134</v>
      </c>
      <c r="H443" s="348">
        <v>3216</v>
      </c>
      <c r="I443" s="355">
        <v>1.1202881537191407E-2</v>
      </c>
      <c r="J443" s="355">
        <v>8.3603593561129899E-5</v>
      </c>
      <c r="K443" s="355">
        <v>0</v>
      </c>
      <c r="M443" s="364"/>
      <c r="N443" s="364"/>
    </row>
    <row r="444" spans="2:14" s="358" customFormat="1" x14ac:dyDescent="0.2">
      <c r="B444" s="305">
        <v>41295.5</v>
      </c>
      <c r="C444" s="117" t="s">
        <v>592</v>
      </c>
      <c r="D444" s="117" t="s">
        <v>554</v>
      </c>
      <c r="E444" s="116"/>
      <c r="F444" s="348">
        <v>15</v>
      </c>
      <c r="G444" s="348">
        <v>140</v>
      </c>
      <c r="H444" s="348">
        <v>2100</v>
      </c>
      <c r="I444" s="355">
        <v>1.827413817859054E-2</v>
      </c>
      <c r="J444" s="355">
        <v>1.3052955841850387E-4</v>
      </c>
      <c r="K444" s="355">
        <v>0</v>
      </c>
      <c r="M444" s="364"/>
      <c r="N444" s="364"/>
    </row>
    <row r="445" spans="2:14" s="358" customFormat="1" x14ac:dyDescent="0.2">
      <c r="B445" s="305">
        <v>41297.388888888891</v>
      </c>
      <c r="C445" s="117" t="s">
        <v>653</v>
      </c>
      <c r="D445" s="117" t="s">
        <v>554</v>
      </c>
      <c r="E445" s="116"/>
      <c r="F445" s="348">
        <v>36</v>
      </c>
      <c r="G445" s="348">
        <v>360</v>
      </c>
      <c r="H445" s="348">
        <v>12960</v>
      </c>
      <c r="I445" s="355">
        <v>0.11277753847358735</v>
      </c>
      <c r="J445" s="355">
        <v>3.1327094020440927E-4</v>
      </c>
      <c r="K445" s="355">
        <v>0</v>
      </c>
      <c r="M445" s="364"/>
      <c r="N445" s="364"/>
    </row>
    <row r="446" spans="2:14" s="358" customFormat="1" x14ac:dyDescent="0.2">
      <c r="B446" s="305">
        <v>41298.361111111109</v>
      </c>
      <c r="C446" s="117" t="s">
        <v>647</v>
      </c>
      <c r="D446" s="117" t="s">
        <v>554</v>
      </c>
      <c r="E446" s="116"/>
      <c r="F446" s="348">
        <v>94</v>
      </c>
      <c r="G446" s="348">
        <v>165</v>
      </c>
      <c r="H446" s="348">
        <v>15510</v>
      </c>
      <c r="I446" s="355">
        <v>0.13496756340473301</v>
      </c>
      <c r="J446" s="355">
        <v>8.1798523275595754E-4</v>
      </c>
      <c r="K446" s="355">
        <v>0</v>
      </c>
      <c r="M446" s="364"/>
      <c r="N446" s="364"/>
    </row>
    <row r="447" spans="2:14" s="358" customFormat="1" x14ac:dyDescent="0.2">
      <c r="B447" s="305">
        <v>41298.364583333336</v>
      </c>
      <c r="C447" s="117" t="s">
        <v>700</v>
      </c>
      <c r="D447" s="117" t="s">
        <v>554</v>
      </c>
      <c r="E447" s="116"/>
      <c r="F447" s="348">
        <v>1</v>
      </c>
      <c r="G447" s="348">
        <v>250</v>
      </c>
      <c r="H447" s="348">
        <v>250</v>
      </c>
      <c r="I447" s="355">
        <v>2.1754926403083977E-3</v>
      </c>
      <c r="J447" s="355">
        <v>8.7019705612335906E-6</v>
      </c>
      <c r="K447" s="355">
        <v>0</v>
      </c>
      <c r="M447" s="364"/>
      <c r="N447" s="364"/>
    </row>
    <row r="448" spans="2:14" s="358" customFormat="1" x14ac:dyDescent="0.2">
      <c r="B448" s="305">
        <v>41299.392361111109</v>
      </c>
      <c r="C448" s="117" t="s">
        <v>723</v>
      </c>
      <c r="D448" s="117" t="s">
        <v>554</v>
      </c>
      <c r="E448" s="116"/>
      <c r="F448" s="348">
        <v>183</v>
      </c>
      <c r="G448" s="348">
        <v>234</v>
      </c>
      <c r="H448" s="348">
        <v>42822</v>
      </c>
      <c r="I448" s="355">
        <v>0.37263578337314485</v>
      </c>
      <c r="J448" s="355">
        <v>1.5924606127057472E-3</v>
      </c>
      <c r="K448" s="355">
        <v>0</v>
      </c>
      <c r="M448" s="364"/>
      <c r="N448" s="364"/>
    </row>
    <row r="449" spans="2:14" s="358" customFormat="1" x14ac:dyDescent="0.2">
      <c r="B449" s="305">
        <v>41298.430555555555</v>
      </c>
      <c r="C449" s="117" t="s">
        <v>724</v>
      </c>
      <c r="D449" s="117" t="s">
        <v>554</v>
      </c>
      <c r="E449" s="116"/>
      <c r="F449" s="348">
        <v>578</v>
      </c>
      <c r="G449" s="348">
        <v>281</v>
      </c>
      <c r="H449" s="348">
        <v>162418</v>
      </c>
      <c r="I449" s="355">
        <v>1.4133566546144374</v>
      </c>
      <c r="J449" s="355">
        <v>5.0297389843930156E-3</v>
      </c>
      <c r="K449" s="355">
        <v>0</v>
      </c>
      <c r="M449" s="364"/>
      <c r="N449" s="364"/>
    </row>
    <row r="450" spans="2:14" s="358" customFormat="1" x14ac:dyDescent="0.2">
      <c r="B450" s="305">
        <v>41297.392361111109</v>
      </c>
      <c r="C450" s="117" t="s">
        <v>594</v>
      </c>
      <c r="D450" s="117" t="s">
        <v>551</v>
      </c>
      <c r="E450" s="116"/>
      <c r="F450" s="348">
        <v>70</v>
      </c>
      <c r="G450" s="348">
        <v>331</v>
      </c>
      <c r="H450" s="348">
        <v>23170</v>
      </c>
      <c r="I450" s="355">
        <v>8.9721522516539629E-2</v>
      </c>
      <c r="J450" s="355">
        <v>2.7106200156054268E-4</v>
      </c>
      <c r="K450" s="355">
        <v>0</v>
      </c>
      <c r="M450" s="364"/>
      <c r="N450" s="364"/>
    </row>
    <row r="451" spans="2:14" s="358" customFormat="1" x14ac:dyDescent="0.2">
      <c r="B451" s="305">
        <v>41304.336805555555</v>
      </c>
      <c r="C451" s="117" t="s">
        <v>719</v>
      </c>
      <c r="D451" s="117" t="s">
        <v>542</v>
      </c>
      <c r="E451" s="116"/>
      <c r="F451" s="348">
        <v>170</v>
      </c>
      <c r="G451" s="348">
        <v>432.43529411764706</v>
      </c>
      <c r="H451" s="348">
        <v>73514</v>
      </c>
      <c r="I451" s="355">
        <v>0.25608477404387098</v>
      </c>
      <c r="J451" s="355">
        <v>5.9219212105800342E-4</v>
      </c>
      <c r="K451" s="355">
        <v>0</v>
      </c>
      <c r="M451" s="364"/>
      <c r="N451" s="364"/>
    </row>
    <row r="452" spans="2:14" s="358" customFormat="1" x14ac:dyDescent="0.2">
      <c r="B452" s="305">
        <v>41303.385416666664</v>
      </c>
      <c r="C452" s="117" t="s">
        <v>656</v>
      </c>
      <c r="D452" s="117" t="s">
        <v>554</v>
      </c>
      <c r="E452" s="116"/>
      <c r="F452" s="348">
        <v>1</v>
      </c>
      <c r="G452" s="348">
        <v>195</v>
      </c>
      <c r="H452" s="348">
        <v>195</v>
      </c>
      <c r="I452" s="355">
        <v>1.6968842594405503E-3</v>
      </c>
      <c r="J452" s="355">
        <v>8.7019705612335906E-6</v>
      </c>
      <c r="K452" s="355">
        <v>0</v>
      </c>
      <c r="M452" s="364"/>
      <c r="N452" s="364"/>
    </row>
    <row r="453" spans="2:14" s="358" customFormat="1" x14ac:dyDescent="0.2">
      <c r="B453" s="305">
        <v>41303.385416666664</v>
      </c>
      <c r="C453" s="117" t="s">
        <v>725</v>
      </c>
      <c r="D453" s="117" t="s">
        <v>554</v>
      </c>
      <c r="E453" s="116"/>
      <c r="F453" s="348">
        <v>4</v>
      </c>
      <c r="G453" s="348">
        <v>90</v>
      </c>
      <c r="H453" s="348">
        <v>360</v>
      </c>
      <c r="I453" s="355">
        <v>3.1327094020440929E-3</v>
      </c>
      <c r="J453" s="355">
        <v>3.4807882244934363E-5</v>
      </c>
      <c r="K453" s="355">
        <v>0</v>
      </c>
      <c r="M453" s="364"/>
      <c r="N453" s="364"/>
    </row>
    <row r="454" spans="2:14" s="358" customFormat="1" x14ac:dyDescent="0.2">
      <c r="B454" s="305">
        <v>41305.40625</v>
      </c>
      <c r="C454" s="117" t="s">
        <v>656</v>
      </c>
      <c r="D454" s="117" t="s">
        <v>554</v>
      </c>
      <c r="E454" s="116"/>
      <c r="F454" s="348">
        <v>7</v>
      </c>
      <c r="G454" s="348">
        <v>30</v>
      </c>
      <c r="H454" s="348">
        <v>210</v>
      </c>
      <c r="I454" s="355">
        <v>1.8274138178590541E-3</v>
      </c>
      <c r="J454" s="355">
        <v>6.0913793928635139E-5</v>
      </c>
      <c r="K454" s="355">
        <v>0</v>
      </c>
      <c r="M454" s="364"/>
      <c r="N454" s="364"/>
    </row>
    <row r="455" spans="2:14" s="358" customFormat="1" x14ac:dyDescent="0.2">
      <c r="B455" s="305">
        <v>41305.465277777781</v>
      </c>
      <c r="C455" s="117" t="s">
        <v>656</v>
      </c>
      <c r="D455" s="117" t="s">
        <v>554</v>
      </c>
      <c r="E455" s="116"/>
      <c r="F455" s="348">
        <v>1</v>
      </c>
      <c r="G455" s="348">
        <v>110</v>
      </c>
      <c r="H455" s="348">
        <v>110</v>
      </c>
      <c r="I455" s="355">
        <v>9.5721676173569502E-4</v>
      </c>
      <c r="J455" s="355">
        <v>8.7019705612335906E-6</v>
      </c>
      <c r="K455" s="355">
        <v>0</v>
      </c>
      <c r="M455" s="364"/>
      <c r="N455" s="364"/>
    </row>
    <row r="456" spans="2:14" s="358" customFormat="1" x14ac:dyDescent="0.2">
      <c r="B456" s="305">
        <v>41305.382638888892</v>
      </c>
      <c r="C456" s="117" t="s">
        <v>622</v>
      </c>
      <c r="D456" s="117" t="s">
        <v>554</v>
      </c>
      <c r="E456" s="116"/>
      <c r="F456" s="348">
        <v>12</v>
      </c>
      <c r="G456" s="348">
        <v>419</v>
      </c>
      <c r="H456" s="348">
        <v>5028</v>
      </c>
      <c r="I456" s="355">
        <v>4.3753507981882496E-2</v>
      </c>
      <c r="J456" s="355">
        <v>1.0442364673480309E-4</v>
      </c>
      <c r="K456" s="355">
        <v>0</v>
      </c>
      <c r="M456" s="364"/>
      <c r="N456" s="364"/>
    </row>
    <row r="457" spans="2:14" s="358" customFormat="1" x14ac:dyDescent="0.2">
      <c r="B457" s="305">
        <v>41304.381944444445</v>
      </c>
      <c r="C457" s="117" t="s">
        <v>656</v>
      </c>
      <c r="D457" s="117" t="s">
        <v>554</v>
      </c>
      <c r="E457" s="116"/>
      <c r="F457" s="348">
        <v>1</v>
      </c>
      <c r="G457" s="348">
        <v>250</v>
      </c>
      <c r="H457" s="348">
        <v>250</v>
      </c>
      <c r="I457" s="355">
        <v>2.1754926403083977E-3</v>
      </c>
      <c r="J457" s="355">
        <v>8.7019705612335906E-6</v>
      </c>
      <c r="K457" s="355">
        <v>0</v>
      </c>
      <c r="M457" s="364"/>
      <c r="N457" s="364"/>
    </row>
    <row r="458" spans="2:14" s="358" customFormat="1" x14ac:dyDescent="0.2">
      <c r="B458" s="305">
        <v>41304.399305555555</v>
      </c>
      <c r="C458" s="117" t="s">
        <v>656</v>
      </c>
      <c r="D458" s="117" t="s">
        <v>554</v>
      </c>
      <c r="E458" s="116"/>
      <c r="F458" s="348">
        <v>1</v>
      </c>
      <c r="G458" s="348">
        <v>40</v>
      </c>
      <c r="H458" s="348">
        <v>40</v>
      </c>
      <c r="I458" s="355">
        <v>3.4807882244934364E-4</v>
      </c>
      <c r="J458" s="355">
        <v>8.7019705612335906E-6</v>
      </c>
      <c r="K458" s="355">
        <v>0</v>
      </c>
      <c r="M458" s="364"/>
      <c r="N458" s="364"/>
    </row>
    <row r="459" spans="2:14" s="358" customFormat="1" x14ac:dyDescent="0.2">
      <c r="B459" s="305">
        <v>41305.375</v>
      </c>
      <c r="C459" s="117" t="s">
        <v>680</v>
      </c>
      <c r="D459" s="117" t="s">
        <v>554</v>
      </c>
      <c r="E459" s="116"/>
      <c r="F459" s="348">
        <v>282</v>
      </c>
      <c r="G459" s="348">
        <v>420</v>
      </c>
      <c r="H459" s="348">
        <v>118440</v>
      </c>
      <c r="I459" s="355">
        <v>1.0306613932725066</v>
      </c>
      <c r="J459" s="355">
        <v>2.4539556982678726E-3</v>
      </c>
      <c r="K459" s="355">
        <v>0</v>
      </c>
      <c r="M459" s="364"/>
      <c r="N459" s="364"/>
    </row>
    <row r="460" spans="2:14" s="358" customFormat="1" x14ac:dyDescent="0.2">
      <c r="B460" s="305">
        <v>41304.385416666664</v>
      </c>
      <c r="C460" s="117" t="s">
        <v>656</v>
      </c>
      <c r="D460" s="117" t="s">
        <v>554</v>
      </c>
      <c r="E460" s="116"/>
      <c r="F460" s="348">
        <v>1</v>
      </c>
      <c r="G460" s="348">
        <v>30</v>
      </c>
      <c r="H460" s="348">
        <v>30</v>
      </c>
      <c r="I460" s="355">
        <v>2.6105911683700774E-4</v>
      </c>
      <c r="J460" s="355">
        <v>8.7019705612335906E-6</v>
      </c>
      <c r="K460" s="355">
        <v>0</v>
      </c>
      <c r="M460" s="364"/>
      <c r="N460" s="364"/>
    </row>
    <row r="461" spans="2:14" s="358" customFormat="1" x14ac:dyDescent="0.2">
      <c r="B461" s="305">
        <v>41304.395833333336</v>
      </c>
      <c r="C461" s="117" t="s">
        <v>697</v>
      </c>
      <c r="D461" s="117" t="s">
        <v>551</v>
      </c>
      <c r="E461" s="116"/>
      <c r="F461" s="348">
        <v>20</v>
      </c>
      <c r="G461" s="348">
        <v>131</v>
      </c>
      <c r="H461" s="348">
        <v>2620</v>
      </c>
      <c r="I461" s="355">
        <v>1.0145463486980311E-2</v>
      </c>
      <c r="J461" s="355">
        <v>7.7446286160155051E-5</v>
      </c>
      <c r="K461" s="355">
        <v>0</v>
      </c>
      <c r="M461" s="364"/>
      <c r="N461" s="364"/>
    </row>
    <row r="462" spans="2:14" s="358" customFormat="1" x14ac:dyDescent="0.2">
      <c r="B462" s="305">
        <v>41304.381944444445</v>
      </c>
      <c r="C462" s="117" t="s">
        <v>666</v>
      </c>
      <c r="D462" s="117" t="s">
        <v>554</v>
      </c>
      <c r="E462" s="116"/>
      <c r="F462" s="348">
        <v>16</v>
      </c>
      <c r="G462" s="348">
        <v>200</v>
      </c>
      <c r="H462" s="348">
        <v>3200</v>
      </c>
      <c r="I462" s="355">
        <v>2.7846305795947494E-2</v>
      </c>
      <c r="J462" s="355">
        <v>1.3923152897973745E-4</v>
      </c>
      <c r="K462" s="355">
        <v>0</v>
      </c>
      <c r="M462" s="364"/>
      <c r="N462" s="364"/>
    </row>
    <row r="463" spans="2:14" s="358" customFormat="1" x14ac:dyDescent="0.2">
      <c r="B463" s="305">
        <v>41304.461805555555</v>
      </c>
      <c r="C463" s="117" t="s">
        <v>656</v>
      </c>
      <c r="D463" s="117" t="s">
        <v>554</v>
      </c>
      <c r="E463" s="116"/>
      <c r="F463" s="348">
        <v>1</v>
      </c>
      <c r="G463" s="348">
        <v>30</v>
      </c>
      <c r="H463" s="348">
        <v>30</v>
      </c>
      <c r="I463" s="355">
        <v>2.6105911683700774E-4</v>
      </c>
      <c r="J463" s="355">
        <v>8.7019705612335906E-6</v>
      </c>
      <c r="K463" s="355">
        <v>0</v>
      </c>
      <c r="M463" s="364"/>
      <c r="N463" s="364"/>
    </row>
    <row r="464" spans="2:14" s="358" customFormat="1" x14ac:dyDescent="0.2">
      <c r="B464" s="305">
        <v>41304.46875</v>
      </c>
      <c r="C464" s="117" t="s">
        <v>656</v>
      </c>
      <c r="D464" s="117" t="s">
        <v>554</v>
      </c>
      <c r="E464" s="116"/>
      <c r="F464" s="348">
        <v>1</v>
      </c>
      <c r="G464" s="348">
        <v>25</v>
      </c>
      <c r="H464" s="348">
        <v>25</v>
      </c>
      <c r="I464" s="355">
        <v>2.1754926403083979E-4</v>
      </c>
      <c r="J464" s="355">
        <v>8.7019705612335906E-6</v>
      </c>
      <c r="K464" s="355">
        <v>0</v>
      </c>
      <c r="M464" s="364"/>
      <c r="N464" s="364"/>
    </row>
    <row r="465" spans="2:14" s="358" customFormat="1" x14ac:dyDescent="0.2">
      <c r="B465" s="305">
        <v>41304.496527777781</v>
      </c>
      <c r="C465" s="117" t="s">
        <v>656</v>
      </c>
      <c r="D465" s="117" t="s">
        <v>554</v>
      </c>
      <c r="E465" s="116"/>
      <c r="F465" s="348">
        <v>1</v>
      </c>
      <c r="G465" s="348">
        <v>48</v>
      </c>
      <c r="H465" s="348">
        <v>48</v>
      </c>
      <c r="I465" s="355">
        <v>4.1769458693921238E-4</v>
      </c>
      <c r="J465" s="355">
        <v>8.7019705612335906E-6</v>
      </c>
      <c r="K465" s="355">
        <v>0</v>
      </c>
      <c r="M465" s="364"/>
      <c r="N465" s="364"/>
    </row>
    <row r="466" spans="2:14" s="358" customFormat="1" x14ac:dyDescent="0.2">
      <c r="B466" s="305">
        <v>41304.513888888891</v>
      </c>
      <c r="C466" s="117" t="s">
        <v>656</v>
      </c>
      <c r="D466" s="117" t="s">
        <v>554</v>
      </c>
      <c r="E466" s="116"/>
      <c r="F466" s="348">
        <v>2</v>
      </c>
      <c r="G466" s="348">
        <v>35</v>
      </c>
      <c r="H466" s="348">
        <v>70</v>
      </c>
      <c r="I466" s="355">
        <v>6.0913793928635144E-4</v>
      </c>
      <c r="J466" s="355">
        <v>1.7403941122467181E-5</v>
      </c>
      <c r="K466" s="355">
        <v>0</v>
      </c>
      <c r="M466" s="364"/>
      <c r="N466" s="364"/>
    </row>
    <row r="467" spans="2:14" s="358" customFormat="1" x14ac:dyDescent="0.2">
      <c r="B467" s="305">
        <v>41304.550000000003</v>
      </c>
      <c r="C467" s="117" t="s">
        <v>666</v>
      </c>
      <c r="D467" s="117" t="s">
        <v>554</v>
      </c>
      <c r="E467" s="116"/>
      <c r="F467" s="348">
        <v>8</v>
      </c>
      <c r="G467" s="348">
        <v>68</v>
      </c>
      <c r="H467" s="348">
        <v>544</v>
      </c>
      <c r="I467" s="355">
        <v>4.7338719853110738E-3</v>
      </c>
      <c r="J467" s="355">
        <v>6.9615764489868725E-5</v>
      </c>
      <c r="K467" s="355">
        <v>0</v>
      </c>
      <c r="M467" s="364"/>
      <c r="N467" s="364"/>
    </row>
    <row r="468" spans="2:14" s="358" customFormat="1" x14ac:dyDescent="0.2">
      <c r="B468" s="305">
        <v>41304.59375</v>
      </c>
      <c r="C468" s="117" t="s">
        <v>656</v>
      </c>
      <c r="D468" s="117" t="s">
        <v>554</v>
      </c>
      <c r="E468" s="116"/>
      <c r="F468" s="348">
        <v>2</v>
      </c>
      <c r="G468" s="348">
        <v>35</v>
      </c>
      <c r="H468" s="348">
        <v>70</v>
      </c>
      <c r="I468" s="355">
        <v>6.0913793928635144E-4</v>
      </c>
      <c r="J468" s="355">
        <v>1.7403941122467181E-5</v>
      </c>
      <c r="K468" s="355">
        <v>0</v>
      </c>
      <c r="M468" s="364"/>
      <c r="N468" s="364"/>
    </row>
    <row r="469" spans="2:14" s="358" customFormat="1" x14ac:dyDescent="0.2">
      <c r="B469" s="305">
        <v>41305.395833333336</v>
      </c>
      <c r="C469" s="117" t="s">
        <v>607</v>
      </c>
      <c r="D469" s="117" t="s">
        <v>551</v>
      </c>
      <c r="E469" s="116"/>
      <c r="F469" s="348">
        <v>3</v>
      </c>
      <c r="G469" s="348">
        <v>35</v>
      </c>
      <c r="H469" s="348">
        <v>105</v>
      </c>
      <c r="I469" s="355">
        <v>4.0659300234081397E-4</v>
      </c>
      <c r="J469" s="355">
        <v>1.1616942924023257E-5</v>
      </c>
      <c r="K469" s="355">
        <v>0</v>
      </c>
      <c r="M469" s="364"/>
      <c r="N469" s="364"/>
    </row>
    <row r="470" spans="2:14" s="358" customFormat="1" x14ac:dyDescent="0.2">
      <c r="B470" s="305">
        <v>41305.444444444445</v>
      </c>
      <c r="C470" s="117" t="s">
        <v>607</v>
      </c>
      <c r="D470" s="117" t="s">
        <v>551</v>
      </c>
      <c r="E470" s="116"/>
      <c r="F470" s="348">
        <v>2</v>
      </c>
      <c r="G470" s="348">
        <v>45</v>
      </c>
      <c r="H470" s="348">
        <v>90</v>
      </c>
      <c r="I470" s="355">
        <v>3.4850828772069772E-4</v>
      </c>
      <c r="J470" s="355">
        <v>7.7446286160155041E-6</v>
      </c>
      <c r="K470" s="355">
        <v>0</v>
      </c>
      <c r="M470" s="364"/>
      <c r="N470" s="364"/>
    </row>
    <row r="471" spans="2:14" s="358" customFormat="1" x14ac:dyDescent="0.2">
      <c r="B471" s="305">
        <v>41303.368055555555</v>
      </c>
      <c r="C471" s="117" t="s">
        <v>726</v>
      </c>
      <c r="D471" s="117" t="s">
        <v>554</v>
      </c>
      <c r="E471" s="116"/>
      <c r="F471" s="348">
        <v>21</v>
      </c>
      <c r="G471" s="348">
        <v>465</v>
      </c>
      <c r="H471" s="348">
        <v>9765</v>
      </c>
      <c r="I471" s="355">
        <v>8.4974742530446026E-2</v>
      </c>
      <c r="J471" s="355">
        <v>1.8274138178590543E-4</v>
      </c>
      <c r="K471" s="355">
        <v>0</v>
      </c>
      <c r="M471" s="364"/>
      <c r="N471" s="364"/>
    </row>
    <row r="472" spans="2:14" s="358" customFormat="1" x14ac:dyDescent="0.2">
      <c r="B472" s="305">
        <v>41303.395833333336</v>
      </c>
      <c r="C472" s="117" t="s">
        <v>598</v>
      </c>
      <c r="D472" s="117" t="s">
        <v>551</v>
      </c>
      <c r="E472" s="116"/>
      <c r="F472" s="348">
        <v>2</v>
      </c>
      <c r="G472" s="348">
        <v>70</v>
      </c>
      <c r="H472" s="348">
        <v>140</v>
      </c>
      <c r="I472" s="355">
        <v>5.4212400312108537E-4</v>
      </c>
      <c r="J472" s="355">
        <v>7.7446286160155041E-6</v>
      </c>
      <c r="K472" s="355">
        <v>0</v>
      </c>
      <c r="M472" s="364"/>
      <c r="N472" s="364"/>
    </row>
    <row r="473" spans="2:14" s="358" customFormat="1" x14ac:dyDescent="0.2">
      <c r="B473" s="305">
        <v>41303.378472222219</v>
      </c>
      <c r="C473" s="117" t="s">
        <v>726</v>
      </c>
      <c r="D473" s="117" t="s">
        <v>554</v>
      </c>
      <c r="E473" s="116"/>
      <c r="F473" s="348">
        <v>32</v>
      </c>
      <c r="G473" s="348">
        <v>155</v>
      </c>
      <c r="H473" s="348">
        <v>4960</v>
      </c>
      <c r="I473" s="355">
        <v>4.3161773983718614E-2</v>
      </c>
      <c r="J473" s="355">
        <v>2.784630579594749E-4</v>
      </c>
      <c r="K473" s="355">
        <v>0</v>
      </c>
      <c r="M473" s="364"/>
      <c r="N473" s="364"/>
    </row>
    <row r="474" spans="2:14" s="358" customFormat="1" x14ac:dyDescent="0.2">
      <c r="B474" s="305">
        <v>41304.402777777781</v>
      </c>
      <c r="C474" s="117" t="s">
        <v>703</v>
      </c>
      <c r="D474" s="117" t="s">
        <v>551</v>
      </c>
      <c r="E474" s="116"/>
      <c r="F474" s="348">
        <v>13</v>
      </c>
      <c r="G474" s="348">
        <v>212</v>
      </c>
      <c r="H474" s="348">
        <v>2756</v>
      </c>
      <c r="I474" s="355">
        <v>1.0672098232869366E-2</v>
      </c>
      <c r="J474" s="355">
        <v>5.0340086004100782E-5</v>
      </c>
      <c r="K474" s="355">
        <v>0</v>
      </c>
      <c r="M474" s="364"/>
      <c r="N474" s="364"/>
    </row>
    <row r="475" spans="2:14" s="358" customFormat="1" x14ac:dyDescent="0.2">
      <c r="B475" s="305">
        <v>41304.385416666664</v>
      </c>
      <c r="C475" s="117" t="s">
        <v>703</v>
      </c>
      <c r="D475" s="117" t="s">
        <v>551</v>
      </c>
      <c r="E475" s="116"/>
      <c r="F475" s="348">
        <v>11</v>
      </c>
      <c r="G475" s="348">
        <v>130</v>
      </c>
      <c r="H475" s="348">
        <v>1430</v>
      </c>
      <c r="I475" s="355">
        <v>5.5374094604510862E-3</v>
      </c>
      <c r="J475" s="355">
        <v>4.2595457388085273E-5</v>
      </c>
      <c r="K475" s="355">
        <v>0</v>
      </c>
      <c r="M475" s="364"/>
      <c r="N475" s="364"/>
    </row>
    <row r="476" spans="2:14" s="358" customFormat="1" x14ac:dyDescent="0.2">
      <c r="B476" s="305">
        <v>41303.354166666664</v>
      </c>
      <c r="C476" s="117" t="s">
        <v>592</v>
      </c>
      <c r="D476" s="117" t="s">
        <v>554</v>
      </c>
      <c r="E476" s="116"/>
      <c r="F476" s="348">
        <v>275</v>
      </c>
      <c r="G476" s="348">
        <v>366</v>
      </c>
      <c r="H476" s="348">
        <v>100650</v>
      </c>
      <c r="I476" s="355">
        <v>0.87585333698816092</v>
      </c>
      <c r="J476" s="355">
        <v>2.3930419043392374E-3</v>
      </c>
      <c r="K476" s="355">
        <v>0</v>
      </c>
      <c r="M476" s="364"/>
      <c r="N476" s="364"/>
    </row>
    <row r="477" spans="2:14" s="358" customFormat="1" x14ac:dyDescent="0.2">
      <c r="B477" s="305">
        <v>41304.354166666664</v>
      </c>
      <c r="C477" s="117" t="s">
        <v>638</v>
      </c>
      <c r="D477" s="117" t="s">
        <v>554</v>
      </c>
      <c r="E477" s="116"/>
      <c r="F477" s="348">
        <v>135</v>
      </c>
      <c r="G477" s="348">
        <v>372</v>
      </c>
      <c r="H477" s="348">
        <v>50220</v>
      </c>
      <c r="I477" s="355">
        <v>0.43701296158515096</v>
      </c>
      <c r="J477" s="355">
        <v>1.1747660257665348E-3</v>
      </c>
      <c r="K477" s="355">
        <v>0</v>
      </c>
      <c r="M477" s="364"/>
      <c r="N477" s="364"/>
    </row>
    <row r="478" spans="2:14" s="358" customFormat="1" x14ac:dyDescent="0.2">
      <c r="B478" s="305">
        <v>41304.381944444445</v>
      </c>
      <c r="C478" s="117" t="s">
        <v>707</v>
      </c>
      <c r="D478" s="117" t="s">
        <v>554</v>
      </c>
      <c r="E478" s="116"/>
      <c r="F478" s="348">
        <v>1</v>
      </c>
      <c r="G478" s="348">
        <v>70</v>
      </c>
      <c r="H478" s="348">
        <v>70</v>
      </c>
      <c r="I478" s="355">
        <v>6.0913793928635144E-4</v>
      </c>
      <c r="J478" s="355">
        <v>8.7019705612335906E-6</v>
      </c>
      <c r="K478" s="355">
        <v>0</v>
      </c>
      <c r="M478" s="364"/>
      <c r="N478" s="364"/>
    </row>
    <row r="479" spans="2:14" s="358" customFormat="1" x14ac:dyDescent="0.2">
      <c r="B479" s="305">
        <v>41304.444444444445</v>
      </c>
      <c r="C479" s="117" t="s">
        <v>707</v>
      </c>
      <c r="D479" s="117" t="s">
        <v>554</v>
      </c>
      <c r="E479" s="116"/>
      <c r="F479" s="348">
        <v>6</v>
      </c>
      <c r="G479" s="348">
        <v>240</v>
      </c>
      <c r="H479" s="348">
        <v>1440</v>
      </c>
      <c r="I479" s="355">
        <v>1.2530837608176372E-2</v>
      </c>
      <c r="J479" s="355">
        <v>5.2211823367401547E-5</v>
      </c>
      <c r="K479" s="355">
        <v>0</v>
      </c>
      <c r="M479" s="364"/>
      <c r="N479" s="364"/>
    </row>
    <row r="480" spans="2:14" s="358" customFormat="1" x14ac:dyDescent="0.2">
      <c r="B480" s="305">
        <v>41304.392361111109</v>
      </c>
      <c r="C480" s="117" t="s">
        <v>589</v>
      </c>
      <c r="D480" s="117" t="s">
        <v>554</v>
      </c>
      <c r="E480" s="116"/>
      <c r="F480" s="348">
        <v>116</v>
      </c>
      <c r="G480" s="348">
        <v>315</v>
      </c>
      <c r="H480" s="348">
        <v>36540</v>
      </c>
      <c r="I480" s="355">
        <v>0.31797000430747541</v>
      </c>
      <c r="J480" s="355">
        <v>1.0094285851030965E-3</v>
      </c>
      <c r="K480" s="355">
        <v>0</v>
      </c>
      <c r="M480" s="364"/>
      <c r="N480" s="364"/>
    </row>
    <row r="481" spans="2:14" s="358" customFormat="1" x14ac:dyDescent="0.2">
      <c r="B481" s="305">
        <v>41304.375</v>
      </c>
      <c r="C481" s="117" t="s">
        <v>641</v>
      </c>
      <c r="D481" s="117" t="s">
        <v>551</v>
      </c>
      <c r="E481" s="116"/>
      <c r="F481" s="348">
        <v>2</v>
      </c>
      <c r="G481" s="348">
        <v>335</v>
      </c>
      <c r="H481" s="348">
        <v>670</v>
      </c>
      <c r="I481" s="355">
        <v>2.5944505863651941E-3</v>
      </c>
      <c r="J481" s="355">
        <v>7.7446286160155041E-6</v>
      </c>
      <c r="K481" s="355">
        <v>0</v>
      </c>
      <c r="M481" s="364"/>
      <c r="N481" s="364"/>
    </row>
    <row r="482" spans="2:14" s="358" customFormat="1" x14ac:dyDescent="0.2">
      <c r="B482" s="305">
        <v>41305.378472222219</v>
      </c>
      <c r="C482" s="117" t="s">
        <v>649</v>
      </c>
      <c r="D482" s="117" t="s">
        <v>551</v>
      </c>
      <c r="E482" s="116"/>
      <c r="F482" s="348">
        <v>23</v>
      </c>
      <c r="G482" s="348">
        <v>91</v>
      </c>
      <c r="H482" s="348">
        <v>2093</v>
      </c>
      <c r="I482" s="355">
        <v>8.1047538466602256E-3</v>
      </c>
      <c r="J482" s="355">
        <v>8.9063229084178301E-5</v>
      </c>
      <c r="K482" s="355">
        <v>0</v>
      </c>
      <c r="M482" s="364"/>
      <c r="N482" s="364"/>
    </row>
    <row r="483" spans="2:14" s="358" customFormat="1" x14ac:dyDescent="0.2">
      <c r="B483" s="305">
        <v>41305.399305555555</v>
      </c>
      <c r="C483" s="117" t="s">
        <v>702</v>
      </c>
      <c r="D483" s="117" t="s">
        <v>554</v>
      </c>
      <c r="E483" s="116"/>
      <c r="F483" s="348">
        <v>38</v>
      </c>
      <c r="G483" s="348">
        <v>205</v>
      </c>
      <c r="H483" s="348">
        <v>7790</v>
      </c>
      <c r="I483" s="355">
        <v>6.7788350672009681E-2</v>
      </c>
      <c r="J483" s="355">
        <v>3.3067488132687648E-4</v>
      </c>
      <c r="K483" s="355">
        <v>0</v>
      </c>
      <c r="M483" s="364"/>
      <c r="N483" s="364"/>
    </row>
    <row r="484" spans="2:14" s="358" customFormat="1" x14ac:dyDescent="0.2">
      <c r="B484" s="305">
        <v>41303.354166666664</v>
      </c>
      <c r="C484" s="117" t="s">
        <v>643</v>
      </c>
      <c r="D484" s="117" t="s">
        <v>551</v>
      </c>
      <c r="E484" s="116"/>
      <c r="F484" s="348">
        <v>1</v>
      </c>
      <c r="G484" s="348">
        <v>110</v>
      </c>
      <c r="H484" s="348">
        <v>110</v>
      </c>
      <c r="I484" s="355">
        <v>4.2595457388085276E-4</v>
      </c>
      <c r="J484" s="355">
        <v>3.872314308007752E-6</v>
      </c>
      <c r="K484" s="355">
        <v>0</v>
      </c>
      <c r="M484" s="364"/>
      <c r="N484" s="364"/>
    </row>
    <row r="485" spans="2:14" s="358" customFormat="1" x14ac:dyDescent="0.2">
      <c r="B485" s="305">
        <v>41305.375</v>
      </c>
      <c r="C485" s="117" t="s">
        <v>641</v>
      </c>
      <c r="D485" s="117" t="s">
        <v>551</v>
      </c>
      <c r="E485" s="116"/>
      <c r="F485" s="348">
        <v>149</v>
      </c>
      <c r="G485" s="348">
        <v>298</v>
      </c>
      <c r="H485" s="348">
        <v>44402</v>
      </c>
      <c r="I485" s="355">
        <v>0.17193849990416021</v>
      </c>
      <c r="J485" s="355">
        <v>5.7697483189315512E-4</v>
      </c>
      <c r="K485" s="355">
        <v>0</v>
      </c>
      <c r="M485" s="364"/>
      <c r="N485" s="364"/>
    </row>
    <row r="486" spans="2:14" s="358" customFormat="1" x14ac:dyDescent="0.2">
      <c r="B486" s="305">
        <v>41303.40625</v>
      </c>
      <c r="C486" s="117" t="s">
        <v>690</v>
      </c>
      <c r="D486" s="117" t="s">
        <v>551</v>
      </c>
      <c r="E486" s="116"/>
      <c r="F486" s="348">
        <v>2</v>
      </c>
      <c r="G486" s="348">
        <v>150</v>
      </c>
      <c r="H486" s="348">
        <v>300</v>
      </c>
      <c r="I486" s="355">
        <v>1.1616942924023257E-3</v>
      </c>
      <c r="J486" s="355">
        <v>7.7446286160155041E-6</v>
      </c>
      <c r="K486" s="355">
        <v>0</v>
      </c>
      <c r="M486" s="364"/>
      <c r="N486" s="364"/>
    </row>
    <row r="487" spans="2:14" s="358" customFormat="1" x14ac:dyDescent="0.2">
      <c r="B487" s="305">
        <v>41303.397222222222</v>
      </c>
      <c r="C487" s="117" t="s">
        <v>553</v>
      </c>
      <c r="D487" s="117" t="s">
        <v>554</v>
      </c>
      <c r="E487" s="116"/>
      <c r="F487" s="348">
        <v>15</v>
      </c>
      <c r="G487" s="348">
        <v>203</v>
      </c>
      <c r="H487" s="348">
        <v>3045</v>
      </c>
      <c r="I487" s="355">
        <v>2.6497500358956285E-2</v>
      </c>
      <c r="J487" s="355">
        <v>1.3052955841850387E-4</v>
      </c>
      <c r="K487" s="355">
        <v>0</v>
      </c>
      <c r="M487" s="364"/>
      <c r="N487" s="364"/>
    </row>
    <row r="488" spans="2:14" s="358" customFormat="1" x14ac:dyDescent="0.2">
      <c r="B488" s="305">
        <v>41303.458333333336</v>
      </c>
      <c r="C488" s="117" t="s">
        <v>643</v>
      </c>
      <c r="D488" s="117" t="s">
        <v>551</v>
      </c>
      <c r="E488" s="116"/>
      <c r="F488" s="348">
        <v>1</v>
      </c>
      <c r="G488" s="348">
        <v>225</v>
      </c>
      <c r="H488" s="348">
        <v>225</v>
      </c>
      <c r="I488" s="355">
        <v>8.712707193017443E-4</v>
      </c>
      <c r="J488" s="355">
        <v>3.872314308007752E-6</v>
      </c>
      <c r="K488" s="355">
        <v>0</v>
      </c>
      <c r="M488" s="364"/>
      <c r="N488" s="364"/>
    </row>
    <row r="489" spans="2:14" s="358" customFormat="1" x14ac:dyDescent="0.2">
      <c r="B489" s="305">
        <v>41305.373611111114</v>
      </c>
      <c r="C489" s="117" t="s">
        <v>701</v>
      </c>
      <c r="D489" s="117" t="s">
        <v>551</v>
      </c>
      <c r="E489" s="116"/>
      <c r="F489" s="348">
        <v>306</v>
      </c>
      <c r="G489" s="348">
        <v>255</v>
      </c>
      <c r="H489" s="348">
        <v>78030</v>
      </c>
      <c r="I489" s="355">
        <v>0.30215668545384494</v>
      </c>
      <c r="J489" s="355">
        <v>1.1849281782503722E-3</v>
      </c>
      <c r="K489" s="355">
        <v>0</v>
      </c>
      <c r="M489" s="364"/>
      <c r="N489" s="364"/>
    </row>
    <row r="490" spans="2:14" s="358" customFormat="1" x14ac:dyDescent="0.2">
      <c r="B490" s="305">
        <v>41304.399305555555</v>
      </c>
      <c r="C490" s="117" t="s">
        <v>637</v>
      </c>
      <c r="D490" s="117" t="s">
        <v>554</v>
      </c>
      <c r="E490" s="116"/>
      <c r="F490" s="348">
        <v>342</v>
      </c>
      <c r="G490" s="348">
        <v>245</v>
      </c>
      <c r="H490" s="348">
        <v>83790</v>
      </c>
      <c r="I490" s="355">
        <v>0.72913811332576262</v>
      </c>
      <c r="J490" s="355">
        <v>2.9760739319418883E-3</v>
      </c>
      <c r="K490" s="355">
        <v>0</v>
      </c>
      <c r="M490" s="364"/>
      <c r="N490" s="364"/>
    </row>
    <row r="491" spans="2:14" s="358" customFormat="1" x14ac:dyDescent="0.2">
      <c r="B491" s="305">
        <v>41305.354166666664</v>
      </c>
      <c r="C491" s="117" t="s">
        <v>637</v>
      </c>
      <c r="D491" s="117" t="s">
        <v>554</v>
      </c>
      <c r="E491" s="116"/>
      <c r="F491" s="348">
        <v>9</v>
      </c>
      <c r="G491" s="348">
        <v>90</v>
      </c>
      <c r="H491" s="348">
        <v>810</v>
      </c>
      <c r="I491" s="355">
        <v>7.0485961545992092E-3</v>
      </c>
      <c r="J491" s="355">
        <v>7.8317735051102317E-5</v>
      </c>
      <c r="K491" s="355">
        <v>0</v>
      </c>
      <c r="M491" s="364"/>
      <c r="N491" s="364"/>
    </row>
    <row r="492" spans="2:14" s="358" customFormat="1" x14ac:dyDescent="0.2">
      <c r="B492" s="305">
        <v>41304.409722222219</v>
      </c>
      <c r="C492" s="117" t="s">
        <v>670</v>
      </c>
      <c r="D492" s="117" t="s">
        <v>551</v>
      </c>
      <c r="E492" s="116"/>
      <c r="F492" s="348">
        <v>1</v>
      </c>
      <c r="G492" s="348">
        <v>70</v>
      </c>
      <c r="H492" s="348">
        <v>70</v>
      </c>
      <c r="I492" s="355">
        <v>2.7106200156054268E-4</v>
      </c>
      <c r="J492" s="355">
        <v>3.872314308007752E-6</v>
      </c>
      <c r="K492" s="355">
        <v>0</v>
      </c>
      <c r="M492" s="364"/>
      <c r="N492" s="364"/>
    </row>
    <row r="493" spans="2:14" s="358" customFormat="1" x14ac:dyDescent="0.2">
      <c r="B493" s="305">
        <v>41304.486111111109</v>
      </c>
      <c r="C493" s="117" t="s">
        <v>643</v>
      </c>
      <c r="D493" s="117" t="s">
        <v>551</v>
      </c>
      <c r="E493" s="116"/>
      <c r="F493" s="348">
        <v>1</v>
      </c>
      <c r="G493" s="348">
        <v>170</v>
      </c>
      <c r="H493" s="348">
        <v>170</v>
      </c>
      <c r="I493" s="355">
        <v>6.5829343236131787E-4</v>
      </c>
      <c r="J493" s="355">
        <v>3.872314308007752E-6</v>
      </c>
      <c r="K493" s="355">
        <v>0</v>
      </c>
      <c r="M493" s="364"/>
      <c r="N493" s="364"/>
    </row>
    <row r="494" spans="2:14" s="358" customFormat="1" x14ac:dyDescent="0.2">
      <c r="B494" s="305">
        <v>41304.503472222219</v>
      </c>
      <c r="C494" s="117" t="s">
        <v>670</v>
      </c>
      <c r="D494" s="117" t="s">
        <v>551</v>
      </c>
      <c r="E494" s="116"/>
      <c r="F494" s="348">
        <v>2</v>
      </c>
      <c r="G494" s="348">
        <v>50</v>
      </c>
      <c r="H494" s="348">
        <v>100</v>
      </c>
      <c r="I494" s="355">
        <v>3.8723143080077524E-4</v>
      </c>
      <c r="J494" s="355">
        <v>7.7446286160155041E-6</v>
      </c>
      <c r="K494" s="355">
        <v>0</v>
      </c>
      <c r="M494" s="364"/>
      <c r="N494" s="364"/>
    </row>
    <row r="495" spans="2:14" s="358" customFormat="1" x14ac:dyDescent="0.2">
      <c r="B495" s="305">
        <v>41305.362500000003</v>
      </c>
      <c r="C495" s="117" t="s">
        <v>643</v>
      </c>
      <c r="D495" s="117" t="s">
        <v>551</v>
      </c>
      <c r="E495" s="116"/>
      <c r="F495" s="348">
        <v>2</v>
      </c>
      <c r="G495" s="348">
        <v>98</v>
      </c>
      <c r="H495" s="348">
        <v>196</v>
      </c>
      <c r="I495" s="355">
        <v>7.5897360436951952E-4</v>
      </c>
      <c r="J495" s="355">
        <v>7.7446286160155041E-6</v>
      </c>
      <c r="K495" s="355">
        <v>0</v>
      </c>
      <c r="M495" s="364"/>
      <c r="N495" s="364"/>
    </row>
    <row r="496" spans="2:14" s="358" customFormat="1" x14ac:dyDescent="0.2">
      <c r="B496" s="305">
        <v>41305.375</v>
      </c>
      <c r="C496" s="117" t="s">
        <v>670</v>
      </c>
      <c r="D496" s="117" t="s">
        <v>551</v>
      </c>
      <c r="E496" s="116"/>
      <c r="F496" s="348">
        <v>13</v>
      </c>
      <c r="G496" s="348">
        <v>140</v>
      </c>
      <c r="H496" s="348">
        <v>1820</v>
      </c>
      <c r="I496" s="355">
        <v>7.0476120405741092E-3</v>
      </c>
      <c r="J496" s="355">
        <v>5.0340086004100782E-5</v>
      </c>
      <c r="K496" s="355">
        <v>0</v>
      </c>
      <c r="M496" s="364"/>
      <c r="N496" s="364"/>
    </row>
    <row r="497" spans="2:14" s="358" customFormat="1" x14ac:dyDescent="0.2">
      <c r="B497" s="305">
        <v>41305.385416666664</v>
      </c>
      <c r="C497" s="117" t="s">
        <v>618</v>
      </c>
      <c r="D497" s="117" t="s">
        <v>551</v>
      </c>
      <c r="E497" s="116"/>
      <c r="F497" s="348">
        <v>28</v>
      </c>
      <c r="G497" s="348">
        <v>138</v>
      </c>
      <c r="H497" s="348">
        <v>3864</v>
      </c>
      <c r="I497" s="355">
        <v>1.4962622486141955E-2</v>
      </c>
      <c r="J497" s="355">
        <v>1.0842480062421706E-4</v>
      </c>
      <c r="K497" s="355">
        <v>0</v>
      </c>
      <c r="M497" s="364"/>
      <c r="N497" s="364"/>
    </row>
    <row r="498" spans="2:14" s="358" customFormat="1" x14ac:dyDescent="0.2">
      <c r="B498" s="305">
        <v>41305.465277777781</v>
      </c>
      <c r="C498" s="117" t="s">
        <v>643</v>
      </c>
      <c r="D498" s="117" t="s">
        <v>551</v>
      </c>
      <c r="E498" s="116"/>
      <c r="F498" s="348">
        <v>1</v>
      </c>
      <c r="G498" s="348">
        <v>140</v>
      </c>
      <c r="H498" s="348">
        <v>140</v>
      </c>
      <c r="I498" s="355">
        <v>5.4212400312108537E-4</v>
      </c>
      <c r="J498" s="355">
        <v>3.872314308007752E-6</v>
      </c>
      <c r="K498" s="355">
        <v>0</v>
      </c>
      <c r="M498" s="364"/>
      <c r="N498" s="364"/>
    </row>
    <row r="499" spans="2:14" s="358" customFormat="1" x14ac:dyDescent="0.2">
      <c r="B499" s="305">
        <v>41305.375</v>
      </c>
      <c r="C499" s="117" t="s">
        <v>641</v>
      </c>
      <c r="D499" s="117" t="s">
        <v>551</v>
      </c>
      <c r="E499" s="116"/>
      <c r="F499" s="348">
        <v>39</v>
      </c>
      <c r="G499" s="348">
        <v>535</v>
      </c>
      <c r="H499" s="348">
        <v>20865</v>
      </c>
      <c r="I499" s="355">
        <v>8.0795838036581746E-2</v>
      </c>
      <c r="J499" s="355">
        <v>1.5102025801230233E-4</v>
      </c>
      <c r="K499" s="355">
        <v>0</v>
      </c>
      <c r="M499" s="364"/>
      <c r="N499" s="364"/>
    </row>
    <row r="500" spans="2:14" s="358" customFormat="1" x14ac:dyDescent="0.2">
      <c r="B500" s="305">
        <v>41303.409722222219</v>
      </c>
      <c r="C500" s="117" t="s">
        <v>611</v>
      </c>
      <c r="D500" s="117" t="s">
        <v>551</v>
      </c>
      <c r="E500" s="116"/>
      <c r="F500" s="348">
        <v>220</v>
      </c>
      <c r="G500" s="348">
        <v>490</v>
      </c>
      <c r="H500" s="348">
        <v>107800</v>
      </c>
      <c r="I500" s="355">
        <v>0.41743548240323569</v>
      </c>
      <c r="J500" s="355">
        <v>8.5190914776170552E-4</v>
      </c>
      <c r="K500" s="355">
        <v>0</v>
      </c>
      <c r="M500" s="364"/>
      <c r="N500" s="364"/>
    </row>
    <row r="501" spans="2:14" s="358" customFormat="1" x14ac:dyDescent="0.2">
      <c r="B501" s="305">
        <v>41304.395833333336</v>
      </c>
      <c r="C501" s="117" t="s">
        <v>638</v>
      </c>
      <c r="D501" s="117" t="s">
        <v>554</v>
      </c>
      <c r="E501" s="116"/>
      <c r="F501" s="348">
        <v>136</v>
      </c>
      <c r="G501" s="348">
        <v>375</v>
      </c>
      <c r="H501" s="348">
        <v>51000</v>
      </c>
      <c r="I501" s="355">
        <v>0.44380049862291315</v>
      </c>
      <c r="J501" s="355">
        <v>1.1834679963277684E-3</v>
      </c>
      <c r="K501" s="355">
        <v>0</v>
      </c>
      <c r="M501" s="364"/>
      <c r="N501" s="364"/>
    </row>
    <row r="502" spans="2:14" s="358" customFormat="1" x14ac:dyDescent="0.2">
      <c r="B502" s="305">
        <v>41304.59375</v>
      </c>
      <c r="C502" s="117" t="s">
        <v>656</v>
      </c>
      <c r="D502" s="117" t="s">
        <v>554</v>
      </c>
      <c r="E502" s="116"/>
      <c r="F502" s="348">
        <v>3</v>
      </c>
      <c r="G502" s="348">
        <v>50</v>
      </c>
      <c r="H502" s="348">
        <v>150</v>
      </c>
      <c r="I502" s="355">
        <v>1.3052955841850386E-3</v>
      </c>
      <c r="J502" s="355">
        <v>2.6105911683700774E-5</v>
      </c>
      <c r="K502" s="355">
        <v>0</v>
      </c>
      <c r="M502" s="364"/>
      <c r="N502" s="364"/>
    </row>
    <row r="503" spans="2:14" s="358" customFormat="1" x14ac:dyDescent="0.2">
      <c r="B503" s="305">
        <v>41303.40347222222</v>
      </c>
      <c r="C503" s="117" t="s">
        <v>563</v>
      </c>
      <c r="D503" s="117" t="s">
        <v>551</v>
      </c>
      <c r="E503" s="116"/>
      <c r="F503" s="348">
        <v>16</v>
      </c>
      <c r="G503" s="348">
        <v>94</v>
      </c>
      <c r="H503" s="348">
        <v>1504</v>
      </c>
      <c r="I503" s="355">
        <v>5.8239607192436598E-3</v>
      </c>
      <c r="J503" s="355">
        <v>6.1957028928124033E-5</v>
      </c>
      <c r="K503" s="355">
        <v>0</v>
      </c>
      <c r="M503" s="364"/>
      <c r="N503" s="364"/>
    </row>
    <row r="504" spans="2:14" s="358" customFormat="1" x14ac:dyDescent="0.2">
      <c r="B504" s="305">
        <v>41303.5625</v>
      </c>
      <c r="C504" s="117" t="s">
        <v>673</v>
      </c>
      <c r="D504" s="117" t="s">
        <v>554</v>
      </c>
      <c r="E504" s="116"/>
      <c r="F504" s="348">
        <v>1</v>
      </c>
      <c r="G504" s="348">
        <v>50</v>
      </c>
      <c r="H504" s="348">
        <v>50</v>
      </c>
      <c r="I504" s="355">
        <v>4.3509852806167959E-4</v>
      </c>
      <c r="J504" s="355">
        <v>8.7019705612335906E-6</v>
      </c>
      <c r="K504" s="355">
        <v>0</v>
      </c>
      <c r="M504" s="364"/>
      <c r="N504" s="364"/>
    </row>
    <row r="505" spans="2:14" s="358" customFormat="1" x14ac:dyDescent="0.2">
      <c r="B505" s="305">
        <v>41304.377083333333</v>
      </c>
      <c r="C505" s="117" t="s">
        <v>727</v>
      </c>
      <c r="D505" s="117" t="s">
        <v>554</v>
      </c>
      <c r="E505" s="116"/>
      <c r="F505" s="348">
        <v>43</v>
      </c>
      <c r="G505" s="348">
        <v>337</v>
      </c>
      <c r="H505" s="348">
        <v>14491</v>
      </c>
      <c r="I505" s="355">
        <v>0.12610025540283598</v>
      </c>
      <c r="J505" s="355">
        <v>3.741847341330444E-4</v>
      </c>
      <c r="K505" s="355">
        <v>0</v>
      </c>
      <c r="M505" s="364"/>
      <c r="N505" s="364"/>
    </row>
    <row r="506" spans="2:14" s="358" customFormat="1" x14ac:dyDescent="0.2">
      <c r="B506" s="305">
        <v>41304.385416666664</v>
      </c>
      <c r="C506" s="117" t="s">
        <v>673</v>
      </c>
      <c r="D506" s="117" t="s">
        <v>554</v>
      </c>
      <c r="E506" s="116"/>
      <c r="F506" s="348">
        <v>1</v>
      </c>
      <c r="G506" s="348">
        <v>55</v>
      </c>
      <c r="H506" s="348">
        <v>55</v>
      </c>
      <c r="I506" s="355">
        <v>4.7860838086784751E-4</v>
      </c>
      <c r="J506" s="355">
        <v>8.7019705612335906E-6</v>
      </c>
      <c r="K506" s="355">
        <v>0</v>
      </c>
      <c r="M506" s="364"/>
      <c r="N506" s="364"/>
    </row>
    <row r="507" spans="2:14" s="358" customFormat="1" x14ac:dyDescent="0.2">
      <c r="B507" s="305">
        <v>41304.423611111109</v>
      </c>
      <c r="C507" s="117" t="s">
        <v>590</v>
      </c>
      <c r="D507" s="117" t="s">
        <v>551</v>
      </c>
      <c r="E507" s="116"/>
      <c r="F507" s="348">
        <v>2</v>
      </c>
      <c r="G507" s="348">
        <v>90</v>
      </c>
      <c r="H507" s="348">
        <v>180</v>
      </c>
      <c r="I507" s="355">
        <v>6.9701657544139544E-4</v>
      </c>
      <c r="J507" s="355">
        <v>7.7446286160155041E-6</v>
      </c>
      <c r="K507" s="355">
        <v>0</v>
      </c>
      <c r="M507" s="364"/>
      <c r="N507" s="364"/>
    </row>
    <row r="508" spans="2:14" s="358" customFormat="1" x14ac:dyDescent="0.2">
      <c r="B508" s="305">
        <v>41304.354166666664</v>
      </c>
      <c r="C508" s="117" t="s">
        <v>728</v>
      </c>
      <c r="D508" s="117" t="s">
        <v>554</v>
      </c>
      <c r="E508" s="116"/>
      <c r="F508" s="348">
        <v>80</v>
      </c>
      <c r="G508" s="348">
        <v>304</v>
      </c>
      <c r="H508" s="348">
        <v>24320</v>
      </c>
      <c r="I508" s="355">
        <v>0.21163192404920095</v>
      </c>
      <c r="J508" s="355">
        <v>6.9615764489868728E-4</v>
      </c>
      <c r="K508" s="355">
        <v>0</v>
      </c>
      <c r="M508" s="364"/>
      <c r="N508" s="364"/>
    </row>
    <row r="509" spans="2:14" s="358" customFormat="1" x14ac:dyDescent="0.2">
      <c r="B509" s="305">
        <v>41304.361111111109</v>
      </c>
      <c r="C509" s="117" t="s">
        <v>729</v>
      </c>
      <c r="D509" s="117" t="s">
        <v>542</v>
      </c>
      <c r="E509" s="116"/>
      <c r="F509" s="348">
        <v>104</v>
      </c>
      <c r="G509" s="348">
        <v>360</v>
      </c>
      <c r="H509" s="348">
        <v>37440</v>
      </c>
      <c r="I509" s="355">
        <v>0.13042160595536265</v>
      </c>
      <c r="J509" s="355">
        <v>3.6228223876489627E-4</v>
      </c>
      <c r="K509" s="355">
        <v>0</v>
      </c>
      <c r="M509" s="364"/>
      <c r="N509" s="364"/>
    </row>
    <row r="510" spans="2:14" s="358" customFormat="1" x14ac:dyDescent="0.2">
      <c r="B510" s="305">
        <v>41297.395833333336</v>
      </c>
      <c r="C510" s="117" t="s">
        <v>713</v>
      </c>
      <c r="D510" s="117" t="s">
        <v>542</v>
      </c>
      <c r="E510" s="116"/>
      <c r="F510" s="348">
        <v>238</v>
      </c>
      <c r="G510" s="348">
        <v>405</v>
      </c>
      <c r="H510" s="348">
        <v>96390</v>
      </c>
      <c r="I510" s="355">
        <v>0.33577293263988794</v>
      </c>
      <c r="J510" s="355">
        <v>8.2906896948120481E-4</v>
      </c>
      <c r="K510" s="355">
        <v>0</v>
      </c>
      <c r="M510" s="364"/>
      <c r="N510" s="364"/>
    </row>
    <row r="511" spans="2:14" s="358" customFormat="1" x14ac:dyDescent="0.2">
      <c r="B511" s="305">
        <v>41298.5625</v>
      </c>
      <c r="C511" s="117" t="s">
        <v>730</v>
      </c>
      <c r="D511" s="117" t="s">
        <v>542</v>
      </c>
      <c r="E511" s="116"/>
      <c r="F511" s="348">
        <v>143</v>
      </c>
      <c r="G511" s="348">
        <v>150</v>
      </c>
      <c r="H511" s="348">
        <v>21450</v>
      </c>
      <c r="I511" s="355">
        <v>7.4720711745259849E-2</v>
      </c>
      <c r="J511" s="355">
        <v>4.9813807830173236E-4</v>
      </c>
      <c r="K511" s="355">
        <v>0</v>
      </c>
      <c r="M511" s="364"/>
      <c r="N511" s="364"/>
    </row>
    <row r="512" spans="2:14" s="358" customFormat="1" x14ac:dyDescent="0.2">
      <c r="B512" s="305">
        <v>41299.402777777781</v>
      </c>
      <c r="C512" s="117" t="s">
        <v>716</v>
      </c>
      <c r="D512" s="117" t="s">
        <v>542</v>
      </c>
      <c r="E512" s="116"/>
      <c r="F512" s="348">
        <v>50</v>
      </c>
      <c r="G512" s="348">
        <v>380</v>
      </c>
      <c r="H512" s="348">
        <v>19000</v>
      </c>
      <c r="I512" s="355">
        <v>6.6186178235894511E-2</v>
      </c>
      <c r="J512" s="355">
        <v>1.7417415325235395E-4</v>
      </c>
      <c r="K512" s="355">
        <v>0</v>
      </c>
      <c r="M512" s="364"/>
      <c r="N512" s="364"/>
    </row>
    <row r="513" spans="2:14" s="358" customFormat="1" x14ac:dyDescent="0.2">
      <c r="B513" s="305">
        <v>41299.412499999999</v>
      </c>
      <c r="C513" s="117" t="s">
        <v>646</v>
      </c>
      <c r="D513" s="117" t="s">
        <v>542</v>
      </c>
      <c r="E513" s="116"/>
      <c r="F513" s="348">
        <v>217</v>
      </c>
      <c r="G513" s="348">
        <v>398</v>
      </c>
      <c r="H513" s="348">
        <v>86366</v>
      </c>
      <c r="I513" s="355">
        <v>0.30085449839585604</v>
      </c>
      <c r="J513" s="355">
        <v>7.5591582511521619E-4</v>
      </c>
      <c r="K513" s="355">
        <v>0</v>
      </c>
      <c r="M513" s="364"/>
      <c r="N513" s="364"/>
    </row>
    <row r="514" spans="2:14" s="358" customFormat="1" x14ac:dyDescent="0.2">
      <c r="B514" s="305">
        <v>41299.465277777781</v>
      </c>
      <c r="C514" s="117" t="s">
        <v>622</v>
      </c>
      <c r="D514" s="117" t="s">
        <v>554</v>
      </c>
      <c r="E514" s="116"/>
      <c r="F514" s="348">
        <v>1</v>
      </c>
      <c r="G514" s="348">
        <v>60</v>
      </c>
      <c r="H514" s="348">
        <v>60</v>
      </c>
      <c r="I514" s="355">
        <v>5.2211823367401549E-4</v>
      </c>
      <c r="J514" s="355">
        <v>8.7019705612335906E-6</v>
      </c>
      <c r="K514" s="355">
        <v>0</v>
      </c>
      <c r="M514" s="364"/>
      <c r="N514" s="364"/>
    </row>
    <row r="515" spans="2:14" s="358" customFormat="1" x14ac:dyDescent="0.2">
      <c r="B515" s="305">
        <v>41301.430555555555</v>
      </c>
      <c r="C515" s="117" t="s">
        <v>725</v>
      </c>
      <c r="D515" s="117" t="s">
        <v>554</v>
      </c>
      <c r="E515" s="116"/>
      <c r="F515" s="348">
        <v>2</v>
      </c>
      <c r="G515" s="348">
        <v>50</v>
      </c>
      <c r="H515" s="348">
        <v>100</v>
      </c>
      <c r="I515" s="355">
        <v>8.7019705612335918E-4</v>
      </c>
      <c r="J515" s="355">
        <v>1.7403941122467181E-5</v>
      </c>
      <c r="K515" s="355">
        <v>0</v>
      </c>
      <c r="M515" s="364"/>
      <c r="N515" s="364"/>
    </row>
    <row r="516" spans="2:14" s="358" customFormat="1" x14ac:dyDescent="0.2">
      <c r="B516" s="305">
        <v>41295.555555555555</v>
      </c>
      <c r="C516" s="117" t="s">
        <v>556</v>
      </c>
      <c r="D516" s="117" t="s">
        <v>551</v>
      </c>
      <c r="E516" s="116"/>
      <c r="F516" s="348">
        <v>2</v>
      </c>
      <c r="G516" s="348">
        <v>81</v>
      </c>
      <c r="H516" s="348">
        <v>162</v>
      </c>
      <c r="I516" s="355">
        <v>6.2731491789725583E-4</v>
      </c>
      <c r="J516" s="355">
        <v>7.7446286160155041E-6</v>
      </c>
      <c r="K516" s="355">
        <v>0</v>
      </c>
      <c r="M516" s="364"/>
      <c r="N516" s="364"/>
    </row>
    <row r="517" spans="2:14" s="358" customFormat="1" x14ac:dyDescent="0.2">
      <c r="B517" s="305">
        <v>41297.388888888891</v>
      </c>
      <c r="C517" s="117" t="s">
        <v>610</v>
      </c>
      <c r="D517" s="117" t="s">
        <v>542</v>
      </c>
      <c r="E517" s="116"/>
      <c r="F517" s="348">
        <v>394</v>
      </c>
      <c r="G517" s="348">
        <v>425</v>
      </c>
      <c r="H517" s="348">
        <v>167450</v>
      </c>
      <c r="I517" s="355">
        <v>0.5833092392421334</v>
      </c>
      <c r="J517" s="355">
        <v>1.3724923276285492E-3</v>
      </c>
      <c r="K517" s="355">
        <v>0</v>
      </c>
      <c r="M517" s="364"/>
      <c r="N517" s="364"/>
    </row>
    <row r="518" spans="2:14" s="358" customFormat="1" x14ac:dyDescent="0.2">
      <c r="B518" s="305">
        <v>41298.364583333336</v>
      </c>
      <c r="C518" s="117" t="s">
        <v>594</v>
      </c>
      <c r="D518" s="117" t="s">
        <v>551</v>
      </c>
      <c r="E518" s="116"/>
      <c r="F518" s="348">
        <v>118</v>
      </c>
      <c r="G518" s="348">
        <v>302</v>
      </c>
      <c r="H518" s="348">
        <v>35636</v>
      </c>
      <c r="I518" s="355">
        <v>0.13799379268016426</v>
      </c>
      <c r="J518" s="355">
        <v>4.569330883449148E-4</v>
      </c>
      <c r="K518" s="355">
        <v>0</v>
      </c>
      <c r="M518" s="364"/>
      <c r="N518" s="364"/>
    </row>
    <row r="519" spans="2:14" s="358" customFormat="1" x14ac:dyDescent="0.2">
      <c r="B519" s="305">
        <v>41301.548611111109</v>
      </c>
      <c r="C519" s="117" t="s">
        <v>725</v>
      </c>
      <c r="D519" s="117" t="s">
        <v>554</v>
      </c>
      <c r="E519" s="116"/>
      <c r="F519" s="348">
        <v>3</v>
      </c>
      <c r="G519" s="348">
        <v>55</v>
      </c>
      <c r="H519" s="348">
        <v>165</v>
      </c>
      <c r="I519" s="355">
        <v>1.4358251426035426E-3</v>
      </c>
      <c r="J519" s="355">
        <v>2.6105911683700774E-5</v>
      </c>
      <c r="K519" s="355">
        <v>0</v>
      </c>
      <c r="M519" s="364"/>
      <c r="N519" s="364"/>
    </row>
    <row r="520" spans="2:14" s="358" customFormat="1" x14ac:dyDescent="0.2">
      <c r="B520" s="305">
        <v>41301.482638888891</v>
      </c>
      <c r="C520" s="117" t="s">
        <v>725</v>
      </c>
      <c r="D520" s="117" t="s">
        <v>554</v>
      </c>
      <c r="E520" s="116"/>
      <c r="F520" s="348">
        <v>1</v>
      </c>
      <c r="G520" s="348">
        <v>50</v>
      </c>
      <c r="H520" s="348">
        <v>50</v>
      </c>
      <c r="I520" s="355">
        <v>4.3509852806167959E-4</v>
      </c>
      <c r="J520" s="355">
        <v>8.7019705612335906E-6</v>
      </c>
      <c r="K520" s="355">
        <v>0</v>
      </c>
      <c r="M520" s="364"/>
      <c r="N520" s="364"/>
    </row>
    <row r="521" spans="2:14" s="358" customFormat="1" x14ac:dyDescent="0.2">
      <c r="B521" s="305">
        <v>41297.395833333336</v>
      </c>
      <c r="C521" s="117" t="s">
        <v>610</v>
      </c>
      <c r="D521" s="117" t="s">
        <v>542</v>
      </c>
      <c r="E521" s="116"/>
      <c r="F521" s="348">
        <v>60</v>
      </c>
      <c r="G521" s="348">
        <v>160</v>
      </c>
      <c r="H521" s="348">
        <v>9600</v>
      </c>
      <c r="I521" s="355">
        <v>3.3441437424451964E-2</v>
      </c>
      <c r="J521" s="355">
        <v>2.0900898390282475E-4</v>
      </c>
      <c r="K521" s="355">
        <v>0</v>
      </c>
      <c r="M521" s="364"/>
      <c r="N521" s="364"/>
    </row>
    <row r="522" spans="2:14" s="358" customFormat="1" x14ac:dyDescent="0.2">
      <c r="B522" s="305">
        <v>41299.415972222225</v>
      </c>
      <c r="C522" s="117" t="s">
        <v>610</v>
      </c>
      <c r="D522" s="117" t="s">
        <v>542</v>
      </c>
      <c r="E522" s="116"/>
      <c r="F522" s="348">
        <v>95</v>
      </c>
      <c r="G522" s="348">
        <v>219</v>
      </c>
      <c r="H522" s="348">
        <v>20805</v>
      </c>
      <c r="I522" s="355">
        <v>7.247386516830448E-2</v>
      </c>
      <c r="J522" s="355">
        <v>3.3093089117947251E-4</v>
      </c>
      <c r="K522" s="355">
        <v>0</v>
      </c>
      <c r="M522" s="364"/>
      <c r="N522" s="364"/>
    </row>
    <row r="523" spans="2:14" s="358" customFormat="1" x14ac:dyDescent="0.2">
      <c r="B523" s="305">
        <v>41304.541666666664</v>
      </c>
      <c r="C523" s="117" t="s">
        <v>673</v>
      </c>
      <c r="D523" s="117" t="s">
        <v>554</v>
      </c>
      <c r="E523" s="116"/>
      <c r="F523" s="348">
        <v>2</v>
      </c>
      <c r="G523" s="348">
        <v>70</v>
      </c>
      <c r="H523" s="348">
        <v>140</v>
      </c>
      <c r="I523" s="355">
        <v>1.2182758785727029E-3</v>
      </c>
      <c r="J523" s="355">
        <v>1.7403941122467181E-5</v>
      </c>
      <c r="K523" s="355">
        <v>0</v>
      </c>
      <c r="M523" s="364"/>
      <c r="N523" s="364"/>
    </row>
    <row r="524" spans="2:14" s="358" customFormat="1" x14ac:dyDescent="0.2">
      <c r="B524" s="305">
        <v>41304.550694444442</v>
      </c>
      <c r="C524" s="117" t="s">
        <v>563</v>
      </c>
      <c r="D524" s="117" t="s">
        <v>551</v>
      </c>
      <c r="E524" s="116"/>
      <c r="F524" s="348">
        <v>16</v>
      </c>
      <c r="G524" s="348">
        <v>62</v>
      </c>
      <c r="H524" s="348">
        <v>992</v>
      </c>
      <c r="I524" s="355">
        <v>3.8413357935436904E-3</v>
      </c>
      <c r="J524" s="355">
        <v>6.1957028928124033E-5</v>
      </c>
      <c r="K524" s="355">
        <v>0</v>
      </c>
      <c r="M524" s="364"/>
      <c r="N524" s="364"/>
    </row>
    <row r="525" spans="2:14" s="358" customFormat="1" x14ac:dyDescent="0.2">
      <c r="B525" s="305">
        <v>41305.409722222219</v>
      </c>
      <c r="C525" s="117" t="s">
        <v>673</v>
      </c>
      <c r="D525" s="117" t="s">
        <v>554</v>
      </c>
      <c r="E525" s="116"/>
      <c r="F525" s="348">
        <v>7</v>
      </c>
      <c r="G525" s="348">
        <v>152</v>
      </c>
      <c r="H525" s="348">
        <v>1064</v>
      </c>
      <c r="I525" s="355">
        <v>9.2588966771525415E-3</v>
      </c>
      <c r="J525" s="355">
        <v>6.0913793928635139E-5</v>
      </c>
      <c r="K525" s="355">
        <v>0</v>
      </c>
      <c r="M525" s="364"/>
      <c r="N525" s="364"/>
    </row>
    <row r="526" spans="2:14" s="358" customFormat="1" x14ac:dyDescent="0.2">
      <c r="B526" s="305">
        <v>41305.379861111112</v>
      </c>
      <c r="C526" s="117" t="s">
        <v>599</v>
      </c>
      <c r="D526" s="117" t="s">
        <v>554</v>
      </c>
      <c r="E526" s="116"/>
      <c r="F526" s="348">
        <v>24</v>
      </c>
      <c r="G526" s="348">
        <v>353.91666666666669</v>
      </c>
      <c r="H526" s="348">
        <v>8494</v>
      </c>
      <c r="I526" s="355">
        <v>7.3914537947118122E-2</v>
      </c>
      <c r="J526" s="355">
        <v>2.0884729346960619E-4</v>
      </c>
      <c r="K526" s="355">
        <v>0</v>
      </c>
      <c r="M526" s="364"/>
      <c r="N526" s="364"/>
    </row>
    <row r="527" spans="2:14" s="358" customFormat="1" x14ac:dyDescent="0.2">
      <c r="B527" s="305">
        <v>41304.548611111109</v>
      </c>
      <c r="C527" s="117" t="s">
        <v>566</v>
      </c>
      <c r="D527" s="117" t="s">
        <v>551</v>
      </c>
      <c r="E527" s="116"/>
      <c r="F527" s="348">
        <v>7</v>
      </c>
      <c r="G527" s="348">
        <v>10</v>
      </c>
      <c r="H527" s="348">
        <v>70</v>
      </c>
      <c r="I527" s="355">
        <v>2.7106200156054268E-4</v>
      </c>
      <c r="J527" s="355">
        <v>2.7106200156054265E-5</v>
      </c>
      <c r="K527" s="355">
        <v>0</v>
      </c>
      <c r="M527" s="364"/>
      <c r="N527" s="364"/>
    </row>
    <row r="528" spans="2:14" s="358" customFormat="1" x14ac:dyDescent="0.2">
      <c r="B528" s="305">
        <v>41298.375</v>
      </c>
      <c r="C528" s="117" t="s">
        <v>731</v>
      </c>
      <c r="D528" s="117" t="s">
        <v>542</v>
      </c>
      <c r="E528" s="116"/>
      <c r="F528" s="348">
        <v>79</v>
      </c>
      <c r="G528" s="348">
        <v>345</v>
      </c>
      <c r="H528" s="348">
        <v>27255</v>
      </c>
      <c r="I528" s="355">
        <v>9.4942330937858144E-2</v>
      </c>
      <c r="J528" s="355">
        <v>2.7519516213871928E-4</v>
      </c>
      <c r="K528" s="355">
        <v>0</v>
      </c>
      <c r="M528" s="364"/>
      <c r="N528" s="364"/>
    </row>
    <row r="529" spans="2:14" s="358" customFormat="1" x14ac:dyDescent="0.2">
      <c r="B529" s="305">
        <v>41298.364583333336</v>
      </c>
      <c r="C529" s="117" t="s">
        <v>652</v>
      </c>
      <c r="D529" s="117" t="s">
        <v>554</v>
      </c>
      <c r="E529" s="116"/>
      <c r="F529" s="348">
        <v>226</v>
      </c>
      <c r="G529" s="348">
        <v>415</v>
      </c>
      <c r="H529" s="348">
        <v>93790</v>
      </c>
      <c r="I529" s="355">
        <v>0.81615781893809858</v>
      </c>
      <c r="J529" s="355">
        <v>1.9666453468387916E-3</v>
      </c>
      <c r="K529" s="355">
        <v>0</v>
      </c>
      <c r="M529" s="364"/>
      <c r="N529" s="364"/>
    </row>
    <row r="530" spans="2:14" s="358" customFormat="1" x14ac:dyDescent="0.2">
      <c r="B530" s="305">
        <v>41298.385416666664</v>
      </c>
      <c r="C530" s="117" t="s">
        <v>630</v>
      </c>
      <c r="D530" s="117" t="s">
        <v>554</v>
      </c>
      <c r="E530" s="116"/>
      <c r="F530" s="348">
        <v>13</v>
      </c>
      <c r="G530" s="348">
        <v>210</v>
      </c>
      <c r="H530" s="348">
        <v>2730</v>
      </c>
      <c r="I530" s="355">
        <v>2.3756379632167705E-2</v>
      </c>
      <c r="J530" s="355">
        <v>1.1312561729603669E-4</v>
      </c>
      <c r="K530" s="355">
        <v>0</v>
      </c>
      <c r="M530" s="364"/>
      <c r="N530" s="364"/>
    </row>
    <row r="531" spans="2:14" s="358" customFormat="1" x14ac:dyDescent="0.2">
      <c r="B531" s="305">
        <v>41305.555555555555</v>
      </c>
      <c r="C531" s="117" t="s">
        <v>656</v>
      </c>
      <c r="D531" s="117" t="s">
        <v>554</v>
      </c>
      <c r="E531" s="116"/>
      <c r="F531" s="348">
        <v>1</v>
      </c>
      <c r="G531" s="348">
        <v>30</v>
      </c>
      <c r="H531" s="348">
        <v>30</v>
      </c>
      <c r="I531" s="355">
        <v>2.6105911683700774E-4</v>
      </c>
      <c r="J531" s="355">
        <v>8.7019705612335906E-6</v>
      </c>
      <c r="K531" s="355">
        <v>0</v>
      </c>
      <c r="M531" s="364"/>
      <c r="N531" s="364"/>
    </row>
    <row r="532" spans="2:14" s="358" customFormat="1" x14ac:dyDescent="0.2">
      <c r="B532" s="305">
        <v>41305.489583333336</v>
      </c>
      <c r="C532" s="117" t="s">
        <v>607</v>
      </c>
      <c r="D532" s="117" t="s">
        <v>551</v>
      </c>
      <c r="E532" s="116"/>
      <c r="F532" s="348">
        <v>2</v>
      </c>
      <c r="G532" s="348">
        <v>45</v>
      </c>
      <c r="H532" s="348">
        <v>90</v>
      </c>
      <c r="I532" s="355">
        <v>3.4850828772069772E-4</v>
      </c>
      <c r="J532" s="355">
        <v>7.7446286160155041E-6</v>
      </c>
      <c r="K532" s="355">
        <v>0</v>
      </c>
      <c r="M532" s="364"/>
      <c r="N532" s="364"/>
    </row>
    <row r="533" spans="2:14" s="358" customFormat="1" x14ac:dyDescent="0.2">
      <c r="B533" s="305">
        <v>41305.572916666664</v>
      </c>
      <c r="C533" s="117" t="s">
        <v>607</v>
      </c>
      <c r="D533" s="117" t="s">
        <v>551</v>
      </c>
      <c r="E533" s="116"/>
      <c r="F533" s="348">
        <v>1</v>
      </c>
      <c r="G533" s="348">
        <v>65</v>
      </c>
      <c r="H533" s="348">
        <v>65</v>
      </c>
      <c r="I533" s="355">
        <v>2.517004300205039E-4</v>
      </c>
      <c r="J533" s="355">
        <v>3.872314308007752E-6</v>
      </c>
      <c r="K533" s="355">
        <v>0</v>
      </c>
      <c r="M533" s="364"/>
      <c r="N533" s="364"/>
    </row>
    <row r="534" spans="2:14" s="358" customFormat="1" x14ac:dyDescent="0.2">
      <c r="B534" s="305">
        <v>41305.625</v>
      </c>
      <c r="C534" s="117" t="s">
        <v>607</v>
      </c>
      <c r="D534" s="117" t="s">
        <v>551</v>
      </c>
      <c r="E534" s="116"/>
      <c r="F534" s="348">
        <v>1</v>
      </c>
      <c r="G534" s="348">
        <v>50</v>
      </c>
      <c r="H534" s="348">
        <v>50</v>
      </c>
      <c r="I534" s="355">
        <v>1.9361571540038762E-4</v>
      </c>
      <c r="J534" s="355">
        <v>3.872314308007752E-6</v>
      </c>
      <c r="K534" s="355">
        <v>0</v>
      </c>
      <c r="M534" s="364"/>
      <c r="N534" s="364"/>
    </row>
    <row r="535" spans="2:14" s="358" customFormat="1" x14ac:dyDescent="0.2">
      <c r="B535" s="305">
        <v>41306.473611111112</v>
      </c>
      <c r="C535" s="117" t="s">
        <v>607</v>
      </c>
      <c r="D535" s="117" t="s">
        <v>551</v>
      </c>
      <c r="E535" s="116"/>
      <c r="F535" s="348">
        <v>2</v>
      </c>
      <c r="G535" s="348">
        <v>23</v>
      </c>
      <c r="H535" s="348">
        <v>46</v>
      </c>
      <c r="I535" s="355">
        <v>1.781264581683566E-4</v>
      </c>
      <c r="J535" s="355">
        <v>7.7446286160155041E-6</v>
      </c>
      <c r="K535" s="355">
        <v>0</v>
      </c>
      <c r="M535" s="364"/>
      <c r="N535" s="364"/>
    </row>
    <row r="536" spans="2:14" s="358" customFormat="1" x14ac:dyDescent="0.2">
      <c r="B536" s="305">
        <v>41305.5</v>
      </c>
      <c r="C536" s="117" t="s">
        <v>703</v>
      </c>
      <c r="D536" s="117" t="s">
        <v>551</v>
      </c>
      <c r="E536" s="116"/>
      <c r="F536" s="348">
        <v>1</v>
      </c>
      <c r="G536" s="348">
        <v>35</v>
      </c>
      <c r="H536" s="348">
        <v>35</v>
      </c>
      <c r="I536" s="355">
        <v>1.3553100078027134E-4</v>
      </c>
      <c r="J536" s="355">
        <v>3.872314308007752E-6</v>
      </c>
      <c r="K536" s="355">
        <v>0</v>
      </c>
      <c r="M536" s="364"/>
      <c r="N536" s="364"/>
    </row>
    <row r="537" spans="2:14" s="358" customFormat="1" x14ac:dyDescent="0.2">
      <c r="B537" s="305">
        <v>41305.520833333336</v>
      </c>
      <c r="C537" s="117" t="s">
        <v>703</v>
      </c>
      <c r="D537" s="117" t="s">
        <v>551</v>
      </c>
      <c r="E537" s="116"/>
      <c r="F537" s="348">
        <v>2</v>
      </c>
      <c r="G537" s="348">
        <v>60</v>
      </c>
      <c r="H537" s="348">
        <v>120</v>
      </c>
      <c r="I537" s="355">
        <v>4.6467771696093028E-4</v>
      </c>
      <c r="J537" s="355">
        <v>7.7446286160155041E-6</v>
      </c>
      <c r="K537" s="355">
        <v>0</v>
      </c>
      <c r="M537" s="364"/>
      <c r="N537" s="364"/>
    </row>
    <row r="538" spans="2:14" s="358" customFormat="1" x14ac:dyDescent="0.2">
      <c r="B538" s="305">
        <v>41306.375</v>
      </c>
      <c r="C538" s="117" t="s">
        <v>598</v>
      </c>
      <c r="D538" s="117" t="s">
        <v>551</v>
      </c>
      <c r="E538" s="116"/>
      <c r="F538" s="348">
        <v>59</v>
      </c>
      <c r="G538" s="348">
        <v>202</v>
      </c>
      <c r="H538" s="348">
        <v>11918</v>
      </c>
      <c r="I538" s="355">
        <v>4.6150241922836392E-2</v>
      </c>
      <c r="J538" s="355">
        <v>2.284665441724574E-4</v>
      </c>
      <c r="K538" s="355">
        <v>0</v>
      </c>
      <c r="M538" s="364"/>
      <c r="N538" s="364"/>
    </row>
    <row r="539" spans="2:14" s="358" customFormat="1" x14ac:dyDescent="0.2">
      <c r="B539" s="305">
        <v>41306.37777777778</v>
      </c>
      <c r="C539" s="117" t="s">
        <v>702</v>
      </c>
      <c r="D539" s="117" t="s">
        <v>554</v>
      </c>
      <c r="E539" s="116"/>
      <c r="F539" s="348">
        <v>24</v>
      </c>
      <c r="G539" s="348">
        <v>166</v>
      </c>
      <c r="H539" s="348">
        <v>3984</v>
      </c>
      <c r="I539" s="355">
        <v>3.4668650715954631E-2</v>
      </c>
      <c r="J539" s="355">
        <v>2.0884729346960619E-4</v>
      </c>
      <c r="K539" s="355">
        <v>0</v>
      </c>
      <c r="M539" s="364"/>
      <c r="N539" s="364"/>
    </row>
    <row r="540" spans="2:14" s="358" customFormat="1" x14ac:dyDescent="0.2">
      <c r="B540" s="305">
        <v>41306.399305555555</v>
      </c>
      <c r="C540" s="117" t="s">
        <v>732</v>
      </c>
      <c r="D540" s="117" t="s">
        <v>542</v>
      </c>
      <c r="E540" s="116"/>
      <c r="F540" s="348">
        <v>47</v>
      </c>
      <c r="G540" s="348">
        <v>395</v>
      </c>
      <c r="H540" s="348">
        <v>18565</v>
      </c>
      <c r="I540" s="355">
        <v>6.4670863102599022E-2</v>
      </c>
      <c r="J540" s="355">
        <v>1.6372370405721274E-4</v>
      </c>
      <c r="K540" s="355">
        <v>0</v>
      </c>
      <c r="M540" s="364"/>
      <c r="N540" s="364"/>
    </row>
    <row r="541" spans="2:14" s="358" customFormat="1" x14ac:dyDescent="0.2">
      <c r="B541" s="305">
        <v>41306.384027777778</v>
      </c>
      <c r="C541" s="117" t="s">
        <v>656</v>
      </c>
      <c r="D541" s="117" t="s">
        <v>554</v>
      </c>
      <c r="E541" s="116"/>
      <c r="F541" s="348">
        <v>235</v>
      </c>
      <c r="G541" s="348">
        <v>314</v>
      </c>
      <c r="H541" s="348">
        <v>73790</v>
      </c>
      <c r="I541" s="355">
        <v>0.64211840771342665</v>
      </c>
      <c r="J541" s="355">
        <v>2.0449630818898941E-3</v>
      </c>
      <c r="K541" s="355">
        <v>0</v>
      </c>
      <c r="M541" s="364"/>
      <c r="N541" s="364"/>
    </row>
    <row r="542" spans="2:14" s="358" customFormat="1" x14ac:dyDescent="0.2">
      <c r="B542" s="305">
        <v>41305.458333333336</v>
      </c>
      <c r="C542" s="117" t="s">
        <v>637</v>
      </c>
      <c r="D542" s="117" t="s">
        <v>554</v>
      </c>
      <c r="E542" s="116"/>
      <c r="F542" s="348">
        <v>3</v>
      </c>
      <c r="G542" s="348">
        <v>50</v>
      </c>
      <c r="H542" s="348">
        <v>150</v>
      </c>
      <c r="I542" s="355">
        <v>1.3052955841850386E-3</v>
      </c>
      <c r="J542" s="355">
        <v>2.6105911683700774E-5</v>
      </c>
      <c r="K542" s="355">
        <v>0</v>
      </c>
      <c r="M542" s="364"/>
      <c r="N542" s="364"/>
    </row>
    <row r="543" spans="2:14" s="358" customFormat="1" x14ac:dyDescent="0.2">
      <c r="B543" s="305">
        <v>41306.392361111109</v>
      </c>
      <c r="C543" s="117" t="s">
        <v>607</v>
      </c>
      <c r="D543" s="117" t="s">
        <v>551</v>
      </c>
      <c r="E543" s="116"/>
      <c r="F543" s="348">
        <v>17</v>
      </c>
      <c r="G543" s="348">
        <v>25</v>
      </c>
      <c r="H543" s="348">
        <v>425</v>
      </c>
      <c r="I543" s="355">
        <v>1.6457335809032948E-3</v>
      </c>
      <c r="J543" s="355">
        <v>6.5829343236131787E-5</v>
      </c>
      <c r="K543" s="355">
        <v>0</v>
      </c>
      <c r="M543" s="364"/>
      <c r="N543" s="364"/>
    </row>
    <row r="544" spans="2:14" s="358" customFormat="1" x14ac:dyDescent="0.2">
      <c r="B544" s="305">
        <v>41306.548611111109</v>
      </c>
      <c r="C544" s="117" t="s">
        <v>622</v>
      </c>
      <c r="D544" s="117" t="s">
        <v>554</v>
      </c>
      <c r="E544" s="116"/>
      <c r="F544" s="348">
        <v>3</v>
      </c>
      <c r="G544" s="348">
        <v>50</v>
      </c>
      <c r="H544" s="348">
        <v>150</v>
      </c>
      <c r="I544" s="355">
        <v>1.3052955841850386E-3</v>
      </c>
      <c r="J544" s="355">
        <v>2.6105911683700774E-5</v>
      </c>
      <c r="K544" s="355">
        <v>0</v>
      </c>
      <c r="M544" s="364"/>
      <c r="N544" s="364"/>
    </row>
    <row r="545" spans="2:14" s="358" customFormat="1" x14ac:dyDescent="0.2">
      <c r="B545" s="305">
        <v>41306.375</v>
      </c>
      <c r="C545" s="117" t="s">
        <v>637</v>
      </c>
      <c r="D545" s="117" t="s">
        <v>554</v>
      </c>
      <c r="E545" s="116"/>
      <c r="F545" s="348">
        <v>49</v>
      </c>
      <c r="G545" s="348">
        <v>180</v>
      </c>
      <c r="H545" s="348">
        <v>8820</v>
      </c>
      <c r="I545" s="355">
        <v>7.6751380350080278E-2</v>
      </c>
      <c r="J545" s="355">
        <v>4.2639655750044598E-4</v>
      </c>
      <c r="K545" s="355">
        <v>0</v>
      </c>
      <c r="M545" s="364"/>
      <c r="N545" s="364"/>
    </row>
    <row r="546" spans="2:14" s="358" customFormat="1" x14ac:dyDescent="0.2">
      <c r="B546" s="305">
        <v>41305.569444444445</v>
      </c>
      <c r="C546" s="117" t="s">
        <v>618</v>
      </c>
      <c r="D546" s="117" t="s">
        <v>551</v>
      </c>
      <c r="E546" s="116"/>
      <c r="F546" s="348">
        <v>8</v>
      </c>
      <c r="G546" s="348">
        <v>105</v>
      </c>
      <c r="H546" s="348">
        <v>840</v>
      </c>
      <c r="I546" s="355">
        <v>3.2527440187265118E-3</v>
      </c>
      <c r="J546" s="355">
        <v>3.0978514464062016E-5</v>
      </c>
      <c r="K546" s="355">
        <v>0</v>
      </c>
      <c r="M546" s="364"/>
      <c r="N546" s="364"/>
    </row>
    <row r="547" spans="2:14" s="358" customFormat="1" x14ac:dyDescent="0.2">
      <c r="B547" s="305">
        <v>41305.482638888891</v>
      </c>
      <c r="C547" s="117" t="s">
        <v>670</v>
      </c>
      <c r="D547" s="117" t="s">
        <v>551</v>
      </c>
      <c r="E547" s="116"/>
      <c r="F547" s="348">
        <v>2</v>
      </c>
      <c r="G547" s="348">
        <v>50</v>
      </c>
      <c r="H547" s="348">
        <v>100</v>
      </c>
      <c r="I547" s="355">
        <v>3.8723143080077524E-4</v>
      </c>
      <c r="J547" s="355">
        <v>7.7446286160155041E-6</v>
      </c>
      <c r="K547" s="355">
        <v>0</v>
      </c>
      <c r="M547" s="364"/>
      <c r="N547" s="364"/>
    </row>
    <row r="548" spans="2:14" s="358" customFormat="1" x14ac:dyDescent="0.2">
      <c r="B548" s="305">
        <v>41306.402777777781</v>
      </c>
      <c r="C548" s="117" t="s">
        <v>733</v>
      </c>
      <c r="D548" s="117" t="s">
        <v>551</v>
      </c>
      <c r="E548" s="116"/>
      <c r="F548" s="348">
        <v>343</v>
      </c>
      <c r="G548" s="348">
        <v>241.42565597667638</v>
      </c>
      <c r="H548" s="348">
        <v>82809</v>
      </c>
      <c r="I548" s="355">
        <v>0.32066247553181398</v>
      </c>
      <c r="J548" s="355">
        <v>1.328203807646659E-3</v>
      </c>
      <c r="K548" s="355">
        <v>0</v>
      </c>
      <c r="M548" s="364"/>
      <c r="N548" s="364"/>
    </row>
    <row r="549" spans="2:14" s="358" customFormat="1" x14ac:dyDescent="0.2">
      <c r="B549" s="305">
        <v>41306.364583333336</v>
      </c>
      <c r="C549" s="117" t="s">
        <v>643</v>
      </c>
      <c r="D549" s="117" t="s">
        <v>551</v>
      </c>
      <c r="E549" s="116"/>
      <c r="F549" s="348">
        <v>3</v>
      </c>
      <c r="G549" s="348">
        <v>305</v>
      </c>
      <c r="H549" s="348">
        <v>915</v>
      </c>
      <c r="I549" s="355">
        <v>3.5431675918270933E-3</v>
      </c>
      <c r="J549" s="355">
        <v>1.1616942924023257E-5</v>
      </c>
      <c r="K549" s="355">
        <v>0</v>
      </c>
      <c r="M549" s="364"/>
      <c r="N549" s="364"/>
    </row>
    <row r="550" spans="2:14" s="358" customFormat="1" x14ac:dyDescent="0.2">
      <c r="B550" s="305">
        <v>41306.365254629629</v>
      </c>
      <c r="C550" s="117" t="s">
        <v>648</v>
      </c>
      <c r="D550" s="117" t="s">
        <v>554</v>
      </c>
      <c r="E550" s="116"/>
      <c r="F550" s="348">
        <v>191</v>
      </c>
      <c r="G550" s="348">
        <v>254</v>
      </c>
      <c r="H550" s="348">
        <v>48514</v>
      </c>
      <c r="I550" s="355">
        <v>0.42216739980768647</v>
      </c>
      <c r="J550" s="355">
        <v>1.6620763771956158E-3</v>
      </c>
      <c r="K550" s="355">
        <v>0</v>
      </c>
      <c r="M550" s="364"/>
      <c r="N550" s="364"/>
    </row>
    <row r="551" spans="2:14" s="358" customFormat="1" x14ac:dyDescent="0.2">
      <c r="B551" s="305">
        <v>41306.381944444445</v>
      </c>
      <c r="C551" s="117" t="s">
        <v>699</v>
      </c>
      <c r="D551" s="117" t="s">
        <v>554</v>
      </c>
      <c r="E551" s="116"/>
      <c r="F551" s="348">
        <v>2</v>
      </c>
      <c r="G551" s="348">
        <v>65</v>
      </c>
      <c r="H551" s="348">
        <v>130</v>
      </c>
      <c r="I551" s="355">
        <v>1.1312561729603669E-3</v>
      </c>
      <c r="J551" s="355">
        <v>1.7403941122467181E-5</v>
      </c>
      <c r="K551" s="355">
        <v>0</v>
      </c>
      <c r="M551" s="364"/>
      <c r="N551" s="364"/>
    </row>
    <row r="552" spans="2:14" s="358" customFormat="1" x14ac:dyDescent="0.2">
      <c r="B552" s="305">
        <v>41306.375</v>
      </c>
      <c r="C552" s="117" t="s">
        <v>597</v>
      </c>
      <c r="D552" s="117" t="s">
        <v>551</v>
      </c>
      <c r="E552" s="116"/>
      <c r="F552" s="348">
        <v>14</v>
      </c>
      <c r="G552" s="348">
        <v>275</v>
      </c>
      <c r="H552" s="348">
        <v>3850</v>
      </c>
      <c r="I552" s="355">
        <v>1.4908410085829847E-2</v>
      </c>
      <c r="J552" s="355">
        <v>5.421240031210853E-5</v>
      </c>
      <c r="K552" s="355">
        <v>0</v>
      </c>
      <c r="M552" s="364"/>
      <c r="N552" s="364"/>
    </row>
    <row r="553" spans="2:14" s="358" customFormat="1" x14ac:dyDescent="0.2">
      <c r="B553" s="305">
        <v>41306.375</v>
      </c>
      <c r="C553" s="117" t="s">
        <v>734</v>
      </c>
      <c r="D553" s="117" t="s">
        <v>554</v>
      </c>
      <c r="E553" s="116"/>
      <c r="F553" s="348">
        <v>8</v>
      </c>
      <c r="G553" s="348">
        <v>110</v>
      </c>
      <c r="H553" s="348">
        <v>880</v>
      </c>
      <c r="I553" s="355">
        <v>7.6577340938855602E-3</v>
      </c>
      <c r="J553" s="355">
        <v>6.9615764489868725E-5</v>
      </c>
      <c r="K553" s="355">
        <v>0</v>
      </c>
      <c r="M553" s="364"/>
      <c r="N553" s="364"/>
    </row>
    <row r="554" spans="2:14" s="358" customFormat="1" x14ac:dyDescent="0.2">
      <c r="B554" s="305">
        <v>41306.451388888891</v>
      </c>
      <c r="C554" s="117" t="s">
        <v>627</v>
      </c>
      <c r="D554" s="117" t="s">
        <v>554</v>
      </c>
      <c r="E554" s="116"/>
      <c r="F554" s="348">
        <v>3</v>
      </c>
      <c r="G554" s="348">
        <v>65</v>
      </c>
      <c r="H554" s="348">
        <v>195</v>
      </c>
      <c r="I554" s="355">
        <v>1.6968842594405503E-3</v>
      </c>
      <c r="J554" s="355">
        <v>2.6105911683700774E-5</v>
      </c>
      <c r="K554" s="355">
        <v>0</v>
      </c>
      <c r="M554" s="364"/>
      <c r="N554" s="364"/>
    </row>
    <row r="555" spans="2:14" s="358" customFormat="1" x14ac:dyDescent="0.2">
      <c r="B555" s="305">
        <v>41303.381944444445</v>
      </c>
      <c r="C555" s="117" t="s">
        <v>570</v>
      </c>
      <c r="D555" s="117" t="s">
        <v>551</v>
      </c>
      <c r="E555" s="116"/>
      <c r="F555" s="348">
        <v>1</v>
      </c>
      <c r="G555" s="348">
        <v>300</v>
      </c>
      <c r="H555" s="348">
        <v>300</v>
      </c>
      <c r="I555" s="355">
        <v>1.1616942924023257E-3</v>
      </c>
      <c r="J555" s="355">
        <v>3.872314308007752E-6</v>
      </c>
      <c r="K555" s="355">
        <v>0</v>
      </c>
      <c r="M555" s="364"/>
      <c r="N555" s="364"/>
    </row>
    <row r="556" spans="2:14" s="358" customFormat="1" x14ac:dyDescent="0.2">
      <c r="B556" s="305">
        <v>41305.387499999997</v>
      </c>
      <c r="C556" s="117" t="s">
        <v>563</v>
      </c>
      <c r="D556" s="117" t="s">
        <v>551</v>
      </c>
      <c r="E556" s="116"/>
      <c r="F556" s="348">
        <v>228</v>
      </c>
      <c r="G556" s="348">
        <v>397</v>
      </c>
      <c r="H556" s="348">
        <v>90516</v>
      </c>
      <c r="I556" s="355">
        <v>0.35050640190362969</v>
      </c>
      <c r="J556" s="355">
        <v>8.8288766222576755E-4</v>
      </c>
      <c r="K556" s="355">
        <v>0</v>
      </c>
      <c r="M556" s="364"/>
      <c r="N556" s="364"/>
    </row>
    <row r="557" spans="2:14" s="358" customFormat="1" x14ac:dyDescent="0.2">
      <c r="B557" s="305">
        <v>41303.385416666664</v>
      </c>
      <c r="C557" s="117" t="s">
        <v>610</v>
      </c>
      <c r="D557" s="117" t="s">
        <v>542</v>
      </c>
      <c r="E557" s="116"/>
      <c r="F557" s="348">
        <v>75</v>
      </c>
      <c r="G557" s="348">
        <v>315</v>
      </c>
      <c r="H557" s="348">
        <v>23625</v>
      </c>
      <c r="I557" s="355">
        <v>8.2297287411737252E-2</v>
      </c>
      <c r="J557" s="355">
        <v>2.6126122987853097E-4</v>
      </c>
      <c r="K557" s="355">
        <v>0</v>
      </c>
      <c r="M557" s="364"/>
      <c r="N557" s="364"/>
    </row>
    <row r="558" spans="2:14" s="358" customFormat="1" x14ac:dyDescent="0.2">
      <c r="B558" s="305">
        <v>41300.375</v>
      </c>
      <c r="C558" s="117" t="s">
        <v>617</v>
      </c>
      <c r="D558" s="117" t="s">
        <v>542</v>
      </c>
      <c r="E558" s="116"/>
      <c r="F558" s="348">
        <v>528</v>
      </c>
      <c r="G558" s="348">
        <v>80</v>
      </c>
      <c r="H558" s="348">
        <v>42240</v>
      </c>
      <c r="I558" s="355">
        <v>0.14714232466758864</v>
      </c>
      <c r="J558" s="355">
        <v>1.8392790583448579E-3</v>
      </c>
      <c r="K558" s="355">
        <v>0</v>
      </c>
      <c r="M558" s="364"/>
      <c r="N558" s="364"/>
    </row>
    <row r="559" spans="2:14" s="358" customFormat="1" x14ac:dyDescent="0.2">
      <c r="B559" s="305">
        <v>41292.40625</v>
      </c>
      <c r="C559" s="117" t="s">
        <v>699</v>
      </c>
      <c r="D559" s="117" t="s">
        <v>554</v>
      </c>
      <c r="E559" s="116"/>
      <c r="F559" s="348">
        <v>1</v>
      </c>
      <c r="G559" s="348">
        <v>70</v>
      </c>
      <c r="H559" s="348">
        <v>70</v>
      </c>
      <c r="I559" s="355">
        <v>6.0913793928635144E-4</v>
      </c>
      <c r="J559" s="355">
        <v>8.7019705612335906E-6</v>
      </c>
      <c r="K559" s="355">
        <v>0</v>
      </c>
      <c r="M559" s="364"/>
      <c r="N559" s="364"/>
    </row>
    <row r="560" spans="2:14" s="358" customFormat="1" x14ac:dyDescent="0.2">
      <c r="B560" s="305">
        <v>41299.375</v>
      </c>
      <c r="C560" s="117" t="s">
        <v>613</v>
      </c>
      <c r="D560" s="117" t="s">
        <v>554</v>
      </c>
      <c r="E560" s="116"/>
      <c r="F560" s="348">
        <v>12</v>
      </c>
      <c r="G560" s="348">
        <v>270</v>
      </c>
      <c r="H560" s="348">
        <v>3240</v>
      </c>
      <c r="I560" s="355">
        <v>2.8194384618396837E-2</v>
      </c>
      <c r="J560" s="355">
        <v>1.0442364673480309E-4</v>
      </c>
      <c r="K560" s="355">
        <v>0</v>
      </c>
      <c r="M560" s="364"/>
      <c r="N560" s="364"/>
    </row>
    <row r="561" spans="2:14" s="358" customFormat="1" x14ac:dyDescent="0.2">
      <c r="B561" s="305">
        <v>41306.416666666664</v>
      </c>
      <c r="C561" s="117" t="s">
        <v>566</v>
      </c>
      <c r="D561" s="117" t="s">
        <v>551</v>
      </c>
      <c r="E561" s="116"/>
      <c r="F561" s="348">
        <v>15</v>
      </c>
      <c r="G561" s="348">
        <v>260</v>
      </c>
      <c r="H561" s="348">
        <v>3900</v>
      </c>
      <c r="I561" s="355">
        <v>1.5102025801230235E-2</v>
      </c>
      <c r="J561" s="355">
        <v>5.8084714620116285E-5</v>
      </c>
      <c r="K561" s="355">
        <v>0</v>
      </c>
      <c r="M561" s="364"/>
      <c r="N561" s="364"/>
    </row>
    <row r="562" spans="2:14" s="358" customFormat="1" x14ac:dyDescent="0.2">
      <c r="B562" s="305">
        <v>41304.384722222225</v>
      </c>
      <c r="C562" s="117" t="s">
        <v>566</v>
      </c>
      <c r="D562" s="117" t="s">
        <v>551</v>
      </c>
      <c r="E562" s="116"/>
      <c r="F562" s="348">
        <v>16</v>
      </c>
      <c r="G562" s="348">
        <v>248</v>
      </c>
      <c r="H562" s="348">
        <v>3968</v>
      </c>
      <c r="I562" s="355">
        <v>1.5365343174174761E-2</v>
      </c>
      <c r="J562" s="355">
        <v>6.1957028928124033E-5</v>
      </c>
      <c r="K562" s="355">
        <v>0</v>
      </c>
      <c r="M562" s="364"/>
      <c r="N562" s="364"/>
    </row>
    <row r="563" spans="2:14" s="358" customFormat="1" x14ac:dyDescent="0.2">
      <c r="B563" s="305">
        <v>41304.379166666666</v>
      </c>
      <c r="C563" s="117" t="s">
        <v>717</v>
      </c>
      <c r="D563" s="117" t="s">
        <v>542</v>
      </c>
      <c r="E563" s="116"/>
      <c r="F563" s="348">
        <v>423</v>
      </c>
      <c r="G563" s="348">
        <v>134.03546099290782</v>
      </c>
      <c r="H563" s="348">
        <v>56697</v>
      </c>
      <c r="I563" s="355">
        <v>0.19750303933897426</v>
      </c>
      <c r="J563" s="355">
        <v>1.4735133365149145E-3</v>
      </c>
      <c r="K563" s="355">
        <v>0</v>
      </c>
      <c r="M563" s="364"/>
      <c r="N563" s="364"/>
    </row>
    <row r="564" spans="2:14" s="358" customFormat="1" x14ac:dyDescent="0.2">
      <c r="B564" s="305">
        <v>41295.572916666664</v>
      </c>
      <c r="C564" s="117" t="s">
        <v>601</v>
      </c>
      <c r="D564" s="117" t="s">
        <v>551</v>
      </c>
      <c r="E564" s="116"/>
      <c r="F564" s="348">
        <v>4</v>
      </c>
      <c r="G564" s="348">
        <v>62</v>
      </c>
      <c r="H564" s="348">
        <v>248</v>
      </c>
      <c r="I564" s="355">
        <v>9.6033394838592259E-4</v>
      </c>
      <c r="J564" s="355">
        <v>1.5489257232031008E-5</v>
      </c>
      <c r="K564" s="355">
        <v>0</v>
      </c>
      <c r="M564" s="364"/>
      <c r="N564" s="364"/>
    </row>
    <row r="565" spans="2:14" s="358" customFormat="1" x14ac:dyDescent="0.2">
      <c r="B565" s="305">
        <v>41304.361111111109</v>
      </c>
      <c r="C565" s="117" t="s">
        <v>652</v>
      </c>
      <c r="D565" s="117" t="s">
        <v>554</v>
      </c>
      <c r="E565" s="116"/>
      <c r="F565" s="348">
        <v>227</v>
      </c>
      <c r="G565" s="348">
        <v>365</v>
      </c>
      <c r="H565" s="348">
        <v>82855</v>
      </c>
      <c r="I565" s="355">
        <v>0.72100177085100925</v>
      </c>
      <c r="J565" s="355">
        <v>1.9753473174000252E-3</v>
      </c>
      <c r="K565" s="355">
        <v>0</v>
      </c>
      <c r="M565" s="364"/>
      <c r="N565" s="364"/>
    </row>
    <row r="566" spans="2:14" s="358" customFormat="1" x14ac:dyDescent="0.2">
      <c r="B566" s="305">
        <v>41305.340277777781</v>
      </c>
      <c r="C566" s="117" t="s">
        <v>735</v>
      </c>
      <c r="D566" s="117" t="s">
        <v>542</v>
      </c>
      <c r="E566" s="116"/>
      <c r="F566" s="348">
        <v>305</v>
      </c>
      <c r="G566" s="348">
        <v>460</v>
      </c>
      <c r="H566" s="348">
        <v>140300</v>
      </c>
      <c r="I566" s="355">
        <v>0.48873267402610521</v>
      </c>
      <c r="J566" s="355">
        <v>1.0624623348393593E-3</v>
      </c>
      <c r="K566" s="355">
        <v>0</v>
      </c>
      <c r="M566" s="364"/>
      <c r="N566" s="364"/>
    </row>
    <row r="567" spans="2:14" s="358" customFormat="1" x14ac:dyDescent="0.2">
      <c r="B567" s="305">
        <v>41303.402777777781</v>
      </c>
      <c r="C567" s="117" t="s">
        <v>594</v>
      </c>
      <c r="D567" s="117" t="s">
        <v>551</v>
      </c>
      <c r="E567" s="116"/>
      <c r="F567" s="348">
        <v>429</v>
      </c>
      <c r="G567" s="348">
        <v>305</v>
      </c>
      <c r="H567" s="348">
        <v>130845</v>
      </c>
      <c r="I567" s="355">
        <v>0.5066729656312744</v>
      </c>
      <c r="J567" s="355">
        <v>1.6612228381353259E-3</v>
      </c>
      <c r="K567" s="355">
        <v>0</v>
      </c>
      <c r="M567" s="364"/>
      <c r="N567" s="364"/>
    </row>
    <row r="568" spans="2:14" s="358" customFormat="1" x14ac:dyDescent="0.2">
      <c r="B568" s="305">
        <v>41304.384027777778</v>
      </c>
      <c r="C568" s="117" t="s">
        <v>594</v>
      </c>
      <c r="D568" s="117" t="s">
        <v>551</v>
      </c>
      <c r="E568" s="116"/>
      <c r="F568" s="348">
        <v>72</v>
      </c>
      <c r="G568" s="348">
        <v>234</v>
      </c>
      <c r="H568" s="348">
        <v>16848</v>
      </c>
      <c r="I568" s="355">
        <v>6.5240751461314611E-2</v>
      </c>
      <c r="J568" s="355">
        <v>2.7880663017655817E-4</v>
      </c>
      <c r="K568" s="355">
        <v>0</v>
      </c>
      <c r="M568" s="364"/>
      <c r="N568" s="364"/>
    </row>
    <row r="569" spans="2:14" s="358" customFormat="1" x14ac:dyDescent="0.2">
      <c r="B569" s="305">
        <v>41304.383333333331</v>
      </c>
      <c r="C569" s="117" t="s">
        <v>630</v>
      </c>
      <c r="D569" s="117" t="s">
        <v>554</v>
      </c>
      <c r="E569" s="116"/>
      <c r="F569" s="348">
        <v>11</v>
      </c>
      <c r="G569" s="348">
        <v>190</v>
      </c>
      <c r="H569" s="348">
        <v>2090</v>
      </c>
      <c r="I569" s="355">
        <v>1.8187118472978207E-2</v>
      </c>
      <c r="J569" s="355">
        <v>9.5721676173569502E-5</v>
      </c>
      <c r="K569" s="355">
        <v>0</v>
      </c>
      <c r="M569" s="364"/>
      <c r="N569" s="364"/>
    </row>
    <row r="570" spans="2:14" s="358" customFormat="1" x14ac:dyDescent="0.2">
      <c r="B570" s="305">
        <v>41304.503472222219</v>
      </c>
      <c r="C570" s="117" t="s">
        <v>631</v>
      </c>
      <c r="D570" s="117" t="s">
        <v>542</v>
      </c>
      <c r="E570" s="116"/>
      <c r="F570" s="348">
        <v>1</v>
      </c>
      <c r="G570" s="348">
        <v>35</v>
      </c>
      <c r="H570" s="348">
        <v>35</v>
      </c>
      <c r="I570" s="355">
        <v>1.2192190727664777E-4</v>
      </c>
      <c r="J570" s="355">
        <v>3.4834830650470794E-6</v>
      </c>
      <c r="K570" s="355">
        <v>0</v>
      </c>
      <c r="M570" s="364"/>
      <c r="N570" s="364"/>
    </row>
    <row r="571" spans="2:14" s="358" customFormat="1" x14ac:dyDescent="0.2">
      <c r="B571" s="305">
        <v>41304.583333333336</v>
      </c>
      <c r="C571" s="117" t="s">
        <v>631</v>
      </c>
      <c r="D571" s="117" t="s">
        <v>542</v>
      </c>
      <c r="E571" s="116"/>
      <c r="F571" s="348">
        <v>2</v>
      </c>
      <c r="G571" s="348">
        <v>40</v>
      </c>
      <c r="H571" s="348">
        <v>80</v>
      </c>
      <c r="I571" s="355">
        <v>2.7867864520376637E-4</v>
      </c>
      <c r="J571" s="355">
        <v>6.9669661300941588E-6</v>
      </c>
      <c r="K571" s="355">
        <v>0</v>
      </c>
      <c r="M571" s="364"/>
      <c r="N571" s="364"/>
    </row>
    <row r="572" spans="2:14" s="358" customFormat="1" x14ac:dyDescent="0.2">
      <c r="B572" s="305">
        <v>41304.5</v>
      </c>
      <c r="C572" s="117" t="s">
        <v>630</v>
      </c>
      <c r="D572" s="117" t="s">
        <v>554</v>
      </c>
      <c r="E572" s="116"/>
      <c r="F572" s="348">
        <v>22</v>
      </c>
      <c r="G572" s="348">
        <v>95</v>
      </c>
      <c r="H572" s="348">
        <v>2090</v>
      </c>
      <c r="I572" s="355">
        <v>1.8187118472978207E-2</v>
      </c>
      <c r="J572" s="355">
        <v>1.91443352347139E-4</v>
      </c>
      <c r="K572" s="355">
        <v>0</v>
      </c>
      <c r="M572" s="364"/>
      <c r="N572" s="364"/>
    </row>
    <row r="573" spans="2:14" s="358" customFormat="1" x14ac:dyDescent="0.2">
      <c r="B573" s="305">
        <v>41292.371527777781</v>
      </c>
      <c r="C573" s="117" t="s">
        <v>609</v>
      </c>
      <c r="D573" s="117" t="s">
        <v>554</v>
      </c>
      <c r="E573" s="116"/>
      <c r="F573" s="348">
        <v>13</v>
      </c>
      <c r="G573" s="348">
        <v>321</v>
      </c>
      <c r="H573" s="348">
        <v>4173</v>
      </c>
      <c r="I573" s="355">
        <v>3.6313323152027774E-2</v>
      </c>
      <c r="J573" s="355">
        <v>1.1312561729603669E-4</v>
      </c>
      <c r="K573" s="355">
        <v>0</v>
      </c>
      <c r="M573" s="364"/>
      <c r="N573" s="364"/>
    </row>
    <row r="574" spans="2:14" s="358" customFormat="1" x14ac:dyDescent="0.2">
      <c r="B574" s="305">
        <v>41306.381944444445</v>
      </c>
      <c r="C574" s="117" t="s">
        <v>702</v>
      </c>
      <c r="D574" s="117" t="s">
        <v>554</v>
      </c>
      <c r="E574" s="116"/>
      <c r="F574" s="348">
        <v>1</v>
      </c>
      <c r="G574" s="348">
        <v>80</v>
      </c>
      <c r="H574" s="348">
        <v>80</v>
      </c>
      <c r="I574" s="355">
        <v>6.9615764489868728E-4</v>
      </c>
      <c r="J574" s="355">
        <v>8.7019705612335906E-6</v>
      </c>
      <c r="K574" s="355">
        <v>0</v>
      </c>
      <c r="M574" s="364"/>
      <c r="N574" s="364"/>
    </row>
    <row r="575" spans="2:14" s="358" customFormat="1" x14ac:dyDescent="0.2">
      <c r="B575" s="305">
        <v>41306.600694444445</v>
      </c>
      <c r="C575" s="117" t="s">
        <v>622</v>
      </c>
      <c r="D575" s="117" t="s">
        <v>554</v>
      </c>
      <c r="E575" s="116"/>
      <c r="F575" s="348">
        <v>1</v>
      </c>
      <c r="G575" s="348">
        <v>35</v>
      </c>
      <c r="H575" s="348">
        <v>35</v>
      </c>
      <c r="I575" s="355">
        <v>3.0456896964317572E-4</v>
      </c>
      <c r="J575" s="355">
        <v>8.7019705612335906E-6</v>
      </c>
      <c r="K575" s="355">
        <v>0</v>
      </c>
      <c r="M575" s="364"/>
      <c r="N575" s="364"/>
    </row>
    <row r="576" spans="2:14" s="358" customFormat="1" x14ac:dyDescent="0.2">
      <c r="B576" s="305">
        <v>41306.493055555555</v>
      </c>
      <c r="C576" s="117" t="s">
        <v>643</v>
      </c>
      <c r="D576" s="117" t="s">
        <v>551</v>
      </c>
      <c r="E576" s="116"/>
      <c r="F576" s="348">
        <v>2</v>
      </c>
      <c r="G576" s="348">
        <v>58</v>
      </c>
      <c r="H576" s="348">
        <v>116</v>
      </c>
      <c r="I576" s="355">
        <v>4.4918845972889926E-4</v>
      </c>
      <c r="J576" s="355">
        <v>7.7446286160155041E-6</v>
      </c>
      <c r="K576" s="355">
        <v>0</v>
      </c>
      <c r="M576" s="364"/>
      <c r="N576" s="364"/>
    </row>
    <row r="577" spans="2:14" s="358" customFormat="1" x14ac:dyDescent="0.2">
      <c r="B577" s="305">
        <v>41306.552083333336</v>
      </c>
      <c r="C577" s="117" t="s">
        <v>643</v>
      </c>
      <c r="D577" s="117" t="s">
        <v>551</v>
      </c>
      <c r="E577" s="116"/>
      <c r="F577" s="348">
        <v>1</v>
      </c>
      <c r="G577" s="348">
        <v>75</v>
      </c>
      <c r="H577" s="348">
        <v>75</v>
      </c>
      <c r="I577" s="355">
        <v>2.9042357310058142E-4</v>
      </c>
      <c r="J577" s="355">
        <v>3.872314308007752E-6</v>
      </c>
      <c r="K577" s="355">
        <v>0</v>
      </c>
      <c r="M577" s="364"/>
      <c r="N577" s="364"/>
    </row>
    <row r="578" spans="2:14" s="358" customFormat="1" x14ac:dyDescent="0.2">
      <c r="B578" s="305">
        <v>41306.529861111114</v>
      </c>
      <c r="C578" s="117" t="s">
        <v>699</v>
      </c>
      <c r="D578" s="117" t="s">
        <v>554</v>
      </c>
      <c r="E578" s="116"/>
      <c r="F578" s="348">
        <v>9</v>
      </c>
      <c r="G578" s="348">
        <v>62</v>
      </c>
      <c r="H578" s="348">
        <v>558</v>
      </c>
      <c r="I578" s="355">
        <v>4.8556995731683442E-3</v>
      </c>
      <c r="J578" s="355">
        <v>7.8317735051102317E-5</v>
      </c>
      <c r="K578" s="355">
        <v>0</v>
      </c>
      <c r="M578" s="364"/>
      <c r="N578" s="364"/>
    </row>
    <row r="579" spans="2:14" s="358" customFormat="1" x14ac:dyDescent="0.2">
      <c r="B579" s="305">
        <v>41307.348611111112</v>
      </c>
      <c r="C579" s="117" t="s">
        <v>597</v>
      </c>
      <c r="D579" s="117" t="s">
        <v>551</v>
      </c>
      <c r="E579" s="116"/>
      <c r="F579" s="348">
        <v>74</v>
      </c>
      <c r="G579" s="348">
        <v>278</v>
      </c>
      <c r="H579" s="348">
        <v>20572</v>
      </c>
      <c r="I579" s="355">
        <v>7.9661249944335488E-2</v>
      </c>
      <c r="J579" s="355">
        <v>2.8655125879257365E-4</v>
      </c>
      <c r="K579" s="355">
        <v>0</v>
      </c>
      <c r="M579" s="364"/>
      <c r="N579" s="364"/>
    </row>
    <row r="580" spans="2:14" s="358" customFormat="1" x14ac:dyDescent="0.2">
      <c r="B580" s="305">
        <v>41303.388888888891</v>
      </c>
      <c r="C580" s="117" t="s">
        <v>736</v>
      </c>
      <c r="D580" s="117" t="s">
        <v>554</v>
      </c>
      <c r="E580" s="116"/>
      <c r="F580" s="348">
        <v>6</v>
      </c>
      <c r="G580" s="348">
        <v>68</v>
      </c>
      <c r="H580" s="348">
        <v>408</v>
      </c>
      <c r="I580" s="355">
        <v>3.5504039889833051E-3</v>
      </c>
      <c r="J580" s="355">
        <v>5.2211823367401547E-5</v>
      </c>
      <c r="K580" s="355">
        <v>0</v>
      </c>
      <c r="M580" s="364"/>
      <c r="N580" s="364"/>
    </row>
    <row r="581" spans="2:14" s="358" customFormat="1" x14ac:dyDescent="0.2">
      <c r="B581" s="305">
        <v>41304.604166666664</v>
      </c>
      <c r="C581" s="117" t="s">
        <v>631</v>
      </c>
      <c r="D581" s="117" t="s">
        <v>542</v>
      </c>
      <c r="E581" s="116"/>
      <c r="F581" s="348">
        <v>2</v>
      </c>
      <c r="G581" s="348">
        <v>18</v>
      </c>
      <c r="H581" s="348">
        <v>36</v>
      </c>
      <c r="I581" s="355">
        <v>1.2540539034169485E-4</v>
      </c>
      <c r="J581" s="355">
        <v>6.9669661300941588E-6</v>
      </c>
      <c r="K581" s="355">
        <v>0</v>
      </c>
      <c r="M581" s="364"/>
      <c r="N581" s="364"/>
    </row>
    <row r="582" spans="2:14" s="358" customFormat="1" x14ac:dyDescent="0.2">
      <c r="B582" s="305">
        <v>41303.489583333336</v>
      </c>
      <c r="C582" s="117" t="s">
        <v>595</v>
      </c>
      <c r="D582" s="117" t="s">
        <v>554</v>
      </c>
      <c r="E582" s="116"/>
      <c r="F582" s="348">
        <v>5</v>
      </c>
      <c r="G582" s="348">
        <v>60</v>
      </c>
      <c r="H582" s="348">
        <v>300</v>
      </c>
      <c r="I582" s="355">
        <v>2.6105911683700772E-3</v>
      </c>
      <c r="J582" s="355">
        <v>4.3509852806167955E-5</v>
      </c>
      <c r="K582" s="355">
        <v>0</v>
      </c>
      <c r="M582" s="364"/>
      <c r="N582" s="364"/>
    </row>
    <row r="583" spans="2:14" s="358" customFormat="1" x14ac:dyDescent="0.2">
      <c r="B583" s="305">
        <v>41305.336805555555</v>
      </c>
      <c r="C583" s="117" t="s">
        <v>630</v>
      </c>
      <c r="D583" s="117" t="s">
        <v>554</v>
      </c>
      <c r="E583" s="116"/>
      <c r="F583" s="348">
        <v>4</v>
      </c>
      <c r="G583" s="348">
        <v>150</v>
      </c>
      <c r="H583" s="348">
        <v>600</v>
      </c>
      <c r="I583" s="355">
        <v>5.2211823367401544E-3</v>
      </c>
      <c r="J583" s="355">
        <v>3.4807882244934363E-5</v>
      </c>
      <c r="K583" s="355">
        <v>0</v>
      </c>
      <c r="M583" s="364"/>
      <c r="N583" s="364"/>
    </row>
    <row r="584" spans="2:14" s="358" customFormat="1" x14ac:dyDescent="0.2">
      <c r="B584" s="305">
        <v>41303.538194444445</v>
      </c>
      <c r="C584" s="117" t="s">
        <v>595</v>
      </c>
      <c r="D584" s="117" t="s">
        <v>554</v>
      </c>
      <c r="E584" s="116"/>
      <c r="F584" s="348">
        <v>2</v>
      </c>
      <c r="G584" s="348">
        <v>60</v>
      </c>
      <c r="H584" s="348">
        <v>120</v>
      </c>
      <c r="I584" s="355">
        <v>1.044236467348031E-3</v>
      </c>
      <c r="J584" s="355">
        <v>1.7403941122467181E-5</v>
      </c>
      <c r="K584" s="355">
        <v>0</v>
      </c>
      <c r="M584" s="364"/>
      <c r="N584" s="364"/>
    </row>
    <row r="585" spans="2:14" s="358" customFormat="1" x14ac:dyDescent="0.2">
      <c r="B585" s="305">
        <v>41305.625</v>
      </c>
      <c r="C585" s="117" t="s">
        <v>683</v>
      </c>
      <c r="D585" s="117" t="s">
        <v>554</v>
      </c>
      <c r="E585" s="116"/>
      <c r="F585" s="348">
        <v>60</v>
      </c>
      <c r="G585" s="348">
        <v>70</v>
      </c>
      <c r="H585" s="348">
        <v>4200</v>
      </c>
      <c r="I585" s="355">
        <v>3.6548276357181081E-2</v>
      </c>
      <c r="J585" s="355">
        <v>5.2211823367401549E-4</v>
      </c>
      <c r="K585" s="355">
        <v>0</v>
      </c>
      <c r="M585" s="364"/>
      <c r="N585" s="364"/>
    </row>
    <row r="586" spans="2:14" s="358" customFormat="1" x14ac:dyDescent="0.2">
      <c r="B586" s="305">
        <v>41303.388888888891</v>
      </c>
      <c r="C586" s="117" t="s">
        <v>612</v>
      </c>
      <c r="D586" s="117" t="s">
        <v>551</v>
      </c>
      <c r="E586" s="116"/>
      <c r="F586" s="348">
        <v>44</v>
      </c>
      <c r="G586" s="348">
        <v>200</v>
      </c>
      <c r="H586" s="348">
        <v>8800</v>
      </c>
      <c r="I586" s="355">
        <v>3.4076365910468219E-2</v>
      </c>
      <c r="J586" s="355">
        <v>1.7038182955234109E-4</v>
      </c>
      <c r="K586" s="355">
        <v>0</v>
      </c>
      <c r="M586" s="364"/>
      <c r="N586" s="364"/>
    </row>
    <row r="587" spans="2:14" s="358" customFormat="1" x14ac:dyDescent="0.2">
      <c r="B587" s="305">
        <v>41303.520833333336</v>
      </c>
      <c r="C587" s="117" t="s">
        <v>621</v>
      </c>
      <c r="D587" s="117" t="s">
        <v>554</v>
      </c>
      <c r="E587" s="116"/>
      <c r="F587" s="348">
        <v>1</v>
      </c>
      <c r="G587" s="348">
        <v>50</v>
      </c>
      <c r="H587" s="348">
        <v>50</v>
      </c>
      <c r="I587" s="355">
        <v>4.3509852806167959E-4</v>
      </c>
      <c r="J587" s="355">
        <v>8.7019705612335906E-6</v>
      </c>
      <c r="K587" s="355">
        <v>0</v>
      </c>
      <c r="M587" s="364"/>
      <c r="N587" s="364"/>
    </row>
    <row r="588" spans="2:14" s="358" customFormat="1" x14ac:dyDescent="0.2">
      <c r="B588" s="305">
        <v>41304.4375</v>
      </c>
      <c r="C588" s="117" t="s">
        <v>690</v>
      </c>
      <c r="D588" s="117" t="s">
        <v>551</v>
      </c>
      <c r="E588" s="116"/>
      <c r="F588" s="348">
        <v>1</v>
      </c>
      <c r="G588" s="348">
        <v>235</v>
      </c>
      <c r="H588" s="348">
        <v>235</v>
      </c>
      <c r="I588" s="355">
        <v>9.0999386238182177E-4</v>
      </c>
      <c r="J588" s="355">
        <v>3.872314308007752E-6</v>
      </c>
      <c r="K588" s="355">
        <v>0</v>
      </c>
      <c r="M588" s="364"/>
      <c r="N588" s="364"/>
    </row>
    <row r="589" spans="2:14" s="358" customFormat="1" x14ac:dyDescent="0.2">
      <c r="B589" s="305">
        <v>41304.355555555558</v>
      </c>
      <c r="C589" s="117" t="s">
        <v>541</v>
      </c>
      <c r="D589" s="117" t="s">
        <v>542</v>
      </c>
      <c r="E589" s="116"/>
      <c r="F589" s="348">
        <v>90</v>
      </c>
      <c r="G589" s="348">
        <v>358</v>
      </c>
      <c r="H589" s="348">
        <v>32220</v>
      </c>
      <c r="I589" s="355">
        <v>0.11223782435581689</v>
      </c>
      <c r="J589" s="355">
        <v>3.1351347585423711E-4</v>
      </c>
      <c r="K589" s="355">
        <v>0</v>
      </c>
      <c r="M589" s="364"/>
      <c r="N589" s="364"/>
    </row>
    <row r="590" spans="2:14" s="358" customFormat="1" x14ac:dyDescent="0.2">
      <c r="B590" s="305">
        <v>41305.40625</v>
      </c>
      <c r="C590" s="117" t="s">
        <v>690</v>
      </c>
      <c r="D590" s="117" t="s">
        <v>551</v>
      </c>
      <c r="E590" s="116"/>
      <c r="F590" s="348">
        <v>1</v>
      </c>
      <c r="G590" s="348">
        <v>145</v>
      </c>
      <c r="H590" s="348">
        <v>145</v>
      </c>
      <c r="I590" s="355">
        <v>5.6148557466112405E-4</v>
      </c>
      <c r="J590" s="355">
        <v>3.872314308007752E-6</v>
      </c>
      <c r="K590" s="355">
        <v>0</v>
      </c>
      <c r="M590" s="364"/>
      <c r="N590" s="364"/>
    </row>
    <row r="591" spans="2:14" s="358" customFormat="1" x14ac:dyDescent="0.2">
      <c r="B591" s="305">
        <v>41305.336805555555</v>
      </c>
      <c r="C591" s="117" t="s">
        <v>618</v>
      </c>
      <c r="D591" s="117" t="s">
        <v>551</v>
      </c>
      <c r="E591" s="116"/>
      <c r="F591" s="348">
        <v>2</v>
      </c>
      <c r="G591" s="348">
        <v>265</v>
      </c>
      <c r="H591" s="348">
        <v>530</v>
      </c>
      <c r="I591" s="355">
        <v>2.0523265832441085E-3</v>
      </c>
      <c r="J591" s="355">
        <v>7.7446286160155041E-6</v>
      </c>
      <c r="K591" s="355">
        <v>0</v>
      </c>
      <c r="M591" s="364"/>
      <c r="N591" s="364"/>
    </row>
    <row r="592" spans="2:14" s="358" customFormat="1" x14ac:dyDescent="0.2">
      <c r="B592" s="305">
        <v>41305.392361111109</v>
      </c>
      <c r="C592" s="117" t="s">
        <v>612</v>
      </c>
      <c r="D592" s="117" t="s">
        <v>551</v>
      </c>
      <c r="E592" s="116"/>
      <c r="F592" s="348">
        <v>2</v>
      </c>
      <c r="G592" s="348">
        <v>55</v>
      </c>
      <c r="H592" s="348">
        <v>110</v>
      </c>
      <c r="I592" s="355">
        <v>4.2595457388085276E-4</v>
      </c>
      <c r="J592" s="355">
        <v>7.7446286160155041E-6</v>
      </c>
      <c r="K592" s="355">
        <v>0</v>
      </c>
      <c r="M592" s="364"/>
      <c r="N592" s="364"/>
    </row>
    <row r="593" spans="2:14" s="358" customFormat="1" x14ac:dyDescent="0.2">
      <c r="B593" s="305">
        <v>41299.359027777777</v>
      </c>
      <c r="C593" s="117" t="s">
        <v>552</v>
      </c>
      <c r="D593" s="117" t="s">
        <v>551</v>
      </c>
      <c r="E593" s="116"/>
      <c r="F593" s="348">
        <v>12</v>
      </c>
      <c r="G593" s="348">
        <v>152</v>
      </c>
      <c r="H593" s="348">
        <v>1824</v>
      </c>
      <c r="I593" s="355">
        <v>7.0631012978061404E-3</v>
      </c>
      <c r="J593" s="355">
        <v>4.6467771696093028E-5</v>
      </c>
      <c r="K593" s="355">
        <v>0</v>
      </c>
      <c r="M593" s="364"/>
      <c r="N593" s="364"/>
    </row>
    <row r="594" spans="2:14" s="358" customFormat="1" x14ac:dyDescent="0.2">
      <c r="B594" s="305">
        <v>41305.572916666664</v>
      </c>
      <c r="C594" s="117" t="s">
        <v>673</v>
      </c>
      <c r="D594" s="117" t="s">
        <v>554</v>
      </c>
      <c r="E594" s="116"/>
      <c r="F594" s="348">
        <v>3</v>
      </c>
      <c r="G594" s="348">
        <v>40</v>
      </c>
      <c r="H594" s="348">
        <v>120</v>
      </c>
      <c r="I594" s="355">
        <v>1.044236467348031E-3</v>
      </c>
      <c r="J594" s="355">
        <v>2.6105911683700774E-5</v>
      </c>
      <c r="K594" s="355">
        <v>0</v>
      </c>
      <c r="M594" s="364"/>
      <c r="N594" s="364"/>
    </row>
    <row r="595" spans="2:14" s="358" customFormat="1" x14ac:dyDescent="0.2">
      <c r="B595" s="305">
        <v>41308.336805555555</v>
      </c>
      <c r="C595" s="117" t="s">
        <v>737</v>
      </c>
      <c r="D595" s="117" t="s">
        <v>542</v>
      </c>
      <c r="E595" s="116"/>
      <c r="F595" s="348">
        <v>4</v>
      </c>
      <c r="G595" s="348">
        <v>437.5</v>
      </c>
      <c r="H595" s="348">
        <v>1750</v>
      </c>
      <c r="I595" s="355">
        <v>6.0960953638323889E-3</v>
      </c>
      <c r="J595" s="355">
        <v>1.3933932260188318E-5</v>
      </c>
      <c r="K595" s="355">
        <v>0</v>
      </c>
      <c r="M595" s="364"/>
      <c r="N595" s="364"/>
    </row>
    <row r="596" spans="2:14" s="358" customFormat="1" x14ac:dyDescent="0.2">
      <c r="B596" s="305">
        <v>41310.304166666669</v>
      </c>
      <c r="C596" s="117" t="s">
        <v>563</v>
      </c>
      <c r="D596" s="117" t="s">
        <v>551</v>
      </c>
      <c r="E596" s="116"/>
      <c r="F596" s="348">
        <v>1</v>
      </c>
      <c r="G596" s="348">
        <v>157</v>
      </c>
      <c r="H596" s="348">
        <v>157</v>
      </c>
      <c r="I596" s="355">
        <v>6.0795334635721716E-4</v>
      </c>
      <c r="J596" s="355">
        <v>3.872314308007752E-6</v>
      </c>
      <c r="K596" s="355">
        <v>0</v>
      </c>
      <c r="M596" s="364"/>
      <c r="N596" s="364"/>
    </row>
    <row r="597" spans="2:14" s="358" customFormat="1" x14ac:dyDescent="0.2">
      <c r="B597" s="305">
        <v>41305.524305555555</v>
      </c>
      <c r="C597" s="117" t="s">
        <v>630</v>
      </c>
      <c r="D597" s="117" t="s">
        <v>554</v>
      </c>
      <c r="E597" s="116"/>
      <c r="F597" s="348">
        <v>13</v>
      </c>
      <c r="G597" s="348">
        <v>110</v>
      </c>
      <c r="H597" s="348">
        <v>1430</v>
      </c>
      <c r="I597" s="355">
        <v>1.2443817902564035E-2</v>
      </c>
      <c r="J597" s="355">
        <v>1.1312561729603669E-4</v>
      </c>
      <c r="K597" s="355">
        <v>0</v>
      </c>
      <c r="M597" s="364"/>
      <c r="N597" s="364"/>
    </row>
    <row r="598" spans="2:14" s="358" customFormat="1" x14ac:dyDescent="0.2">
      <c r="B598" s="305">
        <v>41305.40625</v>
      </c>
      <c r="C598" s="117" t="s">
        <v>586</v>
      </c>
      <c r="D598" s="117" t="s">
        <v>554</v>
      </c>
      <c r="E598" s="116"/>
      <c r="F598" s="348">
        <v>75</v>
      </c>
      <c r="G598" s="348">
        <v>317</v>
      </c>
      <c r="H598" s="348">
        <v>23775</v>
      </c>
      <c r="I598" s="355">
        <v>0.20688935009332862</v>
      </c>
      <c r="J598" s="355">
        <v>6.526477920925193E-4</v>
      </c>
      <c r="K598" s="355">
        <v>0</v>
      </c>
      <c r="M598" s="364"/>
      <c r="N598" s="364"/>
    </row>
    <row r="599" spans="2:14" s="358" customFormat="1" x14ac:dyDescent="0.2">
      <c r="B599" s="305">
        <v>41306.400000000001</v>
      </c>
      <c r="C599" s="117" t="s">
        <v>738</v>
      </c>
      <c r="D599" s="117" t="s">
        <v>542</v>
      </c>
      <c r="E599" s="116"/>
      <c r="F599" s="348">
        <v>79</v>
      </c>
      <c r="G599" s="348">
        <v>324</v>
      </c>
      <c r="H599" s="348">
        <v>25596</v>
      </c>
      <c r="I599" s="355">
        <v>8.9163232532945044E-2</v>
      </c>
      <c r="J599" s="355">
        <v>2.7519516213871928E-4</v>
      </c>
      <c r="K599" s="355">
        <v>0</v>
      </c>
      <c r="M599" s="364"/>
      <c r="N599" s="364"/>
    </row>
    <row r="600" spans="2:14" s="358" customFormat="1" x14ac:dyDescent="0.2">
      <c r="B600" s="305">
        <v>41306.355555555558</v>
      </c>
      <c r="C600" s="117" t="s">
        <v>599</v>
      </c>
      <c r="D600" s="117" t="s">
        <v>554</v>
      </c>
      <c r="E600" s="116"/>
      <c r="F600" s="348">
        <v>102</v>
      </c>
      <c r="G600" s="348">
        <v>327</v>
      </c>
      <c r="H600" s="348">
        <v>33354</v>
      </c>
      <c r="I600" s="355">
        <v>0.2902455260993852</v>
      </c>
      <c r="J600" s="355">
        <v>8.8760099724582628E-4</v>
      </c>
      <c r="K600" s="355">
        <v>0</v>
      </c>
      <c r="M600" s="364"/>
      <c r="N600" s="364"/>
    </row>
    <row r="601" spans="2:14" s="358" customFormat="1" x14ac:dyDescent="0.2">
      <c r="B601" s="305">
        <v>41306.361111111109</v>
      </c>
      <c r="C601" s="117" t="s">
        <v>652</v>
      </c>
      <c r="D601" s="117" t="s">
        <v>554</v>
      </c>
      <c r="E601" s="116"/>
      <c r="F601" s="348">
        <v>187</v>
      </c>
      <c r="G601" s="348">
        <v>540</v>
      </c>
      <c r="H601" s="348">
        <v>100980</v>
      </c>
      <c r="I601" s="355">
        <v>0.87872498727336801</v>
      </c>
      <c r="J601" s="355">
        <v>1.6272684949506816E-3</v>
      </c>
      <c r="K601" s="355">
        <v>0</v>
      </c>
      <c r="M601" s="364"/>
      <c r="N601" s="364"/>
    </row>
    <row r="602" spans="2:14" s="358" customFormat="1" x14ac:dyDescent="0.2">
      <c r="B602" s="305">
        <v>41306.347222222219</v>
      </c>
      <c r="C602" s="117" t="s">
        <v>739</v>
      </c>
      <c r="D602" s="117" t="s">
        <v>542</v>
      </c>
      <c r="E602" s="116"/>
      <c r="F602" s="348">
        <v>87</v>
      </c>
      <c r="G602" s="348">
        <v>450</v>
      </c>
      <c r="H602" s="348">
        <v>39150</v>
      </c>
      <c r="I602" s="355">
        <v>0.13637836199659314</v>
      </c>
      <c r="J602" s="355">
        <v>3.0306302665909589E-4</v>
      </c>
      <c r="K602" s="355">
        <v>0</v>
      </c>
      <c r="M602" s="364"/>
      <c r="N602" s="364"/>
    </row>
    <row r="603" spans="2:14" s="358" customFormat="1" x14ac:dyDescent="0.2">
      <c r="B603" s="305">
        <v>41307.375</v>
      </c>
      <c r="C603" s="117" t="s">
        <v>610</v>
      </c>
      <c r="D603" s="117" t="s">
        <v>542</v>
      </c>
      <c r="E603" s="116"/>
      <c r="F603" s="348">
        <v>3</v>
      </c>
      <c r="G603" s="348">
        <v>110</v>
      </c>
      <c r="H603" s="348">
        <v>330</v>
      </c>
      <c r="I603" s="355">
        <v>1.1495494114655363E-3</v>
      </c>
      <c r="J603" s="355">
        <v>1.0450449195141237E-5</v>
      </c>
      <c r="K603" s="355">
        <v>0</v>
      </c>
      <c r="M603" s="364"/>
      <c r="N603" s="364"/>
    </row>
    <row r="604" spans="2:14" s="358" customFormat="1" x14ac:dyDescent="0.2">
      <c r="B604" s="305">
        <v>41307.369444444441</v>
      </c>
      <c r="C604" s="117" t="s">
        <v>740</v>
      </c>
      <c r="D604" s="117" t="s">
        <v>554</v>
      </c>
      <c r="E604" s="116"/>
      <c r="F604" s="348">
        <v>1</v>
      </c>
      <c r="G604" s="348">
        <v>23</v>
      </c>
      <c r="H604" s="348">
        <v>23</v>
      </c>
      <c r="I604" s="355">
        <v>2.0014532290837261E-4</v>
      </c>
      <c r="J604" s="355">
        <v>8.7019705612335906E-6</v>
      </c>
      <c r="K604" s="355">
        <v>0</v>
      </c>
      <c r="M604" s="364"/>
      <c r="N604" s="364"/>
    </row>
    <row r="605" spans="2:14" s="358" customFormat="1" x14ac:dyDescent="0.2">
      <c r="B605" s="305">
        <v>41308.381944444445</v>
      </c>
      <c r="C605" s="117" t="s">
        <v>660</v>
      </c>
      <c r="D605" s="117" t="s">
        <v>551</v>
      </c>
      <c r="E605" s="116"/>
      <c r="F605" s="348">
        <v>234</v>
      </c>
      <c r="G605" s="348">
        <v>139</v>
      </c>
      <c r="H605" s="348">
        <v>32526</v>
      </c>
      <c r="I605" s="355">
        <v>0.12595089518226016</v>
      </c>
      <c r="J605" s="355">
        <v>9.0612154807381406E-4</v>
      </c>
      <c r="K605" s="355">
        <v>0</v>
      </c>
      <c r="M605" s="364"/>
      <c r="N605" s="364"/>
    </row>
    <row r="606" spans="2:14" s="358" customFormat="1" x14ac:dyDescent="0.2">
      <c r="B606" s="305">
        <v>41308.357638888891</v>
      </c>
      <c r="C606" s="117" t="s">
        <v>649</v>
      </c>
      <c r="D606" s="117" t="s">
        <v>551</v>
      </c>
      <c r="E606" s="116"/>
      <c r="F606" s="348">
        <v>88</v>
      </c>
      <c r="G606" s="348">
        <v>210</v>
      </c>
      <c r="H606" s="348">
        <v>18480</v>
      </c>
      <c r="I606" s="355">
        <v>7.1560368411983266E-2</v>
      </c>
      <c r="J606" s="355">
        <v>3.4076365910468219E-4</v>
      </c>
      <c r="K606" s="355">
        <v>0</v>
      </c>
      <c r="M606" s="364"/>
      <c r="N606" s="364"/>
    </row>
    <row r="607" spans="2:14" s="358" customFormat="1" x14ac:dyDescent="0.2">
      <c r="B607" s="305">
        <v>41308.395138888889</v>
      </c>
      <c r="C607" s="117" t="s">
        <v>703</v>
      </c>
      <c r="D607" s="117" t="s">
        <v>551</v>
      </c>
      <c r="E607" s="116"/>
      <c r="F607" s="348">
        <v>175</v>
      </c>
      <c r="G607" s="348">
        <v>198</v>
      </c>
      <c r="H607" s="348">
        <v>34650</v>
      </c>
      <c r="I607" s="355">
        <v>0.13417569077246863</v>
      </c>
      <c r="J607" s="355">
        <v>6.7765500390135666E-4</v>
      </c>
      <c r="K607" s="355">
        <v>0</v>
      </c>
      <c r="M607" s="364"/>
      <c r="N607" s="364"/>
    </row>
    <row r="608" spans="2:14" s="358" customFormat="1" x14ac:dyDescent="0.2">
      <c r="B608" s="305">
        <v>41308.381944444445</v>
      </c>
      <c r="C608" s="117" t="s">
        <v>627</v>
      </c>
      <c r="D608" s="117" t="s">
        <v>554</v>
      </c>
      <c r="E608" s="116"/>
      <c r="F608" s="348">
        <v>301</v>
      </c>
      <c r="G608" s="348">
        <v>260</v>
      </c>
      <c r="H608" s="348">
        <v>78260</v>
      </c>
      <c r="I608" s="355">
        <v>0.68101621612214081</v>
      </c>
      <c r="J608" s="355">
        <v>2.6192931389313109E-3</v>
      </c>
      <c r="K608" s="355">
        <v>0</v>
      </c>
      <c r="M608" s="364"/>
      <c r="N608" s="364"/>
    </row>
    <row r="609" spans="2:14" s="358" customFormat="1" x14ac:dyDescent="0.2">
      <c r="B609" s="305">
        <v>41308.357638888891</v>
      </c>
      <c r="C609" s="117" t="s">
        <v>741</v>
      </c>
      <c r="D609" s="117" t="s">
        <v>542</v>
      </c>
      <c r="E609" s="116"/>
      <c r="F609" s="348">
        <v>48</v>
      </c>
      <c r="G609" s="348">
        <v>215</v>
      </c>
      <c r="H609" s="348">
        <v>10320</v>
      </c>
      <c r="I609" s="355">
        <v>3.5949545231285858E-2</v>
      </c>
      <c r="J609" s="355">
        <v>1.672071871222598E-4</v>
      </c>
      <c r="K609" s="355">
        <v>0</v>
      </c>
      <c r="M609" s="364"/>
      <c r="N609" s="364"/>
    </row>
    <row r="610" spans="2:14" s="358" customFormat="1" x14ac:dyDescent="0.2">
      <c r="B610" s="305">
        <v>41308.368055555555</v>
      </c>
      <c r="C610" s="117" t="s">
        <v>592</v>
      </c>
      <c r="D610" s="117" t="s">
        <v>554</v>
      </c>
      <c r="E610" s="116"/>
      <c r="F610" s="348">
        <v>71</v>
      </c>
      <c r="G610" s="348">
        <v>173</v>
      </c>
      <c r="H610" s="348">
        <v>12283</v>
      </c>
      <c r="I610" s="355">
        <v>0.1068863044036322</v>
      </c>
      <c r="J610" s="355">
        <v>6.1783990984758499E-4</v>
      </c>
      <c r="K610" s="355">
        <v>0</v>
      </c>
      <c r="M610" s="364"/>
      <c r="N610" s="364"/>
    </row>
    <row r="611" spans="2:14" s="358" customFormat="1" x14ac:dyDescent="0.2">
      <c r="B611" s="305">
        <v>41307.54791666667</v>
      </c>
      <c r="C611" s="117" t="s">
        <v>740</v>
      </c>
      <c r="D611" s="117" t="s">
        <v>554</v>
      </c>
      <c r="E611" s="116"/>
      <c r="F611" s="348">
        <v>1</v>
      </c>
      <c r="G611" s="348">
        <v>16</v>
      </c>
      <c r="H611" s="348">
        <v>16</v>
      </c>
      <c r="I611" s="355">
        <v>1.3923152897973745E-4</v>
      </c>
      <c r="J611" s="355">
        <v>8.7019705612335906E-6</v>
      </c>
      <c r="K611" s="355">
        <v>0</v>
      </c>
      <c r="M611" s="364"/>
      <c r="N611" s="364"/>
    </row>
    <row r="612" spans="2:14" s="358" customFormat="1" x14ac:dyDescent="0.2">
      <c r="B612" s="305">
        <v>41307.495138888888</v>
      </c>
      <c r="C612" s="117" t="s">
        <v>740</v>
      </c>
      <c r="D612" s="117" t="s">
        <v>554</v>
      </c>
      <c r="E612" s="116"/>
      <c r="F612" s="348">
        <v>1</v>
      </c>
      <c r="G612" s="348">
        <v>9</v>
      </c>
      <c r="H612" s="348">
        <v>9</v>
      </c>
      <c r="I612" s="355">
        <v>7.8317735051102317E-5</v>
      </c>
      <c r="J612" s="355">
        <v>8.7019705612335906E-6</v>
      </c>
      <c r="K612" s="355">
        <v>0</v>
      </c>
      <c r="M612" s="364"/>
      <c r="N612" s="364"/>
    </row>
    <row r="613" spans="2:14" s="358" customFormat="1" x14ac:dyDescent="0.2">
      <c r="B613" s="305">
        <v>41304.375</v>
      </c>
      <c r="C613" s="117" t="s">
        <v>649</v>
      </c>
      <c r="D613" s="117" t="s">
        <v>551</v>
      </c>
      <c r="E613" s="116"/>
      <c r="F613" s="348">
        <v>5</v>
      </c>
      <c r="G613" s="348">
        <v>127</v>
      </c>
      <c r="H613" s="348">
        <v>635</v>
      </c>
      <c r="I613" s="355">
        <v>2.4589195855849229E-3</v>
      </c>
      <c r="J613" s="355">
        <v>1.9361571540038763E-5</v>
      </c>
      <c r="K613" s="355">
        <v>0</v>
      </c>
      <c r="M613" s="364"/>
      <c r="N613" s="364"/>
    </row>
    <row r="614" spans="2:14" s="358" customFormat="1" x14ac:dyDescent="0.2">
      <c r="B614" s="305">
        <v>41296.534722222219</v>
      </c>
      <c r="C614" s="117" t="s">
        <v>550</v>
      </c>
      <c r="D614" s="117" t="s">
        <v>551</v>
      </c>
      <c r="E614" s="116"/>
      <c r="F614" s="348">
        <v>4</v>
      </c>
      <c r="G614" s="348">
        <v>100</v>
      </c>
      <c r="H614" s="348">
        <v>400</v>
      </c>
      <c r="I614" s="355">
        <v>1.548925723203101E-3</v>
      </c>
      <c r="J614" s="355">
        <v>1.5489257232031008E-5</v>
      </c>
      <c r="K614" s="355">
        <v>0</v>
      </c>
      <c r="M614" s="364"/>
      <c r="N614" s="364"/>
    </row>
    <row r="615" spans="2:14" s="358" customFormat="1" x14ac:dyDescent="0.2">
      <c r="B615" s="305">
        <v>41298.350694444445</v>
      </c>
      <c r="C615" s="117" t="s">
        <v>742</v>
      </c>
      <c r="D615" s="117" t="s">
        <v>554</v>
      </c>
      <c r="E615" s="116"/>
      <c r="F615" s="348">
        <v>224</v>
      </c>
      <c r="G615" s="348">
        <v>636.96428571428567</v>
      </c>
      <c r="H615" s="348">
        <v>142680</v>
      </c>
      <c r="I615" s="355">
        <v>1.2415971596768087</v>
      </c>
      <c r="J615" s="355">
        <v>1.9492414057163245E-3</v>
      </c>
      <c r="K615" s="355">
        <v>0</v>
      </c>
      <c r="M615" s="364"/>
      <c r="N615" s="364"/>
    </row>
    <row r="616" spans="2:14" s="358" customFormat="1" x14ac:dyDescent="0.2">
      <c r="B616" s="305">
        <v>41305.363194444442</v>
      </c>
      <c r="C616" s="117" t="s">
        <v>541</v>
      </c>
      <c r="D616" s="117" t="s">
        <v>542</v>
      </c>
      <c r="E616" s="116"/>
      <c r="F616" s="348">
        <v>357</v>
      </c>
      <c r="G616" s="348">
        <v>449</v>
      </c>
      <c r="H616" s="348">
        <v>160293</v>
      </c>
      <c r="I616" s="355">
        <v>0.55837795094559151</v>
      </c>
      <c r="J616" s="355">
        <v>1.2436034542218073E-3</v>
      </c>
      <c r="K616" s="355">
        <v>0</v>
      </c>
      <c r="M616" s="364"/>
      <c r="N616" s="364"/>
    </row>
    <row r="617" spans="2:14" s="358" customFormat="1" x14ac:dyDescent="0.2">
      <c r="B617" s="305">
        <v>41303.364583333336</v>
      </c>
      <c r="C617" s="117" t="s">
        <v>743</v>
      </c>
      <c r="D617" s="117" t="s">
        <v>554</v>
      </c>
      <c r="E617" s="116"/>
      <c r="F617" s="348">
        <v>41</v>
      </c>
      <c r="G617" s="348">
        <v>200</v>
      </c>
      <c r="H617" s="348">
        <v>8200</v>
      </c>
      <c r="I617" s="355">
        <v>7.1356158602115444E-2</v>
      </c>
      <c r="J617" s="355">
        <v>3.5678079301057724E-4</v>
      </c>
      <c r="K617" s="355">
        <v>0</v>
      </c>
      <c r="M617" s="364"/>
      <c r="N617" s="364"/>
    </row>
    <row r="618" spans="2:14" s="358" customFormat="1" x14ac:dyDescent="0.2">
      <c r="B618" s="305">
        <v>41303.451388888891</v>
      </c>
      <c r="C618" s="117" t="s">
        <v>743</v>
      </c>
      <c r="D618" s="117" t="s">
        <v>554</v>
      </c>
      <c r="E618" s="116"/>
      <c r="F618" s="348">
        <v>20</v>
      </c>
      <c r="G618" s="348">
        <v>120</v>
      </c>
      <c r="H618" s="348">
        <v>2400</v>
      </c>
      <c r="I618" s="355">
        <v>2.0884729346960618E-2</v>
      </c>
      <c r="J618" s="355">
        <v>1.7403941122467182E-4</v>
      </c>
      <c r="K618" s="355">
        <v>0</v>
      </c>
      <c r="M618" s="364"/>
      <c r="N618" s="364"/>
    </row>
    <row r="619" spans="2:14" s="358" customFormat="1" x14ac:dyDescent="0.2">
      <c r="B619" s="305">
        <v>41296.382638888892</v>
      </c>
      <c r="C619" s="117" t="s">
        <v>663</v>
      </c>
      <c r="D619" s="117" t="s">
        <v>551</v>
      </c>
      <c r="E619" s="116"/>
      <c r="F619" s="348">
        <v>6</v>
      </c>
      <c r="G619" s="348">
        <v>189</v>
      </c>
      <c r="H619" s="348">
        <v>1134</v>
      </c>
      <c r="I619" s="355">
        <v>4.3912044252807916E-3</v>
      </c>
      <c r="J619" s="355">
        <v>2.3233885848046514E-5</v>
      </c>
      <c r="K619" s="355">
        <v>0</v>
      </c>
      <c r="M619" s="364"/>
      <c r="N619" s="364"/>
    </row>
    <row r="620" spans="2:14" s="358" customFormat="1" x14ac:dyDescent="0.2">
      <c r="B620" s="305">
        <v>41306.376388888886</v>
      </c>
      <c r="C620" s="117" t="s">
        <v>550</v>
      </c>
      <c r="D620" s="117" t="s">
        <v>551</v>
      </c>
      <c r="E620" s="116"/>
      <c r="F620" s="348">
        <v>3</v>
      </c>
      <c r="G620" s="348">
        <v>68</v>
      </c>
      <c r="H620" s="348">
        <v>204</v>
      </c>
      <c r="I620" s="355">
        <v>7.8995211883358145E-4</v>
      </c>
      <c r="J620" s="355">
        <v>1.1616942924023257E-5</v>
      </c>
      <c r="K620" s="355">
        <v>0</v>
      </c>
      <c r="M620" s="364"/>
      <c r="N620" s="364"/>
    </row>
    <row r="621" spans="2:14" s="358" customFormat="1" x14ac:dyDescent="0.2">
      <c r="B621" s="305">
        <v>41306.520833333336</v>
      </c>
      <c r="C621" s="117" t="s">
        <v>550</v>
      </c>
      <c r="D621" s="117" t="s">
        <v>551</v>
      </c>
      <c r="E621" s="116"/>
      <c r="F621" s="348">
        <v>6</v>
      </c>
      <c r="G621" s="348">
        <v>90</v>
      </c>
      <c r="H621" s="348">
        <v>540</v>
      </c>
      <c r="I621" s="355">
        <v>2.0910497263241863E-3</v>
      </c>
      <c r="J621" s="355">
        <v>2.3233885848046514E-5</v>
      </c>
      <c r="K621" s="355">
        <v>0</v>
      </c>
      <c r="M621" s="364"/>
      <c r="N621" s="364"/>
    </row>
    <row r="622" spans="2:14" s="358" customFormat="1" x14ac:dyDescent="0.2">
      <c r="B622" s="305">
        <v>41306.402777777781</v>
      </c>
      <c r="C622" s="117" t="s">
        <v>550</v>
      </c>
      <c r="D622" s="117" t="s">
        <v>551</v>
      </c>
      <c r="E622" s="116"/>
      <c r="F622" s="348">
        <v>3</v>
      </c>
      <c r="G622" s="348">
        <v>78</v>
      </c>
      <c r="H622" s="348">
        <v>234</v>
      </c>
      <c r="I622" s="355">
        <v>9.0612154807381406E-4</v>
      </c>
      <c r="J622" s="355">
        <v>1.1616942924023257E-5</v>
      </c>
      <c r="K622" s="355">
        <v>0</v>
      </c>
      <c r="M622" s="364"/>
      <c r="N622" s="364"/>
    </row>
    <row r="623" spans="2:14" s="358" customFormat="1" x14ac:dyDescent="0.2">
      <c r="B623" s="305">
        <v>41306.46875</v>
      </c>
      <c r="C623" s="117" t="s">
        <v>550</v>
      </c>
      <c r="D623" s="117" t="s">
        <v>551</v>
      </c>
      <c r="E623" s="116"/>
      <c r="F623" s="348">
        <v>2</v>
      </c>
      <c r="G623" s="348">
        <v>65</v>
      </c>
      <c r="H623" s="348">
        <v>130</v>
      </c>
      <c r="I623" s="355">
        <v>5.034008600410078E-4</v>
      </c>
      <c r="J623" s="355">
        <v>7.7446286160155041E-6</v>
      </c>
      <c r="K623" s="355">
        <v>0</v>
      </c>
      <c r="M623" s="364"/>
      <c r="N623" s="364"/>
    </row>
    <row r="624" spans="2:14" s="358" customFormat="1" x14ac:dyDescent="0.2">
      <c r="B624" s="305">
        <v>41307.4375</v>
      </c>
      <c r="C624" s="117" t="s">
        <v>740</v>
      </c>
      <c r="D624" s="117" t="s">
        <v>554</v>
      </c>
      <c r="E624" s="116"/>
      <c r="F624" s="348">
        <v>1</v>
      </c>
      <c r="G624" s="348">
        <v>66</v>
      </c>
      <c r="H624" s="348">
        <v>66</v>
      </c>
      <c r="I624" s="355">
        <v>5.7433005704141701E-4</v>
      </c>
      <c r="J624" s="355">
        <v>8.7019705612335906E-6</v>
      </c>
      <c r="K624" s="355">
        <v>0</v>
      </c>
      <c r="M624" s="364"/>
      <c r="N624" s="364"/>
    </row>
    <row r="625" spans="2:14" s="358" customFormat="1" x14ac:dyDescent="0.2">
      <c r="B625" s="305">
        <v>41304.354166666664</v>
      </c>
      <c r="C625" s="117" t="s">
        <v>734</v>
      </c>
      <c r="D625" s="117" t="s">
        <v>554</v>
      </c>
      <c r="E625" s="116"/>
      <c r="F625" s="348">
        <v>1</v>
      </c>
      <c r="G625" s="348">
        <v>25</v>
      </c>
      <c r="H625" s="348">
        <v>25</v>
      </c>
      <c r="I625" s="355">
        <v>2.1754926403083979E-4</v>
      </c>
      <c r="J625" s="355">
        <v>8.7019705612335906E-6</v>
      </c>
      <c r="K625" s="355">
        <v>0</v>
      </c>
      <c r="M625" s="364"/>
      <c r="N625" s="364"/>
    </row>
    <row r="626" spans="2:14" s="358" customFormat="1" x14ac:dyDescent="0.2">
      <c r="B626" s="305">
        <v>41309.402777777781</v>
      </c>
      <c r="C626" s="117" t="s">
        <v>607</v>
      </c>
      <c r="D626" s="117" t="s">
        <v>551</v>
      </c>
      <c r="E626" s="116"/>
      <c r="F626" s="348">
        <v>3</v>
      </c>
      <c r="G626" s="348">
        <v>182</v>
      </c>
      <c r="H626" s="348">
        <v>546</v>
      </c>
      <c r="I626" s="355">
        <v>2.1142836121722328E-3</v>
      </c>
      <c r="J626" s="355">
        <v>1.1616942924023257E-5</v>
      </c>
      <c r="K626" s="355">
        <v>0</v>
      </c>
      <c r="M626" s="364"/>
      <c r="N626" s="364"/>
    </row>
    <row r="627" spans="2:14" s="358" customFormat="1" x14ac:dyDescent="0.2">
      <c r="B627" s="305">
        <v>41309.385416666664</v>
      </c>
      <c r="C627" s="117" t="s">
        <v>641</v>
      </c>
      <c r="D627" s="117" t="s">
        <v>551</v>
      </c>
      <c r="E627" s="116"/>
      <c r="F627" s="348">
        <v>3</v>
      </c>
      <c r="G627" s="348">
        <v>164</v>
      </c>
      <c r="H627" s="348">
        <v>492</v>
      </c>
      <c r="I627" s="355">
        <v>1.9051786395398141E-3</v>
      </c>
      <c r="J627" s="355">
        <v>1.1616942924023257E-5</v>
      </c>
      <c r="K627" s="355">
        <v>0</v>
      </c>
      <c r="M627" s="364"/>
      <c r="N627" s="364"/>
    </row>
    <row r="628" spans="2:14" s="358" customFormat="1" x14ac:dyDescent="0.2">
      <c r="B628" s="305">
        <v>41309.461805555555</v>
      </c>
      <c r="C628" s="117" t="s">
        <v>622</v>
      </c>
      <c r="D628" s="117" t="s">
        <v>554</v>
      </c>
      <c r="E628" s="116"/>
      <c r="F628" s="348">
        <v>11</v>
      </c>
      <c r="G628" s="348">
        <v>15</v>
      </c>
      <c r="H628" s="348">
        <v>165</v>
      </c>
      <c r="I628" s="355">
        <v>1.4358251426035426E-3</v>
      </c>
      <c r="J628" s="355">
        <v>9.5721676173569502E-5</v>
      </c>
      <c r="K628" s="355">
        <v>0</v>
      </c>
      <c r="M628" s="364"/>
      <c r="N628" s="364"/>
    </row>
    <row r="629" spans="2:14" s="358" customFormat="1" x14ac:dyDescent="0.2">
      <c r="B629" s="305">
        <v>41309.378472222219</v>
      </c>
      <c r="C629" s="117" t="s">
        <v>638</v>
      </c>
      <c r="D629" s="117" t="s">
        <v>554</v>
      </c>
      <c r="E629" s="116"/>
      <c r="F629" s="348">
        <v>74</v>
      </c>
      <c r="G629" s="348">
        <v>305</v>
      </c>
      <c r="H629" s="348">
        <v>22570</v>
      </c>
      <c r="I629" s="355">
        <v>0.19640347556704216</v>
      </c>
      <c r="J629" s="355">
        <v>6.4394582153128575E-4</v>
      </c>
      <c r="K629" s="355">
        <v>0</v>
      </c>
      <c r="M629" s="364"/>
      <c r="N629" s="364"/>
    </row>
    <row r="630" spans="2:14" s="358" customFormat="1" x14ac:dyDescent="0.2">
      <c r="B630" s="305">
        <v>41309.451388888891</v>
      </c>
      <c r="C630" s="117" t="s">
        <v>637</v>
      </c>
      <c r="D630" s="117" t="s">
        <v>554</v>
      </c>
      <c r="E630" s="116"/>
      <c r="F630" s="348">
        <v>23</v>
      </c>
      <c r="G630" s="348">
        <v>174</v>
      </c>
      <c r="H630" s="348">
        <v>4002</v>
      </c>
      <c r="I630" s="355">
        <v>3.4825286186056834E-2</v>
      </c>
      <c r="J630" s="355">
        <v>2.0014532290837261E-4</v>
      </c>
      <c r="K630" s="355">
        <v>0</v>
      </c>
      <c r="M630" s="364"/>
      <c r="N630" s="364"/>
    </row>
    <row r="631" spans="2:14" s="358" customFormat="1" x14ac:dyDescent="0.2">
      <c r="B631" s="305">
        <v>41308.565972222219</v>
      </c>
      <c r="C631" s="117" t="s">
        <v>657</v>
      </c>
      <c r="D631" s="117" t="s">
        <v>551</v>
      </c>
      <c r="E631" s="116"/>
      <c r="F631" s="348">
        <v>4</v>
      </c>
      <c r="G631" s="348">
        <v>50</v>
      </c>
      <c r="H631" s="348">
        <v>200</v>
      </c>
      <c r="I631" s="355">
        <v>7.7446286160155048E-4</v>
      </c>
      <c r="J631" s="355">
        <v>1.5489257232031008E-5</v>
      </c>
      <c r="K631" s="355">
        <v>0</v>
      </c>
      <c r="M631" s="364"/>
      <c r="N631" s="364"/>
    </row>
    <row r="632" spans="2:14" s="358" customFormat="1" x14ac:dyDescent="0.2">
      <c r="B632" s="305">
        <v>41309.406944444447</v>
      </c>
      <c r="C632" s="117" t="s">
        <v>629</v>
      </c>
      <c r="D632" s="117" t="s">
        <v>551</v>
      </c>
      <c r="E632" s="116"/>
      <c r="F632" s="348">
        <v>101</v>
      </c>
      <c r="G632" s="348">
        <v>174</v>
      </c>
      <c r="H632" s="348">
        <v>17574</v>
      </c>
      <c r="I632" s="355">
        <v>6.8052051648928247E-2</v>
      </c>
      <c r="J632" s="355">
        <v>3.9110374510878301E-4</v>
      </c>
      <c r="K632" s="355">
        <v>0</v>
      </c>
      <c r="M632" s="364"/>
      <c r="N632" s="364"/>
    </row>
    <row r="633" spans="2:14" s="358" customFormat="1" x14ac:dyDescent="0.2">
      <c r="B633" s="305">
        <v>41309.378472222219</v>
      </c>
      <c r="C633" s="117" t="s">
        <v>641</v>
      </c>
      <c r="D633" s="117" t="s">
        <v>551</v>
      </c>
      <c r="E633" s="116"/>
      <c r="F633" s="348">
        <v>34</v>
      </c>
      <c r="G633" s="348">
        <v>384</v>
      </c>
      <c r="H633" s="348">
        <v>13056</v>
      </c>
      <c r="I633" s="355">
        <v>5.0556935605349212E-2</v>
      </c>
      <c r="J633" s="355">
        <v>1.3165868647226357E-4</v>
      </c>
      <c r="K633" s="355">
        <v>0</v>
      </c>
      <c r="M633" s="364"/>
      <c r="N633" s="364"/>
    </row>
    <row r="634" spans="2:14" s="358" customFormat="1" x14ac:dyDescent="0.2">
      <c r="B634" s="305">
        <v>41309.385416666664</v>
      </c>
      <c r="C634" s="117" t="s">
        <v>703</v>
      </c>
      <c r="D634" s="117" t="s">
        <v>551</v>
      </c>
      <c r="E634" s="116"/>
      <c r="F634" s="348">
        <v>2</v>
      </c>
      <c r="G634" s="348">
        <v>38</v>
      </c>
      <c r="H634" s="348">
        <v>76</v>
      </c>
      <c r="I634" s="355">
        <v>2.9429588740858918E-4</v>
      </c>
      <c r="J634" s="355">
        <v>7.7446286160155041E-6</v>
      </c>
      <c r="K634" s="355">
        <v>0</v>
      </c>
      <c r="M634" s="364"/>
      <c r="N634" s="364"/>
    </row>
    <row r="635" spans="2:14" s="358" customFormat="1" x14ac:dyDescent="0.2">
      <c r="B635" s="305">
        <v>41309.381249999999</v>
      </c>
      <c r="C635" s="117" t="s">
        <v>618</v>
      </c>
      <c r="D635" s="117" t="s">
        <v>551</v>
      </c>
      <c r="E635" s="116"/>
      <c r="F635" s="348">
        <v>1017</v>
      </c>
      <c r="G635" s="348">
        <v>376</v>
      </c>
      <c r="H635" s="348">
        <v>382392</v>
      </c>
      <c r="I635" s="355">
        <v>1.4807420128677005</v>
      </c>
      <c r="J635" s="355">
        <v>3.9381436512438842E-3</v>
      </c>
      <c r="K635" s="355">
        <v>0</v>
      </c>
      <c r="M635" s="364"/>
      <c r="N635" s="364"/>
    </row>
    <row r="636" spans="2:14" s="358" customFormat="1" x14ac:dyDescent="0.2">
      <c r="B636" s="305">
        <v>41308.576388888891</v>
      </c>
      <c r="C636" s="117" t="s">
        <v>744</v>
      </c>
      <c r="D636" s="117" t="s">
        <v>554</v>
      </c>
      <c r="E636" s="116"/>
      <c r="F636" s="348">
        <v>6</v>
      </c>
      <c r="G636" s="348">
        <v>105</v>
      </c>
      <c r="H636" s="348">
        <v>630</v>
      </c>
      <c r="I636" s="355">
        <v>5.4822414535771625E-3</v>
      </c>
      <c r="J636" s="355">
        <v>5.2211823367401547E-5</v>
      </c>
      <c r="K636" s="355">
        <v>0</v>
      </c>
      <c r="M636" s="364"/>
      <c r="N636" s="364"/>
    </row>
    <row r="637" spans="2:14" s="358" customFormat="1" x14ac:dyDescent="0.2">
      <c r="B637" s="305">
        <v>41309.354166666664</v>
      </c>
      <c r="C637" s="117" t="s">
        <v>736</v>
      </c>
      <c r="D637" s="117" t="s">
        <v>554</v>
      </c>
      <c r="E637" s="116"/>
      <c r="F637" s="348">
        <v>87</v>
      </c>
      <c r="G637" s="348">
        <v>155</v>
      </c>
      <c r="H637" s="348">
        <v>13485</v>
      </c>
      <c r="I637" s="355">
        <v>0.11734607301823498</v>
      </c>
      <c r="J637" s="355">
        <v>7.5707143882732246E-4</v>
      </c>
      <c r="K637" s="355">
        <v>0</v>
      </c>
      <c r="M637" s="364"/>
      <c r="N637" s="364"/>
    </row>
    <row r="638" spans="2:14" s="358" customFormat="1" x14ac:dyDescent="0.2">
      <c r="B638" s="305">
        <v>41309.404166666667</v>
      </c>
      <c r="C638" s="117" t="s">
        <v>745</v>
      </c>
      <c r="D638" s="117" t="s">
        <v>554</v>
      </c>
      <c r="E638" s="116"/>
      <c r="F638" s="348">
        <v>126</v>
      </c>
      <c r="G638" s="348">
        <v>354</v>
      </c>
      <c r="H638" s="348">
        <v>44604</v>
      </c>
      <c r="I638" s="355">
        <v>0.38814269491326309</v>
      </c>
      <c r="J638" s="355">
        <v>1.0964482907154325E-3</v>
      </c>
      <c r="K638" s="355">
        <v>0</v>
      </c>
      <c r="M638" s="364"/>
      <c r="N638" s="364"/>
    </row>
    <row r="639" spans="2:14" s="358" customFormat="1" x14ac:dyDescent="0.2">
      <c r="B639" s="305">
        <v>41309.354166666664</v>
      </c>
      <c r="C639" s="117" t="s">
        <v>652</v>
      </c>
      <c r="D639" s="117" t="s">
        <v>554</v>
      </c>
      <c r="E639" s="116"/>
      <c r="F639" s="348">
        <v>227</v>
      </c>
      <c r="G639" s="348">
        <v>478</v>
      </c>
      <c r="H639" s="348">
        <v>108506</v>
      </c>
      <c r="I639" s="355">
        <v>0.94421601771721209</v>
      </c>
      <c r="J639" s="355">
        <v>1.9753473174000252E-3</v>
      </c>
      <c r="K639" s="355">
        <v>0</v>
      </c>
      <c r="M639" s="364"/>
      <c r="N639" s="364"/>
    </row>
    <row r="640" spans="2:14" s="358" customFormat="1" x14ac:dyDescent="0.2">
      <c r="B640" s="305">
        <v>41306.395833333336</v>
      </c>
      <c r="C640" s="117" t="s">
        <v>690</v>
      </c>
      <c r="D640" s="117" t="s">
        <v>551</v>
      </c>
      <c r="E640" s="116"/>
      <c r="F640" s="348">
        <v>1</v>
      </c>
      <c r="G640" s="348">
        <v>105</v>
      </c>
      <c r="H640" s="348">
        <v>105</v>
      </c>
      <c r="I640" s="355">
        <v>4.0659300234081397E-4</v>
      </c>
      <c r="J640" s="355">
        <v>3.872314308007752E-6</v>
      </c>
      <c r="K640" s="355">
        <v>0</v>
      </c>
      <c r="M640" s="364"/>
      <c r="N640" s="364"/>
    </row>
    <row r="641" spans="2:14" s="358" customFormat="1" x14ac:dyDescent="0.2">
      <c r="B641" s="305">
        <v>41304.378472222219</v>
      </c>
      <c r="C641" s="117" t="s">
        <v>597</v>
      </c>
      <c r="D641" s="117" t="s">
        <v>551</v>
      </c>
      <c r="E641" s="116"/>
      <c r="F641" s="348">
        <v>4</v>
      </c>
      <c r="G641" s="348">
        <v>70</v>
      </c>
      <c r="H641" s="348">
        <v>280</v>
      </c>
      <c r="I641" s="355">
        <v>1.0842480062421707E-3</v>
      </c>
      <c r="J641" s="355">
        <v>1.5489257232031008E-5</v>
      </c>
      <c r="K641" s="355">
        <v>0</v>
      </c>
      <c r="M641" s="364"/>
      <c r="N641" s="364"/>
    </row>
    <row r="642" spans="2:14" s="358" customFormat="1" x14ac:dyDescent="0.2">
      <c r="B642" s="305">
        <v>41297.5</v>
      </c>
      <c r="C642" s="117" t="s">
        <v>563</v>
      </c>
      <c r="D642" s="117" t="s">
        <v>551</v>
      </c>
      <c r="E642" s="116"/>
      <c r="F642" s="348">
        <v>1</v>
      </c>
      <c r="G642" s="348">
        <v>30</v>
      </c>
      <c r="H642" s="348">
        <v>30</v>
      </c>
      <c r="I642" s="355">
        <v>1.1616942924023257E-4</v>
      </c>
      <c r="J642" s="355">
        <v>3.872314308007752E-6</v>
      </c>
      <c r="K642" s="355">
        <v>0</v>
      </c>
      <c r="M642" s="364"/>
      <c r="N642" s="364"/>
    </row>
    <row r="643" spans="2:14" s="358" customFormat="1" x14ac:dyDescent="0.2">
      <c r="B643" s="305">
        <v>41304.354166666664</v>
      </c>
      <c r="C643" s="117" t="s">
        <v>734</v>
      </c>
      <c r="D643" s="117" t="s">
        <v>554</v>
      </c>
      <c r="E643" s="116"/>
      <c r="F643" s="348">
        <v>3</v>
      </c>
      <c r="G643" s="348">
        <v>22</v>
      </c>
      <c r="H643" s="348">
        <v>66</v>
      </c>
      <c r="I643" s="355">
        <v>5.7433005704141701E-4</v>
      </c>
      <c r="J643" s="355">
        <v>2.6105911683700774E-5</v>
      </c>
      <c r="K643" s="355">
        <v>0</v>
      </c>
      <c r="M643" s="364"/>
      <c r="N643" s="364"/>
    </row>
    <row r="644" spans="2:14" s="358" customFormat="1" x14ac:dyDescent="0.2">
      <c r="B644" s="305">
        <v>41304.430555555555</v>
      </c>
      <c r="C644" s="117" t="s">
        <v>734</v>
      </c>
      <c r="D644" s="117" t="s">
        <v>554</v>
      </c>
      <c r="E644" s="116"/>
      <c r="F644" s="348">
        <v>2</v>
      </c>
      <c r="G644" s="348">
        <v>36</v>
      </c>
      <c r="H644" s="348">
        <v>72</v>
      </c>
      <c r="I644" s="355">
        <v>6.2654188040881854E-4</v>
      </c>
      <c r="J644" s="355">
        <v>1.7403941122467181E-5</v>
      </c>
      <c r="K644" s="355">
        <v>0</v>
      </c>
      <c r="M644" s="364"/>
      <c r="N644" s="364"/>
    </row>
    <row r="645" spans="2:14" s="358" customFormat="1" x14ac:dyDescent="0.2">
      <c r="B645" s="305">
        <v>41303.375</v>
      </c>
      <c r="C645" s="117" t="s">
        <v>737</v>
      </c>
      <c r="D645" s="117" t="s">
        <v>542</v>
      </c>
      <c r="E645" s="116"/>
      <c r="F645" s="348">
        <v>36</v>
      </c>
      <c r="G645" s="348">
        <v>255</v>
      </c>
      <c r="H645" s="348">
        <v>9180</v>
      </c>
      <c r="I645" s="355">
        <v>3.197837453713219E-2</v>
      </c>
      <c r="J645" s="355">
        <v>1.2540539034169485E-4</v>
      </c>
      <c r="K645" s="355">
        <v>0</v>
      </c>
      <c r="M645" s="364"/>
      <c r="N645" s="364"/>
    </row>
    <row r="646" spans="2:14" s="358" customFormat="1" x14ac:dyDescent="0.2">
      <c r="B646" s="305">
        <v>41303.375</v>
      </c>
      <c r="C646" s="117" t="s">
        <v>737</v>
      </c>
      <c r="D646" s="117" t="s">
        <v>542</v>
      </c>
      <c r="E646" s="116"/>
      <c r="F646" s="348">
        <v>57</v>
      </c>
      <c r="G646" s="348">
        <v>50</v>
      </c>
      <c r="H646" s="348">
        <v>2850</v>
      </c>
      <c r="I646" s="355">
        <v>9.9279267353841755E-3</v>
      </c>
      <c r="J646" s="355">
        <v>1.9855853470768353E-4</v>
      </c>
      <c r="K646" s="355">
        <v>0</v>
      </c>
      <c r="M646" s="364"/>
      <c r="N646" s="364"/>
    </row>
    <row r="647" spans="2:14" s="358" customFormat="1" x14ac:dyDescent="0.2">
      <c r="B647" s="305">
        <v>41306.354166666664</v>
      </c>
      <c r="C647" s="117" t="s">
        <v>746</v>
      </c>
      <c r="D647" s="117" t="s">
        <v>542</v>
      </c>
      <c r="E647" s="116"/>
      <c r="F647" s="348">
        <v>143</v>
      </c>
      <c r="G647" s="348">
        <v>268</v>
      </c>
      <c r="H647" s="348">
        <v>38324</v>
      </c>
      <c r="I647" s="355">
        <v>0.13350100498486428</v>
      </c>
      <c r="J647" s="355">
        <v>4.9813807830173236E-4</v>
      </c>
      <c r="K647" s="355">
        <v>0</v>
      </c>
      <c r="M647" s="364"/>
      <c r="N647" s="364"/>
    </row>
    <row r="648" spans="2:14" s="358" customFormat="1" x14ac:dyDescent="0.2">
      <c r="B648" s="305">
        <v>41306.59375</v>
      </c>
      <c r="C648" s="117" t="s">
        <v>730</v>
      </c>
      <c r="D648" s="117" t="s">
        <v>542</v>
      </c>
      <c r="E648" s="116"/>
      <c r="F648" s="348">
        <v>39</v>
      </c>
      <c r="G648" s="348">
        <v>120</v>
      </c>
      <c r="H648" s="348">
        <v>4680</v>
      </c>
      <c r="I648" s="355">
        <v>1.6302700744420331E-2</v>
      </c>
      <c r="J648" s="355">
        <v>1.3585583953683609E-4</v>
      </c>
      <c r="K648" s="355">
        <v>0</v>
      </c>
      <c r="M648" s="364"/>
      <c r="N648" s="364"/>
    </row>
    <row r="649" spans="2:14" s="358" customFormat="1" x14ac:dyDescent="0.2">
      <c r="B649" s="305">
        <v>41304.416666666664</v>
      </c>
      <c r="C649" s="117" t="s">
        <v>737</v>
      </c>
      <c r="D649" s="117" t="s">
        <v>542</v>
      </c>
      <c r="E649" s="116"/>
      <c r="F649" s="348">
        <v>3</v>
      </c>
      <c r="G649" s="348">
        <v>300</v>
      </c>
      <c r="H649" s="348">
        <v>900</v>
      </c>
      <c r="I649" s="355">
        <v>3.1351347585423712E-3</v>
      </c>
      <c r="J649" s="355">
        <v>1.0450449195141237E-5</v>
      </c>
      <c r="K649" s="355">
        <v>0</v>
      </c>
      <c r="M649" s="364"/>
      <c r="N649" s="364"/>
    </row>
    <row r="650" spans="2:14" s="358" customFormat="1" x14ac:dyDescent="0.2">
      <c r="B650" s="305">
        <v>41306.365659722222</v>
      </c>
      <c r="C650" s="117" t="s">
        <v>597</v>
      </c>
      <c r="D650" s="117" t="s">
        <v>551</v>
      </c>
      <c r="E650" s="116"/>
      <c r="F650" s="348">
        <v>2</v>
      </c>
      <c r="G650" s="348">
        <v>233</v>
      </c>
      <c r="H650" s="348">
        <v>466</v>
      </c>
      <c r="I650" s="355">
        <v>1.8044984675316127E-3</v>
      </c>
      <c r="J650" s="355">
        <v>7.7446286160155041E-6</v>
      </c>
      <c r="K650" s="355">
        <v>0</v>
      </c>
      <c r="M650" s="364"/>
      <c r="N650" s="364"/>
    </row>
    <row r="651" spans="2:14" s="358" customFormat="1" x14ac:dyDescent="0.2">
      <c r="B651" s="305">
        <v>41310.378472222219</v>
      </c>
      <c r="C651" s="117" t="s">
        <v>701</v>
      </c>
      <c r="D651" s="117" t="s">
        <v>551</v>
      </c>
      <c r="E651" s="116"/>
      <c r="F651" s="348">
        <v>106</v>
      </c>
      <c r="G651" s="348">
        <v>156</v>
      </c>
      <c r="H651" s="348">
        <v>16536</v>
      </c>
      <c r="I651" s="355">
        <v>6.4032589397216191E-2</v>
      </c>
      <c r="J651" s="355">
        <v>4.1046531664882174E-4</v>
      </c>
      <c r="K651" s="355">
        <v>0</v>
      </c>
      <c r="M651" s="364"/>
      <c r="N651" s="364"/>
    </row>
    <row r="652" spans="2:14" s="358" customFormat="1" x14ac:dyDescent="0.2">
      <c r="B652" s="305">
        <v>41310.395833333336</v>
      </c>
      <c r="C652" s="117" t="s">
        <v>686</v>
      </c>
      <c r="D652" s="117" t="s">
        <v>551</v>
      </c>
      <c r="E652" s="116"/>
      <c r="F652" s="348">
        <v>3</v>
      </c>
      <c r="G652" s="348">
        <v>120</v>
      </c>
      <c r="H652" s="348">
        <v>360</v>
      </c>
      <c r="I652" s="355">
        <v>1.3940331508827909E-3</v>
      </c>
      <c r="J652" s="355">
        <v>1.1616942924023257E-5</v>
      </c>
      <c r="K652" s="355">
        <v>0</v>
      </c>
      <c r="M652" s="364"/>
      <c r="N652" s="364"/>
    </row>
    <row r="653" spans="2:14" s="358" customFormat="1" x14ac:dyDescent="0.2">
      <c r="B653" s="305">
        <v>41310.416666666664</v>
      </c>
      <c r="C653" s="117" t="s">
        <v>657</v>
      </c>
      <c r="D653" s="117" t="s">
        <v>551</v>
      </c>
      <c r="E653" s="116"/>
      <c r="F653" s="348">
        <v>8</v>
      </c>
      <c r="G653" s="348">
        <v>260</v>
      </c>
      <c r="H653" s="348">
        <v>2080</v>
      </c>
      <c r="I653" s="355">
        <v>8.0544137606561247E-3</v>
      </c>
      <c r="J653" s="355">
        <v>3.0978514464062016E-5</v>
      </c>
      <c r="K653" s="355">
        <v>0</v>
      </c>
      <c r="M653" s="364"/>
      <c r="N653" s="364"/>
    </row>
    <row r="654" spans="2:14" s="358" customFormat="1" x14ac:dyDescent="0.2">
      <c r="B654" s="305">
        <v>41311.388888888891</v>
      </c>
      <c r="C654" s="117" t="s">
        <v>686</v>
      </c>
      <c r="D654" s="117" t="s">
        <v>551</v>
      </c>
      <c r="E654" s="116"/>
      <c r="F654" s="348">
        <v>1</v>
      </c>
      <c r="G654" s="348">
        <v>155</v>
      </c>
      <c r="H654" s="348">
        <v>155</v>
      </c>
      <c r="I654" s="355">
        <v>6.0020871774120162E-4</v>
      </c>
      <c r="J654" s="355">
        <v>3.872314308007752E-6</v>
      </c>
      <c r="K654" s="355">
        <v>0</v>
      </c>
      <c r="M654" s="364"/>
      <c r="N654" s="364"/>
    </row>
    <row r="655" spans="2:14" s="358" customFormat="1" x14ac:dyDescent="0.2">
      <c r="B655" s="305">
        <v>41311.375</v>
      </c>
      <c r="C655" s="117" t="s">
        <v>686</v>
      </c>
      <c r="D655" s="117" t="s">
        <v>551</v>
      </c>
      <c r="E655" s="116"/>
      <c r="F655" s="348">
        <v>28</v>
      </c>
      <c r="G655" s="348">
        <v>210</v>
      </c>
      <c r="H655" s="348">
        <v>5880</v>
      </c>
      <c r="I655" s="355">
        <v>2.2769208131085582E-2</v>
      </c>
      <c r="J655" s="355">
        <v>1.0842480062421706E-4</v>
      </c>
      <c r="K655" s="355">
        <v>0</v>
      </c>
      <c r="M655" s="364"/>
      <c r="N655" s="364"/>
    </row>
    <row r="656" spans="2:14" s="358" customFormat="1" x14ac:dyDescent="0.2">
      <c r="B656" s="305">
        <v>41311.385416666664</v>
      </c>
      <c r="C656" s="117" t="s">
        <v>657</v>
      </c>
      <c r="D656" s="117" t="s">
        <v>551</v>
      </c>
      <c r="E656" s="116"/>
      <c r="F656" s="348">
        <v>18</v>
      </c>
      <c r="G656" s="348">
        <v>236</v>
      </c>
      <c r="H656" s="348">
        <v>4248</v>
      </c>
      <c r="I656" s="355">
        <v>1.6449591180416931E-2</v>
      </c>
      <c r="J656" s="355">
        <v>6.9701657544139542E-5</v>
      </c>
      <c r="K656" s="355">
        <v>0</v>
      </c>
      <c r="M656" s="364"/>
      <c r="N656" s="364"/>
    </row>
    <row r="657" spans="2:14" s="358" customFormat="1" x14ac:dyDescent="0.2">
      <c r="B657" s="305">
        <v>41311.506944444445</v>
      </c>
      <c r="C657" s="117" t="s">
        <v>686</v>
      </c>
      <c r="D657" s="117" t="s">
        <v>551</v>
      </c>
      <c r="E657" s="116"/>
      <c r="F657" s="348">
        <v>2</v>
      </c>
      <c r="G657" s="348">
        <v>25</v>
      </c>
      <c r="H657" s="348">
        <v>50</v>
      </c>
      <c r="I657" s="355">
        <v>1.9361571540038762E-4</v>
      </c>
      <c r="J657" s="355">
        <v>7.7446286160155041E-6</v>
      </c>
      <c r="K657" s="355">
        <v>0</v>
      </c>
      <c r="M657" s="364"/>
      <c r="N657" s="364"/>
    </row>
    <row r="658" spans="2:14" s="358" customFormat="1" x14ac:dyDescent="0.2">
      <c r="B658" s="305">
        <v>41311.536805555559</v>
      </c>
      <c r="C658" s="117" t="s">
        <v>686</v>
      </c>
      <c r="D658" s="117" t="s">
        <v>551</v>
      </c>
      <c r="E658" s="116"/>
      <c r="F658" s="348">
        <v>4</v>
      </c>
      <c r="G658" s="348">
        <v>33</v>
      </c>
      <c r="H658" s="348">
        <v>132</v>
      </c>
      <c r="I658" s="355">
        <v>5.1114548865702333E-4</v>
      </c>
      <c r="J658" s="355">
        <v>1.5489257232031008E-5</v>
      </c>
      <c r="K658" s="355">
        <v>0</v>
      </c>
      <c r="M658" s="364"/>
      <c r="N658" s="364"/>
    </row>
    <row r="659" spans="2:14" s="358" customFormat="1" x14ac:dyDescent="0.2">
      <c r="B659" s="305">
        <v>41312.375</v>
      </c>
      <c r="C659" s="117" t="s">
        <v>744</v>
      </c>
      <c r="D659" s="117" t="s">
        <v>554</v>
      </c>
      <c r="E659" s="116"/>
      <c r="F659" s="348">
        <v>1</v>
      </c>
      <c r="G659" s="348">
        <v>165</v>
      </c>
      <c r="H659" s="348">
        <v>165</v>
      </c>
      <c r="I659" s="355">
        <v>1.4358251426035426E-3</v>
      </c>
      <c r="J659" s="355">
        <v>8.7019705612335906E-6</v>
      </c>
      <c r="K659" s="355">
        <v>0</v>
      </c>
      <c r="M659" s="364"/>
      <c r="N659" s="364"/>
    </row>
    <row r="660" spans="2:14" s="358" customFormat="1" x14ac:dyDescent="0.2">
      <c r="B660" s="305">
        <v>41310.392361111109</v>
      </c>
      <c r="C660" s="117" t="s">
        <v>747</v>
      </c>
      <c r="D660" s="117" t="s">
        <v>554</v>
      </c>
      <c r="E660" s="116"/>
      <c r="F660" s="348">
        <v>30</v>
      </c>
      <c r="G660" s="348">
        <v>230</v>
      </c>
      <c r="H660" s="348">
        <v>6900</v>
      </c>
      <c r="I660" s="355">
        <v>6.0043596872511783E-2</v>
      </c>
      <c r="J660" s="355">
        <v>2.6105911683700774E-4</v>
      </c>
      <c r="K660" s="355">
        <v>0</v>
      </c>
      <c r="M660" s="364"/>
      <c r="N660" s="364"/>
    </row>
    <row r="661" spans="2:14" s="358" customFormat="1" x14ac:dyDescent="0.2">
      <c r="B661" s="305">
        <v>41310.375</v>
      </c>
      <c r="C661" s="117" t="s">
        <v>697</v>
      </c>
      <c r="D661" s="117" t="s">
        <v>551</v>
      </c>
      <c r="E661" s="116"/>
      <c r="F661" s="348">
        <v>144</v>
      </c>
      <c r="G661" s="348">
        <v>336</v>
      </c>
      <c r="H661" s="348">
        <v>48384</v>
      </c>
      <c r="I661" s="355">
        <v>0.18735805547864709</v>
      </c>
      <c r="J661" s="355">
        <v>5.5761326035311633E-4</v>
      </c>
      <c r="K661" s="355">
        <v>0</v>
      </c>
      <c r="M661" s="364"/>
      <c r="N661" s="364"/>
    </row>
    <row r="662" spans="2:14" s="358" customFormat="1" x14ac:dyDescent="0.2">
      <c r="B662" s="305">
        <v>41310.385416666664</v>
      </c>
      <c r="C662" s="117" t="s">
        <v>686</v>
      </c>
      <c r="D662" s="117" t="s">
        <v>551</v>
      </c>
      <c r="E662" s="116"/>
      <c r="F662" s="348">
        <v>26</v>
      </c>
      <c r="G662" s="348">
        <v>330</v>
      </c>
      <c r="H662" s="348">
        <v>8580</v>
      </c>
      <c r="I662" s="355">
        <v>3.3224456762706515E-2</v>
      </c>
      <c r="J662" s="355">
        <v>1.0068017200820156E-4</v>
      </c>
      <c r="K662" s="355">
        <v>0</v>
      </c>
      <c r="M662" s="364"/>
      <c r="N662" s="364"/>
    </row>
    <row r="663" spans="2:14" s="358" customFormat="1" x14ac:dyDescent="0.2">
      <c r="B663" s="305">
        <v>41311.397222222222</v>
      </c>
      <c r="C663" s="117" t="s">
        <v>701</v>
      </c>
      <c r="D663" s="117" t="s">
        <v>551</v>
      </c>
      <c r="E663" s="116"/>
      <c r="F663" s="348">
        <v>38</v>
      </c>
      <c r="G663" s="348">
        <v>273</v>
      </c>
      <c r="H663" s="348">
        <v>10374</v>
      </c>
      <c r="I663" s="355">
        <v>4.0171388631272426E-2</v>
      </c>
      <c r="J663" s="355">
        <v>1.4714794370429459E-4</v>
      </c>
      <c r="K663" s="355">
        <v>0</v>
      </c>
      <c r="M663" s="364"/>
      <c r="N663" s="364"/>
    </row>
    <row r="664" spans="2:14" s="358" customFormat="1" x14ac:dyDescent="0.2">
      <c r="B664" s="305">
        <v>41311.375</v>
      </c>
      <c r="C664" s="117" t="s">
        <v>666</v>
      </c>
      <c r="D664" s="117" t="s">
        <v>554</v>
      </c>
      <c r="E664" s="116"/>
      <c r="F664" s="348">
        <v>2</v>
      </c>
      <c r="G664" s="348">
        <v>90</v>
      </c>
      <c r="H664" s="348">
        <v>180</v>
      </c>
      <c r="I664" s="355">
        <v>1.5663547010220465E-3</v>
      </c>
      <c r="J664" s="355">
        <v>1.7403941122467181E-5</v>
      </c>
      <c r="K664" s="355">
        <v>0</v>
      </c>
      <c r="M664" s="364"/>
      <c r="N664" s="364"/>
    </row>
    <row r="665" spans="2:14" s="358" customFormat="1" x14ac:dyDescent="0.2">
      <c r="B665" s="305">
        <v>41311.375</v>
      </c>
      <c r="C665" s="117" t="s">
        <v>666</v>
      </c>
      <c r="D665" s="117" t="s">
        <v>554</v>
      </c>
      <c r="E665" s="116"/>
      <c r="F665" s="348">
        <v>56</v>
      </c>
      <c r="G665" s="348">
        <v>195</v>
      </c>
      <c r="H665" s="348">
        <v>10920</v>
      </c>
      <c r="I665" s="355">
        <v>9.5025518528670819E-2</v>
      </c>
      <c r="J665" s="355">
        <v>4.8731035142908112E-4</v>
      </c>
      <c r="K665" s="355">
        <v>0</v>
      </c>
      <c r="M665" s="364"/>
      <c r="N665" s="364"/>
    </row>
    <row r="666" spans="2:14" s="358" customFormat="1" x14ac:dyDescent="0.2">
      <c r="B666" s="305">
        <v>41311.372916666667</v>
      </c>
      <c r="C666" s="117" t="s">
        <v>665</v>
      </c>
      <c r="D666" s="117" t="s">
        <v>554</v>
      </c>
      <c r="E666" s="116"/>
      <c r="F666" s="348">
        <v>125</v>
      </c>
      <c r="G666" s="348">
        <v>537</v>
      </c>
      <c r="H666" s="348">
        <v>67125</v>
      </c>
      <c r="I666" s="355">
        <v>0.58411977392280479</v>
      </c>
      <c r="J666" s="355">
        <v>1.0877463201541988E-3</v>
      </c>
      <c r="K666" s="355">
        <v>0</v>
      </c>
      <c r="M666" s="364"/>
      <c r="N666" s="364"/>
    </row>
    <row r="667" spans="2:14" s="358" customFormat="1" x14ac:dyDescent="0.2">
      <c r="B667" s="305">
        <v>41311.388888888891</v>
      </c>
      <c r="C667" s="117" t="s">
        <v>633</v>
      </c>
      <c r="D667" s="117" t="s">
        <v>554</v>
      </c>
      <c r="E667" s="116"/>
      <c r="F667" s="348">
        <v>2</v>
      </c>
      <c r="G667" s="348">
        <v>175</v>
      </c>
      <c r="H667" s="348">
        <v>350</v>
      </c>
      <c r="I667" s="355">
        <v>3.0456896964317572E-3</v>
      </c>
      <c r="J667" s="355">
        <v>1.7403941122467181E-5</v>
      </c>
      <c r="K667" s="355">
        <v>0</v>
      </c>
      <c r="M667" s="364"/>
      <c r="N667" s="364"/>
    </row>
    <row r="668" spans="2:14" s="358" customFormat="1" x14ac:dyDescent="0.2">
      <c r="B668" s="305">
        <v>41311.375</v>
      </c>
      <c r="C668" s="117" t="s">
        <v>607</v>
      </c>
      <c r="D668" s="117" t="s">
        <v>551</v>
      </c>
      <c r="E668" s="116"/>
      <c r="F668" s="348">
        <v>32</v>
      </c>
      <c r="G668" s="348">
        <v>192</v>
      </c>
      <c r="H668" s="348">
        <v>6144</v>
      </c>
      <c r="I668" s="355">
        <v>2.379149910839963E-2</v>
      </c>
      <c r="J668" s="355">
        <v>1.2391405785624807E-4</v>
      </c>
      <c r="K668" s="355">
        <v>0</v>
      </c>
      <c r="M668" s="364"/>
      <c r="N668" s="364"/>
    </row>
    <row r="669" spans="2:14" s="358" customFormat="1" x14ac:dyDescent="0.2">
      <c r="B669" s="305">
        <v>41310.402777777781</v>
      </c>
      <c r="C669" s="117" t="s">
        <v>598</v>
      </c>
      <c r="D669" s="117" t="s">
        <v>551</v>
      </c>
      <c r="E669" s="116"/>
      <c r="F669" s="348">
        <v>98</v>
      </c>
      <c r="G669" s="348">
        <v>250</v>
      </c>
      <c r="H669" s="348">
        <v>24500</v>
      </c>
      <c r="I669" s="355">
        <v>9.487170054618993E-2</v>
      </c>
      <c r="J669" s="355">
        <v>3.7948680218475976E-4</v>
      </c>
      <c r="K669" s="355">
        <v>0</v>
      </c>
      <c r="M669" s="364"/>
      <c r="N669" s="364"/>
    </row>
    <row r="670" spans="2:14" s="358" customFormat="1" x14ac:dyDescent="0.2">
      <c r="B670" s="305">
        <v>41310.53125</v>
      </c>
      <c r="C670" s="117" t="s">
        <v>641</v>
      </c>
      <c r="D670" s="117" t="s">
        <v>551</v>
      </c>
      <c r="E670" s="116"/>
      <c r="F670" s="348">
        <v>7</v>
      </c>
      <c r="G670" s="348">
        <v>75</v>
      </c>
      <c r="H670" s="348">
        <v>525</v>
      </c>
      <c r="I670" s="355">
        <v>2.0329650117040699E-3</v>
      </c>
      <c r="J670" s="355">
        <v>2.7106200156054265E-5</v>
      </c>
      <c r="K670" s="355">
        <v>0</v>
      </c>
      <c r="M670" s="364"/>
      <c r="N670" s="364"/>
    </row>
    <row r="671" spans="2:14" s="358" customFormat="1" x14ac:dyDescent="0.2">
      <c r="B671" s="305">
        <v>41311.375</v>
      </c>
      <c r="C671" s="117" t="s">
        <v>598</v>
      </c>
      <c r="D671" s="117" t="s">
        <v>551</v>
      </c>
      <c r="E671" s="116"/>
      <c r="F671" s="348">
        <v>16</v>
      </c>
      <c r="G671" s="348">
        <v>180</v>
      </c>
      <c r="H671" s="348">
        <v>2880</v>
      </c>
      <c r="I671" s="355">
        <v>1.1152265207062327E-2</v>
      </c>
      <c r="J671" s="355">
        <v>6.1957028928124033E-5</v>
      </c>
      <c r="K671" s="355">
        <v>0</v>
      </c>
      <c r="M671" s="364"/>
      <c r="N671" s="364"/>
    </row>
    <row r="672" spans="2:14" s="358" customFormat="1" x14ac:dyDescent="0.2">
      <c r="B672" s="305">
        <v>41311.375</v>
      </c>
      <c r="C672" s="117" t="s">
        <v>748</v>
      </c>
      <c r="D672" s="117" t="s">
        <v>551</v>
      </c>
      <c r="E672" s="116"/>
      <c r="F672" s="348">
        <v>49</v>
      </c>
      <c r="G672" s="348">
        <v>325</v>
      </c>
      <c r="H672" s="348">
        <v>15925</v>
      </c>
      <c r="I672" s="355">
        <v>6.1666605355023454E-2</v>
      </c>
      <c r="J672" s="355">
        <v>1.8974340109237988E-4</v>
      </c>
      <c r="K672" s="355">
        <v>0</v>
      </c>
      <c r="M672" s="364"/>
      <c r="N672" s="364"/>
    </row>
    <row r="673" spans="2:14" s="358" customFormat="1" x14ac:dyDescent="0.2">
      <c r="B673" s="305">
        <v>41312.354166666664</v>
      </c>
      <c r="C673" s="117" t="s">
        <v>607</v>
      </c>
      <c r="D673" s="117" t="s">
        <v>551</v>
      </c>
      <c r="E673" s="116"/>
      <c r="F673" s="348">
        <v>1</v>
      </c>
      <c r="G673" s="348">
        <v>105</v>
      </c>
      <c r="H673" s="348">
        <v>105</v>
      </c>
      <c r="I673" s="355">
        <v>4.0659300234081397E-4</v>
      </c>
      <c r="J673" s="355">
        <v>3.872314308007752E-6</v>
      </c>
      <c r="K673" s="355">
        <v>0</v>
      </c>
      <c r="M673" s="364"/>
      <c r="N673" s="364"/>
    </row>
    <row r="674" spans="2:14" s="358" customFormat="1" x14ac:dyDescent="0.2">
      <c r="B674" s="305">
        <v>41310.371527777781</v>
      </c>
      <c r="C674" s="117" t="s">
        <v>615</v>
      </c>
      <c r="D674" s="117" t="s">
        <v>554</v>
      </c>
      <c r="E674" s="116"/>
      <c r="F674" s="348">
        <v>568</v>
      </c>
      <c r="G674" s="348">
        <v>264</v>
      </c>
      <c r="H674" s="348">
        <v>149952</v>
      </c>
      <c r="I674" s="355">
        <v>1.3048778895980995</v>
      </c>
      <c r="J674" s="355">
        <v>4.9427192787806799E-3</v>
      </c>
      <c r="K674" s="355">
        <v>0</v>
      </c>
      <c r="M674" s="364"/>
      <c r="N674" s="364"/>
    </row>
    <row r="675" spans="2:14" s="358" customFormat="1" x14ac:dyDescent="0.2">
      <c r="B675" s="305">
        <v>41310.5</v>
      </c>
      <c r="C675" s="117" t="s">
        <v>637</v>
      </c>
      <c r="D675" s="117" t="s">
        <v>554</v>
      </c>
      <c r="E675" s="116"/>
      <c r="F675" s="348">
        <v>1</v>
      </c>
      <c r="G675" s="348">
        <v>146</v>
      </c>
      <c r="H675" s="348">
        <v>146</v>
      </c>
      <c r="I675" s="355">
        <v>1.2704877019401044E-3</v>
      </c>
      <c r="J675" s="355">
        <v>8.7019705612335906E-6</v>
      </c>
      <c r="K675" s="355">
        <v>0</v>
      </c>
      <c r="M675" s="364"/>
      <c r="N675" s="364"/>
    </row>
    <row r="676" spans="2:14" s="358" customFormat="1" x14ac:dyDescent="0.2">
      <c r="B676" s="305">
        <v>41310.368055555555</v>
      </c>
      <c r="C676" s="117" t="s">
        <v>637</v>
      </c>
      <c r="D676" s="117" t="s">
        <v>554</v>
      </c>
      <c r="E676" s="116"/>
      <c r="F676" s="348">
        <v>4</v>
      </c>
      <c r="G676" s="348">
        <v>179</v>
      </c>
      <c r="H676" s="348">
        <v>716</v>
      </c>
      <c r="I676" s="355">
        <v>6.2306109218432512E-3</v>
      </c>
      <c r="J676" s="355">
        <v>3.4807882244934363E-5</v>
      </c>
      <c r="K676" s="355">
        <v>0</v>
      </c>
      <c r="M676" s="364"/>
      <c r="N676" s="364"/>
    </row>
    <row r="677" spans="2:14" s="358" customFormat="1" x14ac:dyDescent="0.2">
      <c r="B677" s="305">
        <v>41311.361111111109</v>
      </c>
      <c r="C677" s="117" t="s">
        <v>749</v>
      </c>
      <c r="D677" s="117" t="s">
        <v>554</v>
      </c>
      <c r="E677" s="116"/>
      <c r="F677" s="348">
        <v>10</v>
      </c>
      <c r="G677" s="348">
        <v>160</v>
      </c>
      <c r="H677" s="348">
        <v>1600</v>
      </c>
      <c r="I677" s="355">
        <v>1.3923152897973747E-2</v>
      </c>
      <c r="J677" s="355">
        <v>8.701970561233591E-5</v>
      </c>
      <c r="K677" s="355">
        <v>0</v>
      </c>
      <c r="M677" s="364"/>
      <c r="N677" s="364"/>
    </row>
    <row r="678" spans="2:14" s="358" customFormat="1" x14ac:dyDescent="0.2">
      <c r="B678" s="305">
        <v>41311.378472222219</v>
      </c>
      <c r="C678" s="117" t="s">
        <v>666</v>
      </c>
      <c r="D678" s="117" t="s">
        <v>554</v>
      </c>
      <c r="E678" s="116"/>
      <c r="F678" s="348">
        <v>1</v>
      </c>
      <c r="G678" s="348">
        <v>65</v>
      </c>
      <c r="H678" s="348">
        <v>65</v>
      </c>
      <c r="I678" s="355">
        <v>5.6562808648018346E-4</v>
      </c>
      <c r="J678" s="355">
        <v>8.7019705612335906E-6</v>
      </c>
      <c r="K678" s="355">
        <v>0</v>
      </c>
      <c r="M678" s="364"/>
      <c r="N678" s="364"/>
    </row>
    <row r="679" spans="2:14" s="358" customFormat="1" x14ac:dyDescent="0.2">
      <c r="B679" s="305">
        <v>41312.395833333336</v>
      </c>
      <c r="C679" s="117" t="s">
        <v>725</v>
      </c>
      <c r="D679" s="117" t="s">
        <v>554</v>
      </c>
      <c r="E679" s="116"/>
      <c r="F679" s="348">
        <v>3</v>
      </c>
      <c r="G679" s="348">
        <v>240</v>
      </c>
      <c r="H679" s="348">
        <v>720</v>
      </c>
      <c r="I679" s="355">
        <v>6.2654188040881858E-3</v>
      </c>
      <c r="J679" s="355">
        <v>2.6105911683700774E-5</v>
      </c>
      <c r="K679" s="355">
        <v>0</v>
      </c>
      <c r="M679" s="364"/>
      <c r="N679" s="364"/>
    </row>
    <row r="680" spans="2:14" s="358" customFormat="1" x14ac:dyDescent="0.2">
      <c r="B680" s="305">
        <v>41311.354166666664</v>
      </c>
      <c r="C680" s="117" t="s">
        <v>556</v>
      </c>
      <c r="D680" s="117" t="s">
        <v>551</v>
      </c>
      <c r="E680" s="116"/>
      <c r="F680" s="348">
        <v>28</v>
      </c>
      <c r="G680" s="348">
        <v>425</v>
      </c>
      <c r="H680" s="348">
        <v>11900</v>
      </c>
      <c r="I680" s="355">
        <v>4.6080540265292257E-2</v>
      </c>
      <c r="J680" s="355">
        <v>1.0842480062421706E-4</v>
      </c>
      <c r="K680" s="355">
        <v>0</v>
      </c>
      <c r="M680" s="364"/>
      <c r="N680" s="364"/>
    </row>
    <row r="681" spans="2:14" s="358" customFormat="1" x14ac:dyDescent="0.2">
      <c r="B681" s="305">
        <v>41312.40625</v>
      </c>
      <c r="C681" s="117" t="s">
        <v>677</v>
      </c>
      <c r="D681" s="117" t="s">
        <v>554</v>
      </c>
      <c r="E681" s="116"/>
      <c r="F681" s="348">
        <v>19</v>
      </c>
      <c r="G681" s="348">
        <v>175</v>
      </c>
      <c r="H681" s="348">
        <v>3325</v>
      </c>
      <c r="I681" s="355">
        <v>2.8934052116101693E-2</v>
      </c>
      <c r="J681" s="355">
        <v>1.6533744066343824E-4</v>
      </c>
      <c r="K681" s="355">
        <v>0</v>
      </c>
      <c r="M681" s="364"/>
      <c r="N681" s="364"/>
    </row>
    <row r="682" spans="2:14" s="358" customFormat="1" x14ac:dyDescent="0.2">
      <c r="B682" s="305">
        <v>41312.383333333331</v>
      </c>
      <c r="C682" s="117" t="s">
        <v>677</v>
      </c>
      <c r="D682" s="117" t="s">
        <v>554</v>
      </c>
      <c r="E682" s="116"/>
      <c r="F682" s="348">
        <v>75</v>
      </c>
      <c r="G682" s="348">
        <v>217.4</v>
      </c>
      <c r="H682" s="348">
        <v>16305</v>
      </c>
      <c r="I682" s="355">
        <v>0.1418856300009137</v>
      </c>
      <c r="J682" s="355">
        <v>6.526477920925193E-4</v>
      </c>
      <c r="K682" s="355">
        <v>0</v>
      </c>
      <c r="M682" s="364"/>
      <c r="N682" s="364"/>
    </row>
    <row r="683" spans="2:14" s="358" customFormat="1" x14ac:dyDescent="0.2">
      <c r="B683" s="305">
        <v>41311.354166666664</v>
      </c>
      <c r="C683" s="117" t="s">
        <v>648</v>
      </c>
      <c r="D683" s="117" t="s">
        <v>554</v>
      </c>
      <c r="E683" s="116"/>
      <c r="F683" s="348">
        <v>99</v>
      </c>
      <c r="G683" s="348">
        <v>770</v>
      </c>
      <c r="H683" s="348">
        <v>76230</v>
      </c>
      <c r="I683" s="355">
        <v>0.66335121588283663</v>
      </c>
      <c r="J683" s="355">
        <v>8.6149508556212552E-4</v>
      </c>
      <c r="K683" s="355">
        <v>0</v>
      </c>
      <c r="M683" s="364"/>
      <c r="N683" s="364"/>
    </row>
    <row r="684" spans="2:14" s="358" customFormat="1" x14ac:dyDescent="0.2">
      <c r="B684" s="305">
        <v>41311.409722222219</v>
      </c>
      <c r="C684" s="117" t="s">
        <v>750</v>
      </c>
      <c r="D684" s="117" t="s">
        <v>554</v>
      </c>
      <c r="E684" s="116"/>
      <c r="F684" s="348">
        <v>3</v>
      </c>
      <c r="G684" s="348">
        <v>85</v>
      </c>
      <c r="H684" s="348">
        <v>255</v>
      </c>
      <c r="I684" s="355">
        <v>2.219002493114566E-3</v>
      </c>
      <c r="J684" s="355">
        <v>2.6105911683700774E-5</v>
      </c>
      <c r="K684" s="355">
        <v>0</v>
      </c>
      <c r="M684" s="364"/>
      <c r="N684" s="364"/>
    </row>
    <row r="685" spans="2:14" s="358" customFormat="1" x14ac:dyDescent="0.2">
      <c r="B685" s="305">
        <v>41312.472222222219</v>
      </c>
      <c r="C685" s="117" t="s">
        <v>591</v>
      </c>
      <c r="D685" s="117" t="s">
        <v>554</v>
      </c>
      <c r="E685" s="116"/>
      <c r="F685" s="348">
        <v>2</v>
      </c>
      <c r="G685" s="348">
        <v>80</v>
      </c>
      <c r="H685" s="348">
        <v>160</v>
      </c>
      <c r="I685" s="355">
        <v>1.3923152897973746E-3</v>
      </c>
      <c r="J685" s="355">
        <v>1.7403941122467181E-5</v>
      </c>
      <c r="K685" s="355">
        <v>0</v>
      </c>
      <c r="M685" s="364"/>
      <c r="N685" s="364"/>
    </row>
    <row r="686" spans="2:14" s="358" customFormat="1" x14ac:dyDescent="0.2">
      <c r="B686" s="305">
        <v>41310.440972222219</v>
      </c>
      <c r="C686" s="117" t="s">
        <v>656</v>
      </c>
      <c r="D686" s="117" t="s">
        <v>554</v>
      </c>
      <c r="E686" s="116"/>
      <c r="F686" s="348">
        <v>1</v>
      </c>
      <c r="G686" s="348">
        <v>260</v>
      </c>
      <c r="H686" s="348">
        <v>260</v>
      </c>
      <c r="I686" s="355">
        <v>2.2625123459207338E-3</v>
      </c>
      <c r="J686" s="355">
        <v>8.7019705612335906E-6</v>
      </c>
      <c r="K686" s="355">
        <v>0</v>
      </c>
      <c r="M686" s="364"/>
      <c r="N686" s="364"/>
    </row>
    <row r="687" spans="2:14" s="358" customFormat="1" x14ac:dyDescent="0.2">
      <c r="B687" s="305">
        <v>41311.336805555555</v>
      </c>
      <c r="C687" s="117" t="s">
        <v>707</v>
      </c>
      <c r="D687" s="117" t="s">
        <v>554</v>
      </c>
      <c r="E687" s="116"/>
      <c r="F687" s="348">
        <v>164</v>
      </c>
      <c r="G687" s="348">
        <v>296</v>
      </c>
      <c r="H687" s="348">
        <v>48544</v>
      </c>
      <c r="I687" s="355">
        <v>0.42242845892452346</v>
      </c>
      <c r="J687" s="355">
        <v>1.427123172042309E-3</v>
      </c>
      <c r="K687" s="355">
        <v>0</v>
      </c>
      <c r="M687" s="364"/>
      <c r="N687" s="364"/>
    </row>
    <row r="688" spans="2:14" s="358" customFormat="1" x14ac:dyDescent="0.2">
      <c r="B688" s="305">
        <v>41310.430555555555</v>
      </c>
      <c r="C688" s="117" t="s">
        <v>607</v>
      </c>
      <c r="D688" s="117" t="s">
        <v>551</v>
      </c>
      <c r="E688" s="116"/>
      <c r="F688" s="348">
        <v>3</v>
      </c>
      <c r="G688" s="348">
        <v>55</v>
      </c>
      <c r="H688" s="348">
        <v>165</v>
      </c>
      <c r="I688" s="355">
        <v>6.3893186082127919E-4</v>
      </c>
      <c r="J688" s="355">
        <v>1.1616942924023257E-5</v>
      </c>
      <c r="K688" s="355">
        <v>0</v>
      </c>
      <c r="M688" s="364"/>
      <c r="N688" s="364"/>
    </row>
    <row r="689" spans="2:14" s="358" customFormat="1" x14ac:dyDescent="0.2">
      <c r="B689" s="305">
        <v>41311.381944444445</v>
      </c>
      <c r="C689" s="117" t="s">
        <v>702</v>
      </c>
      <c r="D689" s="117" t="s">
        <v>554</v>
      </c>
      <c r="E689" s="116"/>
      <c r="F689" s="348">
        <v>124</v>
      </c>
      <c r="G689" s="348">
        <v>380</v>
      </c>
      <c r="H689" s="348">
        <v>47120</v>
      </c>
      <c r="I689" s="355">
        <v>0.41003685284532682</v>
      </c>
      <c r="J689" s="355">
        <v>1.0790443495929654E-3</v>
      </c>
      <c r="K689" s="355">
        <v>0</v>
      </c>
      <c r="M689" s="364"/>
      <c r="N689" s="364"/>
    </row>
    <row r="690" spans="2:14" s="358" customFormat="1" x14ac:dyDescent="0.2">
      <c r="B690" s="305">
        <v>41310.384722222225</v>
      </c>
      <c r="C690" s="117" t="s">
        <v>722</v>
      </c>
      <c r="D690" s="117" t="s">
        <v>542</v>
      </c>
      <c r="E690" s="116"/>
      <c r="F690" s="348">
        <v>34</v>
      </c>
      <c r="G690" s="348">
        <v>14</v>
      </c>
      <c r="H690" s="348">
        <v>476</v>
      </c>
      <c r="I690" s="355">
        <v>1.6581379389624096E-3</v>
      </c>
      <c r="J690" s="355">
        <v>1.184384242116007E-4</v>
      </c>
      <c r="K690" s="355">
        <v>0</v>
      </c>
      <c r="M690" s="364"/>
      <c r="N690" s="364"/>
    </row>
    <row r="691" spans="2:14" s="358" customFormat="1" x14ac:dyDescent="0.2">
      <c r="B691" s="305">
        <v>41310.378472222219</v>
      </c>
      <c r="C691" s="117" t="s">
        <v>622</v>
      </c>
      <c r="D691" s="117" t="s">
        <v>554</v>
      </c>
      <c r="E691" s="116"/>
      <c r="F691" s="348">
        <v>17</v>
      </c>
      <c r="G691" s="348">
        <v>297</v>
      </c>
      <c r="H691" s="348">
        <v>5049</v>
      </c>
      <c r="I691" s="355">
        <v>4.3936249363668405E-2</v>
      </c>
      <c r="J691" s="355">
        <v>1.4793349954097106E-4</v>
      </c>
      <c r="K691" s="355">
        <v>0</v>
      </c>
      <c r="M691" s="364"/>
      <c r="N691" s="364"/>
    </row>
    <row r="692" spans="2:14" s="358" customFormat="1" x14ac:dyDescent="0.2">
      <c r="B692" s="305">
        <v>41311.482638888891</v>
      </c>
      <c r="C692" s="117" t="s">
        <v>564</v>
      </c>
      <c r="D692" s="117" t="s">
        <v>554</v>
      </c>
      <c r="E692" s="116"/>
      <c r="F692" s="348">
        <v>2</v>
      </c>
      <c r="G692" s="348">
        <v>35</v>
      </c>
      <c r="H692" s="348">
        <v>70</v>
      </c>
      <c r="I692" s="355">
        <v>6.0913793928635144E-4</v>
      </c>
      <c r="J692" s="355">
        <v>1.7403941122467181E-5</v>
      </c>
      <c r="K692" s="355">
        <v>0</v>
      </c>
      <c r="M692" s="364"/>
      <c r="N692" s="364"/>
    </row>
    <row r="693" spans="2:14" s="358" customFormat="1" x14ac:dyDescent="0.2">
      <c r="B693" s="305">
        <v>41310.375</v>
      </c>
      <c r="C693" s="117" t="s">
        <v>607</v>
      </c>
      <c r="D693" s="117" t="s">
        <v>551</v>
      </c>
      <c r="E693" s="116"/>
      <c r="F693" s="348">
        <v>1</v>
      </c>
      <c r="G693" s="348">
        <v>55</v>
      </c>
      <c r="H693" s="348">
        <v>55</v>
      </c>
      <c r="I693" s="355">
        <v>2.1297728694042638E-4</v>
      </c>
      <c r="J693" s="355">
        <v>3.872314308007752E-6</v>
      </c>
      <c r="K693" s="355">
        <v>0</v>
      </c>
      <c r="M693" s="364"/>
      <c r="N693" s="364"/>
    </row>
    <row r="694" spans="2:14" s="358" customFormat="1" x14ac:dyDescent="0.2">
      <c r="B694" s="305">
        <v>41312.375</v>
      </c>
      <c r="C694" s="117" t="s">
        <v>638</v>
      </c>
      <c r="D694" s="117" t="s">
        <v>554</v>
      </c>
      <c r="E694" s="116"/>
      <c r="F694" s="348">
        <v>74</v>
      </c>
      <c r="G694" s="348">
        <v>260</v>
      </c>
      <c r="H694" s="348">
        <v>19240</v>
      </c>
      <c r="I694" s="355">
        <v>0.1674259135981343</v>
      </c>
      <c r="J694" s="355">
        <v>6.4394582153128575E-4</v>
      </c>
      <c r="K694" s="355">
        <v>0</v>
      </c>
      <c r="M694" s="364"/>
      <c r="N694" s="364"/>
    </row>
    <row r="695" spans="2:14" s="358" customFormat="1" x14ac:dyDescent="0.2">
      <c r="B695" s="305">
        <v>41310.409722222219</v>
      </c>
      <c r="C695" s="117" t="s">
        <v>622</v>
      </c>
      <c r="D695" s="117" t="s">
        <v>554</v>
      </c>
      <c r="E695" s="116"/>
      <c r="F695" s="348">
        <v>1</v>
      </c>
      <c r="G695" s="348">
        <v>35</v>
      </c>
      <c r="H695" s="348">
        <v>35</v>
      </c>
      <c r="I695" s="355">
        <v>3.0456896964317572E-4</v>
      </c>
      <c r="J695" s="355">
        <v>8.7019705612335906E-6</v>
      </c>
      <c r="K695" s="355">
        <v>0</v>
      </c>
      <c r="M695" s="364"/>
      <c r="N695" s="364"/>
    </row>
    <row r="696" spans="2:14" s="358" customFormat="1" x14ac:dyDescent="0.2">
      <c r="B696" s="305">
        <v>41310.493055555555</v>
      </c>
      <c r="C696" s="117" t="s">
        <v>607</v>
      </c>
      <c r="D696" s="117" t="s">
        <v>551</v>
      </c>
      <c r="E696" s="116"/>
      <c r="F696" s="348">
        <v>11</v>
      </c>
      <c r="G696" s="348">
        <v>70</v>
      </c>
      <c r="H696" s="348">
        <v>770</v>
      </c>
      <c r="I696" s="355">
        <v>2.9816820171659694E-3</v>
      </c>
      <c r="J696" s="355">
        <v>4.2595457388085273E-5</v>
      </c>
      <c r="K696" s="355">
        <v>0</v>
      </c>
      <c r="M696" s="364"/>
      <c r="N696" s="364"/>
    </row>
    <row r="697" spans="2:14" s="358" customFormat="1" x14ac:dyDescent="0.2">
      <c r="B697" s="305">
        <v>41310.333333333336</v>
      </c>
      <c r="C697" s="117" t="s">
        <v>669</v>
      </c>
      <c r="D697" s="117" t="s">
        <v>554</v>
      </c>
      <c r="E697" s="116"/>
      <c r="F697" s="348">
        <v>10</v>
      </c>
      <c r="G697" s="348">
        <v>465</v>
      </c>
      <c r="H697" s="348">
        <v>4650</v>
      </c>
      <c r="I697" s="355">
        <v>4.0464163109736197E-2</v>
      </c>
      <c r="J697" s="355">
        <v>8.701970561233591E-5</v>
      </c>
      <c r="K697" s="355">
        <v>0</v>
      </c>
      <c r="M697" s="364"/>
      <c r="N697" s="364"/>
    </row>
    <row r="698" spans="2:14" s="358" customFormat="1" x14ac:dyDescent="0.2">
      <c r="B698" s="305">
        <v>41310.444444444445</v>
      </c>
      <c r="C698" s="117" t="s">
        <v>622</v>
      </c>
      <c r="D698" s="117" t="s">
        <v>554</v>
      </c>
      <c r="E698" s="116"/>
      <c r="F698" s="348">
        <v>1</v>
      </c>
      <c r="G698" s="348">
        <v>35</v>
      </c>
      <c r="H698" s="348">
        <v>35</v>
      </c>
      <c r="I698" s="355">
        <v>3.0456896964317572E-4</v>
      </c>
      <c r="J698" s="355">
        <v>8.7019705612335906E-6</v>
      </c>
      <c r="K698" s="355">
        <v>0</v>
      </c>
      <c r="M698" s="364"/>
      <c r="N698" s="364"/>
    </row>
    <row r="699" spans="2:14" s="358" customFormat="1" x14ac:dyDescent="0.2">
      <c r="B699" s="305">
        <v>41310.46875</v>
      </c>
      <c r="C699" s="117" t="s">
        <v>622</v>
      </c>
      <c r="D699" s="117" t="s">
        <v>554</v>
      </c>
      <c r="E699" s="116"/>
      <c r="F699" s="348">
        <v>2</v>
      </c>
      <c r="G699" s="348">
        <v>35</v>
      </c>
      <c r="H699" s="348">
        <v>70</v>
      </c>
      <c r="I699" s="355">
        <v>6.0913793928635144E-4</v>
      </c>
      <c r="J699" s="355">
        <v>1.7403941122467181E-5</v>
      </c>
      <c r="K699" s="355">
        <v>0</v>
      </c>
      <c r="M699" s="364"/>
      <c r="N699" s="364"/>
    </row>
    <row r="700" spans="2:14" s="358" customFormat="1" x14ac:dyDescent="0.2">
      <c r="B700" s="305">
        <v>41310.541666666664</v>
      </c>
      <c r="C700" s="117" t="s">
        <v>622</v>
      </c>
      <c r="D700" s="117" t="s">
        <v>554</v>
      </c>
      <c r="E700" s="116"/>
      <c r="F700" s="348">
        <v>1</v>
      </c>
      <c r="G700" s="348">
        <v>58</v>
      </c>
      <c r="H700" s="348">
        <v>58</v>
      </c>
      <c r="I700" s="355">
        <v>5.0471429255154827E-4</v>
      </c>
      <c r="J700" s="355">
        <v>8.7019705612335906E-6</v>
      </c>
      <c r="K700" s="355">
        <v>0</v>
      </c>
      <c r="M700" s="364"/>
      <c r="N700" s="364"/>
    </row>
    <row r="701" spans="2:14" s="358" customFormat="1" x14ac:dyDescent="0.2">
      <c r="B701" s="305">
        <v>41310.583333333336</v>
      </c>
      <c r="C701" s="117" t="s">
        <v>607</v>
      </c>
      <c r="D701" s="117" t="s">
        <v>551</v>
      </c>
      <c r="E701" s="116"/>
      <c r="F701" s="348">
        <v>1</v>
      </c>
      <c r="G701" s="348">
        <v>95</v>
      </c>
      <c r="H701" s="348">
        <v>95</v>
      </c>
      <c r="I701" s="355">
        <v>3.6786985926073645E-4</v>
      </c>
      <c r="J701" s="355">
        <v>3.872314308007752E-6</v>
      </c>
      <c r="K701" s="355">
        <v>0</v>
      </c>
      <c r="M701" s="364"/>
      <c r="N701" s="364"/>
    </row>
    <row r="702" spans="2:14" s="358" customFormat="1" x14ac:dyDescent="0.2">
      <c r="B702" s="305">
        <v>41310.400000000001</v>
      </c>
      <c r="C702" s="117" t="s">
        <v>657</v>
      </c>
      <c r="D702" s="117" t="s">
        <v>551</v>
      </c>
      <c r="E702" s="116"/>
      <c r="F702" s="348">
        <v>5</v>
      </c>
      <c r="G702" s="348">
        <v>65</v>
      </c>
      <c r="H702" s="348">
        <v>325</v>
      </c>
      <c r="I702" s="355">
        <v>1.2585021501025195E-3</v>
      </c>
      <c r="J702" s="355">
        <v>1.9361571540038763E-5</v>
      </c>
      <c r="K702" s="355">
        <v>0</v>
      </c>
      <c r="M702" s="364"/>
      <c r="N702" s="364"/>
    </row>
    <row r="703" spans="2:14" s="358" customFormat="1" x14ac:dyDescent="0.2">
      <c r="B703" s="305">
        <v>41310.576388888891</v>
      </c>
      <c r="C703" s="117" t="s">
        <v>657</v>
      </c>
      <c r="D703" s="117" t="s">
        <v>551</v>
      </c>
      <c r="E703" s="116"/>
      <c r="F703" s="348">
        <v>2</v>
      </c>
      <c r="G703" s="348">
        <v>35</v>
      </c>
      <c r="H703" s="348">
        <v>70</v>
      </c>
      <c r="I703" s="355">
        <v>2.7106200156054268E-4</v>
      </c>
      <c r="J703" s="355">
        <v>7.7446286160155041E-6</v>
      </c>
      <c r="K703" s="355">
        <v>0</v>
      </c>
      <c r="M703" s="364"/>
      <c r="N703" s="364"/>
    </row>
    <row r="704" spans="2:14" s="358" customFormat="1" x14ac:dyDescent="0.2">
      <c r="B704" s="305">
        <v>41310.376388888886</v>
      </c>
      <c r="C704" s="117" t="s">
        <v>649</v>
      </c>
      <c r="D704" s="117" t="s">
        <v>551</v>
      </c>
      <c r="E704" s="116"/>
      <c r="F704" s="348">
        <v>17</v>
      </c>
      <c r="G704" s="348">
        <v>271</v>
      </c>
      <c r="H704" s="348">
        <v>4607</v>
      </c>
      <c r="I704" s="355">
        <v>1.7839752016991714E-2</v>
      </c>
      <c r="J704" s="355">
        <v>6.5829343236131787E-5</v>
      </c>
      <c r="K704" s="355">
        <v>0</v>
      </c>
      <c r="M704" s="364"/>
      <c r="N704" s="364"/>
    </row>
    <row r="705" spans="2:14" s="358" customFormat="1" x14ac:dyDescent="0.2">
      <c r="B705" s="305">
        <v>41311.364583333336</v>
      </c>
      <c r="C705" s="117" t="s">
        <v>751</v>
      </c>
      <c r="D705" s="117" t="s">
        <v>554</v>
      </c>
      <c r="E705" s="116"/>
      <c r="F705" s="348">
        <v>2</v>
      </c>
      <c r="G705" s="348">
        <v>130</v>
      </c>
      <c r="H705" s="348">
        <v>260</v>
      </c>
      <c r="I705" s="355">
        <v>2.2625123459207338E-3</v>
      </c>
      <c r="J705" s="355">
        <v>1.7403941122467181E-5</v>
      </c>
      <c r="K705" s="355">
        <v>0</v>
      </c>
      <c r="M705" s="364"/>
      <c r="N705" s="364"/>
    </row>
    <row r="706" spans="2:14" s="358" customFormat="1" x14ac:dyDescent="0.2">
      <c r="B706" s="305">
        <v>41311.489583333336</v>
      </c>
      <c r="C706" s="117" t="s">
        <v>588</v>
      </c>
      <c r="D706" s="117" t="s">
        <v>554</v>
      </c>
      <c r="E706" s="116"/>
      <c r="F706" s="348">
        <v>1</v>
      </c>
      <c r="G706" s="348">
        <v>120</v>
      </c>
      <c r="H706" s="348">
        <v>120</v>
      </c>
      <c r="I706" s="355">
        <v>1.044236467348031E-3</v>
      </c>
      <c r="J706" s="355">
        <v>8.7019705612335906E-6</v>
      </c>
      <c r="K706" s="355">
        <v>0</v>
      </c>
      <c r="M706" s="364"/>
      <c r="N706" s="364"/>
    </row>
    <row r="707" spans="2:14" s="358" customFormat="1" x14ac:dyDescent="0.2">
      <c r="B707" s="305">
        <v>41312.399305555555</v>
      </c>
      <c r="C707" s="117" t="s">
        <v>752</v>
      </c>
      <c r="D707" s="117" t="s">
        <v>554</v>
      </c>
      <c r="E707" s="116"/>
      <c r="F707" s="348">
        <v>14</v>
      </c>
      <c r="G707" s="348">
        <v>280</v>
      </c>
      <c r="H707" s="348">
        <v>3920</v>
      </c>
      <c r="I707" s="355">
        <v>3.4111724600035677E-2</v>
      </c>
      <c r="J707" s="355">
        <v>1.2182758785727028E-4</v>
      </c>
      <c r="K707" s="355">
        <v>0</v>
      </c>
      <c r="M707" s="364"/>
      <c r="N707" s="364"/>
    </row>
    <row r="708" spans="2:14" s="358" customFormat="1" x14ac:dyDescent="0.2">
      <c r="B708" s="305">
        <v>41310.385416666664</v>
      </c>
      <c r="C708" s="117" t="s">
        <v>601</v>
      </c>
      <c r="D708" s="117" t="s">
        <v>551</v>
      </c>
      <c r="E708" s="116"/>
      <c r="F708" s="348">
        <v>4</v>
      </c>
      <c r="G708" s="348">
        <v>175</v>
      </c>
      <c r="H708" s="348">
        <v>700</v>
      </c>
      <c r="I708" s="355">
        <v>2.7106200156054266E-3</v>
      </c>
      <c r="J708" s="355">
        <v>1.5489257232031008E-5</v>
      </c>
      <c r="K708" s="355">
        <v>0</v>
      </c>
      <c r="M708" s="364"/>
      <c r="N708" s="364"/>
    </row>
    <row r="709" spans="2:14" s="358" customFormat="1" x14ac:dyDescent="0.2">
      <c r="B709" s="305">
        <v>41310.559027777781</v>
      </c>
      <c r="C709" s="117" t="s">
        <v>601</v>
      </c>
      <c r="D709" s="117" t="s">
        <v>551</v>
      </c>
      <c r="E709" s="116"/>
      <c r="F709" s="348">
        <v>4</v>
      </c>
      <c r="G709" s="348">
        <v>50</v>
      </c>
      <c r="H709" s="348">
        <v>200</v>
      </c>
      <c r="I709" s="355">
        <v>7.7446286160155048E-4</v>
      </c>
      <c r="J709" s="355">
        <v>1.5489257232031008E-5</v>
      </c>
      <c r="K709" s="355">
        <v>0</v>
      </c>
      <c r="M709" s="364"/>
      <c r="N709" s="364"/>
    </row>
    <row r="710" spans="2:14" s="358" customFormat="1" x14ac:dyDescent="0.2">
      <c r="B710" s="305">
        <v>41310.364583333336</v>
      </c>
      <c r="C710" s="117" t="s">
        <v>753</v>
      </c>
      <c r="D710" s="117" t="s">
        <v>554</v>
      </c>
      <c r="E710" s="116"/>
      <c r="F710" s="348">
        <v>48</v>
      </c>
      <c r="G710" s="348">
        <v>50</v>
      </c>
      <c r="H710" s="348">
        <v>2400</v>
      </c>
      <c r="I710" s="355">
        <v>2.0884729346960618E-2</v>
      </c>
      <c r="J710" s="355">
        <v>4.1769458693921238E-4</v>
      </c>
      <c r="K710" s="355">
        <v>0</v>
      </c>
      <c r="M710" s="364"/>
      <c r="N710" s="364"/>
    </row>
    <row r="711" spans="2:14" s="358" customFormat="1" x14ac:dyDescent="0.2">
      <c r="B711" s="305">
        <v>41310.364583333336</v>
      </c>
      <c r="C711" s="117" t="s">
        <v>625</v>
      </c>
      <c r="D711" s="117" t="s">
        <v>551</v>
      </c>
      <c r="E711" s="116"/>
      <c r="F711" s="348">
        <v>1</v>
      </c>
      <c r="G711" s="348">
        <v>50</v>
      </c>
      <c r="H711" s="348">
        <v>50</v>
      </c>
      <c r="I711" s="355">
        <v>1.9361571540038762E-4</v>
      </c>
      <c r="J711" s="355">
        <v>3.872314308007752E-6</v>
      </c>
      <c r="K711" s="355">
        <v>0</v>
      </c>
      <c r="M711" s="364"/>
      <c r="N711" s="364"/>
    </row>
    <row r="712" spans="2:14" s="358" customFormat="1" x14ac:dyDescent="0.2">
      <c r="B712" s="305">
        <v>41298.354166666664</v>
      </c>
      <c r="C712" s="117" t="s">
        <v>634</v>
      </c>
      <c r="D712" s="117" t="s">
        <v>542</v>
      </c>
      <c r="E712" s="116"/>
      <c r="F712" s="348">
        <v>212</v>
      </c>
      <c r="G712" s="348">
        <v>590</v>
      </c>
      <c r="H712" s="348">
        <v>125080</v>
      </c>
      <c r="I712" s="355">
        <v>0.43571406177608868</v>
      </c>
      <c r="J712" s="355">
        <v>7.3849840978998079E-4</v>
      </c>
      <c r="K712" s="355">
        <v>0</v>
      </c>
      <c r="M712" s="364"/>
      <c r="N712" s="364"/>
    </row>
    <row r="713" spans="2:14" s="358" customFormat="1" x14ac:dyDescent="0.2">
      <c r="B713" s="305">
        <v>41306.541666666664</v>
      </c>
      <c r="C713" s="117" t="s">
        <v>546</v>
      </c>
      <c r="D713" s="117" t="s">
        <v>542</v>
      </c>
      <c r="E713" s="116"/>
      <c r="F713" s="348">
        <v>91</v>
      </c>
      <c r="G713" s="348">
        <v>75</v>
      </c>
      <c r="H713" s="348">
        <v>6825</v>
      </c>
      <c r="I713" s="355">
        <v>2.3774771918946315E-2</v>
      </c>
      <c r="J713" s="355">
        <v>3.169969589192842E-4</v>
      </c>
      <c r="K713" s="355">
        <v>0</v>
      </c>
      <c r="M713" s="364"/>
      <c r="N713" s="364"/>
    </row>
    <row r="714" spans="2:14" s="358" customFormat="1" x14ac:dyDescent="0.2">
      <c r="B714" s="305">
        <v>41307.333333333336</v>
      </c>
      <c r="C714" s="117" t="s">
        <v>604</v>
      </c>
      <c r="D714" s="117" t="s">
        <v>542</v>
      </c>
      <c r="E714" s="116"/>
      <c r="F714" s="348">
        <v>10</v>
      </c>
      <c r="G714" s="348">
        <v>410</v>
      </c>
      <c r="H714" s="348">
        <v>4100</v>
      </c>
      <c r="I714" s="355">
        <v>1.4282280566693025E-2</v>
      </c>
      <c r="J714" s="355">
        <v>3.4834830650470796E-5</v>
      </c>
      <c r="K714" s="355">
        <v>0</v>
      </c>
      <c r="M714" s="364"/>
      <c r="N714" s="364"/>
    </row>
    <row r="715" spans="2:14" s="358" customFormat="1" x14ac:dyDescent="0.2">
      <c r="B715" s="305">
        <v>41306.430555555555</v>
      </c>
      <c r="C715" s="117" t="s">
        <v>593</v>
      </c>
      <c r="D715" s="117" t="s">
        <v>554</v>
      </c>
      <c r="E715" s="116"/>
      <c r="F715" s="348">
        <v>3</v>
      </c>
      <c r="G715" s="348">
        <v>95</v>
      </c>
      <c r="H715" s="348">
        <v>285</v>
      </c>
      <c r="I715" s="355">
        <v>2.4800616099515736E-3</v>
      </c>
      <c r="J715" s="355">
        <v>2.6105911683700774E-5</v>
      </c>
      <c r="K715" s="355">
        <v>0</v>
      </c>
      <c r="M715" s="364"/>
      <c r="N715" s="364"/>
    </row>
    <row r="716" spans="2:14" s="358" customFormat="1" x14ac:dyDescent="0.2">
      <c r="B716" s="305">
        <v>41309.388888888891</v>
      </c>
      <c r="C716" s="117" t="s">
        <v>709</v>
      </c>
      <c r="D716" s="117" t="s">
        <v>542</v>
      </c>
      <c r="E716" s="116"/>
      <c r="F716" s="348">
        <v>94</v>
      </c>
      <c r="G716" s="348">
        <v>85</v>
      </c>
      <c r="H716" s="348">
        <v>7990</v>
      </c>
      <c r="I716" s="355">
        <v>2.7833029689726164E-2</v>
      </c>
      <c r="J716" s="355">
        <v>3.2744740811442547E-4</v>
      </c>
      <c r="K716" s="355">
        <v>0</v>
      </c>
      <c r="M716" s="364"/>
      <c r="N716" s="364"/>
    </row>
    <row r="717" spans="2:14" s="358" customFormat="1" x14ac:dyDescent="0.2">
      <c r="B717" s="305">
        <v>41309.413194444445</v>
      </c>
      <c r="C717" s="117" t="s">
        <v>630</v>
      </c>
      <c r="D717" s="117" t="s">
        <v>554</v>
      </c>
      <c r="E717" s="116"/>
      <c r="F717" s="348">
        <v>5</v>
      </c>
      <c r="G717" s="348">
        <v>115</v>
      </c>
      <c r="H717" s="348">
        <v>575</v>
      </c>
      <c r="I717" s="355">
        <v>5.0036330727093146E-3</v>
      </c>
      <c r="J717" s="355">
        <v>4.3509852806167955E-5</v>
      </c>
      <c r="K717" s="355">
        <v>0</v>
      </c>
      <c r="M717" s="364"/>
      <c r="N717" s="364"/>
    </row>
    <row r="718" spans="2:14" s="358" customFormat="1" x14ac:dyDescent="0.2">
      <c r="B718" s="305">
        <v>41309.392361111109</v>
      </c>
      <c r="C718" s="117" t="s">
        <v>754</v>
      </c>
      <c r="D718" s="117" t="s">
        <v>542</v>
      </c>
      <c r="E718" s="116"/>
      <c r="F718" s="348">
        <v>177</v>
      </c>
      <c r="G718" s="348">
        <v>185</v>
      </c>
      <c r="H718" s="348">
        <v>32745</v>
      </c>
      <c r="I718" s="355">
        <v>0.11406665296496661</v>
      </c>
      <c r="J718" s="355">
        <v>6.16576502513333E-4</v>
      </c>
      <c r="K718" s="355">
        <v>0</v>
      </c>
      <c r="M718" s="364"/>
      <c r="N718" s="364"/>
    </row>
    <row r="719" spans="2:14" s="358" customFormat="1" x14ac:dyDescent="0.2">
      <c r="B719" s="305">
        <v>41309.548611111109</v>
      </c>
      <c r="C719" s="117" t="s">
        <v>609</v>
      </c>
      <c r="D719" s="117" t="s">
        <v>554</v>
      </c>
      <c r="E719" s="116"/>
      <c r="F719" s="348">
        <v>74</v>
      </c>
      <c r="G719" s="348">
        <v>70</v>
      </c>
      <c r="H719" s="348">
        <v>5180</v>
      </c>
      <c r="I719" s="355">
        <v>4.5076207507190005E-2</v>
      </c>
      <c r="J719" s="355">
        <v>6.4394582153128575E-4</v>
      </c>
      <c r="K719" s="355">
        <v>0</v>
      </c>
      <c r="M719" s="364"/>
      <c r="N719" s="364"/>
    </row>
    <row r="720" spans="2:14" s="358" customFormat="1" x14ac:dyDescent="0.2">
      <c r="B720" s="305">
        <v>41310.345138888886</v>
      </c>
      <c r="C720" s="117" t="s">
        <v>630</v>
      </c>
      <c r="D720" s="117" t="s">
        <v>554</v>
      </c>
      <c r="E720" s="116"/>
      <c r="F720" s="348">
        <v>119</v>
      </c>
      <c r="G720" s="348">
        <v>341</v>
      </c>
      <c r="H720" s="348">
        <v>40579</v>
      </c>
      <c r="I720" s="355">
        <v>0.35311726340429789</v>
      </c>
      <c r="J720" s="355">
        <v>1.0355344967867973E-3</v>
      </c>
      <c r="K720" s="355">
        <v>0</v>
      </c>
      <c r="M720" s="364"/>
      <c r="N720" s="364"/>
    </row>
    <row r="721" spans="2:14" s="358" customFormat="1" x14ac:dyDescent="0.2">
      <c r="B721" s="305">
        <v>41310.416666666664</v>
      </c>
      <c r="C721" s="117" t="s">
        <v>664</v>
      </c>
      <c r="D721" s="117" t="s">
        <v>551</v>
      </c>
      <c r="E721" s="116"/>
      <c r="F721" s="348">
        <v>3</v>
      </c>
      <c r="G721" s="348">
        <v>90</v>
      </c>
      <c r="H721" s="348">
        <v>270</v>
      </c>
      <c r="I721" s="355">
        <v>1.0455248631620932E-3</v>
      </c>
      <c r="J721" s="355">
        <v>1.1616942924023257E-5</v>
      </c>
      <c r="K721" s="355">
        <v>0</v>
      </c>
      <c r="M721" s="364"/>
      <c r="N721" s="364"/>
    </row>
    <row r="722" spans="2:14" s="358" customFormat="1" x14ac:dyDescent="0.2">
      <c r="B722" s="305">
        <v>41309.385416666664</v>
      </c>
      <c r="C722" s="117" t="s">
        <v>595</v>
      </c>
      <c r="D722" s="117" t="s">
        <v>554</v>
      </c>
      <c r="E722" s="116"/>
      <c r="F722" s="348">
        <v>28</v>
      </c>
      <c r="G722" s="348">
        <v>45</v>
      </c>
      <c r="H722" s="348">
        <v>1260</v>
      </c>
      <c r="I722" s="355">
        <v>1.0964482907154325E-2</v>
      </c>
      <c r="J722" s="355">
        <v>2.4365517571454056E-4</v>
      </c>
      <c r="K722" s="355">
        <v>0</v>
      </c>
      <c r="M722" s="364"/>
      <c r="N722" s="364"/>
    </row>
    <row r="723" spans="2:14" s="358" customFormat="1" x14ac:dyDescent="0.2">
      <c r="B723" s="305">
        <v>41307.395833333336</v>
      </c>
      <c r="C723" s="117" t="s">
        <v>601</v>
      </c>
      <c r="D723" s="117" t="s">
        <v>551</v>
      </c>
      <c r="E723" s="116"/>
      <c r="F723" s="348">
        <v>1</v>
      </c>
      <c r="G723" s="348">
        <v>185</v>
      </c>
      <c r="H723" s="348">
        <v>185</v>
      </c>
      <c r="I723" s="355">
        <v>7.1637814698143423E-4</v>
      </c>
      <c r="J723" s="355">
        <v>3.872314308007752E-6</v>
      </c>
      <c r="K723" s="355">
        <v>0</v>
      </c>
      <c r="M723" s="364"/>
      <c r="N723" s="364"/>
    </row>
    <row r="724" spans="2:14" s="358" customFormat="1" x14ac:dyDescent="0.2">
      <c r="B724" s="305">
        <v>41309.5</v>
      </c>
      <c r="C724" s="117" t="s">
        <v>595</v>
      </c>
      <c r="D724" s="117" t="s">
        <v>554</v>
      </c>
      <c r="E724" s="116"/>
      <c r="F724" s="348">
        <v>24</v>
      </c>
      <c r="G724" s="348">
        <v>90</v>
      </c>
      <c r="H724" s="348">
        <v>2160</v>
      </c>
      <c r="I724" s="355">
        <v>1.8796256412264557E-2</v>
      </c>
      <c r="J724" s="355">
        <v>2.0884729346960619E-4</v>
      </c>
      <c r="K724" s="355">
        <v>0</v>
      </c>
      <c r="M724" s="364"/>
      <c r="N724" s="364"/>
    </row>
    <row r="725" spans="2:14" s="358" customFormat="1" x14ac:dyDescent="0.2">
      <c r="B725" s="305">
        <v>41309.520833333336</v>
      </c>
      <c r="C725" s="117" t="s">
        <v>736</v>
      </c>
      <c r="D725" s="117" t="s">
        <v>554</v>
      </c>
      <c r="E725" s="116"/>
      <c r="F725" s="348">
        <v>108</v>
      </c>
      <c r="G725" s="348">
        <v>135</v>
      </c>
      <c r="H725" s="348">
        <v>14580</v>
      </c>
      <c r="I725" s="355">
        <v>0.12687473078278577</v>
      </c>
      <c r="J725" s="355">
        <v>9.3981282061322792E-4</v>
      </c>
      <c r="K725" s="355">
        <v>0</v>
      </c>
      <c r="M725" s="364"/>
      <c r="N725" s="364"/>
    </row>
    <row r="726" spans="2:14" s="358" customFormat="1" x14ac:dyDescent="0.2">
      <c r="B726" s="305">
        <v>41308.409722222219</v>
      </c>
      <c r="C726" s="117" t="s">
        <v>625</v>
      </c>
      <c r="D726" s="117" t="s">
        <v>551</v>
      </c>
      <c r="E726" s="116"/>
      <c r="F726" s="348">
        <v>1</v>
      </c>
      <c r="G726" s="348">
        <v>310</v>
      </c>
      <c r="H726" s="348">
        <v>310</v>
      </c>
      <c r="I726" s="355">
        <v>1.2004174354824032E-3</v>
      </c>
      <c r="J726" s="355">
        <v>3.872314308007752E-6</v>
      </c>
      <c r="K726" s="355">
        <v>0</v>
      </c>
      <c r="M726" s="364"/>
      <c r="N726" s="364"/>
    </row>
    <row r="727" spans="2:14" s="358" customFormat="1" x14ac:dyDescent="0.2">
      <c r="B727" s="305">
        <v>41310.430555555555</v>
      </c>
      <c r="C727" s="117" t="s">
        <v>706</v>
      </c>
      <c r="D727" s="117" t="s">
        <v>551</v>
      </c>
      <c r="E727" s="116"/>
      <c r="F727" s="348">
        <v>2</v>
      </c>
      <c r="G727" s="348">
        <v>120</v>
      </c>
      <c r="H727" s="348">
        <v>240</v>
      </c>
      <c r="I727" s="355">
        <v>9.2935543392186056E-4</v>
      </c>
      <c r="J727" s="355">
        <v>7.7446286160155041E-6</v>
      </c>
      <c r="K727" s="355">
        <v>0</v>
      </c>
      <c r="M727" s="364"/>
      <c r="N727" s="364"/>
    </row>
    <row r="728" spans="2:14" s="358" customFormat="1" x14ac:dyDescent="0.2">
      <c r="B728" s="305">
        <v>41310.46875</v>
      </c>
      <c r="C728" s="117" t="s">
        <v>664</v>
      </c>
      <c r="D728" s="117" t="s">
        <v>551</v>
      </c>
      <c r="E728" s="116"/>
      <c r="F728" s="348">
        <v>2</v>
      </c>
      <c r="G728" s="348">
        <v>70</v>
      </c>
      <c r="H728" s="348">
        <v>140</v>
      </c>
      <c r="I728" s="355">
        <v>5.4212400312108537E-4</v>
      </c>
      <c r="J728" s="355">
        <v>7.7446286160155041E-6</v>
      </c>
      <c r="K728" s="355">
        <v>0</v>
      </c>
      <c r="M728" s="364"/>
      <c r="N728" s="364"/>
    </row>
    <row r="729" spans="2:14" s="358" customFormat="1" x14ac:dyDescent="0.2">
      <c r="B729" s="305">
        <v>41310.534722222219</v>
      </c>
      <c r="C729" s="117" t="s">
        <v>664</v>
      </c>
      <c r="D729" s="117" t="s">
        <v>551</v>
      </c>
      <c r="E729" s="116"/>
      <c r="F729" s="348">
        <v>1</v>
      </c>
      <c r="G729" s="348">
        <v>85</v>
      </c>
      <c r="H729" s="348">
        <v>85</v>
      </c>
      <c r="I729" s="355">
        <v>3.2914671618065894E-4</v>
      </c>
      <c r="J729" s="355">
        <v>3.872314308007752E-6</v>
      </c>
      <c r="K729" s="355">
        <v>0</v>
      </c>
      <c r="M729" s="364"/>
      <c r="N729" s="364"/>
    </row>
    <row r="730" spans="2:14" s="358" customFormat="1" x14ac:dyDescent="0.2">
      <c r="B730" s="305">
        <v>41310.479166666664</v>
      </c>
      <c r="C730" s="117" t="s">
        <v>623</v>
      </c>
      <c r="D730" s="117" t="s">
        <v>554</v>
      </c>
      <c r="E730" s="116"/>
      <c r="F730" s="348">
        <v>82</v>
      </c>
      <c r="G730" s="348">
        <v>40</v>
      </c>
      <c r="H730" s="348">
        <v>3280</v>
      </c>
      <c r="I730" s="355">
        <v>2.854246344084618E-2</v>
      </c>
      <c r="J730" s="355">
        <v>7.1356158602115449E-4</v>
      </c>
      <c r="K730" s="355">
        <v>0</v>
      </c>
      <c r="M730" s="364"/>
      <c r="N730" s="364"/>
    </row>
    <row r="731" spans="2:14" s="358" customFormat="1" x14ac:dyDescent="0.2">
      <c r="B731" s="305">
        <v>41310.381944444445</v>
      </c>
      <c r="C731" s="117" t="s">
        <v>755</v>
      </c>
      <c r="D731" s="117" t="s">
        <v>542</v>
      </c>
      <c r="E731" s="116"/>
      <c r="F731" s="348">
        <v>80</v>
      </c>
      <c r="G731" s="348">
        <v>364</v>
      </c>
      <c r="H731" s="348">
        <v>29120</v>
      </c>
      <c r="I731" s="355">
        <v>0.10143902685417094</v>
      </c>
      <c r="J731" s="355">
        <v>2.7867864520376637E-4</v>
      </c>
      <c r="K731" s="355">
        <v>0</v>
      </c>
      <c r="M731" s="364"/>
      <c r="N731" s="364"/>
    </row>
    <row r="732" spans="2:14" s="358" customFormat="1" x14ac:dyDescent="0.2">
      <c r="B732" s="305">
        <v>41310.408333333333</v>
      </c>
      <c r="C732" s="117" t="s">
        <v>755</v>
      </c>
      <c r="D732" s="117" t="s">
        <v>542</v>
      </c>
      <c r="E732" s="116"/>
      <c r="F732" s="348">
        <v>145</v>
      </c>
      <c r="G732" s="348">
        <v>420</v>
      </c>
      <c r="H732" s="348">
        <v>60900</v>
      </c>
      <c r="I732" s="355">
        <v>0.21214411866136712</v>
      </c>
      <c r="J732" s="355">
        <v>5.0510504443182654E-4</v>
      </c>
      <c r="K732" s="355">
        <v>0</v>
      </c>
      <c r="M732" s="364"/>
      <c r="N732" s="364"/>
    </row>
    <row r="733" spans="2:14" s="358" customFormat="1" x14ac:dyDescent="0.2">
      <c r="B733" s="305">
        <v>41310.458333333336</v>
      </c>
      <c r="C733" s="117" t="s">
        <v>625</v>
      </c>
      <c r="D733" s="117" t="s">
        <v>551</v>
      </c>
      <c r="E733" s="116"/>
      <c r="F733" s="348">
        <v>10</v>
      </c>
      <c r="G733" s="348">
        <v>15</v>
      </c>
      <c r="H733" s="348">
        <v>150</v>
      </c>
      <c r="I733" s="355">
        <v>5.8084714620116283E-4</v>
      </c>
      <c r="J733" s="355">
        <v>3.8723143080077525E-5</v>
      </c>
      <c r="K733" s="355">
        <v>0</v>
      </c>
      <c r="M733" s="364"/>
      <c r="N733" s="364"/>
    </row>
    <row r="734" spans="2:14" s="358" customFormat="1" x14ac:dyDescent="0.2">
      <c r="B734" s="305">
        <v>41310.385416666664</v>
      </c>
      <c r="C734" s="117" t="s">
        <v>599</v>
      </c>
      <c r="D734" s="117" t="s">
        <v>554</v>
      </c>
      <c r="E734" s="116"/>
      <c r="F734" s="348">
        <v>24</v>
      </c>
      <c r="G734" s="348">
        <v>665</v>
      </c>
      <c r="H734" s="348">
        <v>15960</v>
      </c>
      <c r="I734" s="355">
        <v>0.13888345015728812</v>
      </c>
      <c r="J734" s="355">
        <v>2.0884729346960619E-4</v>
      </c>
      <c r="K734" s="355">
        <v>0</v>
      </c>
      <c r="M734" s="364"/>
      <c r="N734" s="364"/>
    </row>
    <row r="735" spans="2:14" s="358" customFormat="1" x14ac:dyDescent="0.2">
      <c r="B735" s="305">
        <v>41310.541666666664</v>
      </c>
      <c r="C735" s="117" t="s">
        <v>596</v>
      </c>
      <c r="D735" s="117" t="s">
        <v>554</v>
      </c>
      <c r="E735" s="116"/>
      <c r="F735" s="348">
        <v>8</v>
      </c>
      <c r="G735" s="348">
        <v>80</v>
      </c>
      <c r="H735" s="348">
        <v>640</v>
      </c>
      <c r="I735" s="355">
        <v>5.5692611591894982E-3</v>
      </c>
      <c r="J735" s="355">
        <v>6.9615764489868725E-5</v>
      </c>
      <c r="K735" s="355">
        <v>0</v>
      </c>
      <c r="M735" s="364"/>
      <c r="N735" s="364"/>
    </row>
    <row r="736" spans="2:14" s="358" customFormat="1" x14ac:dyDescent="0.2">
      <c r="B736" s="305">
        <v>41307.364583333336</v>
      </c>
      <c r="C736" s="117" t="s">
        <v>756</v>
      </c>
      <c r="D736" s="117" t="s">
        <v>542</v>
      </c>
      <c r="E736" s="116"/>
      <c r="F736" s="348">
        <v>1</v>
      </c>
      <c r="G736" s="348">
        <v>15</v>
      </c>
      <c r="H736" s="348">
        <v>15</v>
      </c>
      <c r="I736" s="355">
        <v>5.2252245975706187E-5</v>
      </c>
      <c r="J736" s="355">
        <v>3.4834830650470794E-6</v>
      </c>
      <c r="K736" s="355">
        <v>0</v>
      </c>
      <c r="M736" s="364"/>
      <c r="N736" s="364"/>
    </row>
    <row r="737" spans="2:14" s="358" customFormat="1" x14ac:dyDescent="0.2">
      <c r="B737" s="305">
        <v>41310.408333333333</v>
      </c>
      <c r="C737" s="117" t="s">
        <v>631</v>
      </c>
      <c r="D737" s="117" t="s">
        <v>542</v>
      </c>
      <c r="E737" s="116"/>
      <c r="F737" s="348">
        <v>107</v>
      </c>
      <c r="G737" s="348">
        <v>198</v>
      </c>
      <c r="H737" s="348">
        <v>21186</v>
      </c>
      <c r="I737" s="355">
        <v>7.3801072216087421E-2</v>
      </c>
      <c r="J737" s="355">
        <v>3.7273268796003748E-4</v>
      </c>
      <c r="K737" s="355">
        <v>0</v>
      </c>
      <c r="M737" s="364"/>
      <c r="N737" s="364"/>
    </row>
    <row r="738" spans="2:14" s="358" customFormat="1" x14ac:dyDescent="0.2">
      <c r="B738" s="305">
        <v>41310.385416666664</v>
      </c>
      <c r="C738" s="117" t="s">
        <v>757</v>
      </c>
      <c r="D738" s="117" t="s">
        <v>542</v>
      </c>
      <c r="E738" s="116"/>
      <c r="F738" s="348">
        <v>95</v>
      </c>
      <c r="G738" s="348">
        <v>285</v>
      </c>
      <c r="H738" s="348">
        <v>27075</v>
      </c>
      <c r="I738" s="355">
        <v>9.4315303986149665E-2</v>
      </c>
      <c r="J738" s="355">
        <v>3.3093089117947251E-4</v>
      </c>
      <c r="K738" s="355">
        <v>0</v>
      </c>
      <c r="M738" s="364"/>
      <c r="N738" s="364"/>
    </row>
    <row r="739" spans="2:14" s="358" customFormat="1" x14ac:dyDescent="0.2">
      <c r="B739" s="305">
        <v>41313.413194444445</v>
      </c>
      <c r="C739" s="117" t="s">
        <v>656</v>
      </c>
      <c r="D739" s="117" t="s">
        <v>554</v>
      </c>
      <c r="E739" s="116"/>
      <c r="F739" s="348">
        <v>4</v>
      </c>
      <c r="G739" s="348">
        <v>125</v>
      </c>
      <c r="H739" s="348">
        <v>500</v>
      </c>
      <c r="I739" s="355">
        <v>4.3509852806167953E-3</v>
      </c>
      <c r="J739" s="355">
        <v>3.4807882244934363E-5</v>
      </c>
      <c r="K739" s="355">
        <v>0</v>
      </c>
      <c r="M739" s="364"/>
      <c r="N739" s="364"/>
    </row>
    <row r="740" spans="2:14" s="358" customFormat="1" x14ac:dyDescent="0.2">
      <c r="B740" s="305">
        <v>41313.393750000003</v>
      </c>
      <c r="C740" s="117" t="s">
        <v>657</v>
      </c>
      <c r="D740" s="117" t="s">
        <v>551</v>
      </c>
      <c r="E740" s="116"/>
      <c r="F740" s="348">
        <v>3</v>
      </c>
      <c r="G740" s="348">
        <v>24</v>
      </c>
      <c r="H740" s="348">
        <v>72</v>
      </c>
      <c r="I740" s="355">
        <v>2.7880663017655817E-4</v>
      </c>
      <c r="J740" s="355">
        <v>1.1616942924023257E-5</v>
      </c>
      <c r="K740" s="355">
        <v>0</v>
      </c>
      <c r="M740" s="364"/>
      <c r="N740" s="364"/>
    </row>
    <row r="741" spans="2:14" s="358" customFormat="1" x14ac:dyDescent="0.2">
      <c r="B741" s="305">
        <v>41313.354861111111</v>
      </c>
      <c r="C741" s="117" t="s">
        <v>701</v>
      </c>
      <c r="D741" s="117" t="s">
        <v>551</v>
      </c>
      <c r="E741" s="116"/>
      <c r="F741" s="348">
        <v>39</v>
      </c>
      <c r="G741" s="348">
        <v>123</v>
      </c>
      <c r="H741" s="348">
        <v>4797</v>
      </c>
      <c r="I741" s="355">
        <v>1.8575491735513188E-2</v>
      </c>
      <c r="J741" s="355">
        <v>1.5102025801230233E-4</v>
      </c>
      <c r="K741" s="355">
        <v>0</v>
      </c>
      <c r="M741" s="364"/>
      <c r="N741" s="364"/>
    </row>
    <row r="742" spans="2:14" s="358" customFormat="1" x14ac:dyDescent="0.2">
      <c r="B742" s="305">
        <v>41313.427083333336</v>
      </c>
      <c r="C742" s="117" t="s">
        <v>569</v>
      </c>
      <c r="D742" s="117" t="s">
        <v>551</v>
      </c>
      <c r="E742" s="116"/>
      <c r="F742" s="348">
        <v>4</v>
      </c>
      <c r="G742" s="348">
        <v>45</v>
      </c>
      <c r="H742" s="348">
        <v>180</v>
      </c>
      <c r="I742" s="355">
        <v>6.9701657544139544E-4</v>
      </c>
      <c r="J742" s="355">
        <v>1.5489257232031008E-5</v>
      </c>
      <c r="K742" s="355">
        <v>0</v>
      </c>
      <c r="M742" s="364"/>
      <c r="N742" s="364"/>
    </row>
    <row r="743" spans="2:14" s="358" customFormat="1" x14ac:dyDescent="0.2">
      <c r="B743" s="305">
        <v>41313.405555555553</v>
      </c>
      <c r="C743" s="117" t="s">
        <v>752</v>
      </c>
      <c r="D743" s="117" t="s">
        <v>554</v>
      </c>
      <c r="E743" s="116"/>
      <c r="F743" s="348">
        <v>10</v>
      </c>
      <c r="G743" s="348">
        <v>226</v>
      </c>
      <c r="H743" s="348">
        <v>2260</v>
      </c>
      <c r="I743" s="355">
        <v>1.9666453468387916E-2</v>
      </c>
      <c r="J743" s="355">
        <v>8.701970561233591E-5</v>
      </c>
      <c r="K743" s="355">
        <v>0</v>
      </c>
      <c r="M743" s="364"/>
      <c r="N743" s="364"/>
    </row>
    <row r="744" spans="2:14" s="358" customFormat="1" x14ac:dyDescent="0.2">
      <c r="B744" s="305">
        <v>41313.4375</v>
      </c>
      <c r="C744" s="117" t="s">
        <v>680</v>
      </c>
      <c r="D744" s="117" t="s">
        <v>554</v>
      </c>
      <c r="E744" s="116"/>
      <c r="F744" s="348">
        <v>1</v>
      </c>
      <c r="G744" s="348">
        <v>45</v>
      </c>
      <c r="H744" s="348">
        <v>45</v>
      </c>
      <c r="I744" s="355">
        <v>3.9158867525551161E-4</v>
      </c>
      <c r="J744" s="355">
        <v>8.7019705612335906E-6</v>
      </c>
      <c r="K744" s="355">
        <v>0</v>
      </c>
      <c r="M744" s="364"/>
      <c r="N744" s="364"/>
    </row>
    <row r="745" spans="2:14" s="358" customFormat="1" x14ac:dyDescent="0.2">
      <c r="B745" s="305">
        <v>41312.378472222219</v>
      </c>
      <c r="C745" s="117" t="s">
        <v>616</v>
      </c>
      <c r="D745" s="117" t="s">
        <v>554</v>
      </c>
      <c r="E745" s="116"/>
      <c r="F745" s="348">
        <v>2</v>
      </c>
      <c r="G745" s="348">
        <v>65</v>
      </c>
      <c r="H745" s="348">
        <v>130</v>
      </c>
      <c r="I745" s="355">
        <v>1.1312561729603669E-3</v>
      </c>
      <c r="J745" s="355">
        <v>1.7403941122467181E-5</v>
      </c>
      <c r="K745" s="355">
        <v>0</v>
      </c>
      <c r="M745" s="364"/>
      <c r="N745" s="364"/>
    </row>
    <row r="746" spans="2:14" s="358" customFormat="1" x14ac:dyDescent="0.2">
      <c r="B746" s="305">
        <v>41313.392361111109</v>
      </c>
      <c r="C746" s="117" t="s">
        <v>598</v>
      </c>
      <c r="D746" s="117" t="s">
        <v>551</v>
      </c>
      <c r="E746" s="116"/>
      <c r="F746" s="348">
        <v>22</v>
      </c>
      <c r="G746" s="348">
        <v>315</v>
      </c>
      <c r="H746" s="348">
        <v>6930</v>
      </c>
      <c r="I746" s="355">
        <v>2.6835138154493725E-2</v>
      </c>
      <c r="J746" s="355">
        <v>8.5190914776170546E-5</v>
      </c>
      <c r="K746" s="355">
        <v>0</v>
      </c>
      <c r="M746" s="364"/>
      <c r="N746" s="364"/>
    </row>
    <row r="747" spans="2:14" s="358" customFormat="1" x14ac:dyDescent="0.2">
      <c r="B747" s="305">
        <v>41313.388888888891</v>
      </c>
      <c r="C747" s="117" t="s">
        <v>598</v>
      </c>
      <c r="D747" s="117" t="s">
        <v>551</v>
      </c>
      <c r="E747" s="116"/>
      <c r="F747" s="348">
        <v>65</v>
      </c>
      <c r="G747" s="348">
        <v>195</v>
      </c>
      <c r="H747" s="348">
        <v>12675</v>
      </c>
      <c r="I747" s="355">
        <v>4.9081583853998259E-2</v>
      </c>
      <c r="J747" s="355">
        <v>2.517004300205039E-4</v>
      </c>
      <c r="K747" s="355">
        <v>0</v>
      </c>
      <c r="M747" s="364"/>
      <c r="N747" s="364"/>
    </row>
    <row r="748" spans="2:14" s="358" customFormat="1" x14ac:dyDescent="0.2">
      <c r="B748" s="305">
        <v>41313.375</v>
      </c>
      <c r="C748" s="117" t="s">
        <v>626</v>
      </c>
      <c r="D748" s="117" t="s">
        <v>554</v>
      </c>
      <c r="E748" s="116"/>
      <c r="F748" s="348">
        <v>67</v>
      </c>
      <c r="G748" s="348">
        <v>200</v>
      </c>
      <c r="H748" s="348">
        <v>13400</v>
      </c>
      <c r="I748" s="355">
        <v>0.11660640552053013</v>
      </c>
      <c r="J748" s="355">
        <v>5.8303202760265067E-4</v>
      </c>
      <c r="K748" s="355">
        <v>0</v>
      </c>
      <c r="M748" s="364"/>
      <c r="N748" s="364"/>
    </row>
    <row r="749" spans="2:14" s="358" customFormat="1" x14ac:dyDescent="0.2">
      <c r="B749" s="305">
        <v>41312.4375</v>
      </c>
      <c r="C749" s="117" t="s">
        <v>597</v>
      </c>
      <c r="D749" s="117" t="s">
        <v>551</v>
      </c>
      <c r="E749" s="116"/>
      <c r="F749" s="348">
        <v>9</v>
      </c>
      <c r="G749" s="348">
        <v>60</v>
      </c>
      <c r="H749" s="348">
        <v>540</v>
      </c>
      <c r="I749" s="355">
        <v>2.0910497263241863E-3</v>
      </c>
      <c r="J749" s="355">
        <v>3.4850828772069771E-5</v>
      </c>
      <c r="K749" s="355">
        <v>0</v>
      </c>
      <c r="M749" s="364"/>
      <c r="N749" s="364"/>
    </row>
    <row r="750" spans="2:14" s="358" customFormat="1" x14ac:dyDescent="0.2">
      <c r="B750" s="305">
        <v>41311.385416666664</v>
      </c>
      <c r="C750" s="117" t="s">
        <v>618</v>
      </c>
      <c r="D750" s="117" t="s">
        <v>551</v>
      </c>
      <c r="E750" s="116"/>
      <c r="F750" s="348">
        <v>2</v>
      </c>
      <c r="G750" s="348">
        <v>185</v>
      </c>
      <c r="H750" s="348">
        <v>370</v>
      </c>
      <c r="I750" s="355">
        <v>1.4327562939628685E-3</v>
      </c>
      <c r="J750" s="355">
        <v>7.7446286160155041E-6</v>
      </c>
      <c r="K750" s="355">
        <v>0</v>
      </c>
      <c r="M750" s="364"/>
      <c r="N750" s="364"/>
    </row>
    <row r="751" spans="2:14" s="358" customFormat="1" x14ac:dyDescent="0.2">
      <c r="B751" s="305">
        <v>41311.392361111109</v>
      </c>
      <c r="C751" s="117" t="s">
        <v>672</v>
      </c>
      <c r="D751" s="117" t="s">
        <v>551</v>
      </c>
      <c r="E751" s="116"/>
      <c r="F751" s="348">
        <v>2</v>
      </c>
      <c r="G751" s="348">
        <v>35</v>
      </c>
      <c r="H751" s="348">
        <v>70</v>
      </c>
      <c r="I751" s="355">
        <v>2.7106200156054268E-4</v>
      </c>
      <c r="J751" s="355">
        <v>7.7446286160155041E-6</v>
      </c>
      <c r="K751" s="355">
        <v>0</v>
      </c>
      <c r="M751" s="364"/>
      <c r="N751" s="364"/>
    </row>
    <row r="752" spans="2:14" s="358" customFormat="1" x14ac:dyDescent="0.2">
      <c r="B752" s="305">
        <v>41307.357638888891</v>
      </c>
      <c r="C752" s="117" t="s">
        <v>607</v>
      </c>
      <c r="D752" s="117" t="s">
        <v>551</v>
      </c>
      <c r="E752" s="116"/>
      <c r="F752" s="348">
        <v>1</v>
      </c>
      <c r="G752" s="348">
        <v>75</v>
      </c>
      <c r="H752" s="348">
        <v>75</v>
      </c>
      <c r="I752" s="355">
        <v>2.9042357310058142E-4</v>
      </c>
      <c r="J752" s="355">
        <v>3.872314308007752E-6</v>
      </c>
      <c r="K752" s="355">
        <v>0</v>
      </c>
      <c r="M752" s="364"/>
      <c r="N752" s="364"/>
    </row>
    <row r="753" spans="2:14" s="358" customFormat="1" x14ac:dyDescent="0.2">
      <c r="B753" s="305">
        <v>41307.430555555555</v>
      </c>
      <c r="C753" s="117" t="s">
        <v>607</v>
      </c>
      <c r="D753" s="117" t="s">
        <v>551</v>
      </c>
      <c r="E753" s="116"/>
      <c r="F753" s="348">
        <v>1</v>
      </c>
      <c r="G753" s="348">
        <v>55</v>
      </c>
      <c r="H753" s="348">
        <v>55</v>
      </c>
      <c r="I753" s="355">
        <v>2.1297728694042638E-4</v>
      </c>
      <c r="J753" s="355">
        <v>3.872314308007752E-6</v>
      </c>
      <c r="K753" s="355">
        <v>0</v>
      </c>
      <c r="M753" s="364"/>
      <c r="N753" s="364"/>
    </row>
    <row r="754" spans="2:14" s="358" customFormat="1" x14ac:dyDescent="0.2">
      <c r="B754" s="305">
        <v>41307.493055555555</v>
      </c>
      <c r="C754" s="117" t="s">
        <v>607</v>
      </c>
      <c r="D754" s="117" t="s">
        <v>551</v>
      </c>
      <c r="E754" s="116"/>
      <c r="F754" s="348">
        <v>1</v>
      </c>
      <c r="G754" s="348">
        <v>55</v>
      </c>
      <c r="H754" s="348">
        <v>55</v>
      </c>
      <c r="I754" s="355">
        <v>2.1297728694042638E-4</v>
      </c>
      <c r="J754" s="355">
        <v>3.872314308007752E-6</v>
      </c>
      <c r="K754" s="355">
        <v>0</v>
      </c>
      <c r="M754" s="364"/>
      <c r="N754" s="364"/>
    </row>
    <row r="755" spans="2:14" s="358" customFormat="1" x14ac:dyDescent="0.2">
      <c r="B755" s="305">
        <v>41312.375</v>
      </c>
      <c r="C755" s="117" t="s">
        <v>665</v>
      </c>
      <c r="D755" s="117" t="s">
        <v>554</v>
      </c>
      <c r="E755" s="116"/>
      <c r="F755" s="348">
        <v>2</v>
      </c>
      <c r="G755" s="348">
        <v>65</v>
      </c>
      <c r="H755" s="348">
        <v>130</v>
      </c>
      <c r="I755" s="355">
        <v>1.1312561729603669E-3</v>
      </c>
      <c r="J755" s="355">
        <v>1.7403941122467181E-5</v>
      </c>
      <c r="K755" s="355">
        <v>0</v>
      </c>
      <c r="M755" s="364"/>
      <c r="N755" s="364"/>
    </row>
    <row r="756" spans="2:14" s="358" customFormat="1" x14ac:dyDescent="0.2">
      <c r="B756" s="305">
        <v>41307.563888888886</v>
      </c>
      <c r="C756" s="117" t="s">
        <v>607</v>
      </c>
      <c r="D756" s="117" t="s">
        <v>551</v>
      </c>
      <c r="E756" s="116"/>
      <c r="F756" s="348">
        <v>2</v>
      </c>
      <c r="G756" s="348">
        <v>38</v>
      </c>
      <c r="H756" s="348">
        <v>76</v>
      </c>
      <c r="I756" s="355">
        <v>2.9429588740858918E-4</v>
      </c>
      <c r="J756" s="355">
        <v>7.7446286160155041E-6</v>
      </c>
      <c r="K756" s="355">
        <v>0</v>
      </c>
      <c r="M756" s="364"/>
      <c r="N756" s="364"/>
    </row>
    <row r="757" spans="2:14" s="358" customFormat="1" x14ac:dyDescent="0.2">
      <c r="B757" s="305">
        <v>41312.361111111109</v>
      </c>
      <c r="C757" s="117" t="s">
        <v>665</v>
      </c>
      <c r="D757" s="117" t="s">
        <v>554</v>
      </c>
      <c r="E757" s="116"/>
      <c r="F757" s="348">
        <v>1</v>
      </c>
      <c r="G757" s="348">
        <v>45</v>
      </c>
      <c r="H757" s="348">
        <v>45</v>
      </c>
      <c r="I757" s="355">
        <v>3.9158867525551161E-4</v>
      </c>
      <c r="J757" s="355">
        <v>8.7019705612335906E-6</v>
      </c>
      <c r="K757" s="355">
        <v>0</v>
      </c>
      <c r="M757" s="364"/>
      <c r="N757" s="364"/>
    </row>
    <row r="758" spans="2:14" s="358" customFormat="1" x14ac:dyDescent="0.2">
      <c r="B758" s="305">
        <v>41312.409722222219</v>
      </c>
      <c r="C758" s="117" t="s">
        <v>665</v>
      </c>
      <c r="D758" s="117" t="s">
        <v>554</v>
      </c>
      <c r="E758" s="116"/>
      <c r="F758" s="348">
        <v>1</v>
      </c>
      <c r="G758" s="348">
        <v>50</v>
      </c>
      <c r="H758" s="348">
        <v>50</v>
      </c>
      <c r="I758" s="355">
        <v>4.3509852806167959E-4</v>
      </c>
      <c r="J758" s="355">
        <v>8.7019705612335906E-6</v>
      </c>
      <c r="K758" s="355">
        <v>0</v>
      </c>
      <c r="M758" s="364"/>
      <c r="N758" s="364"/>
    </row>
    <row r="759" spans="2:14" s="358" customFormat="1" x14ac:dyDescent="0.2">
      <c r="B759" s="305">
        <v>41312.458333333336</v>
      </c>
      <c r="C759" s="117" t="s">
        <v>665</v>
      </c>
      <c r="D759" s="117" t="s">
        <v>554</v>
      </c>
      <c r="E759" s="116"/>
      <c r="F759" s="348">
        <v>2</v>
      </c>
      <c r="G759" s="348">
        <v>75</v>
      </c>
      <c r="H759" s="348">
        <v>150</v>
      </c>
      <c r="I759" s="355">
        <v>1.3052955841850386E-3</v>
      </c>
      <c r="J759" s="355">
        <v>1.7403941122467181E-5</v>
      </c>
      <c r="K759" s="355">
        <v>0</v>
      </c>
      <c r="M759" s="364"/>
      <c r="N759" s="364"/>
    </row>
    <row r="760" spans="2:14" s="358" customFormat="1" x14ac:dyDescent="0.2">
      <c r="B760" s="305">
        <v>41308.359027777777</v>
      </c>
      <c r="C760" s="117" t="s">
        <v>607</v>
      </c>
      <c r="D760" s="117" t="s">
        <v>551</v>
      </c>
      <c r="E760" s="116"/>
      <c r="F760" s="348">
        <v>4</v>
      </c>
      <c r="G760" s="348">
        <v>55</v>
      </c>
      <c r="H760" s="348">
        <v>220</v>
      </c>
      <c r="I760" s="355">
        <v>8.5190914776170552E-4</v>
      </c>
      <c r="J760" s="355">
        <v>1.5489257232031008E-5</v>
      </c>
      <c r="K760" s="355">
        <v>0</v>
      </c>
      <c r="M760" s="364"/>
      <c r="N760" s="364"/>
    </row>
    <row r="761" spans="2:14" s="358" customFormat="1" x14ac:dyDescent="0.2">
      <c r="B761" s="305">
        <v>41312.465277777781</v>
      </c>
      <c r="C761" s="117" t="s">
        <v>665</v>
      </c>
      <c r="D761" s="117" t="s">
        <v>554</v>
      </c>
      <c r="E761" s="116"/>
      <c r="F761" s="348">
        <v>2</v>
      </c>
      <c r="G761" s="348">
        <v>50</v>
      </c>
      <c r="H761" s="348">
        <v>100</v>
      </c>
      <c r="I761" s="355">
        <v>8.7019705612335918E-4</v>
      </c>
      <c r="J761" s="355">
        <v>1.7403941122467181E-5</v>
      </c>
      <c r="K761" s="355">
        <v>0</v>
      </c>
      <c r="M761" s="364"/>
      <c r="N761" s="364"/>
    </row>
    <row r="762" spans="2:14" s="358" customFormat="1" x14ac:dyDescent="0.2">
      <c r="B762" s="305">
        <v>41310.361111111109</v>
      </c>
      <c r="C762" s="117" t="s">
        <v>595</v>
      </c>
      <c r="D762" s="117" t="s">
        <v>554</v>
      </c>
      <c r="E762" s="116"/>
      <c r="F762" s="348">
        <v>55</v>
      </c>
      <c r="G762" s="348">
        <v>135</v>
      </c>
      <c r="H762" s="348">
        <v>7425</v>
      </c>
      <c r="I762" s="355">
        <v>6.4612131417159421E-2</v>
      </c>
      <c r="J762" s="355">
        <v>4.7860838086784751E-4</v>
      </c>
      <c r="K762" s="355">
        <v>0</v>
      </c>
      <c r="M762" s="364"/>
      <c r="N762" s="364"/>
    </row>
    <row r="763" spans="2:14" s="358" customFormat="1" x14ac:dyDescent="0.2">
      <c r="B763" s="305">
        <v>41309.534722222219</v>
      </c>
      <c r="C763" s="117" t="s">
        <v>563</v>
      </c>
      <c r="D763" s="117" t="s">
        <v>551</v>
      </c>
      <c r="E763" s="116"/>
      <c r="F763" s="348">
        <v>3</v>
      </c>
      <c r="G763" s="348">
        <v>115</v>
      </c>
      <c r="H763" s="348">
        <v>345</v>
      </c>
      <c r="I763" s="355">
        <v>1.3359484362626746E-3</v>
      </c>
      <c r="J763" s="355">
        <v>1.1616942924023257E-5</v>
      </c>
      <c r="K763" s="355">
        <v>0</v>
      </c>
      <c r="M763" s="364"/>
      <c r="N763" s="364"/>
    </row>
    <row r="764" spans="2:14" s="358" customFormat="1" x14ac:dyDescent="0.2">
      <c r="B764" s="305">
        <v>41308.425000000003</v>
      </c>
      <c r="C764" s="117" t="s">
        <v>607</v>
      </c>
      <c r="D764" s="117" t="s">
        <v>551</v>
      </c>
      <c r="E764" s="116"/>
      <c r="F764" s="348">
        <v>1</v>
      </c>
      <c r="G764" s="348">
        <v>28</v>
      </c>
      <c r="H764" s="348">
        <v>28</v>
      </c>
      <c r="I764" s="355">
        <v>1.0842480062421706E-4</v>
      </c>
      <c r="J764" s="355">
        <v>3.872314308007752E-6</v>
      </c>
      <c r="K764" s="355">
        <v>0</v>
      </c>
      <c r="M764" s="364"/>
      <c r="N764" s="364"/>
    </row>
    <row r="765" spans="2:14" s="358" customFormat="1" x14ac:dyDescent="0.2">
      <c r="B765" s="305">
        <v>41308.46875</v>
      </c>
      <c r="C765" s="117" t="s">
        <v>607</v>
      </c>
      <c r="D765" s="117" t="s">
        <v>551</v>
      </c>
      <c r="E765" s="116"/>
      <c r="F765" s="348">
        <v>1</v>
      </c>
      <c r="G765" s="348">
        <v>38</v>
      </c>
      <c r="H765" s="348">
        <v>38</v>
      </c>
      <c r="I765" s="355">
        <v>1.4714794370429459E-4</v>
      </c>
      <c r="J765" s="355">
        <v>3.872314308007752E-6</v>
      </c>
      <c r="K765" s="355">
        <v>0</v>
      </c>
      <c r="M765" s="364"/>
      <c r="N765" s="364"/>
    </row>
    <row r="766" spans="2:14" s="358" customFormat="1" x14ac:dyDescent="0.2">
      <c r="B766" s="305">
        <v>41308.512499999997</v>
      </c>
      <c r="C766" s="117" t="s">
        <v>607</v>
      </c>
      <c r="D766" s="117" t="s">
        <v>551</v>
      </c>
      <c r="E766" s="116"/>
      <c r="F766" s="348">
        <v>3</v>
      </c>
      <c r="G766" s="348">
        <v>27</v>
      </c>
      <c r="H766" s="348">
        <v>81</v>
      </c>
      <c r="I766" s="355">
        <v>3.1365745894862792E-4</v>
      </c>
      <c r="J766" s="355">
        <v>1.1616942924023257E-5</v>
      </c>
      <c r="K766" s="355">
        <v>0</v>
      </c>
      <c r="M766" s="364"/>
      <c r="N766" s="364"/>
    </row>
    <row r="767" spans="2:14" s="358" customFormat="1" x14ac:dyDescent="0.2">
      <c r="B767" s="305">
        <v>41311.381944444445</v>
      </c>
      <c r="C767" s="117" t="s">
        <v>683</v>
      </c>
      <c r="D767" s="117" t="s">
        <v>554</v>
      </c>
      <c r="E767" s="116"/>
      <c r="F767" s="348">
        <v>61</v>
      </c>
      <c r="G767" s="348">
        <v>550</v>
      </c>
      <c r="H767" s="348">
        <v>33550</v>
      </c>
      <c r="I767" s="355">
        <v>0.29195111232938697</v>
      </c>
      <c r="J767" s="355">
        <v>5.3082020423524904E-4</v>
      </c>
      <c r="K767" s="355">
        <v>0</v>
      </c>
      <c r="M767" s="364"/>
      <c r="N767" s="364"/>
    </row>
    <row r="768" spans="2:14" s="358" customFormat="1" x14ac:dyDescent="0.2">
      <c r="B768" s="305">
        <v>41311.40625</v>
      </c>
      <c r="C768" s="117" t="s">
        <v>736</v>
      </c>
      <c r="D768" s="117" t="s">
        <v>554</v>
      </c>
      <c r="E768" s="116"/>
      <c r="F768" s="348">
        <v>2</v>
      </c>
      <c r="G768" s="348">
        <v>28</v>
      </c>
      <c r="H768" s="348">
        <v>56</v>
      </c>
      <c r="I768" s="355">
        <v>4.8731035142908112E-4</v>
      </c>
      <c r="J768" s="355">
        <v>1.7403941122467181E-5</v>
      </c>
      <c r="K768" s="355">
        <v>0</v>
      </c>
      <c r="M768" s="364"/>
      <c r="N768" s="364"/>
    </row>
    <row r="769" spans="2:14" s="358" customFormat="1" x14ac:dyDescent="0.2">
      <c r="B769" s="305">
        <v>41311.364583333336</v>
      </c>
      <c r="C769" s="117" t="s">
        <v>736</v>
      </c>
      <c r="D769" s="117" t="s">
        <v>554</v>
      </c>
      <c r="E769" s="116"/>
      <c r="F769" s="348">
        <v>4</v>
      </c>
      <c r="G769" s="348">
        <v>25</v>
      </c>
      <c r="H769" s="348">
        <v>100</v>
      </c>
      <c r="I769" s="355">
        <v>8.7019705612335918E-4</v>
      </c>
      <c r="J769" s="355">
        <v>3.4807882244934363E-5</v>
      </c>
      <c r="K769" s="355">
        <v>0</v>
      </c>
      <c r="M769" s="364"/>
      <c r="N769" s="364"/>
    </row>
    <row r="770" spans="2:14" s="358" customFormat="1" x14ac:dyDescent="0.2">
      <c r="B770" s="305">
        <v>41309.395138888889</v>
      </c>
      <c r="C770" s="117" t="s">
        <v>612</v>
      </c>
      <c r="D770" s="117" t="s">
        <v>551</v>
      </c>
      <c r="E770" s="116"/>
      <c r="F770" s="348">
        <v>37</v>
      </c>
      <c r="G770" s="348">
        <v>256</v>
      </c>
      <c r="H770" s="348">
        <v>9472</v>
      </c>
      <c r="I770" s="355">
        <v>3.6678561125449427E-2</v>
      </c>
      <c r="J770" s="355">
        <v>1.4327562939628682E-4</v>
      </c>
      <c r="K770" s="355">
        <v>0</v>
      </c>
      <c r="M770" s="364"/>
      <c r="N770" s="364"/>
    </row>
    <row r="771" spans="2:14" s="358" customFormat="1" x14ac:dyDescent="0.2">
      <c r="B771" s="305">
        <v>41309.409722222219</v>
      </c>
      <c r="C771" s="117" t="s">
        <v>674</v>
      </c>
      <c r="D771" s="117" t="s">
        <v>551</v>
      </c>
      <c r="E771" s="116"/>
      <c r="F771" s="348">
        <v>17</v>
      </c>
      <c r="G771" s="348">
        <v>185</v>
      </c>
      <c r="H771" s="348">
        <v>3145</v>
      </c>
      <c r="I771" s="355">
        <v>1.2178428498684382E-2</v>
      </c>
      <c r="J771" s="355">
        <v>6.5829343236131787E-5</v>
      </c>
      <c r="K771" s="355">
        <v>0</v>
      </c>
      <c r="M771" s="364"/>
      <c r="N771" s="364"/>
    </row>
    <row r="772" spans="2:14" s="358" customFormat="1" x14ac:dyDescent="0.2">
      <c r="B772" s="305">
        <v>41311.440972222219</v>
      </c>
      <c r="C772" s="117" t="s">
        <v>736</v>
      </c>
      <c r="D772" s="117" t="s">
        <v>554</v>
      </c>
      <c r="E772" s="116"/>
      <c r="F772" s="348">
        <v>10</v>
      </c>
      <c r="G772" s="348">
        <v>27</v>
      </c>
      <c r="H772" s="348">
        <v>270</v>
      </c>
      <c r="I772" s="355">
        <v>2.3495320515330696E-3</v>
      </c>
      <c r="J772" s="355">
        <v>8.701970561233591E-5</v>
      </c>
      <c r="K772" s="355">
        <v>0</v>
      </c>
      <c r="M772" s="364"/>
      <c r="N772" s="364"/>
    </row>
    <row r="773" spans="2:14" s="358" customFormat="1" x14ac:dyDescent="0.2">
      <c r="B773" s="305">
        <v>41313.458333333336</v>
      </c>
      <c r="C773" s="117" t="s">
        <v>621</v>
      </c>
      <c r="D773" s="117" t="s">
        <v>554</v>
      </c>
      <c r="E773" s="116"/>
      <c r="F773" s="348">
        <v>1</v>
      </c>
      <c r="G773" s="348">
        <v>15</v>
      </c>
      <c r="H773" s="348">
        <v>15</v>
      </c>
      <c r="I773" s="355">
        <v>1.3052955841850387E-4</v>
      </c>
      <c r="J773" s="355">
        <v>8.7019705612335906E-6</v>
      </c>
      <c r="K773" s="355">
        <v>0</v>
      </c>
      <c r="M773" s="364"/>
      <c r="N773" s="364"/>
    </row>
    <row r="774" spans="2:14" s="358" customFormat="1" x14ac:dyDescent="0.2">
      <c r="B774" s="305">
        <v>41313.552083333336</v>
      </c>
      <c r="C774" s="117" t="s">
        <v>700</v>
      </c>
      <c r="D774" s="117" t="s">
        <v>554</v>
      </c>
      <c r="E774" s="116"/>
      <c r="F774" s="348">
        <v>1</v>
      </c>
      <c r="G774" s="348">
        <v>126</v>
      </c>
      <c r="H774" s="348">
        <v>126</v>
      </c>
      <c r="I774" s="355">
        <v>1.0964482907154325E-3</v>
      </c>
      <c r="J774" s="355">
        <v>8.7019705612335906E-6</v>
      </c>
      <c r="K774" s="355">
        <v>0</v>
      </c>
      <c r="M774" s="364"/>
      <c r="N774" s="364"/>
    </row>
    <row r="775" spans="2:14" s="358" customFormat="1" x14ac:dyDescent="0.2">
      <c r="B775" s="305">
        <v>41314.375</v>
      </c>
      <c r="C775" s="117" t="s">
        <v>666</v>
      </c>
      <c r="D775" s="117" t="s">
        <v>554</v>
      </c>
      <c r="E775" s="116"/>
      <c r="F775" s="348">
        <v>3</v>
      </c>
      <c r="G775" s="348">
        <v>45</v>
      </c>
      <c r="H775" s="348">
        <v>135</v>
      </c>
      <c r="I775" s="355">
        <v>1.1747660257665348E-3</v>
      </c>
      <c r="J775" s="355">
        <v>2.6105911683700774E-5</v>
      </c>
      <c r="K775" s="355">
        <v>0</v>
      </c>
      <c r="M775" s="364"/>
      <c r="N775" s="364"/>
    </row>
    <row r="776" spans="2:14" s="358" customFormat="1" x14ac:dyDescent="0.2">
      <c r="B776" s="305">
        <v>41314.375</v>
      </c>
      <c r="C776" s="117" t="s">
        <v>758</v>
      </c>
      <c r="D776" s="117" t="s">
        <v>554</v>
      </c>
      <c r="E776" s="116"/>
      <c r="F776" s="348">
        <v>11</v>
      </c>
      <c r="G776" s="348">
        <v>401</v>
      </c>
      <c r="H776" s="348">
        <v>4411</v>
      </c>
      <c r="I776" s="355">
        <v>3.8384392145601375E-2</v>
      </c>
      <c r="J776" s="355">
        <v>9.5721676173569502E-5</v>
      </c>
      <c r="K776" s="355">
        <v>0</v>
      </c>
      <c r="M776" s="364"/>
      <c r="N776" s="364"/>
    </row>
    <row r="777" spans="2:14" s="358" customFormat="1" x14ac:dyDescent="0.2">
      <c r="B777" s="305">
        <v>41314.420138888891</v>
      </c>
      <c r="C777" s="117" t="s">
        <v>666</v>
      </c>
      <c r="D777" s="117" t="s">
        <v>554</v>
      </c>
      <c r="E777" s="116"/>
      <c r="F777" s="348">
        <v>1</v>
      </c>
      <c r="G777" s="348">
        <v>50</v>
      </c>
      <c r="H777" s="348">
        <v>50</v>
      </c>
      <c r="I777" s="355">
        <v>4.3509852806167959E-4</v>
      </c>
      <c r="J777" s="355">
        <v>8.7019705612335906E-6</v>
      </c>
      <c r="K777" s="355">
        <v>0</v>
      </c>
      <c r="M777" s="364"/>
      <c r="N777" s="364"/>
    </row>
    <row r="778" spans="2:14" s="358" customFormat="1" x14ac:dyDescent="0.2">
      <c r="B778" s="305">
        <v>41310.375</v>
      </c>
      <c r="C778" s="117" t="s">
        <v>690</v>
      </c>
      <c r="D778" s="117" t="s">
        <v>551</v>
      </c>
      <c r="E778" s="116"/>
      <c r="F778" s="348">
        <v>24</v>
      </c>
      <c r="G778" s="348">
        <v>210</v>
      </c>
      <c r="H778" s="348">
        <v>5040</v>
      </c>
      <c r="I778" s="355">
        <v>1.9516464112359071E-2</v>
      </c>
      <c r="J778" s="355">
        <v>9.2935543392186056E-5</v>
      </c>
      <c r="K778" s="355">
        <v>0</v>
      </c>
      <c r="M778" s="364"/>
      <c r="N778" s="364"/>
    </row>
    <row r="779" spans="2:14" s="358" customFormat="1" x14ac:dyDescent="0.2">
      <c r="B779" s="305">
        <v>41310.550000000003</v>
      </c>
      <c r="C779" s="117" t="s">
        <v>674</v>
      </c>
      <c r="D779" s="117" t="s">
        <v>551</v>
      </c>
      <c r="E779" s="116"/>
      <c r="F779" s="348">
        <v>7</v>
      </c>
      <c r="G779" s="348">
        <v>73</v>
      </c>
      <c r="H779" s="348">
        <v>511</v>
      </c>
      <c r="I779" s="355">
        <v>1.9787526113919617E-3</v>
      </c>
      <c r="J779" s="355">
        <v>2.7106200156054265E-5</v>
      </c>
      <c r="K779" s="355">
        <v>0</v>
      </c>
      <c r="M779" s="364"/>
      <c r="N779" s="364"/>
    </row>
    <row r="780" spans="2:14" s="358" customFormat="1" x14ac:dyDescent="0.2">
      <c r="B780" s="305">
        <v>41310.395833333336</v>
      </c>
      <c r="C780" s="117" t="s">
        <v>663</v>
      </c>
      <c r="D780" s="117" t="s">
        <v>551</v>
      </c>
      <c r="E780" s="116"/>
      <c r="F780" s="348">
        <v>12</v>
      </c>
      <c r="G780" s="348">
        <v>195</v>
      </c>
      <c r="H780" s="348">
        <v>2340</v>
      </c>
      <c r="I780" s="355">
        <v>9.0612154807381412E-3</v>
      </c>
      <c r="J780" s="355">
        <v>4.6467771696093028E-5</v>
      </c>
      <c r="K780" s="355">
        <v>0</v>
      </c>
      <c r="M780" s="364"/>
      <c r="N780" s="364"/>
    </row>
    <row r="781" spans="2:14" s="358" customFormat="1" x14ac:dyDescent="0.2">
      <c r="B781" s="305">
        <v>41312.465277777781</v>
      </c>
      <c r="C781" s="117" t="s">
        <v>629</v>
      </c>
      <c r="D781" s="117" t="s">
        <v>551</v>
      </c>
      <c r="E781" s="116"/>
      <c r="F781" s="348">
        <v>2</v>
      </c>
      <c r="G781" s="348">
        <v>40</v>
      </c>
      <c r="H781" s="348">
        <v>80</v>
      </c>
      <c r="I781" s="355">
        <v>3.097851446406202E-4</v>
      </c>
      <c r="J781" s="355">
        <v>7.7446286160155041E-6</v>
      </c>
      <c r="K781" s="355">
        <v>0</v>
      </c>
      <c r="M781" s="364"/>
      <c r="N781" s="364"/>
    </row>
    <row r="782" spans="2:14" s="358" customFormat="1" x14ac:dyDescent="0.2">
      <c r="B782" s="305">
        <v>41312.517361111109</v>
      </c>
      <c r="C782" s="117" t="s">
        <v>629</v>
      </c>
      <c r="D782" s="117" t="s">
        <v>551</v>
      </c>
      <c r="E782" s="116"/>
      <c r="F782" s="348">
        <v>2</v>
      </c>
      <c r="G782" s="348">
        <v>35</v>
      </c>
      <c r="H782" s="348">
        <v>70</v>
      </c>
      <c r="I782" s="355">
        <v>2.7106200156054268E-4</v>
      </c>
      <c r="J782" s="355">
        <v>7.7446286160155041E-6</v>
      </c>
      <c r="K782" s="355">
        <v>0</v>
      </c>
      <c r="M782" s="364"/>
      <c r="N782" s="364"/>
    </row>
    <row r="783" spans="2:14" s="358" customFormat="1" x14ac:dyDescent="0.2">
      <c r="B783" s="305">
        <v>41308.398611111108</v>
      </c>
      <c r="C783" s="117" t="s">
        <v>757</v>
      </c>
      <c r="D783" s="117" t="s">
        <v>542</v>
      </c>
      <c r="E783" s="116"/>
      <c r="F783" s="348">
        <v>207</v>
      </c>
      <c r="G783" s="348">
        <v>304</v>
      </c>
      <c r="H783" s="348">
        <v>62928</v>
      </c>
      <c r="I783" s="355">
        <v>0.21920862231728261</v>
      </c>
      <c r="J783" s="355">
        <v>7.2108099446474539E-4</v>
      </c>
      <c r="K783" s="355">
        <v>0</v>
      </c>
      <c r="M783" s="364"/>
      <c r="N783" s="364"/>
    </row>
    <row r="784" spans="2:14" s="358" customFormat="1" x14ac:dyDescent="0.2">
      <c r="B784" s="305">
        <v>41298.417361111111</v>
      </c>
      <c r="C784" s="117" t="s">
        <v>552</v>
      </c>
      <c r="D784" s="117" t="s">
        <v>551</v>
      </c>
      <c r="E784" s="116"/>
      <c r="F784" s="348">
        <v>21</v>
      </c>
      <c r="G784" s="348">
        <v>221</v>
      </c>
      <c r="H784" s="348">
        <v>4641</v>
      </c>
      <c r="I784" s="355">
        <v>1.7971410703463978E-2</v>
      </c>
      <c r="J784" s="355">
        <v>8.1318600468162805E-5</v>
      </c>
      <c r="K784" s="355">
        <v>0</v>
      </c>
      <c r="M784" s="364"/>
      <c r="N784" s="364"/>
    </row>
    <row r="785" spans="2:14" s="358" customFormat="1" x14ac:dyDescent="0.2">
      <c r="B785" s="305">
        <v>41310.375</v>
      </c>
      <c r="C785" s="117" t="s">
        <v>587</v>
      </c>
      <c r="D785" s="117" t="s">
        <v>554</v>
      </c>
      <c r="E785" s="116"/>
      <c r="F785" s="348">
        <v>88</v>
      </c>
      <c r="G785" s="348">
        <v>360</v>
      </c>
      <c r="H785" s="348">
        <v>31680</v>
      </c>
      <c r="I785" s="355">
        <v>0.27567842737988019</v>
      </c>
      <c r="J785" s="355">
        <v>7.6577340938855602E-4</v>
      </c>
      <c r="K785" s="355">
        <v>0</v>
      </c>
      <c r="M785" s="364"/>
      <c r="N785" s="364"/>
    </row>
    <row r="786" spans="2:14" s="358" customFormat="1" x14ac:dyDescent="0.2">
      <c r="B786" s="305">
        <v>41310.388888888891</v>
      </c>
      <c r="C786" s="117" t="s">
        <v>547</v>
      </c>
      <c r="D786" s="117" t="s">
        <v>542</v>
      </c>
      <c r="E786" s="116"/>
      <c r="F786" s="348">
        <v>55</v>
      </c>
      <c r="G786" s="348">
        <v>300</v>
      </c>
      <c r="H786" s="348">
        <v>16500</v>
      </c>
      <c r="I786" s="355">
        <v>5.7477470573276811E-2</v>
      </c>
      <c r="J786" s="355">
        <v>1.9159156857758935E-4</v>
      </c>
      <c r="K786" s="355">
        <v>0</v>
      </c>
      <c r="M786" s="364"/>
      <c r="N786" s="364"/>
    </row>
    <row r="787" spans="2:14" s="358" customFormat="1" x14ac:dyDescent="0.2">
      <c r="B787" s="305">
        <v>41310.364583333336</v>
      </c>
      <c r="C787" s="117" t="s">
        <v>759</v>
      </c>
      <c r="D787" s="117" t="s">
        <v>542</v>
      </c>
      <c r="E787" s="116"/>
      <c r="F787" s="348">
        <v>229</v>
      </c>
      <c r="G787" s="348">
        <v>415</v>
      </c>
      <c r="H787" s="348">
        <v>95035</v>
      </c>
      <c r="I787" s="355">
        <v>0.33105281308674916</v>
      </c>
      <c r="J787" s="355">
        <v>7.9771762189578116E-4</v>
      </c>
      <c r="K787" s="355">
        <v>0</v>
      </c>
      <c r="M787" s="364"/>
      <c r="N787" s="364"/>
    </row>
    <row r="788" spans="2:14" s="358" customFormat="1" x14ac:dyDescent="0.2">
      <c r="B788" s="305">
        <v>41315.375</v>
      </c>
      <c r="C788" s="117" t="s">
        <v>607</v>
      </c>
      <c r="D788" s="117" t="s">
        <v>551</v>
      </c>
      <c r="E788" s="116"/>
      <c r="F788" s="348">
        <v>107</v>
      </c>
      <c r="G788" s="348">
        <v>344</v>
      </c>
      <c r="H788" s="348">
        <v>36808</v>
      </c>
      <c r="I788" s="355">
        <v>0.14253214504914935</v>
      </c>
      <c r="J788" s="355">
        <v>4.1433763095682951E-4</v>
      </c>
      <c r="K788" s="355">
        <v>0</v>
      </c>
      <c r="M788" s="364"/>
      <c r="N788" s="364"/>
    </row>
    <row r="789" spans="2:14" s="358" customFormat="1" x14ac:dyDescent="0.2">
      <c r="B789" s="305">
        <v>41315.375</v>
      </c>
      <c r="C789" s="117" t="s">
        <v>697</v>
      </c>
      <c r="D789" s="117" t="s">
        <v>551</v>
      </c>
      <c r="E789" s="116"/>
      <c r="F789" s="348">
        <v>26</v>
      </c>
      <c r="G789" s="348">
        <v>160</v>
      </c>
      <c r="H789" s="348">
        <v>4160</v>
      </c>
      <c r="I789" s="355">
        <v>1.6108827521312249E-2</v>
      </c>
      <c r="J789" s="355">
        <v>1.0068017200820156E-4</v>
      </c>
      <c r="K789" s="355">
        <v>0</v>
      </c>
      <c r="M789" s="364"/>
      <c r="N789" s="364"/>
    </row>
    <row r="790" spans="2:14" s="358" customFormat="1" x14ac:dyDescent="0.2">
      <c r="B790" s="305">
        <v>41315.355555555558</v>
      </c>
      <c r="C790" s="117" t="s">
        <v>741</v>
      </c>
      <c r="D790" s="117" t="s">
        <v>542</v>
      </c>
      <c r="E790" s="116"/>
      <c r="F790" s="348">
        <v>91</v>
      </c>
      <c r="G790" s="348">
        <v>204</v>
      </c>
      <c r="H790" s="348">
        <v>18564</v>
      </c>
      <c r="I790" s="355">
        <v>6.4667379619533977E-2</v>
      </c>
      <c r="J790" s="355">
        <v>3.169969589192842E-4</v>
      </c>
      <c r="K790" s="355">
        <v>0</v>
      </c>
      <c r="M790" s="364"/>
      <c r="N790" s="364"/>
    </row>
    <row r="791" spans="2:14" s="358" customFormat="1" x14ac:dyDescent="0.2">
      <c r="B791" s="305">
        <v>41314.479166666664</v>
      </c>
      <c r="C791" s="117" t="s">
        <v>666</v>
      </c>
      <c r="D791" s="117" t="s">
        <v>554</v>
      </c>
      <c r="E791" s="116"/>
      <c r="F791" s="348">
        <v>2</v>
      </c>
      <c r="G791" s="348">
        <v>40</v>
      </c>
      <c r="H791" s="348">
        <v>80</v>
      </c>
      <c r="I791" s="355">
        <v>6.9615764489868728E-4</v>
      </c>
      <c r="J791" s="355">
        <v>1.7403941122467181E-5</v>
      </c>
      <c r="K791" s="355">
        <v>0</v>
      </c>
      <c r="M791" s="364"/>
      <c r="N791" s="364"/>
    </row>
    <row r="792" spans="2:14" s="358" customFormat="1" x14ac:dyDescent="0.2">
      <c r="B792" s="305">
        <v>41315.335416666669</v>
      </c>
      <c r="C792" s="117" t="s">
        <v>570</v>
      </c>
      <c r="D792" s="117" t="s">
        <v>551</v>
      </c>
      <c r="E792" s="116"/>
      <c r="F792" s="348">
        <v>2</v>
      </c>
      <c r="G792" s="348">
        <v>312</v>
      </c>
      <c r="H792" s="348">
        <v>624</v>
      </c>
      <c r="I792" s="355">
        <v>2.4163241281968373E-3</v>
      </c>
      <c r="J792" s="355">
        <v>7.7446286160155041E-6</v>
      </c>
      <c r="K792" s="355">
        <v>0</v>
      </c>
      <c r="M792" s="364"/>
      <c r="N792" s="364"/>
    </row>
    <row r="793" spans="2:14" s="358" customFormat="1" x14ac:dyDescent="0.2">
      <c r="B793" s="305">
        <v>41314.534722222219</v>
      </c>
      <c r="C793" s="117" t="s">
        <v>633</v>
      </c>
      <c r="D793" s="117" t="s">
        <v>554</v>
      </c>
      <c r="E793" s="116"/>
      <c r="F793" s="348">
        <v>1</v>
      </c>
      <c r="G793" s="348">
        <v>40</v>
      </c>
      <c r="H793" s="348">
        <v>40</v>
      </c>
      <c r="I793" s="355">
        <v>3.4807882244934364E-4</v>
      </c>
      <c r="J793" s="355">
        <v>8.7019705612335906E-6</v>
      </c>
      <c r="K793" s="355">
        <v>0</v>
      </c>
      <c r="M793" s="364"/>
      <c r="N793" s="364"/>
    </row>
    <row r="794" spans="2:14" s="358" customFormat="1" x14ac:dyDescent="0.2">
      <c r="B794" s="305">
        <v>41313.419444444444</v>
      </c>
      <c r="C794" s="117" t="s">
        <v>615</v>
      </c>
      <c r="D794" s="117" t="s">
        <v>554</v>
      </c>
      <c r="E794" s="116"/>
      <c r="F794" s="348">
        <v>49</v>
      </c>
      <c r="G794" s="348">
        <v>191</v>
      </c>
      <c r="H794" s="348">
        <v>9359</v>
      </c>
      <c r="I794" s="355">
        <v>8.1441742482585178E-2</v>
      </c>
      <c r="J794" s="355">
        <v>4.2639655750044598E-4</v>
      </c>
      <c r="K794" s="355">
        <v>0</v>
      </c>
      <c r="M794" s="364"/>
      <c r="N794" s="364"/>
    </row>
    <row r="795" spans="2:14" s="358" customFormat="1" x14ac:dyDescent="0.2">
      <c r="B795" s="305">
        <v>41310.364583333336</v>
      </c>
      <c r="C795" s="117" t="s">
        <v>635</v>
      </c>
      <c r="D795" s="117" t="s">
        <v>542</v>
      </c>
      <c r="E795" s="116"/>
      <c r="F795" s="348">
        <v>85</v>
      </c>
      <c r="G795" s="348">
        <v>525</v>
      </c>
      <c r="H795" s="348">
        <v>44625</v>
      </c>
      <c r="I795" s="355">
        <v>0.15545043177772591</v>
      </c>
      <c r="J795" s="355">
        <v>2.9609606052900171E-4</v>
      </c>
      <c r="K795" s="355">
        <v>0</v>
      </c>
      <c r="M795" s="364"/>
      <c r="N795" s="364"/>
    </row>
    <row r="796" spans="2:14" s="358" customFormat="1" x14ac:dyDescent="0.2">
      <c r="B796" s="305">
        <v>41310.397222222222</v>
      </c>
      <c r="C796" s="117" t="s">
        <v>674</v>
      </c>
      <c r="D796" s="117" t="s">
        <v>551</v>
      </c>
      <c r="E796" s="116"/>
      <c r="F796" s="348">
        <v>17</v>
      </c>
      <c r="G796" s="348">
        <v>128</v>
      </c>
      <c r="H796" s="348">
        <v>2176</v>
      </c>
      <c r="I796" s="355">
        <v>8.4261559342248687E-3</v>
      </c>
      <c r="J796" s="355">
        <v>6.5829343236131787E-5</v>
      </c>
      <c r="K796" s="355">
        <v>0</v>
      </c>
      <c r="M796" s="364"/>
      <c r="N796" s="364"/>
    </row>
    <row r="797" spans="2:14" s="358" customFormat="1" x14ac:dyDescent="0.2">
      <c r="B797" s="305">
        <v>41310.413194444445</v>
      </c>
      <c r="C797" s="117" t="s">
        <v>760</v>
      </c>
      <c r="D797" s="117" t="s">
        <v>542</v>
      </c>
      <c r="E797" s="116"/>
      <c r="F797" s="348">
        <v>157</v>
      </c>
      <c r="G797" s="348">
        <v>225</v>
      </c>
      <c r="H797" s="348">
        <v>35325</v>
      </c>
      <c r="I797" s="355">
        <v>0.12305403927278807</v>
      </c>
      <c r="J797" s="355">
        <v>5.4690684121239141E-4</v>
      </c>
      <c r="K797" s="355">
        <v>0</v>
      </c>
      <c r="M797" s="364"/>
      <c r="N797" s="364"/>
    </row>
    <row r="798" spans="2:14" s="358" customFormat="1" x14ac:dyDescent="0.2">
      <c r="B798" s="305">
        <v>41314.375</v>
      </c>
      <c r="C798" s="117" t="s">
        <v>625</v>
      </c>
      <c r="D798" s="117" t="s">
        <v>551</v>
      </c>
      <c r="E798" s="116"/>
      <c r="F798" s="348">
        <v>30</v>
      </c>
      <c r="G798" s="348">
        <v>325</v>
      </c>
      <c r="H798" s="348">
        <v>9750</v>
      </c>
      <c r="I798" s="355">
        <v>3.7755064503075586E-2</v>
      </c>
      <c r="J798" s="355">
        <v>1.1616942924023257E-4</v>
      </c>
      <c r="K798" s="355">
        <v>0</v>
      </c>
      <c r="M798" s="364"/>
      <c r="N798" s="364"/>
    </row>
    <row r="799" spans="2:14" s="358" customFormat="1" x14ac:dyDescent="0.2">
      <c r="B799" s="305">
        <v>41309.416666666664</v>
      </c>
      <c r="C799" s="117" t="s">
        <v>567</v>
      </c>
      <c r="D799" s="117" t="s">
        <v>551</v>
      </c>
      <c r="E799" s="116"/>
      <c r="F799" s="348">
        <v>4</v>
      </c>
      <c r="G799" s="348">
        <v>270</v>
      </c>
      <c r="H799" s="348">
        <v>1080</v>
      </c>
      <c r="I799" s="355">
        <v>4.1820994526483727E-3</v>
      </c>
      <c r="J799" s="355">
        <v>1.5489257232031008E-5</v>
      </c>
      <c r="K799" s="355">
        <v>0</v>
      </c>
      <c r="M799" s="364"/>
      <c r="N799" s="364"/>
    </row>
    <row r="800" spans="2:14" s="358" customFormat="1" x14ac:dyDescent="0.2">
      <c r="B800" s="305">
        <v>41310.385416666664</v>
      </c>
      <c r="C800" s="117" t="s">
        <v>631</v>
      </c>
      <c r="D800" s="117" t="s">
        <v>542</v>
      </c>
      <c r="E800" s="116"/>
      <c r="F800" s="348">
        <v>4</v>
      </c>
      <c r="G800" s="348">
        <v>360</v>
      </c>
      <c r="H800" s="348">
        <v>1440</v>
      </c>
      <c r="I800" s="355">
        <v>5.0162156136677937E-3</v>
      </c>
      <c r="J800" s="355">
        <v>1.3933932260188318E-5</v>
      </c>
      <c r="K800" s="355">
        <v>0</v>
      </c>
      <c r="M800" s="364"/>
      <c r="N800" s="364"/>
    </row>
    <row r="801" spans="2:14" s="358" customFormat="1" x14ac:dyDescent="0.2">
      <c r="B801" s="305">
        <v>41313.375</v>
      </c>
      <c r="C801" s="117" t="s">
        <v>597</v>
      </c>
      <c r="D801" s="117" t="s">
        <v>551</v>
      </c>
      <c r="E801" s="116"/>
      <c r="F801" s="348">
        <v>39</v>
      </c>
      <c r="G801" s="348">
        <v>140</v>
      </c>
      <c r="H801" s="348">
        <v>5460</v>
      </c>
      <c r="I801" s="355">
        <v>2.1142836121722328E-2</v>
      </c>
      <c r="J801" s="355">
        <v>1.5102025801230233E-4</v>
      </c>
      <c r="K801" s="355">
        <v>0</v>
      </c>
      <c r="M801" s="364"/>
      <c r="N801" s="364"/>
    </row>
    <row r="802" spans="2:14" s="358" customFormat="1" x14ac:dyDescent="0.2">
      <c r="B802" s="305">
        <v>41311.413194444445</v>
      </c>
      <c r="C802" s="117" t="s">
        <v>718</v>
      </c>
      <c r="D802" s="117" t="s">
        <v>554</v>
      </c>
      <c r="E802" s="116"/>
      <c r="F802" s="348">
        <v>1</v>
      </c>
      <c r="G802" s="348">
        <v>120</v>
      </c>
      <c r="H802" s="348">
        <v>120</v>
      </c>
      <c r="I802" s="355">
        <v>1.044236467348031E-3</v>
      </c>
      <c r="J802" s="355">
        <v>8.7019705612335906E-6</v>
      </c>
      <c r="K802" s="355">
        <v>0</v>
      </c>
      <c r="M802" s="364"/>
      <c r="N802" s="364"/>
    </row>
    <row r="803" spans="2:14" s="358" customFormat="1" x14ac:dyDescent="0.2">
      <c r="B803" s="305">
        <v>41311.354166666664</v>
      </c>
      <c r="C803" s="117" t="s">
        <v>655</v>
      </c>
      <c r="D803" s="117" t="s">
        <v>554</v>
      </c>
      <c r="E803" s="116"/>
      <c r="F803" s="348">
        <v>96</v>
      </c>
      <c r="G803" s="348">
        <v>214</v>
      </c>
      <c r="H803" s="348">
        <v>20544</v>
      </c>
      <c r="I803" s="355">
        <v>0.1787732832099829</v>
      </c>
      <c r="J803" s="355">
        <v>8.3538917387842475E-4</v>
      </c>
      <c r="K803" s="355">
        <v>0</v>
      </c>
      <c r="M803" s="364"/>
      <c r="N803" s="364"/>
    </row>
    <row r="804" spans="2:14" s="358" customFormat="1" x14ac:dyDescent="0.2">
      <c r="B804" s="305">
        <v>41314.368055555555</v>
      </c>
      <c r="C804" s="117" t="s">
        <v>550</v>
      </c>
      <c r="D804" s="117" t="s">
        <v>551</v>
      </c>
      <c r="E804" s="116"/>
      <c r="F804" s="348">
        <v>122</v>
      </c>
      <c r="G804" s="348">
        <v>224</v>
      </c>
      <c r="H804" s="348">
        <v>27328</v>
      </c>
      <c r="I804" s="355">
        <v>0.10582260540923585</v>
      </c>
      <c r="J804" s="355">
        <v>4.7242234557694581E-4</v>
      </c>
      <c r="K804" s="355">
        <v>0</v>
      </c>
      <c r="M804" s="364"/>
      <c r="N804" s="364"/>
    </row>
    <row r="805" spans="2:14" s="358" customFormat="1" x14ac:dyDescent="0.2">
      <c r="B805" s="305">
        <v>41312.399305555555</v>
      </c>
      <c r="C805" s="117" t="s">
        <v>597</v>
      </c>
      <c r="D805" s="117" t="s">
        <v>551</v>
      </c>
      <c r="E805" s="116"/>
      <c r="F805" s="348">
        <v>6</v>
      </c>
      <c r="G805" s="348">
        <v>40</v>
      </c>
      <c r="H805" s="348">
        <v>240</v>
      </c>
      <c r="I805" s="355">
        <v>9.2935543392186056E-4</v>
      </c>
      <c r="J805" s="355">
        <v>2.3233885848046514E-5</v>
      </c>
      <c r="K805" s="355">
        <v>0</v>
      </c>
      <c r="M805" s="364"/>
      <c r="N805" s="364"/>
    </row>
    <row r="806" spans="2:14" s="358" customFormat="1" x14ac:dyDescent="0.2">
      <c r="B806" s="305">
        <v>41312.333333333336</v>
      </c>
      <c r="C806" s="117" t="s">
        <v>721</v>
      </c>
      <c r="D806" s="117" t="s">
        <v>542</v>
      </c>
      <c r="E806" s="116"/>
      <c r="F806" s="348">
        <v>303</v>
      </c>
      <c r="G806" s="348">
        <v>180.14521452145215</v>
      </c>
      <c r="H806" s="348">
        <v>54584</v>
      </c>
      <c r="I806" s="355">
        <v>0.19014243962252977</v>
      </c>
      <c r="J806" s="355">
        <v>1.055495368709265E-3</v>
      </c>
      <c r="K806" s="355">
        <v>0</v>
      </c>
      <c r="M806" s="364"/>
      <c r="N806" s="364"/>
    </row>
    <row r="807" spans="2:14" s="358" customFormat="1" x14ac:dyDescent="0.2">
      <c r="B807" s="305">
        <v>41312.404166666667</v>
      </c>
      <c r="C807" s="117" t="s">
        <v>599</v>
      </c>
      <c r="D807" s="117" t="s">
        <v>554</v>
      </c>
      <c r="E807" s="116"/>
      <c r="F807" s="348">
        <v>45</v>
      </c>
      <c r="G807" s="348">
        <v>316</v>
      </c>
      <c r="H807" s="348">
        <v>14220</v>
      </c>
      <c r="I807" s="355">
        <v>0.12374202138074167</v>
      </c>
      <c r="J807" s="355">
        <v>3.9158867525551161E-4</v>
      </c>
      <c r="K807" s="355">
        <v>0</v>
      </c>
      <c r="M807" s="364"/>
      <c r="N807" s="364"/>
    </row>
    <row r="808" spans="2:14" s="358" customFormat="1" x14ac:dyDescent="0.2">
      <c r="B808" s="305">
        <v>41312.458333333336</v>
      </c>
      <c r="C808" s="117" t="s">
        <v>597</v>
      </c>
      <c r="D808" s="117" t="s">
        <v>551</v>
      </c>
      <c r="E808" s="116"/>
      <c r="F808" s="348">
        <v>2</v>
      </c>
      <c r="G808" s="348">
        <v>60</v>
      </c>
      <c r="H808" s="348">
        <v>120</v>
      </c>
      <c r="I808" s="355">
        <v>4.6467771696093028E-4</v>
      </c>
      <c r="J808" s="355">
        <v>7.7446286160155041E-6</v>
      </c>
      <c r="K808" s="355">
        <v>0</v>
      </c>
      <c r="M808" s="364"/>
      <c r="N808" s="364"/>
    </row>
    <row r="809" spans="2:14" s="358" customFormat="1" x14ac:dyDescent="0.2">
      <c r="B809" s="305">
        <v>41312.386678240742</v>
      </c>
      <c r="C809" s="117" t="s">
        <v>736</v>
      </c>
      <c r="D809" s="117" t="s">
        <v>554</v>
      </c>
      <c r="E809" s="116"/>
      <c r="F809" s="348">
        <v>65</v>
      </c>
      <c r="G809" s="348">
        <v>197</v>
      </c>
      <c r="H809" s="348">
        <v>12805</v>
      </c>
      <c r="I809" s="355">
        <v>0.11142873303659613</v>
      </c>
      <c r="J809" s="355">
        <v>5.6562808648018346E-4</v>
      </c>
      <c r="K809" s="355">
        <v>0</v>
      </c>
      <c r="M809" s="364"/>
      <c r="N809" s="364"/>
    </row>
    <row r="810" spans="2:14" s="358" customFormat="1" x14ac:dyDescent="0.2">
      <c r="B810" s="305">
        <v>41312.395833333336</v>
      </c>
      <c r="C810" s="117" t="s">
        <v>711</v>
      </c>
      <c r="D810" s="117" t="s">
        <v>554</v>
      </c>
      <c r="E810" s="116"/>
      <c r="F810" s="348">
        <v>31</v>
      </c>
      <c r="G810" s="348">
        <v>185</v>
      </c>
      <c r="H810" s="348">
        <v>5735</v>
      </c>
      <c r="I810" s="355">
        <v>4.9905801168674643E-2</v>
      </c>
      <c r="J810" s="355">
        <v>2.6976108739824135E-4</v>
      </c>
      <c r="K810" s="355">
        <v>0</v>
      </c>
      <c r="M810" s="364"/>
      <c r="N810" s="364"/>
    </row>
    <row r="811" spans="2:14" s="358" customFormat="1" x14ac:dyDescent="0.2">
      <c r="B811" s="305">
        <v>41315.454861111109</v>
      </c>
      <c r="C811" s="117" t="s">
        <v>550</v>
      </c>
      <c r="D811" s="117" t="s">
        <v>551</v>
      </c>
      <c r="E811" s="116"/>
      <c r="F811" s="348">
        <v>15</v>
      </c>
      <c r="G811" s="348">
        <v>90</v>
      </c>
      <c r="H811" s="348">
        <v>1350</v>
      </c>
      <c r="I811" s="355">
        <v>5.2276243158104656E-3</v>
      </c>
      <c r="J811" s="355">
        <v>5.8084714620116285E-5</v>
      </c>
      <c r="K811" s="355">
        <v>0</v>
      </c>
      <c r="M811" s="364"/>
      <c r="N811" s="364"/>
    </row>
    <row r="812" spans="2:14" s="358" customFormat="1" x14ac:dyDescent="0.2">
      <c r="B812" s="305">
        <v>41313.426550925928</v>
      </c>
      <c r="C812" s="117" t="s">
        <v>761</v>
      </c>
      <c r="D812" s="117" t="s">
        <v>554</v>
      </c>
      <c r="E812" s="116"/>
      <c r="F812" s="348">
        <v>2</v>
      </c>
      <c r="G812" s="348">
        <v>95</v>
      </c>
      <c r="H812" s="348">
        <v>190</v>
      </c>
      <c r="I812" s="355">
        <v>1.6533744066343824E-3</v>
      </c>
      <c r="J812" s="355">
        <v>1.7403941122467181E-5</v>
      </c>
      <c r="K812" s="355">
        <v>0</v>
      </c>
      <c r="M812" s="364"/>
      <c r="N812" s="364"/>
    </row>
    <row r="813" spans="2:14" s="358" customFormat="1" x14ac:dyDescent="0.2">
      <c r="B813" s="305">
        <v>41313.354166666664</v>
      </c>
      <c r="C813" s="117" t="s">
        <v>652</v>
      </c>
      <c r="D813" s="117" t="s">
        <v>554</v>
      </c>
      <c r="E813" s="116"/>
      <c r="F813" s="348">
        <v>227</v>
      </c>
      <c r="G813" s="348">
        <v>448</v>
      </c>
      <c r="H813" s="348">
        <v>101696</v>
      </c>
      <c r="I813" s="355">
        <v>0.8849555981952113</v>
      </c>
      <c r="J813" s="355">
        <v>1.9753473174000252E-3</v>
      </c>
      <c r="K813" s="355">
        <v>0</v>
      </c>
      <c r="M813" s="364"/>
      <c r="N813" s="364"/>
    </row>
    <row r="814" spans="2:14" s="358" customFormat="1" x14ac:dyDescent="0.2">
      <c r="B814" s="305">
        <v>41313.420138888891</v>
      </c>
      <c r="C814" s="117" t="s">
        <v>721</v>
      </c>
      <c r="D814" s="117" t="s">
        <v>542</v>
      </c>
      <c r="E814" s="116"/>
      <c r="F814" s="348">
        <v>90</v>
      </c>
      <c r="G814" s="348">
        <v>165</v>
      </c>
      <c r="H814" s="348">
        <v>14850</v>
      </c>
      <c r="I814" s="355">
        <v>5.1729723515949129E-2</v>
      </c>
      <c r="J814" s="355">
        <v>3.1351347585423711E-4</v>
      </c>
      <c r="K814" s="355">
        <v>0</v>
      </c>
      <c r="M814" s="364"/>
      <c r="N814" s="364"/>
    </row>
    <row r="815" spans="2:14" s="358" customFormat="1" x14ac:dyDescent="0.2">
      <c r="B815" s="305">
        <v>41313.386805555558</v>
      </c>
      <c r="C815" s="117" t="s">
        <v>660</v>
      </c>
      <c r="D815" s="117" t="s">
        <v>551</v>
      </c>
      <c r="E815" s="116"/>
      <c r="F815" s="348">
        <v>176</v>
      </c>
      <c r="G815" s="348">
        <v>259</v>
      </c>
      <c r="H815" s="348">
        <v>45584</v>
      </c>
      <c r="I815" s="355">
        <v>0.1765155754162254</v>
      </c>
      <c r="J815" s="355">
        <v>6.8152731820936437E-4</v>
      </c>
      <c r="K815" s="355">
        <v>0</v>
      </c>
      <c r="M815" s="364"/>
      <c r="N815" s="364"/>
    </row>
    <row r="816" spans="2:14" s="358" customFormat="1" x14ac:dyDescent="0.2">
      <c r="B816" s="305">
        <v>41316.375</v>
      </c>
      <c r="C816" s="117" t="s">
        <v>656</v>
      </c>
      <c r="D816" s="117" t="s">
        <v>554</v>
      </c>
      <c r="E816" s="116"/>
      <c r="F816" s="348">
        <v>4</v>
      </c>
      <c r="G816" s="348">
        <v>30</v>
      </c>
      <c r="H816" s="348">
        <v>120</v>
      </c>
      <c r="I816" s="355">
        <v>1.044236467348031E-3</v>
      </c>
      <c r="J816" s="355">
        <v>3.4807882244934363E-5</v>
      </c>
      <c r="K816" s="355">
        <v>0</v>
      </c>
      <c r="M816" s="364"/>
      <c r="N816" s="364"/>
    </row>
    <row r="817" spans="2:14" s="358" customFormat="1" x14ac:dyDescent="0.2">
      <c r="B817" s="305">
        <v>41316.375</v>
      </c>
      <c r="C817" s="117" t="s">
        <v>656</v>
      </c>
      <c r="D817" s="117" t="s">
        <v>554</v>
      </c>
      <c r="E817" s="116"/>
      <c r="F817" s="348">
        <v>3</v>
      </c>
      <c r="G817" s="348">
        <v>40</v>
      </c>
      <c r="H817" s="348">
        <v>120</v>
      </c>
      <c r="I817" s="355">
        <v>1.044236467348031E-3</v>
      </c>
      <c r="J817" s="355">
        <v>2.6105911683700774E-5</v>
      </c>
      <c r="K817" s="355">
        <v>0</v>
      </c>
      <c r="M817" s="364"/>
      <c r="N817" s="364"/>
    </row>
    <row r="818" spans="2:14" s="358" customFormat="1" x14ac:dyDescent="0.2">
      <c r="B818" s="305">
        <v>41316.430555555555</v>
      </c>
      <c r="C818" s="117" t="s">
        <v>656</v>
      </c>
      <c r="D818" s="117" t="s">
        <v>554</v>
      </c>
      <c r="E818" s="116"/>
      <c r="F818" s="348">
        <v>1</v>
      </c>
      <c r="G818" s="348">
        <v>35</v>
      </c>
      <c r="H818" s="348">
        <v>35</v>
      </c>
      <c r="I818" s="355">
        <v>3.0456896964317572E-4</v>
      </c>
      <c r="J818" s="355">
        <v>8.7019705612335906E-6</v>
      </c>
      <c r="K818" s="355">
        <v>0</v>
      </c>
      <c r="M818" s="364"/>
      <c r="N818" s="364"/>
    </row>
    <row r="819" spans="2:14" s="358" customFormat="1" x14ac:dyDescent="0.2">
      <c r="B819" s="305">
        <v>41316.423611111109</v>
      </c>
      <c r="C819" s="117" t="s">
        <v>656</v>
      </c>
      <c r="D819" s="117" t="s">
        <v>554</v>
      </c>
      <c r="E819" s="116"/>
      <c r="F819" s="348">
        <v>1</v>
      </c>
      <c r="G819" s="348">
        <v>35</v>
      </c>
      <c r="H819" s="348">
        <v>35</v>
      </c>
      <c r="I819" s="355">
        <v>3.0456896964317572E-4</v>
      </c>
      <c r="J819" s="355">
        <v>8.7019705612335906E-6</v>
      </c>
      <c r="K819" s="355">
        <v>0</v>
      </c>
      <c r="M819" s="364"/>
      <c r="N819" s="364"/>
    </row>
    <row r="820" spans="2:14" s="358" customFormat="1" x14ac:dyDescent="0.2">
      <c r="B820" s="305">
        <v>41316.378472222219</v>
      </c>
      <c r="C820" s="117" t="s">
        <v>656</v>
      </c>
      <c r="D820" s="117" t="s">
        <v>554</v>
      </c>
      <c r="E820" s="116"/>
      <c r="F820" s="348">
        <v>2</v>
      </c>
      <c r="G820" s="348">
        <v>210</v>
      </c>
      <c r="H820" s="348">
        <v>420</v>
      </c>
      <c r="I820" s="355">
        <v>3.6548276357181082E-3</v>
      </c>
      <c r="J820" s="355">
        <v>1.7403941122467181E-5</v>
      </c>
      <c r="K820" s="355">
        <v>0</v>
      </c>
      <c r="M820" s="364"/>
      <c r="N820" s="364"/>
    </row>
    <row r="821" spans="2:14" s="358" customFormat="1" x14ac:dyDescent="0.2">
      <c r="B821" s="305">
        <v>41315.570833333331</v>
      </c>
      <c r="C821" s="117" t="s">
        <v>570</v>
      </c>
      <c r="D821" s="117" t="s">
        <v>551</v>
      </c>
      <c r="E821" s="116"/>
      <c r="F821" s="348">
        <v>2</v>
      </c>
      <c r="G821" s="348">
        <v>108</v>
      </c>
      <c r="H821" s="348">
        <v>216</v>
      </c>
      <c r="I821" s="355">
        <v>8.3641989052967455E-4</v>
      </c>
      <c r="J821" s="355">
        <v>7.7446286160155041E-6</v>
      </c>
      <c r="K821" s="355">
        <v>0</v>
      </c>
      <c r="M821" s="364"/>
      <c r="N821" s="364"/>
    </row>
    <row r="822" spans="2:14" s="358" customFormat="1" x14ac:dyDescent="0.2">
      <c r="B822" s="305">
        <v>41316.409722222219</v>
      </c>
      <c r="C822" s="117" t="s">
        <v>707</v>
      </c>
      <c r="D822" s="117" t="s">
        <v>554</v>
      </c>
      <c r="E822" s="116"/>
      <c r="F822" s="348">
        <v>1</v>
      </c>
      <c r="G822" s="348">
        <v>35</v>
      </c>
      <c r="H822" s="348">
        <v>35</v>
      </c>
      <c r="I822" s="355">
        <v>3.0456896964317572E-4</v>
      </c>
      <c r="J822" s="355">
        <v>8.7019705612335906E-6</v>
      </c>
      <c r="K822" s="355">
        <v>0</v>
      </c>
      <c r="M822" s="364"/>
      <c r="N822" s="364"/>
    </row>
    <row r="823" spans="2:14" s="358" customFormat="1" x14ac:dyDescent="0.2">
      <c r="B823" s="305">
        <v>41316.377083333333</v>
      </c>
      <c r="C823" s="117" t="s">
        <v>626</v>
      </c>
      <c r="D823" s="117" t="s">
        <v>554</v>
      </c>
      <c r="E823" s="116"/>
      <c r="F823" s="348">
        <v>21</v>
      </c>
      <c r="G823" s="348">
        <v>207</v>
      </c>
      <c r="H823" s="348">
        <v>4347</v>
      </c>
      <c r="I823" s="355">
        <v>3.782746602968242E-2</v>
      </c>
      <c r="J823" s="355">
        <v>1.8274138178590543E-4</v>
      </c>
      <c r="K823" s="355">
        <v>0</v>
      </c>
      <c r="M823" s="364"/>
      <c r="N823" s="364"/>
    </row>
    <row r="824" spans="2:14" s="358" customFormat="1" x14ac:dyDescent="0.2">
      <c r="B824" s="305">
        <v>41316.378472222219</v>
      </c>
      <c r="C824" s="117" t="s">
        <v>750</v>
      </c>
      <c r="D824" s="117" t="s">
        <v>554</v>
      </c>
      <c r="E824" s="116"/>
      <c r="F824" s="348">
        <v>32</v>
      </c>
      <c r="G824" s="348">
        <v>157</v>
      </c>
      <c r="H824" s="348">
        <v>5024</v>
      </c>
      <c r="I824" s="355">
        <v>4.3718700099637561E-2</v>
      </c>
      <c r="J824" s="355">
        <v>2.784630579594749E-4</v>
      </c>
      <c r="K824" s="355">
        <v>0</v>
      </c>
      <c r="M824" s="364"/>
      <c r="N824" s="364"/>
    </row>
    <row r="825" spans="2:14" s="358" customFormat="1" x14ac:dyDescent="0.2">
      <c r="B825" s="305">
        <v>41316.385416666664</v>
      </c>
      <c r="C825" s="117" t="s">
        <v>550</v>
      </c>
      <c r="D825" s="117" t="s">
        <v>551</v>
      </c>
      <c r="E825" s="116"/>
      <c r="F825" s="348">
        <v>1</v>
      </c>
      <c r="G825" s="348">
        <v>190</v>
      </c>
      <c r="H825" s="348">
        <v>190</v>
      </c>
      <c r="I825" s="355">
        <v>7.3573971852147291E-4</v>
      </c>
      <c r="J825" s="355">
        <v>3.872314308007752E-6</v>
      </c>
      <c r="K825" s="355">
        <v>0</v>
      </c>
      <c r="M825" s="364"/>
      <c r="N825" s="364"/>
    </row>
    <row r="826" spans="2:14" s="358" customFormat="1" x14ac:dyDescent="0.2">
      <c r="B826" s="305">
        <v>41316.375</v>
      </c>
      <c r="C826" s="117" t="s">
        <v>762</v>
      </c>
      <c r="D826" s="117" t="s">
        <v>551</v>
      </c>
      <c r="E826" s="116"/>
      <c r="F826" s="348">
        <v>3</v>
      </c>
      <c r="G826" s="348">
        <v>280</v>
      </c>
      <c r="H826" s="348">
        <v>840</v>
      </c>
      <c r="I826" s="355">
        <v>3.2527440187265118E-3</v>
      </c>
      <c r="J826" s="355">
        <v>1.1616942924023257E-5</v>
      </c>
      <c r="K826" s="355">
        <v>0</v>
      </c>
      <c r="M826" s="364"/>
      <c r="N826" s="364"/>
    </row>
    <row r="827" spans="2:14" s="358" customFormat="1" x14ac:dyDescent="0.2">
      <c r="B827" s="305">
        <v>41316.506944444445</v>
      </c>
      <c r="C827" s="117" t="s">
        <v>612</v>
      </c>
      <c r="D827" s="117" t="s">
        <v>551</v>
      </c>
      <c r="E827" s="116"/>
      <c r="F827" s="348">
        <v>2</v>
      </c>
      <c r="G827" s="348">
        <v>10</v>
      </c>
      <c r="H827" s="348">
        <v>20</v>
      </c>
      <c r="I827" s="355">
        <v>7.7446286160155051E-5</v>
      </c>
      <c r="J827" s="355">
        <v>7.7446286160155041E-6</v>
      </c>
      <c r="K827" s="355">
        <v>0</v>
      </c>
      <c r="M827" s="364"/>
      <c r="N827" s="364"/>
    </row>
    <row r="828" spans="2:14" s="358" customFormat="1" x14ac:dyDescent="0.2">
      <c r="B828" s="305">
        <v>41316.392361111109</v>
      </c>
      <c r="C828" s="117" t="s">
        <v>673</v>
      </c>
      <c r="D828" s="117" t="s">
        <v>554</v>
      </c>
      <c r="E828" s="116"/>
      <c r="F828" s="348">
        <v>12</v>
      </c>
      <c r="G828" s="348">
        <v>95</v>
      </c>
      <c r="H828" s="348">
        <v>1140</v>
      </c>
      <c r="I828" s="355">
        <v>9.9202464398062944E-3</v>
      </c>
      <c r="J828" s="355">
        <v>1.0442364673480309E-4</v>
      </c>
      <c r="K828" s="355">
        <v>0</v>
      </c>
      <c r="M828" s="364"/>
      <c r="N828" s="364"/>
    </row>
    <row r="829" spans="2:14" s="358" customFormat="1" x14ac:dyDescent="0.2">
      <c r="B829" s="305">
        <v>41310.550694444442</v>
      </c>
      <c r="C829" s="117" t="s">
        <v>653</v>
      </c>
      <c r="D829" s="117" t="s">
        <v>554</v>
      </c>
      <c r="E829" s="116"/>
      <c r="F829" s="348">
        <v>39</v>
      </c>
      <c r="G829" s="348">
        <v>21.025641025641026</v>
      </c>
      <c r="H829" s="348">
        <v>820</v>
      </c>
      <c r="I829" s="355">
        <v>7.1356158602115449E-3</v>
      </c>
      <c r="J829" s="355">
        <v>3.3937685188811009E-4</v>
      </c>
      <c r="K829" s="355">
        <v>0</v>
      </c>
      <c r="M829" s="364"/>
      <c r="N829" s="364"/>
    </row>
    <row r="830" spans="2:14" s="358" customFormat="1" x14ac:dyDescent="0.2">
      <c r="B830" s="305">
        <v>41307.361111111109</v>
      </c>
      <c r="C830" s="117" t="s">
        <v>547</v>
      </c>
      <c r="D830" s="117" t="s">
        <v>542</v>
      </c>
      <c r="E830" s="116"/>
      <c r="F830" s="348">
        <v>1</v>
      </c>
      <c r="G830" s="348">
        <v>170</v>
      </c>
      <c r="H830" s="348">
        <v>170</v>
      </c>
      <c r="I830" s="355">
        <v>5.9219212105800342E-4</v>
      </c>
      <c r="J830" s="355">
        <v>3.4834830650470794E-6</v>
      </c>
      <c r="K830" s="355">
        <v>0</v>
      </c>
      <c r="M830" s="364"/>
      <c r="N830" s="364"/>
    </row>
    <row r="831" spans="2:14" s="358" customFormat="1" x14ac:dyDescent="0.2">
      <c r="B831" s="305">
        <v>41313.402777777781</v>
      </c>
      <c r="C831" s="117" t="s">
        <v>597</v>
      </c>
      <c r="D831" s="117" t="s">
        <v>551</v>
      </c>
      <c r="E831" s="116"/>
      <c r="F831" s="348">
        <v>3</v>
      </c>
      <c r="G831" s="348">
        <v>87</v>
      </c>
      <c r="H831" s="348">
        <v>261</v>
      </c>
      <c r="I831" s="355">
        <v>1.0106740343900234E-3</v>
      </c>
      <c r="J831" s="355">
        <v>1.1616942924023257E-5</v>
      </c>
      <c r="K831" s="355">
        <v>0</v>
      </c>
      <c r="M831" s="364"/>
      <c r="N831" s="364"/>
    </row>
    <row r="832" spans="2:14" s="358" customFormat="1" x14ac:dyDescent="0.2">
      <c r="B832" s="305">
        <v>41313.5</v>
      </c>
      <c r="C832" s="117" t="s">
        <v>597</v>
      </c>
      <c r="D832" s="117" t="s">
        <v>551</v>
      </c>
      <c r="E832" s="116"/>
      <c r="F832" s="348">
        <v>9</v>
      </c>
      <c r="G832" s="348">
        <v>90</v>
      </c>
      <c r="H832" s="348">
        <v>810</v>
      </c>
      <c r="I832" s="355">
        <v>3.1365745894862793E-3</v>
      </c>
      <c r="J832" s="355">
        <v>3.4850828772069771E-5</v>
      </c>
      <c r="K832" s="355">
        <v>0</v>
      </c>
      <c r="M832" s="364"/>
      <c r="N832" s="364"/>
    </row>
    <row r="833" spans="2:14" s="358" customFormat="1" x14ac:dyDescent="0.2">
      <c r="B833" s="305">
        <v>41311.368055555555</v>
      </c>
      <c r="C833" s="117" t="s">
        <v>607</v>
      </c>
      <c r="D833" s="117" t="s">
        <v>551</v>
      </c>
      <c r="E833" s="116"/>
      <c r="F833" s="348">
        <v>1</v>
      </c>
      <c r="G833" s="348">
        <v>175</v>
      </c>
      <c r="H833" s="348">
        <v>175</v>
      </c>
      <c r="I833" s="355">
        <v>6.7765500390135666E-4</v>
      </c>
      <c r="J833" s="355">
        <v>3.872314308007752E-6</v>
      </c>
      <c r="K833" s="355">
        <v>0</v>
      </c>
      <c r="M833" s="364"/>
      <c r="N833" s="364"/>
    </row>
    <row r="834" spans="2:14" s="358" customFormat="1" x14ac:dyDescent="0.2">
      <c r="B834" s="305">
        <v>41316.375</v>
      </c>
      <c r="C834" s="117" t="s">
        <v>567</v>
      </c>
      <c r="D834" s="117" t="s">
        <v>551</v>
      </c>
      <c r="E834" s="116"/>
      <c r="F834" s="348">
        <v>150</v>
      </c>
      <c r="G834" s="348">
        <v>378</v>
      </c>
      <c r="H834" s="348">
        <v>56700</v>
      </c>
      <c r="I834" s="355">
        <v>0.21956022126403957</v>
      </c>
      <c r="J834" s="355">
        <v>5.8084714620116283E-4</v>
      </c>
      <c r="K834" s="355">
        <v>0</v>
      </c>
      <c r="M834" s="364"/>
      <c r="N834" s="364"/>
    </row>
    <row r="835" spans="2:14" s="358" customFormat="1" x14ac:dyDescent="0.2">
      <c r="B835" s="305">
        <v>41313.376388888886</v>
      </c>
      <c r="C835" s="117" t="s">
        <v>595</v>
      </c>
      <c r="D835" s="117" t="s">
        <v>554</v>
      </c>
      <c r="E835" s="116"/>
      <c r="F835" s="348">
        <v>448</v>
      </c>
      <c r="G835" s="348">
        <v>268</v>
      </c>
      <c r="H835" s="348">
        <v>120064</v>
      </c>
      <c r="I835" s="355">
        <v>1.0447933934639499</v>
      </c>
      <c r="J835" s="355">
        <v>3.8984828114326489E-3</v>
      </c>
      <c r="K835" s="355">
        <v>0</v>
      </c>
      <c r="M835" s="364"/>
      <c r="N835" s="364"/>
    </row>
    <row r="836" spans="2:14" s="358" customFormat="1" x14ac:dyDescent="0.2">
      <c r="B836" s="305">
        <v>41316.46875</v>
      </c>
      <c r="C836" s="117" t="s">
        <v>656</v>
      </c>
      <c r="D836" s="117" t="s">
        <v>554</v>
      </c>
      <c r="E836" s="116"/>
      <c r="F836" s="348">
        <v>1</v>
      </c>
      <c r="G836" s="348">
        <v>45</v>
      </c>
      <c r="H836" s="348">
        <v>45</v>
      </c>
      <c r="I836" s="355">
        <v>3.9158867525551161E-4</v>
      </c>
      <c r="J836" s="355">
        <v>8.7019705612335906E-6</v>
      </c>
      <c r="K836" s="355">
        <v>0</v>
      </c>
      <c r="M836" s="364"/>
      <c r="N836" s="364"/>
    </row>
    <row r="837" spans="2:14" s="358" customFormat="1" x14ac:dyDescent="0.2">
      <c r="B837" s="305">
        <v>41316.458333333336</v>
      </c>
      <c r="C837" s="117" t="s">
        <v>656</v>
      </c>
      <c r="D837" s="117" t="s">
        <v>554</v>
      </c>
      <c r="E837" s="116"/>
      <c r="F837" s="348">
        <v>2</v>
      </c>
      <c r="G837" s="348">
        <v>33</v>
      </c>
      <c r="H837" s="348">
        <v>66</v>
      </c>
      <c r="I837" s="355">
        <v>5.7433005704141701E-4</v>
      </c>
      <c r="J837" s="355">
        <v>1.7403941122467181E-5</v>
      </c>
      <c r="K837" s="355">
        <v>0</v>
      </c>
      <c r="M837" s="364"/>
      <c r="N837" s="364"/>
    </row>
    <row r="838" spans="2:14" s="358" customFormat="1" x14ac:dyDescent="0.2">
      <c r="B838" s="305">
        <v>41316.572916666664</v>
      </c>
      <c r="C838" s="117" t="s">
        <v>656</v>
      </c>
      <c r="D838" s="117" t="s">
        <v>554</v>
      </c>
      <c r="E838" s="116"/>
      <c r="F838" s="348">
        <v>2</v>
      </c>
      <c r="G838" s="348">
        <v>40</v>
      </c>
      <c r="H838" s="348">
        <v>80</v>
      </c>
      <c r="I838" s="355">
        <v>6.9615764489868728E-4</v>
      </c>
      <c r="J838" s="355">
        <v>1.7403941122467181E-5</v>
      </c>
      <c r="K838" s="355">
        <v>0</v>
      </c>
      <c r="M838" s="364"/>
      <c r="N838" s="364"/>
    </row>
    <row r="839" spans="2:14" s="358" customFormat="1" x14ac:dyDescent="0.2">
      <c r="B839" s="305">
        <v>41317.397916666669</v>
      </c>
      <c r="C839" s="117" t="s">
        <v>657</v>
      </c>
      <c r="D839" s="117" t="s">
        <v>551</v>
      </c>
      <c r="E839" s="116"/>
      <c r="F839" s="348">
        <v>33</v>
      </c>
      <c r="G839" s="348">
        <v>298</v>
      </c>
      <c r="H839" s="348">
        <v>9834</v>
      </c>
      <c r="I839" s="355">
        <v>3.808033890494824E-2</v>
      </c>
      <c r="J839" s="355">
        <v>1.2778637216425583E-4</v>
      </c>
      <c r="K839" s="355">
        <v>0</v>
      </c>
      <c r="M839" s="364"/>
      <c r="N839" s="364"/>
    </row>
    <row r="840" spans="2:14" s="358" customFormat="1" x14ac:dyDescent="0.2">
      <c r="B840" s="305">
        <v>41318.371527777781</v>
      </c>
      <c r="C840" s="117" t="s">
        <v>622</v>
      </c>
      <c r="D840" s="117" t="s">
        <v>554</v>
      </c>
      <c r="E840" s="116"/>
      <c r="F840" s="348">
        <v>19</v>
      </c>
      <c r="G840" s="348">
        <v>330</v>
      </c>
      <c r="H840" s="348">
        <v>6270</v>
      </c>
      <c r="I840" s="355">
        <v>5.4561355418934615E-2</v>
      </c>
      <c r="J840" s="355">
        <v>1.6533744066343824E-4</v>
      </c>
      <c r="K840" s="355">
        <v>0</v>
      </c>
      <c r="M840" s="364"/>
      <c r="N840" s="364"/>
    </row>
    <row r="841" spans="2:14" s="358" customFormat="1" x14ac:dyDescent="0.2">
      <c r="B841" s="305">
        <v>41318.413194444445</v>
      </c>
      <c r="C841" s="117" t="s">
        <v>657</v>
      </c>
      <c r="D841" s="117" t="s">
        <v>551</v>
      </c>
      <c r="E841" s="116"/>
      <c r="F841" s="348">
        <v>4</v>
      </c>
      <c r="G841" s="348">
        <v>303</v>
      </c>
      <c r="H841" s="348">
        <v>1212</v>
      </c>
      <c r="I841" s="355">
        <v>4.6932449413053957E-3</v>
      </c>
      <c r="J841" s="355">
        <v>1.5489257232031008E-5</v>
      </c>
      <c r="K841" s="355">
        <v>0</v>
      </c>
      <c r="M841" s="364"/>
      <c r="N841" s="364"/>
    </row>
    <row r="842" spans="2:14" s="358" customFormat="1" x14ac:dyDescent="0.2">
      <c r="B842" s="305">
        <v>41317.395833333336</v>
      </c>
      <c r="C842" s="117" t="s">
        <v>656</v>
      </c>
      <c r="D842" s="117" t="s">
        <v>554</v>
      </c>
      <c r="E842" s="116"/>
      <c r="F842" s="348">
        <v>1</v>
      </c>
      <c r="G842" s="348">
        <v>210</v>
      </c>
      <c r="H842" s="348">
        <v>210</v>
      </c>
      <c r="I842" s="355">
        <v>1.8274138178590541E-3</v>
      </c>
      <c r="J842" s="355">
        <v>8.7019705612335906E-6</v>
      </c>
      <c r="K842" s="355">
        <v>0</v>
      </c>
      <c r="M842" s="364"/>
      <c r="N842" s="364"/>
    </row>
    <row r="843" spans="2:14" s="358" customFormat="1" x14ac:dyDescent="0.2">
      <c r="B843" s="305">
        <v>41317.458333333336</v>
      </c>
      <c r="C843" s="117" t="s">
        <v>656</v>
      </c>
      <c r="D843" s="117" t="s">
        <v>554</v>
      </c>
      <c r="E843" s="116"/>
      <c r="F843" s="348">
        <v>5</v>
      </c>
      <c r="G843" s="348">
        <v>265</v>
      </c>
      <c r="H843" s="348">
        <v>1325</v>
      </c>
      <c r="I843" s="355">
        <v>1.1530110993634508E-2</v>
      </c>
      <c r="J843" s="355">
        <v>4.3509852806167955E-5</v>
      </c>
      <c r="K843" s="355">
        <v>0</v>
      </c>
      <c r="M843" s="364"/>
      <c r="N843" s="364"/>
    </row>
    <row r="844" spans="2:14" s="358" customFormat="1" x14ac:dyDescent="0.2">
      <c r="B844" s="305">
        <v>41318.357638888891</v>
      </c>
      <c r="C844" s="117" t="s">
        <v>685</v>
      </c>
      <c r="D844" s="117" t="s">
        <v>554</v>
      </c>
      <c r="E844" s="116"/>
      <c r="F844" s="348">
        <v>6</v>
      </c>
      <c r="G844" s="348">
        <v>525</v>
      </c>
      <c r="H844" s="348">
        <v>3150</v>
      </c>
      <c r="I844" s="355">
        <v>2.7411207267885814E-2</v>
      </c>
      <c r="J844" s="355">
        <v>5.2211823367401547E-5</v>
      </c>
      <c r="K844" s="355">
        <v>0</v>
      </c>
      <c r="M844" s="364"/>
      <c r="N844" s="364"/>
    </row>
    <row r="845" spans="2:14" s="358" customFormat="1" x14ac:dyDescent="0.2">
      <c r="B845" s="305">
        <v>41318.385416666664</v>
      </c>
      <c r="C845" s="117" t="s">
        <v>685</v>
      </c>
      <c r="D845" s="117" t="s">
        <v>554</v>
      </c>
      <c r="E845" s="116"/>
      <c r="F845" s="348">
        <v>2</v>
      </c>
      <c r="G845" s="348">
        <v>265</v>
      </c>
      <c r="H845" s="348">
        <v>530</v>
      </c>
      <c r="I845" s="355">
        <v>4.6120443974538034E-3</v>
      </c>
      <c r="J845" s="355">
        <v>1.7403941122467181E-5</v>
      </c>
      <c r="K845" s="355">
        <v>0</v>
      </c>
      <c r="M845" s="364"/>
      <c r="N845" s="364"/>
    </row>
    <row r="846" spans="2:14" s="358" customFormat="1" x14ac:dyDescent="0.2">
      <c r="B846" s="305">
        <v>41317.496527777781</v>
      </c>
      <c r="C846" s="117" t="s">
        <v>656</v>
      </c>
      <c r="D846" s="117" t="s">
        <v>554</v>
      </c>
      <c r="E846" s="116"/>
      <c r="F846" s="348">
        <v>1</v>
      </c>
      <c r="G846" s="348">
        <v>50</v>
      </c>
      <c r="H846" s="348">
        <v>50</v>
      </c>
      <c r="I846" s="355">
        <v>4.3509852806167959E-4</v>
      </c>
      <c r="J846" s="355">
        <v>8.7019705612335906E-6</v>
      </c>
      <c r="K846" s="355">
        <v>0</v>
      </c>
      <c r="M846" s="364"/>
      <c r="N846" s="364"/>
    </row>
    <row r="847" spans="2:14" s="358" customFormat="1" x14ac:dyDescent="0.2">
      <c r="B847" s="305">
        <v>41318.388194444444</v>
      </c>
      <c r="C847" s="117" t="s">
        <v>622</v>
      </c>
      <c r="D847" s="117" t="s">
        <v>554</v>
      </c>
      <c r="E847" s="116"/>
      <c r="F847" s="348">
        <v>350</v>
      </c>
      <c r="G847" s="348">
        <v>186</v>
      </c>
      <c r="H847" s="348">
        <v>65100</v>
      </c>
      <c r="I847" s="355">
        <v>0.56649828353630682</v>
      </c>
      <c r="J847" s="355">
        <v>3.0456896964317572E-3</v>
      </c>
      <c r="K847" s="355">
        <v>0</v>
      </c>
      <c r="M847" s="364"/>
      <c r="N847" s="364"/>
    </row>
    <row r="848" spans="2:14" s="358" customFormat="1" x14ac:dyDescent="0.2">
      <c r="B848" s="305">
        <v>41318.408333333333</v>
      </c>
      <c r="C848" s="117" t="s">
        <v>657</v>
      </c>
      <c r="D848" s="117" t="s">
        <v>551</v>
      </c>
      <c r="E848" s="116"/>
      <c r="F848" s="348">
        <v>345</v>
      </c>
      <c r="G848" s="348">
        <v>214</v>
      </c>
      <c r="H848" s="348">
        <v>73830</v>
      </c>
      <c r="I848" s="355">
        <v>0.28589296536021236</v>
      </c>
      <c r="J848" s="355">
        <v>1.3359484362626746E-3</v>
      </c>
      <c r="K848" s="355">
        <v>0</v>
      </c>
      <c r="M848" s="364"/>
      <c r="N848" s="364"/>
    </row>
    <row r="849" spans="2:14" s="358" customFormat="1" x14ac:dyDescent="0.2">
      <c r="B849" s="305">
        <v>41318.381944444445</v>
      </c>
      <c r="C849" s="117" t="s">
        <v>697</v>
      </c>
      <c r="D849" s="117" t="s">
        <v>551</v>
      </c>
      <c r="E849" s="116"/>
      <c r="F849" s="348">
        <v>8</v>
      </c>
      <c r="G849" s="348">
        <v>340</v>
      </c>
      <c r="H849" s="348">
        <v>2720</v>
      </c>
      <c r="I849" s="355">
        <v>1.0532694917781086E-2</v>
      </c>
      <c r="J849" s="355">
        <v>3.0978514464062016E-5</v>
      </c>
      <c r="K849" s="355">
        <v>0</v>
      </c>
      <c r="M849" s="364"/>
      <c r="N849" s="364"/>
    </row>
    <row r="850" spans="2:14" s="358" customFormat="1" x14ac:dyDescent="0.2">
      <c r="B850" s="305">
        <v>41318.513888888891</v>
      </c>
      <c r="C850" s="117" t="s">
        <v>660</v>
      </c>
      <c r="D850" s="117" t="s">
        <v>551</v>
      </c>
      <c r="E850" s="116"/>
      <c r="F850" s="348">
        <v>1</v>
      </c>
      <c r="G850" s="348">
        <v>40</v>
      </c>
      <c r="H850" s="348">
        <v>40</v>
      </c>
      <c r="I850" s="355">
        <v>1.548925723203101E-4</v>
      </c>
      <c r="J850" s="355">
        <v>3.872314308007752E-6</v>
      </c>
      <c r="K850" s="355">
        <v>0</v>
      </c>
      <c r="M850" s="364"/>
      <c r="N850" s="364"/>
    </row>
    <row r="851" spans="2:14" s="358" customFormat="1" x14ac:dyDescent="0.2">
      <c r="B851" s="305">
        <v>41318.576388888891</v>
      </c>
      <c r="C851" s="117" t="s">
        <v>657</v>
      </c>
      <c r="D851" s="117" t="s">
        <v>551</v>
      </c>
      <c r="E851" s="116"/>
      <c r="F851" s="348">
        <v>13</v>
      </c>
      <c r="G851" s="348">
        <v>70</v>
      </c>
      <c r="H851" s="348">
        <v>910</v>
      </c>
      <c r="I851" s="355">
        <v>3.5238060202870546E-3</v>
      </c>
      <c r="J851" s="355">
        <v>5.0340086004100782E-5</v>
      </c>
      <c r="K851" s="355">
        <v>0</v>
      </c>
      <c r="M851" s="364"/>
      <c r="N851" s="364"/>
    </row>
    <row r="852" spans="2:14" s="358" customFormat="1" x14ac:dyDescent="0.2">
      <c r="B852" s="305">
        <v>41319.385416666664</v>
      </c>
      <c r="C852" s="117" t="s">
        <v>656</v>
      </c>
      <c r="D852" s="117" t="s">
        <v>554</v>
      </c>
      <c r="E852" s="116"/>
      <c r="F852" s="348">
        <v>137</v>
      </c>
      <c r="G852" s="348">
        <v>342</v>
      </c>
      <c r="H852" s="348">
        <v>46854</v>
      </c>
      <c r="I852" s="355">
        <v>0.40772212867603869</v>
      </c>
      <c r="J852" s="355">
        <v>1.1921699668890021E-3</v>
      </c>
      <c r="K852" s="355">
        <v>0</v>
      </c>
      <c r="M852" s="364"/>
      <c r="N852" s="364"/>
    </row>
    <row r="853" spans="2:14" s="358" customFormat="1" x14ac:dyDescent="0.2">
      <c r="B853" s="305">
        <v>41318.375</v>
      </c>
      <c r="C853" s="117" t="s">
        <v>629</v>
      </c>
      <c r="D853" s="117" t="s">
        <v>551</v>
      </c>
      <c r="E853" s="116"/>
      <c r="F853" s="348">
        <v>3</v>
      </c>
      <c r="G853" s="348">
        <v>380</v>
      </c>
      <c r="H853" s="348">
        <v>1140</v>
      </c>
      <c r="I853" s="355">
        <v>4.4144383111288377E-3</v>
      </c>
      <c r="J853" s="355">
        <v>1.1616942924023257E-5</v>
      </c>
      <c r="K853" s="355">
        <v>0</v>
      </c>
      <c r="M853" s="364"/>
      <c r="N853" s="364"/>
    </row>
    <row r="854" spans="2:14" s="358" customFormat="1" x14ac:dyDescent="0.2">
      <c r="B854" s="305">
        <v>41317.402083333334</v>
      </c>
      <c r="C854" s="117" t="s">
        <v>758</v>
      </c>
      <c r="D854" s="117" t="s">
        <v>554</v>
      </c>
      <c r="E854" s="116"/>
      <c r="F854" s="348">
        <v>2</v>
      </c>
      <c r="G854" s="348">
        <v>31</v>
      </c>
      <c r="H854" s="348">
        <v>62</v>
      </c>
      <c r="I854" s="355">
        <v>5.395221747964827E-4</v>
      </c>
      <c r="J854" s="355">
        <v>1.7403941122467181E-5</v>
      </c>
      <c r="K854" s="355">
        <v>0</v>
      </c>
      <c r="M854" s="364"/>
      <c r="N854" s="364"/>
    </row>
    <row r="855" spans="2:14" s="358" customFormat="1" x14ac:dyDescent="0.2">
      <c r="B855" s="305">
        <v>41317.384722222225</v>
      </c>
      <c r="C855" s="117" t="s">
        <v>681</v>
      </c>
      <c r="D855" s="117" t="s">
        <v>554</v>
      </c>
      <c r="E855" s="116"/>
      <c r="F855" s="348">
        <v>4</v>
      </c>
      <c r="G855" s="348">
        <v>136</v>
      </c>
      <c r="H855" s="348">
        <v>544</v>
      </c>
      <c r="I855" s="355">
        <v>4.7338719853110738E-3</v>
      </c>
      <c r="J855" s="355">
        <v>3.4807882244934363E-5</v>
      </c>
      <c r="K855" s="355">
        <v>0</v>
      </c>
      <c r="M855" s="364"/>
      <c r="N855" s="364"/>
    </row>
    <row r="856" spans="2:14" s="358" customFormat="1" x14ac:dyDescent="0.2">
      <c r="B856" s="305">
        <v>41317.456944444442</v>
      </c>
      <c r="C856" s="117" t="s">
        <v>758</v>
      </c>
      <c r="D856" s="117" t="s">
        <v>554</v>
      </c>
      <c r="E856" s="116"/>
      <c r="F856" s="348">
        <v>7</v>
      </c>
      <c r="G856" s="348">
        <v>48</v>
      </c>
      <c r="H856" s="348">
        <v>336</v>
      </c>
      <c r="I856" s="355">
        <v>2.9238621085744868E-3</v>
      </c>
      <c r="J856" s="355">
        <v>6.0913793928635139E-5</v>
      </c>
      <c r="K856" s="355">
        <v>0</v>
      </c>
      <c r="M856" s="364"/>
      <c r="N856" s="364"/>
    </row>
    <row r="857" spans="2:14" s="358" customFormat="1" x14ac:dyDescent="0.2">
      <c r="B857" s="305">
        <v>41317.375</v>
      </c>
      <c r="C857" s="117" t="s">
        <v>660</v>
      </c>
      <c r="D857" s="117" t="s">
        <v>551</v>
      </c>
      <c r="E857" s="116"/>
      <c r="F857" s="348">
        <v>24</v>
      </c>
      <c r="G857" s="348">
        <v>260</v>
      </c>
      <c r="H857" s="348">
        <v>6240</v>
      </c>
      <c r="I857" s="355">
        <v>2.4163241281968374E-2</v>
      </c>
      <c r="J857" s="355">
        <v>9.2935543392186056E-5</v>
      </c>
      <c r="K857" s="355">
        <v>0</v>
      </c>
      <c r="M857" s="364"/>
      <c r="N857" s="364"/>
    </row>
    <row r="858" spans="2:14" s="358" customFormat="1" x14ac:dyDescent="0.2">
      <c r="B858" s="305">
        <v>41317.555555555555</v>
      </c>
      <c r="C858" s="117" t="s">
        <v>758</v>
      </c>
      <c r="D858" s="117" t="s">
        <v>554</v>
      </c>
      <c r="E858" s="116"/>
      <c r="F858" s="348">
        <v>2</v>
      </c>
      <c r="G858" s="348">
        <v>30</v>
      </c>
      <c r="H858" s="348">
        <v>60</v>
      </c>
      <c r="I858" s="355">
        <v>5.2211823367401549E-4</v>
      </c>
      <c r="J858" s="355">
        <v>1.7403941122467181E-5</v>
      </c>
      <c r="K858" s="355">
        <v>0</v>
      </c>
      <c r="M858" s="364"/>
      <c r="N858" s="364"/>
    </row>
    <row r="859" spans="2:14" s="358" customFormat="1" x14ac:dyDescent="0.2">
      <c r="B859" s="305">
        <v>41319.395833333336</v>
      </c>
      <c r="C859" s="117" t="s">
        <v>657</v>
      </c>
      <c r="D859" s="117" t="s">
        <v>551</v>
      </c>
      <c r="E859" s="116"/>
      <c r="F859" s="348">
        <v>1</v>
      </c>
      <c r="G859" s="348">
        <v>31</v>
      </c>
      <c r="H859" s="348">
        <v>31</v>
      </c>
      <c r="I859" s="355">
        <v>1.2004174354824032E-4</v>
      </c>
      <c r="J859" s="355">
        <v>3.872314308007752E-6</v>
      </c>
      <c r="K859" s="355">
        <v>0</v>
      </c>
      <c r="M859" s="364"/>
      <c r="N859" s="364"/>
    </row>
    <row r="860" spans="2:14" s="358" customFormat="1" x14ac:dyDescent="0.2">
      <c r="B860" s="305">
        <v>41319.378472222219</v>
      </c>
      <c r="C860" s="117" t="s">
        <v>697</v>
      </c>
      <c r="D860" s="117" t="s">
        <v>551</v>
      </c>
      <c r="E860" s="116"/>
      <c r="F860" s="348">
        <v>29</v>
      </c>
      <c r="G860" s="348">
        <v>190</v>
      </c>
      <c r="H860" s="348">
        <v>5510</v>
      </c>
      <c r="I860" s="355">
        <v>2.1336451837122714E-2</v>
      </c>
      <c r="J860" s="355">
        <v>1.1229711493222481E-4</v>
      </c>
      <c r="K860" s="355">
        <v>0</v>
      </c>
      <c r="M860" s="364"/>
      <c r="N860" s="364"/>
    </row>
    <row r="861" spans="2:14" s="358" customFormat="1" x14ac:dyDescent="0.2">
      <c r="B861" s="305">
        <v>41319.398611111108</v>
      </c>
      <c r="C861" s="117" t="s">
        <v>758</v>
      </c>
      <c r="D861" s="117" t="s">
        <v>554</v>
      </c>
      <c r="E861" s="116"/>
      <c r="F861" s="348">
        <v>42</v>
      </c>
      <c r="G861" s="348">
        <v>228</v>
      </c>
      <c r="H861" s="348">
        <v>9576</v>
      </c>
      <c r="I861" s="355">
        <v>8.3330070094372877E-2</v>
      </c>
      <c r="J861" s="355">
        <v>3.6548276357181085E-4</v>
      </c>
      <c r="K861" s="355">
        <v>0</v>
      </c>
      <c r="M861" s="364"/>
      <c r="N861" s="364"/>
    </row>
    <row r="862" spans="2:14" s="358" customFormat="1" x14ac:dyDescent="0.2">
      <c r="B862" s="305">
        <v>41317.392361111109</v>
      </c>
      <c r="C862" s="117" t="s">
        <v>748</v>
      </c>
      <c r="D862" s="117" t="s">
        <v>551</v>
      </c>
      <c r="E862" s="116"/>
      <c r="F862" s="348">
        <v>70</v>
      </c>
      <c r="G862" s="348">
        <v>615</v>
      </c>
      <c r="H862" s="348">
        <v>43050</v>
      </c>
      <c r="I862" s="355">
        <v>0.16670313095973374</v>
      </c>
      <c r="J862" s="355">
        <v>2.7106200156054268E-4</v>
      </c>
      <c r="K862" s="355">
        <v>0</v>
      </c>
      <c r="M862" s="364"/>
      <c r="N862" s="364"/>
    </row>
    <row r="863" spans="2:14" s="358" customFormat="1" x14ac:dyDescent="0.2">
      <c r="B863" s="305">
        <v>41317.382638888892</v>
      </c>
      <c r="C863" s="117" t="s">
        <v>569</v>
      </c>
      <c r="D863" s="117" t="s">
        <v>551</v>
      </c>
      <c r="E863" s="116"/>
      <c r="F863" s="348">
        <v>2</v>
      </c>
      <c r="G863" s="348">
        <v>159</v>
      </c>
      <c r="H863" s="348">
        <v>318</v>
      </c>
      <c r="I863" s="355">
        <v>1.2313959499464652E-3</v>
      </c>
      <c r="J863" s="355">
        <v>7.7446286160155041E-6</v>
      </c>
      <c r="K863" s="355">
        <v>0</v>
      </c>
      <c r="M863" s="364"/>
      <c r="N863" s="364"/>
    </row>
    <row r="864" spans="2:14" s="358" customFormat="1" x14ac:dyDescent="0.2">
      <c r="B864" s="305">
        <v>41317.333333333336</v>
      </c>
      <c r="C864" s="117" t="s">
        <v>661</v>
      </c>
      <c r="D864" s="117" t="s">
        <v>554</v>
      </c>
      <c r="E864" s="116"/>
      <c r="F864" s="348">
        <v>1</v>
      </c>
      <c r="G864" s="348">
        <v>220</v>
      </c>
      <c r="H864" s="348">
        <v>220</v>
      </c>
      <c r="I864" s="355">
        <v>1.91443352347139E-3</v>
      </c>
      <c r="J864" s="355">
        <v>8.7019705612335906E-6</v>
      </c>
      <c r="K864" s="355">
        <v>0</v>
      </c>
      <c r="M864" s="364"/>
      <c r="N864" s="364"/>
    </row>
    <row r="865" spans="2:14" s="358" customFormat="1" x14ac:dyDescent="0.2">
      <c r="B865" s="305">
        <v>41318.364583333336</v>
      </c>
      <c r="C865" s="117" t="s">
        <v>569</v>
      </c>
      <c r="D865" s="117" t="s">
        <v>551</v>
      </c>
      <c r="E865" s="116"/>
      <c r="F865" s="348">
        <v>1</v>
      </c>
      <c r="G865" s="348">
        <v>340</v>
      </c>
      <c r="H865" s="348">
        <v>340</v>
      </c>
      <c r="I865" s="355">
        <v>1.3165868647226357E-3</v>
      </c>
      <c r="J865" s="355">
        <v>3.872314308007752E-6</v>
      </c>
      <c r="K865" s="355">
        <v>0</v>
      </c>
      <c r="M865" s="364"/>
      <c r="N865" s="364"/>
    </row>
    <row r="866" spans="2:14" s="358" customFormat="1" x14ac:dyDescent="0.2">
      <c r="B866" s="305">
        <v>41317.434027777781</v>
      </c>
      <c r="C866" s="117" t="s">
        <v>601</v>
      </c>
      <c r="D866" s="117" t="s">
        <v>551</v>
      </c>
      <c r="E866" s="116"/>
      <c r="F866" s="348">
        <v>1</v>
      </c>
      <c r="G866" s="348">
        <v>245</v>
      </c>
      <c r="H866" s="348">
        <v>245</v>
      </c>
      <c r="I866" s="355">
        <v>9.4871700546189934E-4</v>
      </c>
      <c r="J866" s="355">
        <v>3.872314308007752E-6</v>
      </c>
      <c r="K866" s="355">
        <v>0</v>
      </c>
      <c r="M866" s="364"/>
      <c r="N866" s="364"/>
    </row>
    <row r="867" spans="2:14" s="358" customFormat="1" x14ac:dyDescent="0.2">
      <c r="B867" s="305">
        <v>41317.517361111109</v>
      </c>
      <c r="C867" s="117" t="s">
        <v>598</v>
      </c>
      <c r="D867" s="117" t="s">
        <v>551</v>
      </c>
      <c r="E867" s="116"/>
      <c r="F867" s="348">
        <v>1</v>
      </c>
      <c r="G867" s="348">
        <v>45</v>
      </c>
      <c r="H867" s="348">
        <v>45</v>
      </c>
      <c r="I867" s="355">
        <v>1.7425414386034886E-4</v>
      </c>
      <c r="J867" s="355">
        <v>3.872314308007752E-6</v>
      </c>
      <c r="K867" s="355">
        <v>0</v>
      </c>
      <c r="M867" s="364"/>
      <c r="N867" s="364"/>
    </row>
    <row r="868" spans="2:14" s="358" customFormat="1" x14ac:dyDescent="0.2">
      <c r="B868" s="305">
        <v>41317.495833333334</v>
      </c>
      <c r="C868" s="117" t="s">
        <v>570</v>
      </c>
      <c r="D868" s="117" t="s">
        <v>551</v>
      </c>
      <c r="E868" s="116"/>
      <c r="F868" s="348">
        <v>2</v>
      </c>
      <c r="G868" s="348">
        <v>171</v>
      </c>
      <c r="H868" s="348">
        <v>342</v>
      </c>
      <c r="I868" s="355">
        <v>1.3243314933386514E-3</v>
      </c>
      <c r="J868" s="355">
        <v>7.7446286160155041E-6</v>
      </c>
      <c r="K868" s="355">
        <v>0</v>
      </c>
      <c r="M868" s="364"/>
      <c r="N868" s="364"/>
    </row>
    <row r="869" spans="2:14" s="358" customFormat="1" x14ac:dyDescent="0.2">
      <c r="B869" s="305">
        <v>41317.479166666664</v>
      </c>
      <c r="C869" s="117" t="s">
        <v>598</v>
      </c>
      <c r="D869" s="117" t="s">
        <v>551</v>
      </c>
      <c r="E869" s="116"/>
      <c r="F869" s="348">
        <v>1</v>
      </c>
      <c r="G869" s="348">
        <v>40</v>
      </c>
      <c r="H869" s="348">
        <v>40</v>
      </c>
      <c r="I869" s="355">
        <v>1.548925723203101E-4</v>
      </c>
      <c r="J869" s="355">
        <v>3.872314308007752E-6</v>
      </c>
      <c r="K869" s="355">
        <v>0</v>
      </c>
      <c r="M869" s="364"/>
      <c r="N869" s="364"/>
    </row>
    <row r="870" spans="2:14" s="358" customFormat="1" x14ac:dyDescent="0.2">
      <c r="B870" s="305">
        <v>41317.413194444445</v>
      </c>
      <c r="C870" s="117" t="s">
        <v>598</v>
      </c>
      <c r="D870" s="117" t="s">
        <v>551</v>
      </c>
      <c r="E870" s="116"/>
      <c r="F870" s="348">
        <v>15</v>
      </c>
      <c r="G870" s="348">
        <v>35</v>
      </c>
      <c r="H870" s="348">
        <v>525</v>
      </c>
      <c r="I870" s="355">
        <v>2.0329650117040699E-3</v>
      </c>
      <c r="J870" s="355">
        <v>5.8084714620116285E-5</v>
      </c>
      <c r="K870" s="355">
        <v>0</v>
      </c>
      <c r="M870" s="364"/>
      <c r="N870" s="364"/>
    </row>
    <row r="871" spans="2:14" s="358" customFormat="1" x14ac:dyDescent="0.2">
      <c r="B871" s="305">
        <v>41316.534722222219</v>
      </c>
      <c r="C871" s="117" t="s">
        <v>750</v>
      </c>
      <c r="D871" s="117" t="s">
        <v>554</v>
      </c>
      <c r="E871" s="116"/>
      <c r="F871" s="348">
        <v>18</v>
      </c>
      <c r="G871" s="348">
        <v>110</v>
      </c>
      <c r="H871" s="348">
        <v>1980</v>
      </c>
      <c r="I871" s="355">
        <v>1.7229901711242512E-2</v>
      </c>
      <c r="J871" s="355">
        <v>1.5663547010220463E-4</v>
      </c>
      <c r="K871" s="355">
        <v>0</v>
      </c>
      <c r="M871" s="364"/>
      <c r="N871" s="364"/>
    </row>
    <row r="872" spans="2:14" s="358" customFormat="1" x14ac:dyDescent="0.2">
      <c r="B872" s="305">
        <v>41318.375</v>
      </c>
      <c r="C872" s="117" t="s">
        <v>672</v>
      </c>
      <c r="D872" s="117" t="s">
        <v>551</v>
      </c>
      <c r="E872" s="116"/>
      <c r="F872" s="348">
        <v>16</v>
      </c>
      <c r="G872" s="348">
        <v>230</v>
      </c>
      <c r="H872" s="348">
        <v>3680</v>
      </c>
      <c r="I872" s="355">
        <v>1.4250116653468529E-2</v>
      </c>
      <c r="J872" s="355">
        <v>6.1957028928124033E-5</v>
      </c>
      <c r="K872" s="355">
        <v>0</v>
      </c>
      <c r="M872" s="364"/>
      <c r="N872" s="364"/>
    </row>
    <row r="873" spans="2:14" s="358" customFormat="1" x14ac:dyDescent="0.2">
      <c r="B873" s="305">
        <v>41318.465277777781</v>
      </c>
      <c r="C873" s="117" t="s">
        <v>748</v>
      </c>
      <c r="D873" s="117" t="s">
        <v>551</v>
      </c>
      <c r="E873" s="116"/>
      <c r="F873" s="348">
        <v>59</v>
      </c>
      <c r="G873" s="348">
        <v>250</v>
      </c>
      <c r="H873" s="348">
        <v>14750</v>
      </c>
      <c r="I873" s="355">
        <v>5.7116636043114351E-2</v>
      </c>
      <c r="J873" s="355">
        <v>2.284665441724574E-4</v>
      </c>
      <c r="K873" s="355">
        <v>0</v>
      </c>
      <c r="M873" s="364"/>
      <c r="N873" s="364"/>
    </row>
    <row r="874" spans="2:14" s="358" customFormat="1" x14ac:dyDescent="0.2">
      <c r="B874" s="305">
        <v>41318.388888888891</v>
      </c>
      <c r="C874" s="117" t="s">
        <v>601</v>
      </c>
      <c r="D874" s="117" t="s">
        <v>551</v>
      </c>
      <c r="E874" s="116"/>
      <c r="F874" s="348">
        <v>28</v>
      </c>
      <c r="G874" s="348">
        <v>460</v>
      </c>
      <c r="H874" s="348">
        <v>12880</v>
      </c>
      <c r="I874" s="355">
        <v>4.987540828713985E-2</v>
      </c>
      <c r="J874" s="355">
        <v>1.0842480062421706E-4</v>
      </c>
      <c r="K874" s="355">
        <v>0</v>
      </c>
      <c r="M874" s="364"/>
      <c r="N874" s="364"/>
    </row>
    <row r="875" spans="2:14" s="358" customFormat="1" x14ac:dyDescent="0.2">
      <c r="B875" s="305">
        <v>41318.436111111114</v>
      </c>
      <c r="C875" s="117" t="s">
        <v>598</v>
      </c>
      <c r="D875" s="117" t="s">
        <v>551</v>
      </c>
      <c r="E875" s="116"/>
      <c r="F875" s="348">
        <v>48</v>
      </c>
      <c r="G875" s="348">
        <v>7</v>
      </c>
      <c r="H875" s="348">
        <v>336</v>
      </c>
      <c r="I875" s="355">
        <v>1.3010976074906049E-3</v>
      </c>
      <c r="J875" s="355">
        <v>1.8587108678437211E-4</v>
      </c>
      <c r="K875" s="355">
        <v>0</v>
      </c>
      <c r="M875" s="364"/>
      <c r="N875" s="364"/>
    </row>
    <row r="876" spans="2:14" s="358" customFormat="1" x14ac:dyDescent="0.2">
      <c r="B876" s="305">
        <v>41318.4375</v>
      </c>
      <c r="C876" s="117" t="s">
        <v>649</v>
      </c>
      <c r="D876" s="117" t="s">
        <v>551</v>
      </c>
      <c r="E876" s="116"/>
      <c r="F876" s="348">
        <v>5</v>
      </c>
      <c r="G876" s="348">
        <v>250</v>
      </c>
      <c r="H876" s="348">
        <v>1250</v>
      </c>
      <c r="I876" s="355">
        <v>4.8403928850096903E-3</v>
      </c>
      <c r="J876" s="355">
        <v>1.9361571540038763E-5</v>
      </c>
      <c r="K876" s="355">
        <v>0</v>
      </c>
      <c r="M876" s="364"/>
      <c r="N876" s="364"/>
    </row>
    <row r="877" spans="2:14" s="358" customFormat="1" x14ac:dyDescent="0.2">
      <c r="B877" s="305">
        <v>41317.416666666664</v>
      </c>
      <c r="C877" s="117" t="s">
        <v>556</v>
      </c>
      <c r="D877" s="117" t="s">
        <v>551</v>
      </c>
      <c r="E877" s="116"/>
      <c r="F877" s="348">
        <v>5</v>
      </c>
      <c r="G877" s="348">
        <v>280</v>
      </c>
      <c r="H877" s="348">
        <v>1400</v>
      </c>
      <c r="I877" s="355">
        <v>5.4212400312108533E-3</v>
      </c>
      <c r="J877" s="355">
        <v>1.9361571540038763E-5</v>
      </c>
      <c r="K877" s="355">
        <v>0</v>
      </c>
      <c r="M877" s="364"/>
      <c r="N877" s="364"/>
    </row>
    <row r="878" spans="2:14" s="358" customFormat="1" x14ac:dyDescent="0.2">
      <c r="B878" s="305">
        <v>41318.359027777777</v>
      </c>
      <c r="C878" s="117" t="s">
        <v>570</v>
      </c>
      <c r="D878" s="117" t="s">
        <v>551</v>
      </c>
      <c r="E878" s="116"/>
      <c r="F878" s="348">
        <v>2</v>
      </c>
      <c r="G878" s="348">
        <v>213</v>
      </c>
      <c r="H878" s="348">
        <v>426</v>
      </c>
      <c r="I878" s="355">
        <v>1.6496058952113026E-3</v>
      </c>
      <c r="J878" s="355">
        <v>7.7446286160155041E-6</v>
      </c>
      <c r="K878" s="355">
        <v>0</v>
      </c>
      <c r="M878" s="364"/>
      <c r="N878" s="364"/>
    </row>
    <row r="879" spans="2:14" s="358" customFormat="1" x14ac:dyDescent="0.2">
      <c r="B879" s="305">
        <v>41319.354166666664</v>
      </c>
      <c r="C879" s="117" t="s">
        <v>570</v>
      </c>
      <c r="D879" s="117" t="s">
        <v>551</v>
      </c>
      <c r="E879" s="116"/>
      <c r="F879" s="348">
        <v>1</v>
      </c>
      <c r="G879" s="348">
        <v>600</v>
      </c>
      <c r="H879" s="348">
        <v>600</v>
      </c>
      <c r="I879" s="355">
        <v>2.3233885848046513E-3</v>
      </c>
      <c r="J879" s="355">
        <v>3.872314308007752E-6</v>
      </c>
      <c r="K879" s="355">
        <v>0</v>
      </c>
      <c r="M879" s="364"/>
      <c r="N879" s="364"/>
    </row>
    <row r="880" spans="2:14" s="358" customFormat="1" x14ac:dyDescent="0.2">
      <c r="B880" s="305">
        <v>41318.364583333336</v>
      </c>
      <c r="C880" s="117" t="s">
        <v>611</v>
      </c>
      <c r="D880" s="117" t="s">
        <v>551</v>
      </c>
      <c r="E880" s="116"/>
      <c r="F880" s="348">
        <v>43</v>
      </c>
      <c r="G880" s="348">
        <v>441</v>
      </c>
      <c r="H880" s="348">
        <v>18963</v>
      </c>
      <c r="I880" s="355">
        <v>7.3430696222751002E-2</v>
      </c>
      <c r="J880" s="355">
        <v>1.6650951524433335E-4</v>
      </c>
      <c r="K880" s="355">
        <v>0</v>
      </c>
      <c r="M880" s="364"/>
      <c r="N880" s="364"/>
    </row>
    <row r="881" spans="2:14" s="358" customFormat="1" x14ac:dyDescent="0.2">
      <c r="B881" s="305">
        <v>41317.451388888891</v>
      </c>
      <c r="C881" s="117" t="s">
        <v>707</v>
      </c>
      <c r="D881" s="117" t="s">
        <v>554</v>
      </c>
      <c r="E881" s="116"/>
      <c r="F881" s="348">
        <v>2</v>
      </c>
      <c r="G881" s="348">
        <v>115</v>
      </c>
      <c r="H881" s="348">
        <v>230</v>
      </c>
      <c r="I881" s="355">
        <v>2.0014532290837262E-3</v>
      </c>
      <c r="J881" s="355">
        <v>1.7403941122467181E-5</v>
      </c>
      <c r="K881" s="355">
        <v>0</v>
      </c>
      <c r="M881" s="364"/>
      <c r="N881" s="364"/>
    </row>
    <row r="882" spans="2:14" s="358" customFormat="1" x14ac:dyDescent="0.2">
      <c r="B882" s="305">
        <v>41317.364583333336</v>
      </c>
      <c r="C882" s="117" t="s">
        <v>707</v>
      </c>
      <c r="D882" s="117" t="s">
        <v>554</v>
      </c>
      <c r="E882" s="116"/>
      <c r="F882" s="348">
        <v>3</v>
      </c>
      <c r="G882" s="348">
        <v>125</v>
      </c>
      <c r="H882" s="348">
        <v>375</v>
      </c>
      <c r="I882" s="355">
        <v>3.2632389604625969E-3</v>
      </c>
      <c r="J882" s="355">
        <v>2.6105911683700774E-5</v>
      </c>
      <c r="K882" s="355">
        <v>0</v>
      </c>
      <c r="M882" s="364"/>
      <c r="N882" s="364"/>
    </row>
    <row r="883" spans="2:14" s="358" customFormat="1" x14ac:dyDescent="0.2">
      <c r="B883" s="305">
        <v>41317.387499999997</v>
      </c>
      <c r="C883" s="117" t="s">
        <v>707</v>
      </c>
      <c r="D883" s="117" t="s">
        <v>554</v>
      </c>
      <c r="E883" s="116"/>
      <c r="F883" s="348">
        <v>2</v>
      </c>
      <c r="G883" s="348">
        <v>62</v>
      </c>
      <c r="H883" s="348">
        <v>124</v>
      </c>
      <c r="I883" s="355">
        <v>1.0790443495929654E-3</v>
      </c>
      <c r="J883" s="355">
        <v>1.7403941122467181E-5</v>
      </c>
      <c r="K883" s="355">
        <v>0</v>
      </c>
      <c r="M883" s="364"/>
      <c r="N883" s="364"/>
    </row>
    <row r="884" spans="2:14" s="358" customFormat="1" x14ac:dyDescent="0.2">
      <c r="B884" s="305">
        <v>41318.286111111112</v>
      </c>
      <c r="C884" s="117" t="s">
        <v>638</v>
      </c>
      <c r="D884" s="117" t="s">
        <v>554</v>
      </c>
      <c r="E884" s="116"/>
      <c r="F884" s="348">
        <v>503</v>
      </c>
      <c r="G884" s="348">
        <v>499</v>
      </c>
      <c r="H884" s="348">
        <v>250997</v>
      </c>
      <c r="I884" s="355">
        <v>2.1841685049579476</v>
      </c>
      <c r="J884" s="355">
        <v>4.3770911923004963E-3</v>
      </c>
      <c r="K884" s="355">
        <v>0</v>
      </c>
      <c r="M884" s="364"/>
      <c r="N884" s="364"/>
    </row>
    <row r="885" spans="2:14" s="358" customFormat="1" x14ac:dyDescent="0.2">
      <c r="B885" s="305">
        <v>41317.489583333336</v>
      </c>
      <c r="C885" s="117" t="s">
        <v>637</v>
      </c>
      <c r="D885" s="117" t="s">
        <v>554</v>
      </c>
      <c r="E885" s="116"/>
      <c r="F885" s="348">
        <v>46</v>
      </c>
      <c r="G885" s="348">
        <v>195</v>
      </c>
      <c r="H885" s="348">
        <v>8970</v>
      </c>
      <c r="I885" s="355">
        <v>7.805667593426531E-2</v>
      </c>
      <c r="J885" s="355">
        <v>4.0029064581674522E-4</v>
      </c>
      <c r="K885" s="355">
        <v>0</v>
      </c>
      <c r="M885" s="364"/>
      <c r="N885" s="364"/>
    </row>
    <row r="886" spans="2:14" s="358" customFormat="1" x14ac:dyDescent="0.2">
      <c r="B886" s="305">
        <v>41317.382638888892</v>
      </c>
      <c r="C886" s="117" t="s">
        <v>598</v>
      </c>
      <c r="D886" s="117" t="s">
        <v>551</v>
      </c>
      <c r="E886" s="116"/>
      <c r="F886" s="348">
        <v>16</v>
      </c>
      <c r="G886" s="348">
        <v>194</v>
      </c>
      <c r="H886" s="348">
        <v>3104</v>
      </c>
      <c r="I886" s="355">
        <v>1.2019663612056064E-2</v>
      </c>
      <c r="J886" s="355">
        <v>6.1957028928124033E-5</v>
      </c>
      <c r="K886" s="355">
        <v>0</v>
      </c>
      <c r="M886" s="364"/>
      <c r="N886" s="364"/>
    </row>
    <row r="887" spans="2:14" s="358" customFormat="1" x14ac:dyDescent="0.2">
      <c r="B887" s="305">
        <v>41317.402777777781</v>
      </c>
      <c r="C887" s="117" t="s">
        <v>720</v>
      </c>
      <c r="D887" s="117" t="s">
        <v>542</v>
      </c>
      <c r="E887" s="116"/>
      <c r="F887" s="348">
        <v>108</v>
      </c>
      <c r="G887" s="348">
        <v>275</v>
      </c>
      <c r="H887" s="348">
        <v>29700</v>
      </c>
      <c r="I887" s="355">
        <v>0.10345944703189826</v>
      </c>
      <c r="J887" s="355">
        <v>3.7621617102508457E-4</v>
      </c>
      <c r="K887" s="355">
        <v>0</v>
      </c>
      <c r="M887" s="364"/>
      <c r="N887" s="364"/>
    </row>
    <row r="888" spans="2:14" s="358" customFormat="1" x14ac:dyDescent="0.2">
      <c r="B888" s="305">
        <v>41319.388888888891</v>
      </c>
      <c r="C888" s="117" t="s">
        <v>621</v>
      </c>
      <c r="D888" s="117" t="s">
        <v>554</v>
      </c>
      <c r="E888" s="116"/>
      <c r="F888" s="348">
        <v>254</v>
      </c>
      <c r="G888" s="348">
        <v>326</v>
      </c>
      <c r="H888" s="348">
        <v>82804</v>
      </c>
      <c r="I888" s="355">
        <v>0.72055797035238633</v>
      </c>
      <c r="J888" s="355">
        <v>2.2103005225533323E-3</v>
      </c>
      <c r="K888" s="355">
        <v>0</v>
      </c>
      <c r="M888" s="364"/>
      <c r="N888" s="364"/>
    </row>
    <row r="889" spans="2:14" s="358" customFormat="1" x14ac:dyDescent="0.2">
      <c r="B889" s="305">
        <v>41317.375</v>
      </c>
      <c r="C889" s="117" t="s">
        <v>649</v>
      </c>
      <c r="D889" s="117" t="s">
        <v>551</v>
      </c>
      <c r="E889" s="116"/>
      <c r="F889" s="348">
        <v>157</v>
      </c>
      <c r="G889" s="348">
        <v>408</v>
      </c>
      <c r="H889" s="348">
        <v>64056</v>
      </c>
      <c r="I889" s="355">
        <v>0.24804496531374459</v>
      </c>
      <c r="J889" s="355">
        <v>6.0795334635721716E-4</v>
      </c>
      <c r="K889" s="355">
        <v>0</v>
      </c>
      <c r="M889" s="364"/>
      <c r="N889" s="364"/>
    </row>
    <row r="890" spans="2:14" s="358" customFormat="1" x14ac:dyDescent="0.2">
      <c r="B890" s="305">
        <v>41318.385416666664</v>
      </c>
      <c r="C890" s="117" t="s">
        <v>641</v>
      </c>
      <c r="D890" s="117" t="s">
        <v>551</v>
      </c>
      <c r="E890" s="116"/>
      <c r="F890" s="348">
        <v>2</v>
      </c>
      <c r="G890" s="348">
        <v>450</v>
      </c>
      <c r="H890" s="348">
        <v>900</v>
      </c>
      <c r="I890" s="355">
        <v>3.4850828772069772E-3</v>
      </c>
      <c r="J890" s="355">
        <v>7.7446286160155041E-6</v>
      </c>
      <c r="K890" s="355">
        <v>0</v>
      </c>
      <c r="M890" s="364"/>
      <c r="N890" s="364"/>
    </row>
    <row r="891" spans="2:14" s="358" customFormat="1" x14ac:dyDescent="0.2">
      <c r="B891" s="305">
        <v>41319.375</v>
      </c>
      <c r="C891" s="117" t="s">
        <v>748</v>
      </c>
      <c r="D891" s="117" t="s">
        <v>551</v>
      </c>
      <c r="E891" s="116"/>
      <c r="F891" s="348">
        <v>81</v>
      </c>
      <c r="G891" s="348">
        <v>280</v>
      </c>
      <c r="H891" s="348">
        <v>22680</v>
      </c>
      <c r="I891" s="355">
        <v>8.7824088505615822E-2</v>
      </c>
      <c r="J891" s="355">
        <v>3.1365745894862792E-4</v>
      </c>
      <c r="K891" s="355">
        <v>0</v>
      </c>
      <c r="M891" s="364"/>
      <c r="N891" s="364"/>
    </row>
    <row r="892" spans="2:14" s="358" customFormat="1" x14ac:dyDescent="0.2">
      <c r="B892" s="305">
        <v>41318.388888888891</v>
      </c>
      <c r="C892" s="117" t="s">
        <v>598</v>
      </c>
      <c r="D892" s="117" t="s">
        <v>551</v>
      </c>
      <c r="E892" s="116"/>
      <c r="F892" s="348">
        <v>3</v>
      </c>
      <c r="G892" s="348">
        <v>92</v>
      </c>
      <c r="H892" s="348">
        <v>276</v>
      </c>
      <c r="I892" s="355">
        <v>1.0687587490101397E-3</v>
      </c>
      <c r="J892" s="355">
        <v>1.1616942924023257E-5</v>
      </c>
      <c r="K892" s="355">
        <v>0</v>
      </c>
      <c r="M892" s="364"/>
      <c r="N892" s="364"/>
    </row>
    <row r="893" spans="2:14" s="358" customFormat="1" x14ac:dyDescent="0.2">
      <c r="B893" s="305">
        <v>41316.5625</v>
      </c>
      <c r="C893" s="117" t="s">
        <v>674</v>
      </c>
      <c r="D893" s="117" t="s">
        <v>551</v>
      </c>
      <c r="E893" s="116"/>
      <c r="F893" s="348">
        <v>19</v>
      </c>
      <c r="G893" s="348">
        <v>25</v>
      </c>
      <c r="H893" s="348">
        <v>475</v>
      </c>
      <c r="I893" s="355">
        <v>1.8393492963036824E-3</v>
      </c>
      <c r="J893" s="355">
        <v>7.3573971852147296E-5</v>
      </c>
      <c r="K893" s="355">
        <v>0</v>
      </c>
      <c r="M893" s="364"/>
      <c r="N893" s="364"/>
    </row>
    <row r="894" spans="2:14" s="358" customFormat="1" x14ac:dyDescent="0.2">
      <c r="B894" s="305">
        <v>41318.521527777775</v>
      </c>
      <c r="C894" s="117" t="s">
        <v>598</v>
      </c>
      <c r="D894" s="117" t="s">
        <v>551</v>
      </c>
      <c r="E894" s="116"/>
      <c r="F894" s="348">
        <v>2</v>
      </c>
      <c r="G894" s="348">
        <v>44</v>
      </c>
      <c r="H894" s="348">
        <v>88</v>
      </c>
      <c r="I894" s="355">
        <v>3.4076365910468219E-4</v>
      </c>
      <c r="J894" s="355">
        <v>7.7446286160155041E-6</v>
      </c>
      <c r="K894" s="355">
        <v>0</v>
      </c>
      <c r="M894" s="364"/>
      <c r="N894" s="364"/>
    </row>
    <row r="895" spans="2:14" s="358" customFormat="1" x14ac:dyDescent="0.2">
      <c r="B895" s="305">
        <v>41316.59375</v>
      </c>
      <c r="C895" s="117" t="s">
        <v>674</v>
      </c>
      <c r="D895" s="117" t="s">
        <v>551</v>
      </c>
      <c r="E895" s="116"/>
      <c r="F895" s="348">
        <v>10</v>
      </c>
      <c r="G895" s="348">
        <v>15</v>
      </c>
      <c r="H895" s="348">
        <v>150</v>
      </c>
      <c r="I895" s="355">
        <v>5.8084714620116283E-4</v>
      </c>
      <c r="J895" s="355">
        <v>3.8723143080077525E-5</v>
      </c>
      <c r="K895" s="355">
        <v>0</v>
      </c>
      <c r="M895" s="364"/>
      <c r="N895" s="364"/>
    </row>
    <row r="896" spans="2:14" s="358" customFormat="1" x14ac:dyDescent="0.2">
      <c r="B896" s="305">
        <v>41319.416666666664</v>
      </c>
      <c r="C896" s="117" t="s">
        <v>626</v>
      </c>
      <c r="D896" s="117" t="s">
        <v>554</v>
      </c>
      <c r="E896" s="116"/>
      <c r="F896" s="348">
        <v>7</v>
      </c>
      <c r="G896" s="348">
        <v>340</v>
      </c>
      <c r="H896" s="348">
        <v>2380</v>
      </c>
      <c r="I896" s="355">
        <v>2.0710689935735948E-2</v>
      </c>
      <c r="J896" s="355">
        <v>6.0913793928635139E-5</v>
      </c>
      <c r="K896" s="355">
        <v>0</v>
      </c>
      <c r="M896" s="364"/>
      <c r="N896" s="364"/>
    </row>
    <row r="897" spans="2:14" s="358" customFormat="1" x14ac:dyDescent="0.2">
      <c r="B897" s="305">
        <v>41317.395833333336</v>
      </c>
      <c r="C897" s="117" t="s">
        <v>663</v>
      </c>
      <c r="D897" s="117" t="s">
        <v>551</v>
      </c>
      <c r="E897" s="116"/>
      <c r="F897" s="348">
        <v>3</v>
      </c>
      <c r="G897" s="348">
        <v>60</v>
      </c>
      <c r="H897" s="348">
        <v>180</v>
      </c>
      <c r="I897" s="355">
        <v>6.9701657544139544E-4</v>
      </c>
      <c r="J897" s="355">
        <v>1.1616942924023257E-5</v>
      </c>
      <c r="K897" s="355">
        <v>0</v>
      </c>
      <c r="M897" s="364"/>
      <c r="N897" s="364"/>
    </row>
    <row r="898" spans="2:14" s="358" customFormat="1" x14ac:dyDescent="0.2">
      <c r="B898" s="305">
        <v>41317.493055555555</v>
      </c>
      <c r="C898" s="117" t="s">
        <v>663</v>
      </c>
      <c r="D898" s="117" t="s">
        <v>551</v>
      </c>
      <c r="E898" s="116"/>
      <c r="F898" s="348">
        <v>1</v>
      </c>
      <c r="G898" s="348">
        <v>50</v>
      </c>
      <c r="H898" s="348">
        <v>50</v>
      </c>
      <c r="I898" s="355">
        <v>1.9361571540038762E-4</v>
      </c>
      <c r="J898" s="355">
        <v>3.872314308007752E-6</v>
      </c>
      <c r="K898" s="355">
        <v>0</v>
      </c>
      <c r="M898" s="364"/>
      <c r="N898" s="364"/>
    </row>
    <row r="899" spans="2:14" s="358" customFormat="1" x14ac:dyDescent="0.2">
      <c r="B899" s="305">
        <v>41319.409722222219</v>
      </c>
      <c r="C899" s="117" t="s">
        <v>601</v>
      </c>
      <c r="D899" s="117" t="s">
        <v>551</v>
      </c>
      <c r="E899" s="116"/>
      <c r="F899" s="348">
        <v>47</v>
      </c>
      <c r="G899" s="348">
        <v>95</v>
      </c>
      <c r="H899" s="348">
        <v>4465</v>
      </c>
      <c r="I899" s="355">
        <v>1.7289883385254615E-2</v>
      </c>
      <c r="J899" s="355">
        <v>1.8199877247636437E-4</v>
      </c>
      <c r="K899" s="355">
        <v>0</v>
      </c>
      <c r="M899" s="364"/>
      <c r="N899" s="364"/>
    </row>
    <row r="900" spans="2:14" s="358" customFormat="1" x14ac:dyDescent="0.2">
      <c r="B900" s="305">
        <v>41319.375</v>
      </c>
      <c r="C900" s="117" t="s">
        <v>641</v>
      </c>
      <c r="D900" s="117" t="s">
        <v>551</v>
      </c>
      <c r="E900" s="116"/>
      <c r="F900" s="348">
        <v>40</v>
      </c>
      <c r="G900" s="348">
        <v>252</v>
      </c>
      <c r="H900" s="348">
        <v>10080</v>
      </c>
      <c r="I900" s="355">
        <v>3.9032928224718141E-2</v>
      </c>
      <c r="J900" s="355">
        <v>1.548925723203101E-4</v>
      </c>
      <c r="K900" s="355">
        <v>0</v>
      </c>
      <c r="M900" s="364"/>
      <c r="N900" s="364"/>
    </row>
    <row r="901" spans="2:14" s="358" customFormat="1" x14ac:dyDescent="0.2">
      <c r="B901" s="305">
        <v>41319.350694444445</v>
      </c>
      <c r="C901" s="117" t="s">
        <v>632</v>
      </c>
      <c r="D901" s="117" t="s">
        <v>554</v>
      </c>
      <c r="E901" s="116"/>
      <c r="F901" s="348">
        <v>181</v>
      </c>
      <c r="G901" s="348">
        <v>280</v>
      </c>
      <c r="H901" s="348">
        <v>50680</v>
      </c>
      <c r="I901" s="355">
        <v>0.44101586804331838</v>
      </c>
      <c r="J901" s="355">
        <v>1.5750566715832801E-3</v>
      </c>
      <c r="K901" s="355">
        <v>0</v>
      </c>
      <c r="M901" s="364"/>
      <c r="N901" s="364"/>
    </row>
    <row r="902" spans="2:14" s="358" customFormat="1" x14ac:dyDescent="0.2">
      <c r="B902" s="305">
        <v>41319.38958333333</v>
      </c>
      <c r="C902" s="117" t="s">
        <v>632</v>
      </c>
      <c r="D902" s="117" t="s">
        <v>554</v>
      </c>
      <c r="E902" s="116"/>
      <c r="F902" s="348">
        <v>9</v>
      </c>
      <c r="G902" s="348">
        <v>44</v>
      </c>
      <c r="H902" s="348">
        <v>396</v>
      </c>
      <c r="I902" s="355">
        <v>3.4459803422485021E-3</v>
      </c>
      <c r="J902" s="355">
        <v>7.8317735051102317E-5</v>
      </c>
      <c r="K902" s="355">
        <v>0</v>
      </c>
      <c r="M902" s="364"/>
      <c r="N902" s="364"/>
    </row>
    <row r="903" spans="2:14" s="358" customFormat="1" x14ac:dyDescent="0.2">
      <c r="B903" s="305">
        <v>41319.458333333336</v>
      </c>
      <c r="C903" s="117" t="s">
        <v>637</v>
      </c>
      <c r="D903" s="117" t="s">
        <v>554</v>
      </c>
      <c r="E903" s="116"/>
      <c r="F903" s="348">
        <v>2</v>
      </c>
      <c r="G903" s="348">
        <v>75</v>
      </c>
      <c r="H903" s="348">
        <v>150</v>
      </c>
      <c r="I903" s="355">
        <v>1.3052955841850386E-3</v>
      </c>
      <c r="J903" s="355">
        <v>1.7403941122467181E-5</v>
      </c>
      <c r="K903" s="355">
        <v>0</v>
      </c>
      <c r="M903" s="364"/>
      <c r="N903" s="364"/>
    </row>
    <row r="904" spans="2:14" s="358" customFormat="1" x14ac:dyDescent="0.2">
      <c r="B904" s="305">
        <v>41317.375</v>
      </c>
      <c r="C904" s="117" t="s">
        <v>612</v>
      </c>
      <c r="D904" s="117" t="s">
        <v>551</v>
      </c>
      <c r="E904" s="116"/>
      <c r="F904" s="348">
        <v>261</v>
      </c>
      <c r="G904" s="348">
        <v>404</v>
      </c>
      <c r="H904" s="348">
        <v>105444</v>
      </c>
      <c r="I904" s="355">
        <v>0.40831230989356943</v>
      </c>
      <c r="J904" s="355">
        <v>1.0106740343900234E-3</v>
      </c>
      <c r="K904" s="355">
        <v>0</v>
      </c>
      <c r="M904" s="364"/>
      <c r="N904" s="364"/>
    </row>
    <row r="905" spans="2:14" s="358" customFormat="1" x14ac:dyDescent="0.2">
      <c r="B905" s="305">
        <v>41317.401388888888</v>
      </c>
      <c r="C905" s="117" t="s">
        <v>690</v>
      </c>
      <c r="D905" s="117" t="s">
        <v>551</v>
      </c>
      <c r="E905" s="116"/>
      <c r="F905" s="348">
        <v>33</v>
      </c>
      <c r="G905" s="348">
        <v>317</v>
      </c>
      <c r="H905" s="348">
        <v>10461</v>
      </c>
      <c r="I905" s="355">
        <v>4.0508279976069095E-2</v>
      </c>
      <c r="J905" s="355">
        <v>1.2778637216425583E-4</v>
      </c>
      <c r="K905" s="355">
        <v>0</v>
      </c>
      <c r="M905" s="364"/>
      <c r="N905" s="364"/>
    </row>
    <row r="906" spans="2:14" s="358" customFormat="1" x14ac:dyDescent="0.2">
      <c r="B906" s="305">
        <v>41316.583333333336</v>
      </c>
      <c r="C906" s="117" t="s">
        <v>656</v>
      </c>
      <c r="D906" s="117" t="s">
        <v>554</v>
      </c>
      <c r="E906" s="116"/>
      <c r="F906" s="348">
        <v>5</v>
      </c>
      <c r="G906" s="348">
        <v>30</v>
      </c>
      <c r="H906" s="348">
        <v>150</v>
      </c>
      <c r="I906" s="355">
        <v>1.3052955841850386E-3</v>
      </c>
      <c r="J906" s="355">
        <v>4.3509852806167955E-5</v>
      </c>
      <c r="K906" s="355">
        <v>0</v>
      </c>
      <c r="M906" s="364"/>
      <c r="N906" s="364"/>
    </row>
    <row r="907" spans="2:14" s="358" customFormat="1" x14ac:dyDescent="0.2">
      <c r="B907" s="305">
        <v>41316.513888888891</v>
      </c>
      <c r="C907" s="117" t="s">
        <v>629</v>
      </c>
      <c r="D907" s="117" t="s">
        <v>551</v>
      </c>
      <c r="E907" s="116"/>
      <c r="F907" s="348">
        <v>2</v>
      </c>
      <c r="G907" s="348">
        <v>45</v>
      </c>
      <c r="H907" s="348">
        <v>90</v>
      </c>
      <c r="I907" s="355">
        <v>3.4850828772069772E-4</v>
      </c>
      <c r="J907" s="355">
        <v>7.7446286160155041E-6</v>
      </c>
      <c r="K907" s="355">
        <v>0</v>
      </c>
      <c r="M907" s="364"/>
      <c r="N907" s="364"/>
    </row>
    <row r="908" spans="2:14" s="358" customFormat="1" x14ac:dyDescent="0.2">
      <c r="B908" s="305">
        <v>41319.395833333336</v>
      </c>
      <c r="C908" s="117" t="s">
        <v>680</v>
      </c>
      <c r="D908" s="117" t="s">
        <v>554</v>
      </c>
      <c r="E908" s="116"/>
      <c r="F908" s="348">
        <v>128</v>
      </c>
      <c r="G908" s="348">
        <v>120</v>
      </c>
      <c r="H908" s="348">
        <v>15360</v>
      </c>
      <c r="I908" s="355">
        <v>0.13366226782054796</v>
      </c>
      <c r="J908" s="355">
        <v>1.1138522318378996E-3</v>
      </c>
      <c r="K908" s="355">
        <v>0</v>
      </c>
      <c r="M908" s="364"/>
      <c r="N908" s="364"/>
    </row>
    <row r="909" spans="2:14" s="358" customFormat="1" x14ac:dyDescent="0.2">
      <c r="B909" s="305">
        <v>41317.377083333333</v>
      </c>
      <c r="C909" s="117" t="s">
        <v>627</v>
      </c>
      <c r="D909" s="117" t="s">
        <v>554</v>
      </c>
      <c r="E909" s="116"/>
      <c r="F909" s="348">
        <v>1</v>
      </c>
      <c r="G909" s="348">
        <v>147</v>
      </c>
      <c r="H909" s="348">
        <v>147</v>
      </c>
      <c r="I909" s="355">
        <v>1.2791896725013378E-3</v>
      </c>
      <c r="J909" s="355">
        <v>8.7019705612335906E-6</v>
      </c>
      <c r="K909" s="355">
        <v>0</v>
      </c>
      <c r="M909" s="364"/>
      <c r="N909" s="364"/>
    </row>
    <row r="910" spans="2:14" s="358" customFormat="1" x14ac:dyDescent="0.2">
      <c r="B910" s="305">
        <v>41317.440972222219</v>
      </c>
      <c r="C910" s="117" t="s">
        <v>737</v>
      </c>
      <c r="D910" s="117" t="s">
        <v>542</v>
      </c>
      <c r="E910" s="116"/>
      <c r="F910" s="348">
        <v>4</v>
      </c>
      <c r="G910" s="348">
        <v>75</v>
      </c>
      <c r="H910" s="348">
        <v>300</v>
      </c>
      <c r="I910" s="355">
        <v>1.0450449195141239E-3</v>
      </c>
      <c r="J910" s="355">
        <v>1.3933932260188318E-5</v>
      </c>
      <c r="K910" s="355">
        <v>0</v>
      </c>
      <c r="M910" s="364"/>
      <c r="N910" s="364"/>
    </row>
    <row r="911" spans="2:14" s="358" customFormat="1" x14ac:dyDescent="0.2">
      <c r="B911" s="305">
        <v>41317.447916666664</v>
      </c>
      <c r="C911" s="117" t="s">
        <v>673</v>
      </c>
      <c r="D911" s="117" t="s">
        <v>554</v>
      </c>
      <c r="E911" s="116"/>
      <c r="F911" s="348">
        <v>3</v>
      </c>
      <c r="G911" s="348">
        <v>45</v>
      </c>
      <c r="H911" s="348">
        <v>135</v>
      </c>
      <c r="I911" s="355">
        <v>1.1747660257665348E-3</v>
      </c>
      <c r="J911" s="355">
        <v>2.6105911683700774E-5</v>
      </c>
      <c r="K911" s="355">
        <v>0</v>
      </c>
      <c r="M911" s="364"/>
      <c r="N911" s="364"/>
    </row>
    <row r="912" spans="2:14" s="358" customFormat="1" x14ac:dyDescent="0.2">
      <c r="B912" s="305">
        <v>41317.440972222219</v>
      </c>
      <c r="C912" s="117" t="s">
        <v>687</v>
      </c>
      <c r="D912" s="117" t="s">
        <v>554</v>
      </c>
      <c r="E912" s="116"/>
      <c r="F912" s="348">
        <v>6</v>
      </c>
      <c r="G912" s="348">
        <v>105</v>
      </c>
      <c r="H912" s="348">
        <v>630</v>
      </c>
      <c r="I912" s="355">
        <v>5.4822414535771625E-3</v>
      </c>
      <c r="J912" s="355">
        <v>5.2211823367401547E-5</v>
      </c>
      <c r="K912" s="355">
        <v>0</v>
      </c>
      <c r="M912" s="364"/>
      <c r="N912" s="364"/>
    </row>
    <row r="913" spans="2:14" s="358" customFormat="1" x14ac:dyDescent="0.2">
      <c r="B913" s="305">
        <v>41319.512499999997</v>
      </c>
      <c r="C913" s="117" t="s">
        <v>657</v>
      </c>
      <c r="D913" s="117" t="s">
        <v>551</v>
      </c>
      <c r="E913" s="116"/>
      <c r="F913" s="348">
        <v>1</v>
      </c>
      <c r="G913" s="348">
        <v>38</v>
      </c>
      <c r="H913" s="348">
        <v>38</v>
      </c>
      <c r="I913" s="355">
        <v>1.4714794370429459E-4</v>
      </c>
      <c r="J913" s="355">
        <v>3.872314308007752E-6</v>
      </c>
      <c r="K913" s="355">
        <v>0</v>
      </c>
      <c r="M913" s="364"/>
      <c r="N913" s="364"/>
    </row>
    <row r="914" spans="2:14" s="358" customFormat="1" x14ac:dyDescent="0.2">
      <c r="B914" s="305">
        <v>41320.375</v>
      </c>
      <c r="C914" s="117" t="s">
        <v>672</v>
      </c>
      <c r="D914" s="117" t="s">
        <v>551</v>
      </c>
      <c r="E914" s="116"/>
      <c r="F914" s="348">
        <v>35</v>
      </c>
      <c r="G914" s="348">
        <v>300</v>
      </c>
      <c r="H914" s="348">
        <v>10500</v>
      </c>
      <c r="I914" s="355">
        <v>4.0659300234081402E-2</v>
      </c>
      <c r="J914" s="355">
        <v>1.3553100078027134E-4</v>
      </c>
      <c r="K914" s="355">
        <v>0</v>
      </c>
      <c r="M914" s="364"/>
      <c r="N914" s="364"/>
    </row>
    <row r="915" spans="2:14" s="358" customFormat="1" x14ac:dyDescent="0.2">
      <c r="B915" s="305">
        <v>41320.386805555558</v>
      </c>
      <c r="C915" s="117" t="s">
        <v>657</v>
      </c>
      <c r="D915" s="117" t="s">
        <v>551</v>
      </c>
      <c r="E915" s="116"/>
      <c r="F915" s="348">
        <v>8</v>
      </c>
      <c r="G915" s="348">
        <v>147</v>
      </c>
      <c r="H915" s="348">
        <v>1176</v>
      </c>
      <c r="I915" s="355">
        <v>4.5538416262171167E-3</v>
      </c>
      <c r="J915" s="355">
        <v>3.0978514464062016E-5</v>
      </c>
      <c r="K915" s="355">
        <v>0</v>
      </c>
      <c r="M915" s="364"/>
      <c r="N915" s="364"/>
    </row>
    <row r="916" spans="2:14" s="358" customFormat="1" x14ac:dyDescent="0.2">
      <c r="B916" s="305">
        <v>41319.555555555555</v>
      </c>
      <c r="C916" s="117" t="s">
        <v>569</v>
      </c>
      <c r="D916" s="117" t="s">
        <v>551</v>
      </c>
      <c r="E916" s="116"/>
      <c r="F916" s="348">
        <v>2</v>
      </c>
      <c r="G916" s="348">
        <v>75</v>
      </c>
      <c r="H916" s="348">
        <v>150</v>
      </c>
      <c r="I916" s="355">
        <v>5.8084714620116283E-4</v>
      </c>
      <c r="J916" s="355">
        <v>7.7446286160155041E-6</v>
      </c>
      <c r="K916" s="355">
        <v>0</v>
      </c>
      <c r="M916" s="364"/>
      <c r="N916" s="364"/>
    </row>
    <row r="917" spans="2:14" s="358" customFormat="1" x14ac:dyDescent="0.2">
      <c r="B917" s="305">
        <v>41320.392361111109</v>
      </c>
      <c r="C917" s="117" t="s">
        <v>660</v>
      </c>
      <c r="D917" s="117" t="s">
        <v>551</v>
      </c>
      <c r="E917" s="116"/>
      <c r="F917" s="348">
        <v>1</v>
      </c>
      <c r="G917" s="348">
        <v>200</v>
      </c>
      <c r="H917" s="348">
        <v>200</v>
      </c>
      <c r="I917" s="355">
        <v>7.7446286160155048E-4</v>
      </c>
      <c r="J917" s="355">
        <v>3.872314308007752E-6</v>
      </c>
      <c r="K917" s="355">
        <v>0</v>
      </c>
      <c r="M917" s="364"/>
      <c r="N917" s="364"/>
    </row>
    <row r="918" spans="2:14" s="358" customFormat="1" x14ac:dyDescent="0.2">
      <c r="B918" s="305">
        <v>41320.434027777781</v>
      </c>
      <c r="C918" s="117" t="s">
        <v>697</v>
      </c>
      <c r="D918" s="117" t="s">
        <v>551</v>
      </c>
      <c r="E918" s="116"/>
      <c r="F918" s="348">
        <v>3</v>
      </c>
      <c r="G918" s="348">
        <v>105</v>
      </c>
      <c r="H918" s="348">
        <v>315</v>
      </c>
      <c r="I918" s="355">
        <v>1.2197790070224419E-3</v>
      </c>
      <c r="J918" s="355">
        <v>1.1616942924023257E-5</v>
      </c>
      <c r="K918" s="355">
        <v>0</v>
      </c>
      <c r="M918" s="364"/>
      <c r="N918" s="364"/>
    </row>
    <row r="919" spans="2:14" s="358" customFormat="1" x14ac:dyDescent="0.2">
      <c r="B919" s="305">
        <v>41320.384722222225</v>
      </c>
      <c r="C919" s="117" t="s">
        <v>569</v>
      </c>
      <c r="D919" s="117" t="s">
        <v>551</v>
      </c>
      <c r="E919" s="116"/>
      <c r="F919" s="348">
        <v>6</v>
      </c>
      <c r="G919" s="348">
        <v>158</v>
      </c>
      <c r="H919" s="348">
        <v>948</v>
      </c>
      <c r="I919" s="355">
        <v>3.6709539639913492E-3</v>
      </c>
      <c r="J919" s="355">
        <v>2.3233885848046514E-5</v>
      </c>
      <c r="K919" s="355">
        <v>0</v>
      </c>
      <c r="M919" s="364"/>
      <c r="N919" s="364"/>
    </row>
    <row r="920" spans="2:14" s="358" customFormat="1" x14ac:dyDescent="0.2">
      <c r="B920" s="305">
        <v>41320.354166666664</v>
      </c>
      <c r="C920" s="117" t="s">
        <v>567</v>
      </c>
      <c r="D920" s="117" t="s">
        <v>551</v>
      </c>
      <c r="E920" s="116"/>
      <c r="F920" s="348">
        <v>2</v>
      </c>
      <c r="G920" s="348">
        <v>132</v>
      </c>
      <c r="H920" s="348">
        <v>264</v>
      </c>
      <c r="I920" s="355">
        <v>1.0222909773140467E-3</v>
      </c>
      <c r="J920" s="355">
        <v>7.7446286160155041E-6</v>
      </c>
      <c r="K920" s="355">
        <v>0</v>
      </c>
      <c r="M920" s="364"/>
      <c r="N920" s="364"/>
    </row>
    <row r="921" spans="2:14" s="358" customFormat="1" x14ac:dyDescent="0.2">
      <c r="B921" s="305">
        <v>41320.402777777781</v>
      </c>
      <c r="C921" s="117" t="s">
        <v>556</v>
      </c>
      <c r="D921" s="117" t="s">
        <v>551</v>
      </c>
      <c r="E921" s="116"/>
      <c r="F921" s="348">
        <v>1</v>
      </c>
      <c r="G921" s="348">
        <v>135</v>
      </c>
      <c r="H921" s="348">
        <v>135</v>
      </c>
      <c r="I921" s="355">
        <v>5.2276243158104658E-4</v>
      </c>
      <c r="J921" s="355">
        <v>3.872314308007752E-6</v>
      </c>
      <c r="K921" s="355">
        <v>0</v>
      </c>
      <c r="M921" s="364"/>
      <c r="N921" s="364"/>
    </row>
    <row r="922" spans="2:14" s="358" customFormat="1" x14ac:dyDescent="0.2">
      <c r="B922" s="305">
        <v>41320.388888888891</v>
      </c>
      <c r="C922" s="117" t="s">
        <v>601</v>
      </c>
      <c r="D922" s="117" t="s">
        <v>551</v>
      </c>
      <c r="E922" s="116"/>
      <c r="F922" s="348">
        <v>44</v>
      </c>
      <c r="G922" s="348">
        <v>327</v>
      </c>
      <c r="H922" s="348">
        <v>14388</v>
      </c>
      <c r="I922" s="355">
        <v>5.5714858263615538E-2</v>
      </c>
      <c r="J922" s="355">
        <v>1.7038182955234109E-4</v>
      </c>
      <c r="K922" s="355">
        <v>0</v>
      </c>
      <c r="M922" s="364"/>
      <c r="N922" s="364"/>
    </row>
    <row r="923" spans="2:14" s="358" customFormat="1" x14ac:dyDescent="0.2">
      <c r="B923" s="305">
        <v>41320.388888888891</v>
      </c>
      <c r="C923" s="117" t="s">
        <v>598</v>
      </c>
      <c r="D923" s="117" t="s">
        <v>551</v>
      </c>
      <c r="E923" s="116"/>
      <c r="F923" s="348">
        <v>42</v>
      </c>
      <c r="G923" s="348">
        <v>80</v>
      </c>
      <c r="H923" s="348">
        <v>3360</v>
      </c>
      <c r="I923" s="355">
        <v>1.3010976074906047E-2</v>
      </c>
      <c r="J923" s="355">
        <v>1.6263720093632561E-4</v>
      </c>
      <c r="K923" s="355">
        <v>0</v>
      </c>
      <c r="M923" s="364"/>
      <c r="N923" s="364"/>
    </row>
    <row r="924" spans="2:14" s="358" customFormat="1" x14ac:dyDescent="0.2">
      <c r="B924" s="305">
        <v>41320.381944444445</v>
      </c>
      <c r="C924" s="117" t="s">
        <v>638</v>
      </c>
      <c r="D924" s="117" t="s">
        <v>554</v>
      </c>
      <c r="E924" s="116"/>
      <c r="F924" s="348">
        <v>42</v>
      </c>
      <c r="G924" s="348">
        <v>280</v>
      </c>
      <c r="H924" s="348">
        <v>11760</v>
      </c>
      <c r="I924" s="355">
        <v>0.10233517380010704</v>
      </c>
      <c r="J924" s="355">
        <v>3.6548276357181085E-4</v>
      </c>
      <c r="K924" s="355">
        <v>0</v>
      </c>
      <c r="M924" s="364"/>
      <c r="N924" s="364"/>
    </row>
    <row r="925" spans="2:14" s="358" customFormat="1" x14ac:dyDescent="0.2">
      <c r="B925" s="305">
        <v>41320.388888888891</v>
      </c>
      <c r="C925" s="117" t="s">
        <v>629</v>
      </c>
      <c r="D925" s="117" t="s">
        <v>551</v>
      </c>
      <c r="E925" s="116"/>
      <c r="F925" s="348">
        <v>78</v>
      </c>
      <c r="G925" s="348">
        <v>50</v>
      </c>
      <c r="H925" s="348">
        <v>3900</v>
      </c>
      <c r="I925" s="355">
        <v>1.5102025801230235E-2</v>
      </c>
      <c r="J925" s="355">
        <v>3.0204051602460467E-4</v>
      </c>
      <c r="K925" s="355">
        <v>0</v>
      </c>
      <c r="M925" s="364"/>
      <c r="N925" s="364"/>
    </row>
    <row r="926" spans="2:14" s="358" customFormat="1" x14ac:dyDescent="0.2">
      <c r="B926" s="305">
        <v>41319.520833333336</v>
      </c>
      <c r="C926" s="117" t="s">
        <v>680</v>
      </c>
      <c r="D926" s="117" t="s">
        <v>554</v>
      </c>
      <c r="E926" s="116"/>
      <c r="F926" s="348">
        <v>18</v>
      </c>
      <c r="G926" s="348">
        <v>80</v>
      </c>
      <c r="H926" s="348">
        <v>1440</v>
      </c>
      <c r="I926" s="355">
        <v>1.2530837608176372E-2</v>
      </c>
      <c r="J926" s="355">
        <v>1.5663547010220463E-4</v>
      </c>
      <c r="K926" s="355">
        <v>0</v>
      </c>
      <c r="M926" s="364"/>
      <c r="N926" s="364"/>
    </row>
    <row r="927" spans="2:14" s="358" customFormat="1" x14ac:dyDescent="0.2">
      <c r="B927" s="305">
        <v>41319.530555555553</v>
      </c>
      <c r="C927" s="117" t="s">
        <v>637</v>
      </c>
      <c r="D927" s="117" t="s">
        <v>554</v>
      </c>
      <c r="E927" s="116"/>
      <c r="F927" s="348">
        <v>2</v>
      </c>
      <c r="G927" s="348">
        <v>86</v>
      </c>
      <c r="H927" s="348">
        <v>172</v>
      </c>
      <c r="I927" s="355">
        <v>1.4967389365321776E-3</v>
      </c>
      <c r="J927" s="355">
        <v>1.7403941122467181E-5</v>
      </c>
      <c r="K927" s="355">
        <v>0</v>
      </c>
      <c r="M927" s="364"/>
      <c r="N927" s="364"/>
    </row>
    <row r="928" spans="2:14" s="358" customFormat="1" x14ac:dyDescent="0.2">
      <c r="B928" s="305">
        <v>41316.423611111109</v>
      </c>
      <c r="C928" s="117" t="s">
        <v>657</v>
      </c>
      <c r="D928" s="117" t="s">
        <v>551</v>
      </c>
      <c r="E928" s="116"/>
      <c r="F928" s="348">
        <v>2</v>
      </c>
      <c r="G928" s="348">
        <v>108</v>
      </c>
      <c r="H928" s="348">
        <v>216</v>
      </c>
      <c r="I928" s="355">
        <v>8.3641989052967455E-4</v>
      </c>
      <c r="J928" s="355">
        <v>7.7446286160155041E-6</v>
      </c>
      <c r="K928" s="355">
        <v>0</v>
      </c>
      <c r="M928" s="364"/>
      <c r="N928" s="364"/>
    </row>
    <row r="929" spans="2:14" s="358" customFormat="1" x14ac:dyDescent="0.2">
      <c r="B929" s="305">
        <v>41316.392361111109</v>
      </c>
      <c r="C929" s="117" t="s">
        <v>629</v>
      </c>
      <c r="D929" s="117" t="s">
        <v>551</v>
      </c>
      <c r="E929" s="116"/>
      <c r="F929" s="348">
        <v>4</v>
      </c>
      <c r="G929" s="348">
        <v>110</v>
      </c>
      <c r="H929" s="348">
        <v>440</v>
      </c>
      <c r="I929" s="355">
        <v>1.703818295523411E-3</v>
      </c>
      <c r="J929" s="355">
        <v>1.5489257232031008E-5</v>
      </c>
      <c r="K929" s="355">
        <v>0</v>
      </c>
      <c r="M929" s="364"/>
      <c r="N929" s="364"/>
    </row>
    <row r="930" spans="2:14" s="358" customFormat="1" x14ac:dyDescent="0.2">
      <c r="B930" s="305">
        <v>41316.482638888891</v>
      </c>
      <c r="C930" s="117" t="s">
        <v>629</v>
      </c>
      <c r="D930" s="117" t="s">
        <v>551</v>
      </c>
      <c r="E930" s="116"/>
      <c r="F930" s="348">
        <v>1</v>
      </c>
      <c r="G930" s="348">
        <v>30</v>
      </c>
      <c r="H930" s="348">
        <v>30</v>
      </c>
      <c r="I930" s="355">
        <v>1.1616942924023257E-4</v>
      </c>
      <c r="J930" s="355">
        <v>3.872314308007752E-6</v>
      </c>
      <c r="K930" s="355">
        <v>0</v>
      </c>
      <c r="M930" s="364"/>
      <c r="N930" s="364"/>
    </row>
    <row r="931" spans="2:14" s="358" customFormat="1" x14ac:dyDescent="0.2">
      <c r="B931" s="305">
        <v>41316.513888888891</v>
      </c>
      <c r="C931" s="117" t="s">
        <v>657</v>
      </c>
      <c r="D931" s="117" t="s">
        <v>551</v>
      </c>
      <c r="E931" s="116"/>
      <c r="F931" s="348">
        <v>2</v>
      </c>
      <c r="G931" s="348">
        <v>97</v>
      </c>
      <c r="H931" s="348">
        <v>194</v>
      </c>
      <c r="I931" s="355">
        <v>7.5122897575350398E-4</v>
      </c>
      <c r="J931" s="355">
        <v>7.7446286160155041E-6</v>
      </c>
      <c r="K931" s="355">
        <v>0</v>
      </c>
      <c r="M931" s="364"/>
      <c r="N931" s="364"/>
    </row>
    <row r="932" spans="2:14" s="358" customFormat="1" x14ac:dyDescent="0.2">
      <c r="B932" s="305">
        <v>41318.416666666664</v>
      </c>
      <c r="C932" s="117" t="s">
        <v>663</v>
      </c>
      <c r="D932" s="117" t="s">
        <v>551</v>
      </c>
      <c r="E932" s="116"/>
      <c r="F932" s="348">
        <v>3</v>
      </c>
      <c r="G932" s="348">
        <v>295</v>
      </c>
      <c r="H932" s="348">
        <v>885</v>
      </c>
      <c r="I932" s="355">
        <v>3.4269981625868608E-3</v>
      </c>
      <c r="J932" s="355">
        <v>1.1616942924023257E-5</v>
      </c>
      <c r="K932" s="355">
        <v>0</v>
      </c>
      <c r="M932" s="364"/>
      <c r="N932" s="364"/>
    </row>
    <row r="933" spans="2:14" s="358" customFormat="1" x14ac:dyDescent="0.2">
      <c r="B933" s="305">
        <v>41315.368055555555</v>
      </c>
      <c r="C933" s="117" t="s">
        <v>625</v>
      </c>
      <c r="D933" s="117" t="s">
        <v>551</v>
      </c>
      <c r="E933" s="116"/>
      <c r="F933" s="348">
        <v>941</v>
      </c>
      <c r="G933" s="348">
        <v>577</v>
      </c>
      <c r="H933" s="348">
        <v>542957</v>
      </c>
      <c r="I933" s="355">
        <v>2.1025001597329651</v>
      </c>
      <c r="J933" s="355">
        <v>3.6438477638352949E-3</v>
      </c>
      <c r="K933" s="355">
        <v>0</v>
      </c>
      <c r="M933" s="364"/>
      <c r="N933" s="364"/>
    </row>
    <row r="934" spans="2:14" s="358" customFormat="1" x14ac:dyDescent="0.2">
      <c r="B934" s="305">
        <v>41317.443749999999</v>
      </c>
      <c r="C934" s="117" t="s">
        <v>657</v>
      </c>
      <c r="D934" s="117" t="s">
        <v>551</v>
      </c>
      <c r="E934" s="116"/>
      <c r="F934" s="348">
        <v>2</v>
      </c>
      <c r="G934" s="348">
        <v>30</v>
      </c>
      <c r="H934" s="348">
        <v>60</v>
      </c>
      <c r="I934" s="355">
        <v>2.3233885848046514E-4</v>
      </c>
      <c r="J934" s="355">
        <v>7.7446286160155041E-6</v>
      </c>
      <c r="K934" s="355">
        <v>0</v>
      </c>
      <c r="M934" s="364"/>
      <c r="N934" s="364"/>
    </row>
    <row r="935" spans="2:14" s="358" customFormat="1" x14ac:dyDescent="0.2">
      <c r="B935" s="305">
        <v>41313.486701388887</v>
      </c>
      <c r="C935" s="117" t="s">
        <v>605</v>
      </c>
      <c r="D935" s="117" t="s">
        <v>542</v>
      </c>
      <c r="E935" s="116"/>
      <c r="F935" s="348">
        <v>93</v>
      </c>
      <c r="G935" s="348">
        <v>94</v>
      </c>
      <c r="H935" s="348">
        <v>8742</v>
      </c>
      <c r="I935" s="355">
        <v>3.0452608954641566E-2</v>
      </c>
      <c r="J935" s="355">
        <v>3.2396392504937838E-4</v>
      </c>
      <c r="K935" s="355">
        <v>0</v>
      </c>
      <c r="M935" s="364"/>
      <c r="N935" s="364"/>
    </row>
    <row r="936" spans="2:14" s="358" customFormat="1" x14ac:dyDescent="0.2">
      <c r="B936" s="305">
        <v>41317.496527777781</v>
      </c>
      <c r="C936" s="117" t="s">
        <v>657</v>
      </c>
      <c r="D936" s="117" t="s">
        <v>551</v>
      </c>
      <c r="E936" s="116"/>
      <c r="F936" s="348">
        <v>1</v>
      </c>
      <c r="G936" s="348">
        <v>106</v>
      </c>
      <c r="H936" s="348">
        <v>106</v>
      </c>
      <c r="I936" s="355">
        <v>4.1046531664882174E-4</v>
      </c>
      <c r="J936" s="355">
        <v>3.872314308007752E-6</v>
      </c>
      <c r="K936" s="355">
        <v>0</v>
      </c>
      <c r="M936" s="364"/>
      <c r="N936" s="364"/>
    </row>
    <row r="937" spans="2:14" s="358" customFormat="1" x14ac:dyDescent="0.2">
      <c r="B937" s="305">
        <v>41318.409722222219</v>
      </c>
      <c r="C937" s="117" t="s">
        <v>657</v>
      </c>
      <c r="D937" s="117" t="s">
        <v>551</v>
      </c>
      <c r="E937" s="116"/>
      <c r="F937" s="348">
        <v>2</v>
      </c>
      <c r="G937" s="348">
        <v>77</v>
      </c>
      <c r="H937" s="348">
        <v>154</v>
      </c>
      <c r="I937" s="355">
        <v>5.9633640343319391E-4</v>
      </c>
      <c r="J937" s="355">
        <v>7.7446286160155041E-6</v>
      </c>
      <c r="K937" s="355">
        <v>0</v>
      </c>
      <c r="M937" s="364"/>
      <c r="N937" s="364"/>
    </row>
    <row r="938" spans="2:14" s="358" customFormat="1" x14ac:dyDescent="0.2">
      <c r="B938" s="305">
        <v>41317.606249999997</v>
      </c>
      <c r="C938" s="117" t="s">
        <v>657</v>
      </c>
      <c r="D938" s="117" t="s">
        <v>551</v>
      </c>
      <c r="E938" s="116"/>
      <c r="F938" s="348">
        <v>4</v>
      </c>
      <c r="G938" s="348">
        <v>119</v>
      </c>
      <c r="H938" s="348">
        <v>476</v>
      </c>
      <c r="I938" s="355">
        <v>1.84322161061169E-3</v>
      </c>
      <c r="J938" s="355">
        <v>1.5489257232031008E-5</v>
      </c>
      <c r="K938" s="355">
        <v>0</v>
      </c>
      <c r="M938" s="364"/>
      <c r="N938" s="364"/>
    </row>
    <row r="939" spans="2:14" s="358" customFormat="1" x14ac:dyDescent="0.2">
      <c r="B939" s="305">
        <v>41318.475694444445</v>
      </c>
      <c r="C939" s="117" t="s">
        <v>657</v>
      </c>
      <c r="D939" s="117" t="s">
        <v>551</v>
      </c>
      <c r="E939" s="116"/>
      <c r="F939" s="348">
        <v>2</v>
      </c>
      <c r="G939" s="348">
        <v>127</v>
      </c>
      <c r="H939" s="348">
        <v>254</v>
      </c>
      <c r="I939" s="355">
        <v>9.8356783423396909E-4</v>
      </c>
      <c r="J939" s="355">
        <v>7.7446286160155041E-6</v>
      </c>
      <c r="K939" s="355">
        <v>0</v>
      </c>
      <c r="M939" s="364"/>
      <c r="N939" s="364"/>
    </row>
    <row r="940" spans="2:14" s="358" customFormat="1" x14ac:dyDescent="0.2">
      <c r="B940" s="305">
        <v>41318.583333333336</v>
      </c>
      <c r="C940" s="117" t="s">
        <v>657</v>
      </c>
      <c r="D940" s="117" t="s">
        <v>551</v>
      </c>
      <c r="E940" s="116"/>
      <c r="F940" s="348">
        <v>7</v>
      </c>
      <c r="G940" s="348">
        <v>50</v>
      </c>
      <c r="H940" s="348">
        <v>350</v>
      </c>
      <c r="I940" s="355">
        <v>1.3553100078027133E-3</v>
      </c>
      <c r="J940" s="355">
        <v>2.7106200156054265E-5</v>
      </c>
      <c r="K940" s="355">
        <v>0</v>
      </c>
      <c r="M940" s="364"/>
      <c r="N940" s="364"/>
    </row>
    <row r="941" spans="2:14" s="358" customFormat="1" x14ac:dyDescent="0.2">
      <c r="B941" s="305">
        <v>41318.395833333336</v>
      </c>
      <c r="C941" s="117" t="s">
        <v>714</v>
      </c>
      <c r="D941" s="117" t="s">
        <v>554</v>
      </c>
      <c r="E941" s="116"/>
      <c r="F941" s="348">
        <v>1</v>
      </c>
      <c r="G941" s="348">
        <v>55</v>
      </c>
      <c r="H941" s="348">
        <v>55</v>
      </c>
      <c r="I941" s="355">
        <v>4.7860838086784751E-4</v>
      </c>
      <c r="J941" s="355">
        <v>8.7019705612335906E-6</v>
      </c>
      <c r="K941" s="355">
        <v>0</v>
      </c>
      <c r="M941" s="364"/>
      <c r="N941" s="364"/>
    </row>
    <row r="942" spans="2:14" s="358" customFormat="1" x14ac:dyDescent="0.2">
      <c r="B942" s="305">
        <v>41318.400694444441</v>
      </c>
      <c r="C942" s="117" t="s">
        <v>674</v>
      </c>
      <c r="D942" s="117" t="s">
        <v>551</v>
      </c>
      <c r="E942" s="116"/>
      <c r="F942" s="348">
        <v>23</v>
      </c>
      <c r="G942" s="348">
        <v>188</v>
      </c>
      <c r="H942" s="348">
        <v>4324</v>
      </c>
      <c r="I942" s="355">
        <v>1.6743887067825522E-2</v>
      </c>
      <c r="J942" s="355">
        <v>8.9063229084178301E-5</v>
      </c>
      <c r="K942" s="355">
        <v>0</v>
      </c>
      <c r="M942" s="364"/>
      <c r="N942" s="364"/>
    </row>
    <row r="943" spans="2:14" s="358" customFormat="1" x14ac:dyDescent="0.2">
      <c r="B943" s="305">
        <v>41315.354166666664</v>
      </c>
      <c r="C943" s="117" t="s">
        <v>733</v>
      </c>
      <c r="D943" s="117" t="s">
        <v>551</v>
      </c>
      <c r="E943" s="116"/>
      <c r="F943" s="348">
        <v>464</v>
      </c>
      <c r="G943" s="348">
        <v>347</v>
      </c>
      <c r="H943" s="348">
        <v>161008</v>
      </c>
      <c r="I943" s="355">
        <v>0.62347358210371218</v>
      </c>
      <c r="J943" s="355">
        <v>1.796753838915597E-3</v>
      </c>
      <c r="K943" s="355">
        <v>0</v>
      </c>
      <c r="M943" s="364"/>
      <c r="N943" s="364"/>
    </row>
    <row r="944" spans="2:14" s="358" customFormat="1" x14ac:dyDescent="0.2">
      <c r="B944" s="305">
        <v>41318.395833333336</v>
      </c>
      <c r="C944" s="117" t="s">
        <v>690</v>
      </c>
      <c r="D944" s="117" t="s">
        <v>551</v>
      </c>
      <c r="E944" s="116"/>
      <c r="F944" s="348">
        <v>2</v>
      </c>
      <c r="G944" s="348">
        <v>390</v>
      </c>
      <c r="H944" s="348">
        <v>780</v>
      </c>
      <c r="I944" s="355">
        <v>3.0204051602460468E-3</v>
      </c>
      <c r="J944" s="355">
        <v>7.7446286160155041E-6</v>
      </c>
      <c r="K944" s="355">
        <v>0</v>
      </c>
      <c r="M944" s="364"/>
      <c r="N944" s="364"/>
    </row>
    <row r="945" spans="2:14" s="358" customFormat="1" x14ac:dyDescent="0.2">
      <c r="B945" s="305">
        <v>41318.388888888891</v>
      </c>
      <c r="C945" s="117" t="s">
        <v>671</v>
      </c>
      <c r="D945" s="117" t="s">
        <v>554</v>
      </c>
      <c r="E945" s="116"/>
      <c r="F945" s="348">
        <v>41</v>
      </c>
      <c r="G945" s="348">
        <v>172</v>
      </c>
      <c r="H945" s="348">
        <v>7052</v>
      </c>
      <c r="I945" s="355">
        <v>6.1366296397819285E-2</v>
      </c>
      <c r="J945" s="355">
        <v>3.5678079301057724E-4</v>
      </c>
      <c r="K945" s="355">
        <v>0</v>
      </c>
      <c r="M945" s="364"/>
      <c r="N945" s="364"/>
    </row>
    <row r="946" spans="2:14" s="358" customFormat="1" x14ac:dyDescent="0.2">
      <c r="B946" s="305">
        <v>41319.354166666664</v>
      </c>
      <c r="C946" s="117" t="s">
        <v>618</v>
      </c>
      <c r="D946" s="117" t="s">
        <v>551</v>
      </c>
      <c r="E946" s="116"/>
      <c r="F946" s="348">
        <v>323</v>
      </c>
      <c r="G946" s="348">
        <v>412</v>
      </c>
      <c r="H946" s="348">
        <v>133076</v>
      </c>
      <c r="I946" s="355">
        <v>0.51531209885243967</v>
      </c>
      <c r="J946" s="355">
        <v>1.2507575214865041E-3</v>
      </c>
      <c r="K946" s="355">
        <v>0</v>
      </c>
      <c r="M946" s="364"/>
      <c r="N946" s="364"/>
    </row>
    <row r="947" spans="2:14" s="358" customFormat="1" x14ac:dyDescent="0.2">
      <c r="B947" s="305">
        <v>41318.357638888891</v>
      </c>
      <c r="C947" s="117" t="s">
        <v>625</v>
      </c>
      <c r="D947" s="117" t="s">
        <v>551</v>
      </c>
      <c r="E947" s="116"/>
      <c r="F947" s="348">
        <v>9</v>
      </c>
      <c r="G947" s="348">
        <v>180</v>
      </c>
      <c r="H947" s="348">
        <v>1620</v>
      </c>
      <c r="I947" s="355">
        <v>6.2731491789725586E-3</v>
      </c>
      <c r="J947" s="355">
        <v>3.4850828772069771E-5</v>
      </c>
      <c r="K947" s="355">
        <v>0</v>
      </c>
      <c r="M947" s="364"/>
      <c r="N947" s="364"/>
    </row>
    <row r="948" spans="2:14" s="358" customFormat="1" x14ac:dyDescent="0.2">
      <c r="B948" s="305">
        <v>41317.415972222225</v>
      </c>
      <c r="C948" s="117" t="s">
        <v>664</v>
      </c>
      <c r="D948" s="117" t="s">
        <v>551</v>
      </c>
      <c r="E948" s="116"/>
      <c r="F948" s="348">
        <v>207</v>
      </c>
      <c r="G948" s="348">
        <v>329</v>
      </c>
      <c r="H948" s="348">
        <v>68103</v>
      </c>
      <c r="I948" s="355">
        <v>0.26371622131825195</v>
      </c>
      <c r="J948" s="355">
        <v>8.015690617576047E-4</v>
      </c>
      <c r="K948" s="355">
        <v>0</v>
      </c>
      <c r="M948" s="364"/>
      <c r="N948" s="364"/>
    </row>
    <row r="949" spans="2:14" s="358" customFormat="1" x14ac:dyDescent="0.2">
      <c r="B949" s="305">
        <v>41319.380555555559</v>
      </c>
      <c r="C949" s="117" t="s">
        <v>682</v>
      </c>
      <c r="D949" s="117" t="s">
        <v>551</v>
      </c>
      <c r="E949" s="116"/>
      <c r="F949" s="348">
        <v>336</v>
      </c>
      <c r="G949" s="348">
        <v>106</v>
      </c>
      <c r="H949" s="348">
        <v>35616</v>
      </c>
      <c r="I949" s="355">
        <v>0.1379163463940041</v>
      </c>
      <c r="J949" s="355">
        <v>1.3010976074906049E-3</v>
      </c>
      <c r="K949" s="355">
        <v>0</v>
      </c>
      <c r="M949" s="364"/>
      <c r="N949" s="364"/>
    </row>
    <row r="950" spans="2:14" s="358" customFormat="1" x14ac:dyDescent="0.2">
      <c r="B950" s="305">
        <v>41317.4375</v>
      </c>
      <c r="C950" s="117" t="s">
        <v>643</v>
      </c>
      <c r="D950" s="117" t="s">
        <v>551</v>
      </c>
      <c r="E950" s="116"/>
      <c r="F950" s="348">
        <v>114</v>
      </c>
      <c r="G950" s="348">
        <v>117</v>
      </c>
      <c r="H950" s="348">
        <v>13338</v>
      </c>
      <c r="I950" s="355">
        <v>5.1648928240207399E-2</v>
      </c>
      <c r="J950" s="355">
        <v>4.4144383111288378E-4</v>
      </c>
      <c r="K950" s="355">
        <v>0</v>
      </c>
      <c r="M950" s="364"/>
      <c r="N950" s="364"/>
    </row>
    <row r="951" spans="2:14" s="358" customFormat="1" x14ac:dyDescent="0.2">
      <c r="B951" s="305">
        <v>41318.388888888891</v>
      </c>
      <c r="C951" s="117" t="s">
        <v>625</v>
      </c>
      <c r="D951" s="117" t="s">
        <v>551</v>
      </c>
      <c r="E951" s="116"/>
      <c r="F951" s="348">
        <v>2</v>
      </c>
      <c r="G951" s="348">
        <v>135</v>
      </c>
      <c r="H951" s="348">
        <v>270</v>
      </c>
      <c r="I951" s="355">
        <v>1.0455248631620932E-3</v>
      </c>
      <c r="J951" s="355">
        <v>7.7446286160155041E-6</v>
      </c>
      <c r="K951" s="355">
        <v>0</v>
      </c>
      <c r="M951" s="364"/>
      <c r="N951" s="364"/>
    </row>
    <row r="952" spans="2:14" s="358" customFormat="1" x14ac:dyDescent="0.2">
      <c r="B952" s="305">
        <v>41318.375</v>
      </c>
      <c r="C952" s="117" t="s">
        <v>669</v>
      </c>
      <c r="D952" s="117" t="s">
        <v>554</v>
      </c>
      <c r="E952" s="116"/>
      <c r="F952" s="348">
        <v>174</v>
      </c>
      <c r="G952" s="348">
        <v>430</v>
      </c>
      <c r="H952" s="348">
        <v>74820</v>
      </c>
      <c r="I952" s="355">
        <v>0.65108143739149726</v>
      </c>
      <c r="J952" s="355">
        <v>1.5141428776546449E-3</v>
      </c>
      <c r="K952" s="355">
        <v>0</v>
      </c>
      <c r="M952" s="364"/>
      <c r="N952" s="364"/>
    </row>
    <row r="953" spans="2:14" s="358" customFormat="1" x14ac:dyDescent="0.2">
      <c r="B953" s="305">
        <v>41316.378472222219</v>
      </c>
      <c r="C953" s="117" t="s">
        <v>658</v>
      </c>
      <c r="D953" s="117" t="s">
        <v>551</v>
      </c>
      <c r="E953" s="116"/>
      <c r="F953" s="348">
        <v>1</v>
      </c>
      <c r="G953" s="348">
        <v>140</v>
      </c>
      <c r="H953" s="348">
        <v>140</v>
      </c>
      <c r="I953" s="355">
        <v>5.4212400312108537E-4</v>
      </c>
      <c r="J953" s="355">
        <v>3.872314308007752E-6</v>
      </c>
      <c r="K953" s="355">
        <v>0</v>
      </c>
      <c r="M953" s="364"/>
      <c r="N953" s="364"/>
    </row>
    <row r="954" spans="2:14" s="358" customFormat="1" x14ac:dyDescent="0.2">
      <c r="B954" s="305">
        <v>41320.458333333336</v>
      </c>
      <c r="C954" s="117" t="s">
        <v>629</v>
      </c>
      <c r="D954" s="117" t="s">
        <v>551</v>
      </c>
      <c r="E954" s="116"/>
      <c r="F954" s="348">
        <v>19</v>
      </c>
      <c r="G954" s="348">
        <v>86</v>
      </c>
      <c r="H954" s="348">
        <v>1634</v>
      </c>
      <c r="I954" s="355">
        <v>6.3273615792846672E-3</v>
      </c>
      <c r="J954" s="355">
        <v>7.3573971852147296E-5</v>
      </c>
      <c r="K954" s="355">
        <v>0</v>
      </c>
      <c r="M954" s="364"/>
      <c r="N954" s="364"/>
    </row>
    <row r="955" spans="2:14" s="358" customFormat="1" x14ac:dyDescent="0.2">
      <c r="B955" s="305">
        <v>41321.402083333334</v>
      </c>
      <c r="C955" s="117" t="s">
        <v>601</v>
      </c>
      <c r="D955" s="117" t="s">
        <v>551</v>
      </c>
      <c r="E955" s="116"/>
      <c r="F955" s="348">
        <v>20</v>
      </c>
      <c r="G955" s="348">
        <v>349</v>
      </c>
      <c r="H955" s="348">
        <v>6980</v>
      </c>
      <c r="I955" s="355">
        <v>2.7028753869894111E-2</v>
      </c>
      <c r="J955" s="355">
        <v>7.7446286160155051E-5</v>
      </c>
      <c r="K955" s="355">
        <v>0</v>
      </c>
      <c r="M955" s="364"/>
      <c r="N955" s="364"/>
    </row>
    <row r="956" spans="2:14" s="358" customFormat="1" x14ac:dyDescent="0.2">
      <c r="B956" s="305">
        <v>41319.377083333333</v>
      </c>
      <c r="C956" s="117" t="s">
        <v>663</v>
      </c>
      <c r="D956" s="117" t="s">
        <v>551</v>
      </c>
      <c r="E956" s="116"/>
      <c r="F956" s="348">
        <v>83</v>
      </c>
      <c r="G956" s="348">
        <v>189</v>
      </c>
      <c r="H956" s="348">
        <v>15687</v>
      </c>
      <c r="I956" s="355">
        <v>6.0744994549717608E-2</v>
      </c>
      <c r="J956" s="355">
        <v>3.2140208756464345E-4</v>
      </c>
      <c r="K956" s="355">
        <v>0</v>
      </c>
      <c r="M956" s="364"/>
      <c r="N956" s="364"/>
    </row>
    <row r="957" spans="2:14" s="358" customFormat="1" x14ac:dyDescent="0.2">
      <c r="B957" s="305">
        <v>41320.383333333331</v>
      </c>
      <c r="C957" s="117" t="s">
        <v>762</v>
      </c>
      <c r="D957" s="117" t="s">
        <v>551</v>
      </c>
      <c r="E957" s="116"/>
      <c r="F957" s="348">
        <v>1</v>
      </c>
      <c r="G957" s="348">
        <v>78</v>
      </c>
      <c r="H957" s="348">
        <v>78</v>
      </c>
      <c r="I957" s="355">
        <v>3.0204051602460467E-4</v>
      </c>
      <c r="J957" s="355">
        <v>3.872314308007752E-6</v>
      </c>
      <c r="K957" s="355">
        <v>0</v>
      </c>
      <c r="M957" s="364"/>
      <c r="N957" s="364"/>
    </row>
    <row r="958" spans="2:14" s="358" customFormat="1" x14ac:dyDescent="0.2">
      <c r="B958" s="305">
        <v>41319.381944444445</v>
      </c>
      <c r="C958" s="117" t="s">
        <v>763</v>
      </c>
      <c r="D958" s="117" t="s">
        <v>554</v>
      </c>
      <c r="E958" s="116"/>
      <c r="F958" s="348">
        <v>5</v>
      </c>
      <c r="G958" s="348">
        <v>455</v>
      </c>
      <c r="H958" s="348">
        <v>2275</v>
      </c>
      <c r="I958" s="355">
        <v>1.9796983026806419E-2</v>
      </c>
      <c r="J958" s="355">
        <v>4.3509852806167955E-5</v>
      </c>
      <c r="K958" s="355">
        <v>0</v>
      </c>
      <c r="M958" s="364"/>
      <c r="N958" s="364"/>
    </row>
    <row r="959" spans="2:14" s="358" customFormat="1" x14ac:dyDescent="0.2">
      <c r="B959" s="305">
        <v>41319.4375</v>
      </c>
      <c r="C959" s="117" t="s">
        <v>663</v>
      </c>
      <c r="D959" s="117" t="s">
        <v>551</v>
      </c>
      <c r="E959" s="116"/>
      <c r="F959" s="348">
        <v>1</v>
      </c>
      <c r="G959" s="348">
        <v>65</v>
      </c>
      <c r="H959" s="348">
        <v>65</v>
      </c>
      <c r="I959" s="355">
        <v>2.517004300205039E-4</v>
      </c>
      <c r="J959" s="355">
        <v>3.872314308007752E-6</v>
      </c>
      <c r="K959" s="355">
        <v>0</v>
      </c>
      <c r="M959" s="364"/>
      <c r="N959" s="364"/>
    </row>
    <row r="960" spans="2:14" s="358" customFormat="1" x14ac:dyDescent="0.2">
      <c r="B960" s="305">
        <v>41318.413194444445</v>
      </c>
      <c r="C960" s="117" t="s">
        <v>564</v>
      </c>
      <c r="D960" s="117" t="s">
        <v>554</v>
      </c>
      <c r="E960" s="116"/>
      <c r="F960" s="348">
        <v>7</v>
      </c>
      <c r="G960" s="348">
        <v>60</v>
      </c>
      <c r="H960" s="348">
        <v>420</v>
      </c>
      <c r="I960" s="355">
        <v>3.6548276357181082E-3</v>
      </c>
      <c r="J960" s="355">
        <v>6.0913793928635139E-5</v>
      </c>
      <c r="K960" s="355">
        <v>0</v>
      </c>
      <c r="M960" s="364"/>
      <c r="N960" s="364"/>
    </row>
    <row r="961" spans="2:14" s="358" customFormat="1" x14ac:dyDescent="0.2">
      <c r="B961" s="305">
        <v>41318.493055555555</v>
      </c>
      <c r="C961" s="117" t="s">
        <v>564</v>
      </c>
      <c r="D961" s="117" t="s">
        <v>554</v>
      </c>
      <c r="E961" s="116"/>
      <c r="F961" s="348">
        <v>2</v>
      </c>
      <c r="G961" s="348">
        <v>55</v>
      </c>
      <c r="H961" s="348">
        <v>110</v>
      </c>
      <c r="I961" s="355">
        <v>9.5721676173569502E-4</v>
      </c>
      <c r="J961" s="355">
        <v>1.7403941122467181E-5</v>
      </c>
      <c r="K961" s="355">
        <v>0</v>
      </c>
      <c r="M961" s="364"/>
      <c r="N961" s="364"/>
    </row>
    <row r="962" spans="2:14" s="358" customFormat="1" x14ac:dyDescent="0.2">
      <c r="B962" s="305">
        <v>41318.576388888891</v>
      </c>
      <c r="C962" s="117" t="s">
        <v>564</v>
      </c>
      <c r="D962" s="117" t="s">
        <v>554</v>
      </c>
      <c r="E962" s="116"/>
      <c r="F962" s="348">
        <v>5</v>
      </c>
      <c r="G962" s="348">
        <v>50</v>
      </c>
      <c r="H962" s="348">
        <v>250</v>
      </c>
      <c r="I962" s="355">
        <v>2.1754926403083977E-3</v>
      </c>
      <c r="J962" s="355">
        <v>4.3509852806167955E-5</v>
      </c>
      <c r="K962" s="355">
        <v>0</v>
      </c>
      <c r="M962" s="364"/>
      <c r="N962" s="364"/>
    </row>
    <row r="963" spans="2:14" s="358" customFormat="1" x14ac:dyDescent="0.2">
      <c r="B963" s="305">
        <v>41318.357638888891</v>
      </c>
      <c r="C963" s="117" t="s">
        <v>661</v>
      </c>
      <c r="D963" s="117" t="s">
        <v>554</v>
      </c>
      <c r="E963" s="116"/>
      <c r="F963" s="348">
        <v>8</v>
      </c>
      <c r="G963" s="348">
        <v>165</v>
      </c>
      <c r="H963" s="348">
        <v>1320</v>
      </c>
      <c r="I963" s="355">
        <v>1.1486601140828341E-2</v>
      </c>
      <c r="J963" s="355">
        <v>6.9615764489868725E-5</v>
      </c>
      <c r="K963" s="355">
        <v>0</v>
      </c>
      <c r="M963" s="364"/>
      <c r="N963" s="364"/>
    </row>
    <row r="964" spans="2:14" s="358" customFormat="1" x14ac:dyDescent="0.2">
      <c r="B964" s="305">
        <v>41317.555555555555</v>
      </c>
      <c r="C964" s="117" t="s">
        <v>707</v>
      </c>
      <c r="D964" s="117" t="s">
        <v>554</v>
      </c>
      <c r="E964" s="116"/>
      <c r="F964" s="348">
        <v>2</v>
      </c>
      <c r="G964" s="348">
        <v>95</v>
      </c>
      <c r="H964" s="348">
        <v>190</v>
      </c>
      <c r="I964" s="355">
        <v>1.6533744066343824E-3</v>
      </c>
      <c r="J964" s="355">
        <v>1.7403941122467181E-5</v>
      </c>
      <c r="K964" s="355">
        <v>0</v>
      </c>
      <c r="M964" s="364"/>
      <c r="N964" s="364"/>
    </row>
    <row r="965" spans="2:14" s="358" customFormat="1" x14ac:dyDescent="0.2">
      <c r="B965" s="305">
        <v>41318.541666666664</v>
      </c>
      <c r="C965" s="117" t="s">
        <v>714</v>
      </c>
      <c r="D965" s="117" t="s">
        <v>554</v>
      </c>
      <c r="E965" s="116"/>
      <c r="F965" s="348">
        <v>3</v>
      </c>
      <c r="G965" s="348">
        <v>45</v>
      </c>
      <c r="H965" s="348">
        <v>135</v>
      </c>
      <c r="I965" s="355">
        <v>1.1747660257665348E-3</v>
      </c>
      <c r="J965" s="355">
        <v>2.6105911683700774E-5</v>
      </c>
      <c r="K965" s="355">
        <v>0</v>
      </c>
      <c r="M965" s="364"/>
      <c r="N965" s="364"/>
    </row>
    <row r="966" spans="2:14" s="358" customFormat="1" x14ac:dyDescent="0.2">
      <c r="B966" s="305">
        <v>41317.673611111109</v>
      </c>
      <c r="C966" s="117" t="s">
        <v>707</v>
      </c>
      <c r="D966" s="117" t="s">
        <v>554</v>
      </c>
      <c r="E966" s="116"/>
      <c r="F966" s="348">
        <v>1</v>
      </c>
      <c r="G966" s="348">
        <v>50</v>
      </c>
      <c r="H966" s="348">
        <v>50</v>
      </c>
      <c r="I966" s="355">
        <v>4.3509852806167959E-4</v>
      </c>
      <c r="J966" s="355">
        <v>8.7019705612335906E-6</v>
      </c>
      <c r="K966" s="355">
        <v>0</v>
      </c>
      <c r="M966" s="364"/>
      <c r="N966" s="364"/>
    </row>
    <row r="967" spans="2:14" s="358" customFormat="1" x14ac:dyDescent="0.2">
      <c r="B967" s="305">
        <v>41319.489583333336</v>
      </c>
      <c r="C967" s="117" t="s">
        <v>657</v>
      </c>
      <c r="D967" s="117" t="s">
        <v>551</v>
      </c>
      <c r="E967" s="116"/>
      <c r="F967" s="348">
        <v>2</v>
      </c>
      <c r="G967" s="348">
        <v>74</v>
      </c>
      <c r="H967" s="348">
        <v>148</v>
      </c>
      <c r="I967" s="355">
        <v>5.731025175851473E-4</v>
      </c>
      <c r="J967" s="355">
        <v>7.7446286160155041E-6</v>
      </c>
      <c r="K967" s="355">
        <v>0</v>
      </c>
      <c r="M967" s="364"/>
      <c r="N967" s="364"/>
    </row>
    <row r="968" spans="2:14" s="358" customFormat="1" x14ac:dyDescent="0.2">
      <c r="B968" s="305">
        <v>41319.498611111114</v>
      </c>
      <c r="C968" s="117" t="s">
        <v>657</v>
      </c>
      <c r="D968" s="117" t="s">
        <v>551</v>
      </c>
      <c r="E968" s="116"/>
      <c r="F968" s="348">
        <v>1</v>
      </c>
      <c r="G968" s="348">
        <v>26</v>
      </c>
      <c r="H968" s="348">
        <v>26</v>
      </c>
      <c r="I968" s="355">
        <v>1.0068017200820156E-4</v>
      </c>
      <c r="J968" s="355">
        <v>3.872314308007752E-6</v>
      </c>
      <c r="K968" s="355">
        <v>0</v>
      </c>
      <c r="M968" s="364"/>
      <c r="N968" s="364"/>
    </row>
    <row r="969" spans="2:14" s="358" customFormat="1" x14ac:dyDescent="0.2">
      <c r="B969" s="305">
        <v>41319.491666666669</v>
      </c>
      <c r="C969" s="117" t="s">
        <v>657</v>
      </c>
      <c r="D969" s="117" t="s">
        <v>551</v>
      </c>
      <c r="E969" s="116"/>
      <c r="F969" s="348">
        <v>1</v>
      </c>
      <c r="G969" s="348">
        <v>28</v>
      </c>
      <c r="H969" s="348">
        <v>28</v>
      </c>
      <c r="I969" s="355">
        <v>1.0842480062421706E-4</v>
      </c>
      <c r="J969" s="355">
        <v>3.872314308007752E-6</v>
      </c>
      <c r="K969" s="355">
        <v>0</v>
      </c>
      <c r="M969" s="364"/>
      <c r="N969" s="364"/>
    </row>
    <row r="970" spans="2:14" s="358" customFormat="1" x14ac:dyDescent="0.2">
      <c r="B970" s="305">
        <v>41320.354166666664</v>
      </c>
      <c r="C970" s="117" t="s">
        <v>659</v>
      </c>
      <c r="D970" s="117" t="s">
        <v>551</v>
      </c>
      <c r="E970" s="116"/>
      <c r="F970" s="348">
        <v>1</v>
      </c>
      <c r="G970" s="348">
        <v>236</v>
      </c>
      <c r="H970" s="348">
        <v>236</v>
      </c>
      <c r="I970" s="355">
        <v>9.1386617668982959E-4</v>
      </c>
      <c r="J970" s="355">
        <v>3.872314308007752E-6</v>
      </c>
      <c r="K970" s="355">
        <v>0</v>
      </c>
      <c r="M970" s="364"/>
      <c r="N970" s="364"/>
    </row>
    <row r="971" spans="2:14" s="358" customFormat="1" x14ac:dyDescent="0.2">
      <c r="B971" s="305">
        <v>41317.4</v>
      </c>
      <c r="C971" s="117" t="s">
        <v>569</v>
      </c>
      <c r="D971" s="117" t="s">
        <v>551</v>
      </c>
      <c r="E971" s="116"/>
      <c r="F971" s="348">
        <v>1</v>
      </c>
      <c r="G971" s="348">
        <v>314</v>
      </c>
      <c r="H971" s="348">
        <v>314</v>
      </c>
      <c r="I971" s="355">
        <v>1.2159066927144343E-3</v>
      </c>
      <c r="J971" s="355">
        <v>3.872314308007752E-6</v>
      </c>
      <c r="K971" s="355">
        <v>0</v>
      </c>
      <c r="M971" s="364"/>
      <c r="N971" s="364"/>
    </row>
    <row r="972" spans="2:14" s="358" customFormat="1" x14ac:dyDescent="0.2">
      <c r="B972" s="305">
        <v>41312.375</v>
      </c>
      <c r="C972" s="117" t="s">
        <v>594</v>
      </c>
      <c r="D972" s="117" t="s">
        <v>551</v>
      </c>
      <c r="E972" s="116"/>
      <c r="F972" s="348">
        <v>62</v>
      </c>
      <c r="G972" s="348">
        <v>299.85483870967744</v>
      </c>
      <c r="H972" s="348">
        <v>18591</v>
      </c>
      <c r="I972" s="355">
        <v>7.199019530017213E-2</v>
      </c>
      <c r="J972" s="355">
        <v>2.4008348709648065E-4</v>
      </c>
      <c r="K972" s="355">
        <v>0</v>
      </c>
      <c r="M972" s="364"/>
      <c r="N972" s="364"/>
    </row>
    <row r="973" spans="2:14" s="358" customFormat="1" x14ac:dyDescent="0.2">
      <c r="B973" s="305">
        <v>41320.421527777777</v>
      </c>
      <c r="C973" s="117" t="s">
        <v>601</v>
      </c>
      <c r="D973" s="117" t="s">
        <v>551</v>
      </c>
      <c r="E973" s="116"/>
      <c r="F973" s="348">
        <v>119</v>
      </c>
      <c r="G973" s="348">
        <v>356</v>
      </c>
      <c r="H973" s="348">
        <v>42364</v>
      </c>
      <c r="I973" s="355">
        <v>0.16404672334444043</v>
      </c>
      <c r="J973" s="355">
        <v>4.6080540265292251E-4</v>
      </c>
      <c r="K973" s="355">
        <v>0</v>
      </c>
      <c r="M973" s="364"/>
      <c r="N973" s="364"/>
    </row>
    <row r="974" spans="2:14" s="358" customFormat="1" x14ac:dyDescent="0.2">
      <c r="B974" s="305">
        <v>41314.368055555555</v>
      </c>
      <c r="C974" s="117" t="s">
        <v>764</v>
      </c>
      <c r="D974" s="117" t="s">
        <v>542</v>
      </c>
      <c r="E974" s="116"/>
      <c r="F974" s="348">
        <v>1</v>
      </c>
      <c r="G974" s="348">
        <v>1915</v>
      </c>
      <c r="H974" s="348">
        <v>1915</v>
      </c>
      <c r="I974" s="355">
        <v>6.6708700695651572E-3</v>
      </c>
      <c r="J974" s="355">
        <v>3.4834830650470794E-6</v>
      </c>
      <c r="K974" s="355">
        <v>0</v>
      </c>
      <c r="M974" s="364"/>
      <c r="N974" s="364"/>
    </row>
    <row r="975" spans="2:14" s="358" customFormat="1" x14ac:dyDescent="0.2">
      <c r="B975" s="305">
        <v>41314.359027777777</v>
      </c>
      <c r="C975" s="117" t="s">
        <v>646</v>
      </c>
      <c r="D975" s="117" t="s">
        <v>542</v>
      </c>
      <c r="E975" s="116"/>
      <c r="F975" s="348">
        <v>480</v>
      </c>
      <c r="G975" s="348">
        <v>458</v>
      </c>
      <c r="H975" s="348">
        <v>219840</v>
      </c>
      <c r="I975" s="355">
        <v>0.76580891701994991</v>
      </c>
      <c r="J975" s="355">
        <v>1.672071871222598E-3</v>
      </c>
      <c r="K975" s="355">
        <v>0</v>
      </c>
      <c r="M975" s="364"/>
      <c r="N975" s="364"/>
    </row>
    <row r="976" spans="2:14" s="358" customFormat="1" x14ac:dyDescent="0.2">
      <c r="B976" s="305">
        <v>41314.372094907405</v>
      </c>
      <c r="C976" s="117" t="s">
        <v>730</v>
      </c>
      <c r="D976" s="117" t="s">
        <v>542</v>
      </c>
      <c r="E976" s="116"/>
      <c r="F976" s="348">
        <v>131</v>
      </c>
      <c r="G976" s="348">
        <v>449</v>
      </c>
      <c r="H976" s="348">
        <v>58819</v>
      </c>
      <c r="I976" s="355">
        <v>0.20489499040300416</v>
      </c>
      <c r="J976" s="355">
        <v>4.5633628152116738E-4</v>
      </c>
      <c r="K976" s="355">
        <v>0</v>
      </c>
      <c r="M976" s="364"/>
      <c r="N976" s="364"/>
    </row>
    <row r="977" spans="2:14" s="358" customFormat="1" x14ac:dyDescent="0.2">
      <c r="B977" s="305">
        <v>41307.427083333336</v>
      </c>
      <c r="C977" s="117" t="s">
        <v>667</v>
      </c>
      <c r="D977" s="117" t="s">
        <v>554</v>
      </c>
      <c r="E977" s="116"/>
      <c r="F977" s="348">
        <v>15</v>
      </c>
      <c r="G977" s="348">
        <v>865</v>
      </c>
      <c r="H977" s="348">
        <v>12975</v>
      </c>
      <c r="I977" s="355">
        <v>0.11290806803200584</v>
      </c>
      <c r="J977" s="355">
        <v>1.3052955841850387E-4</v>
      </c>
      <c r="K977" s="355">
        <v>0</v>
      </c>
      <c r="M977" s="364"/>
      <c r="N977" s="364"/>
    </row>
    <row r="978" spans="2:14" s="358" customFormat="1" x14ac:dyDescent="0.2">
      <c r="B978" s="305">
        <v>41316.40625</v>
      </c>
      <c r="C978" s="117" t="s">
        <v>595</v>
      </c>
      <c r="D978" s="117" t="s">
        <v>554</v>
      </c>
      <c r="E978" s="116"/>
      <c r="F978" s="348">
        <v>20</v>
      </c>
      <c r="G978" s="348">
        <v>234</v>
      </c>
      <c r="H978" s="348">
        <v>4680</v>
      </c>
      <c r="I978" s="355">
        <v>4.072522222657321E-2</v>
      </c>
      <c r="J978" s="355">
        <v>1.7403941122467182E-4</v>
      </c>
      <c r="K978" s="355">
        <v>0</v>
      </c>
      <c r="M978" s="364"/>
      <c r="N978" s="364"/>
    </row>
    <row r="979" spans="2:14" s="358" customFormat="1" x14ac:dyDescent="0.2">
      <c r="B979" s="305">
        <v>41316.378472222219</v>
      </c>
      <c r="C979" s="117" t="s">
        <v>595</v>
      </c>
      <c r="D979" s="117" t="s">
        <v>554</v>
      </c>
      <c r="E979" s="116"/>
      <c r="F979" s="348">
        <v>240</v>
      </c>
      <c r="G979" s="348">
        <v>368.76249999999999</v>
      </c>
      <c r="H979" s="348">
        <v>88503</v>
      </c>
      <c r="I979" s="355">
        <v>0.77015050058085655</v>
      </c>
      <c r="J979" s="355">
        <v>2.0884729346960619E-3</v>
      </c>
      <c r="K979" s="355">
        <v>0</v>
      </c>
      <c r="M979" s="364"/>
      <c r="N979" s="364"/>
    </row>
    <row r="980" spans="2:14" s="358" customFormat="1" x14ac:dyDescent="0.2">
      <c r="B980" s="305">
        <v>41317.381944444445</v>
      </c>
      <c r="C980" s="117" t="s">
        <v>595</v>
      </c>
      <c r="D980" s="117" t="s">
        <v>554</v>
      </c>
      <c r="E980" s="116"/>
      <c r="F980" s="348">
        <v>24</v>
      </c>
      <c r="G980" s="348">
        <v>235</v>
      </c>
      <c r="H980" s="348">
        <v>5640</v>
      </c>
      <c r="I980" s="355">
        <v>4.9079113965357454E-2</v>
      </c>
      <c r="J980" s="355">
        <v>2.0884729346960619E-4</v>
      </c>
      <c r="K980" s="355">
        <v>0</v>
      </c>
      <c r="M980" s="364"/>
      <c r="N980" s="364"/>
    </row>
    <row r="981" spans="2:14" s="358" customFormat="1" x14ac:dyDescent="0.2">
      <c r="B981" s="305">
        <v>41314.314583333333</v>
      </c>
      <c r="C981" s="117" t="s">
        <v>765</v>
      </c>
      <c r="D981" s="117" t="s">
        <v>542</v>
      </c>
      <c r="E981" s="116"/>
      <c r="F981" s="348">
        <v>1158</v>
      </c>
      <c r="G981" s="348">
        <v>457</v>
      </c>
      <c r="H981" s="348">
        <v>529206</v>
      </c>
      <c r="I981" s="355">
        <v>1.8434801389213047</v>
      </c>
      <c r="J981" s="355">
        <v>4.0338733893245174E-3</v>
      </c>
      <c r="K981" s="355">
        <v>0</v>
      </c>
      <c r="M981" s="364"/>
      <c r="N981" s="364"/>
    </row>
    <row r="982" spans="2:14" s="358" customFormat="1" x14ac:dyDescent="0.2">
      <c r="B982" s="305">
        <v>41319.5</v>
      </c>
      <c r="C982" s="117" t="s">
        <v>663</v>
      </c>
      <c r="D982" s="117" t="s">
        <v>551</v>
      </c>
      <c r="E982" s="116"/>
      <c r="F982" s="348">
        <v>1</v>
      </c>
      <c r="G982" s="348">
        <v>30</v>
      </c>
      <c r="H982" s="348">
        <v>30</v>
      </c>
      <c r="I982" s="355">
        <v>1.1616942924023257E-4</v>
      </c>
      <c r="J982" s="355">
        <v>3.872314308007752E-6</v>
      </c>
      <c r="K982" s="355">
        <v>0</v>
      </c>
      <c r="M982" s="364"/>
      <c r="N982" s="364"/>
    </row>
    <row r="983" spans="2:14" s="358" customFormat="1" x14ac:dyDescent="0.2">
      <c r="B983" s="305">
        <v>41322.375</v>
      </c>
      <c r="C983" s="117" t="s">
        <v>697</v>
      </c>
      <c r="D983" s="117" t="s">
        <v>551</v>
      </c>
      <c r="E983" s="116"/>
      <c r="F983" s="348">
        <v>37</v>
      </c>
      <c r="G983" s="348">
        <v>181</v>
      </c>
      <c r="H983" s="348">
        <v>6697</v>
      </c>
      <c r="I983" s="355">
        <v>2.5932888920727919E-2</v>
      </c>
      <c r="J983" s="355">
        <v>1.4327562939628682E-4</v>
      </c>
      <c r="K983" s="355">
        <v>0</v>
      </c>
      <c r="M983" s="364"/>
      <c r="N983" s="364"/>
    </row>
    <row r="984" spans="2:14" s="358" customFormat="1" x14ac:dyDescent="0.2">
      <c r="B984" s="305">
        <v>41322.377083333333</v>
      </c>
      <c r="C984" s="117" t="s">
        <v>611</v>
      </c>
      <c r="D984" s="117" t="s">
        <v>551</v>
      </c>
      <c r="E984" s="116"/>
      <c r="F984" s="348">
        <v>1388</v>
      </c>
      <c r="G984" s="348">
        <v>246</v>
      </c>
      <c r="H984" s="348">
        <v>341448</v>
      </c>
      <c r="I984" s="355">
        <v>1.3221939758406311</v>
      </c>
      <c r="J984" s="355">
        <v>5.3747722595147603E-3</v>
      </c>
      <c r="K984" s="355">
        <v>0</v>
      </c>
      <c r="M984" s="364"/>
      <c r="N984" s="364"/>
    </row>
    <row r="985" spans="2:14" s="358" customFormat="1" x14ac:dyDescent="0.2">
      <c r="B985" s="305">
        <v>41322.336111111108</v>
      </c>
      <c r="C985" s="117" t="s">
        <v>656</v>
      </c>
      <c r="D985" s="117" t="s">
        <v>554</v>
      </c>
      <c r="E985" s="116"/>
      <c r="F985" s="348">
        <v>69</v>
      </c>
      <c r="G985" s="348">
        <v>254</v>
      </c>
      <c r="H985" s="348">
        <v>17526</v>
      </c>
      <c r="I985" s="355">
        <v>0.15251073605617993</v>
      </c>
      <c r="J985" s="355">
        <v>6.0043596872511778E-4</v>
      </c>
      <c r="K985" s="355">
        <v>0</v>
      </c>
      <c r="M985" s="364"/>
      <c r="N985" s="364"/>
    </row>
    <row r="986" spans="2:14" s="358" customFormat="1" x14ac:dyDescent="0.2">
      <c r="B986" s="305">
        <v>41313.375</v>
      </c>
      <c r="C986" s="117" t="s">
        <v>759</v>
      </c>
      <c r="D986" s="117" t="s">
        <v>542</v>
      </c>
      <c r="E986" s="116"/>
      <c r="F986" s="348">
        <v>46</v>
      </c>
      <c r="G986" s="348">
        <v>350</v>
      </c>
      <c r="H986" s="348">
        <v>16100</v>
      </c>
      <c r="I986" s="355">
        <v>5.6084077347257975E-2</v>
      </c>
      <c r="J986" s="355">
        <v>1.6024022099216565E-4</v>
      </c>
      <c r="K986" s="355">
        <v>0</v>
      </c>
      <c r="M986" s="364"/>
      <c r="N986" s="364"/>
    </row>
    <row r="987" spans="2:14" s="358" customFormat="1" x14ac:dyDescent="0.2">
      <c r="B987" s="305">
        <v>41320.381944444445</v>
      </c>
      <c r="C987" s="117" t="s">
        <v>671</v>
      </c>
      <c r="D987" s="117" t="s">
        <v>554</v>
      </c>
      <c r="E987" s="116"/>
      <c r="F987" s="348">
        <v>12</v>
      </c>
      <c r="G987" s="348">
        <v>140</v>
      </c>
      <c r="H987" s="348">
        <v>1680</v>
      </c>
      <c r="I987" s="355">
        <v>1.4619310542872433E-2</v>
      </c>
      <c r="J987" s="355">
        <v>1.0442364673480309E-4</v>
      </c>
      <c r="K987" s="355">
        <v>0</v>
      </c>
      <c r="M987" s="364"/>
      <c r="N987" s="364"/>
    </row>
    <row r="988" spans="2:14" s="358" customFormat="1" x14ac:dyDescent="0.2">
      <c r="B988" s="305">
        <v>41320.386111111111</v>
      </c>
      <c r="C988" s="117" t="s">
        <v>651</v>
      </c>
      <c r="D988" s="117" t="s">
        <v>554</v>
      </c>
      <c r="E988" s="116"/>
      <c r="F988" s="348">
        <v>282</v>
      </c>
      <c r="G988" s="348">
        <v>356</v>
      </c>
      <c r="H988" s="348">
        <v>100392</v>
      </c>
      <c r="I988" s="355">
        <v>0.87360822858336273</v>
      </c>
      <c r="J988" s="355">
        <v>2.4539556982678726E-3</v>
      </c>
      <c r="K988" s="355">
        <v>0</v>
      </c>
      <c r="M988" s="364"/>
      <c r="N988" s="364"/>
    </row>
    <row r="989" spans="2:14" s="358" customFormat="1" x14ac:dyDescent="0.2">
      <c r="B989" s="305">
        <v>41318.470833333333</v>
      </c>
      <c r="C989" s="117" t="s">
        <v>682</v>
      </c>
      <c r="D989" s="117" t="s">
        <v>551</v>
      </c>
      <c r="E989" s="116"/>
      <c r="F989" s="348">
        <v>49</v>
      </c>
      <c r="G989" s="348">
        <v>22</v>
      </c>
      <c r="H989" s="348">
        <v>1078</v>
      </c>
      <c r="I989" s="355">
        <v>4.174354824032357E-3</v>
      </c>
      <c r="J989" s="355">
        <v>1.8974340109237988E-4</v>
      </c>
      <c r="K989" s="355">
        <v>0</v>
      </c>
      <c r="M989" s="364"/>
      <c r="N989" s="364"/>
    </row>
    <row r="990" spans="2:14" s="358" customFormat="1" x14ac:dyDescent="0.2">
      <c r="B990" s="305">
        <v>41318.576388888891</v>
      </c>
      <c r="C990" s="117" t="s">
        <v>644</v>
      </c>
      <c r="D990" s="117" t="s">
        <v>542</v>
      </c>
      <c r="E990" s="116"/>
      <c r="F990" s="348">
        <v>100</v>
      </c>
      <c r="G990" s="348">
        <v>110</v>
      </c>
      <c r="H990" s="348">
        <v>11000</v>
      </c>
      <c r="I990" s="355">
        <v>3.8318313715517874E-2</v>
      </c>
      <c r="J990" s="355">
        <v>3.4834830650470791E-4</v>
      </c>
      <c r="K990" s="355">
        <v>0</v>
      </c>
      <c r="M990" s="364"/>
      <c r="N990" s="364"/>
    </row>
    <row r="991" spans="2:14" s="358" customFormat="1" x14ac:dyDescent="0.2">
      <c r="B991" s="305">
        <v>41319.399305555555</v>
      </c>
      <c r="C991" s="117" t="s">
        <v>714</v>
      </c>
      <c r="D991" s="117" t="s">
        <v>554</v>
      </c>
      <c r="E991" s="116"/>
      <c r="F991" s="348">
        <v>35</v>
      </c>
      <c r="G991" s="348">
        <v>355</v>
      </c>
      <c r="H991" s="348">
        <v>12425</v>
      </c>
      <c r="I991" s="355">
        <v>0.10812198422332737</v>
      </c>
      <c r="J991" s="355">
        <v>3.0456896964317572E-4</v>
      </c>
      <c r="K991" s="355">
        <v>0</v>
      </c>
      <c r="M991" s="364"/>
      <c r="N991" s="364"/>
    </row>
    <row r="992" spans="2:14" s="358" customFormat="1" x14ac:dyDescent="0.2">
      <c r="B992" s="305">
        <v>41319.420138888891</v>
      </c>
      <c r="C992" s="117" t="s">
        <v>696</v>
      </c>
      <c r="D992" s="117" t="s">
        <v>551</v>
      </c>
      <c r="E992" s="116"/>
      <c r="F992" s="348">
        <v>1</v>
      </c>
      <c r="G992" s="348">
        <v>36</v>
      </c>
      <c r="H992" s="348">
        <v>36</v>
      </c>
      <c r="I992" s="355">
        <v>1.3940331508827908E-4</v>
      </c>
      <c r="J992" s="355">
        <v>3.872314308007752E-6</v>
      </c>
      <c r="K992" s="355">
        <v>0</v>
      </c>
      <c r="M992" s="364"/>
      <c r="N992" s="364"/>
    </row>
    <row r="993" spans="2:14" s="358" customFormat="1" x14ac:dyDescent="0.2">
      <c r="B993" s="305">
        <v>41317.416666666664</v>
      </c>
      <c r="C993" s="117" t="s">
        <v>683</v>
      </c>
      <c r="D993" s="117" t="s">
        <v>554</v>
      </c>
      <c r="E993" s="116"/>
      <c r="F993" s="348">
        <v>8</v>
      </c>
      <c r="G993" s="348">
        <v>220</v>
      </c>
      <c r="H993" s="348">
        <v>1760</v>
      </c>
      <c r="I993" s="355">
        <v>1.531546818777112E-2</v>
      </c>
      <c r="J993" s="355">
        <v>6.9615764489868725E-5</v>
      </c>
      <c r="K993" s="355">
        <v>0</v>
      </c>
      <c r="M993" s="364"/>
      <c r="N993" s="364"/>
    </row>
    <row r="994" spans="2:14" s="358" customFormat="1" x14ac:dyDescent="0.2">
      <c r="B994" s="305">
        <v>41319.458333333336</v>
      </c>
      <c r="C994" s="117" t="s">
        <v>696</v>
      </c>
      <c r="D994" s="117" t="s">
        <v>551</v>
      </c>
      <c r="E994" s="116"/>
      <c r="F994" s="348">
        <v>2</v>
      </c>
      <c r="G994" s="348">
        <v>38</v>
      </c>
      <c r="H994" s="348">
        <v>76</v>
      </c>
      <c r="I994" s="355">
        <v>2.9429588740858918E-4</v>
      </c>
      <c r="J994" s="355">
        <v>7.7446286160155041E-6</v>
      </c>
      <c r="K994" s="355">
        <v>0</v>
      </c>
      <c r="M994" s="364"/>
      <c r="N994" s="364"/>
    </row>
    <row r="995" spans="2:14" s="358" customFormat="1" x14ac:dyDescent="0.2">
      <c r="B995" s="305">
        <v>41317.381944444445</v>
      </c>
      <c r="C995" s="117" t="s">
        <v>637</v>
      </c>
      <c r="D995" s="117" t="s">
        <v>554</v>
      </c>
      <c r="E995" s="116"/>
      <c r="F995" s="348">
        <v>6</v>
      </c>
      <c r="G995" s="348">
        <v>140</v>
      </c>
      <c r="H995" s="348">
        <v>840</v>
      </c>
      <c r="I995" s="355">
        <v>7.3096552714362164E-3</v>
      </c>
      <c r="J995" s="355">
        <v>5.2211823367401547E-5</v>
      </c>
      <c r="K995" s="355">
        <v>0</v>
      </c>
      <c r="M995" s="364"/>
      <c r="N995" s="364"/>
    </row>
    <row r="996" spans="2:14" s="358" customFormat="1" x14ac:dyDescent="0.2">
      <c r="B996" s="305">
        <v>41322.388888888891</v>
      </c>
      <c r="C996" s="117" t="s">
        <v>662</v>
      </c>
      <c r="D996" s="117" t="s">
        <v>554</v>
      </c>
      <c r="E996" s="116"/>
      <c r="F996" s="348">
        <v>31</v>
      </c>
      <c r="G996" s="348">
        <v>100</v>
      </c>
      <c r="H996" s="348">
        <v>3100</v>
      </c>
      <c r="I996" s="355">
        <v>2.6976108739824135E-2</v>
      </c>
      <c r="J996" s="355">
        <v>2.6976108739824135E-4</v>
      </c>
      <c r="K996" s="355">
        <v>0</v>
      </c>
      <c r="M996" s="364"/>
      <c r="N996" s="364"/>
    </row>
    <row r="997" spans="2:14" s="358" customFormat="1" x14ac:dyDescent="0.2">
      <c r="B997" s="305">
        <v>41316.381932870368</v>
      </c>
      <c r="C997" s="117" t="s">
        <v>613</v>
      </c>
      <c r="D997" s="117" t="s">
        <v>554</v>
      </c>
      <c r="E997" s="116"/>
      <c r="F997" s="348">
        <v>4</v>
      </c>
      <c r="G997" s="348">
        <v>130</v>
      </c>
      <c r="H997" s="348">
        <v>520</v>
      </c>
      <c r="I997" s="355">
        <v>4.5250246918414677E-3</v>
      </c>
      <c r="J997" s="355">
        <v>3.4807882244934363E-5</v>
      </c>
      <c r="K997" s="355">
        <v>0</v>
      </c>
      <c r="M997" s="364"/>
      <c r="N997" s="364"/>
    </row>
    <row r="998" spans="2:14" s="358" customFormat="1" x14ac:dyDescent="0.2">
      <c r="B998" s="305">
        <v>41313.447916666664</v>
      </c>
      <c r="C998" s="117" t="s">
        <v>766</v>
      </c>
      <c r="D998" s="117" t="s">
        <v>542</v>
      </c>
      <c r="E998" s="116"/>
      <c r="F998" s="348">
        <v>134</v>
      </c>
      <c r="G998" s="348">
        <v>208.41791044776119</v>
      </c>
      <c r="H998" s="348">
        <v>27928</v>
      </c>
      <c r="I998" s="355">
        <v>9.7286715040634825E-2</v>
      </c>
      <c r="J998" s="355">
        <v>4.667867307163086E-4</v>
      </c>
      <c r="K998" s="355">
        <v>0</v>
      </c>
      <c r="M998" s="364"/>
      <c r="N998" s="364"/>
    </row>
    <row r="999" spans="2:14" s="358" customFormat="1" x14ac:dyDescent="0.2">
      <c r="B999" s="305">
        <v>41316.392361111109</v>
      </c>
      <c r="C999" s="117" t="s">
        <v>630</v>
      </c>
      <c r="D999" s="117" t="s">
        <v>554</v>
      </c>
      <c r="E999" s="116"/>
      <c r="F999" s="348">
        <v>42</v>
      </c>
      <c r="G999" s="348">
        <v>265</v>
      </c>
      <c r="H999" s="348">
        <v>11130</v>
      </c>
      <c r="I999" s="355">
        <v>9.6852932346529877E-2</v>
      </c>
      <c r="J999" s="355">
        <v>3.6548276357181085E-4</v>
      </c>
      <c r="K999" s="355">
        <v>0</v>
      </c>
      <c r="M999" s="364"/>
      <c r="N999" s="364"/>
    </row>
    <row r="1000" spans="2:14" s="358" customFormat="1" x14ac:dyDescent="0.2">
      <c r="B1000" s="305">
        <v>41317.354166666664</v>
      </c>
      <c r="C1000" s="117" t="s">
        <v>597</v>
      </c>
      <c r="D1000" s="117" t="s">
        <v>551</v>
      </c>
      <c r="E1000" s="116"/>
      <c r="F1000" s="348">
        <v>51</v>
      </c>
      <c r="G1000" s="348">
        <v>240</v>
      </c>
      <c r="H1000" s="348">
        <v>12240</v>
      </c>
      <c r="I1000" s="355">
        <v>4.7397127130014892E-2</v>
      </c>
      <c r="J1000" s="355">
        <v>1.9748802970839536E-4</v>
      </c>
      <c r="K1000" s="355">
        <v>0</v>
      </c>
      <c r="M1000" s="364"/>
      <c r="N1000" s="364"/>
    </row>
    <row r="1001" spans="2:14" s="358" customFormat="1" x14ac:dyDescent="0.2">
      <c r="B1001" s="305">
        <v>41317.354861111111</v>
      </c>
      <c r="C1001" s="117" t="s">
        <v>599</v>
      </c>
      <c r="D1001" s="117" t="s">
        <v>554</v>
      </c>
      <c r="E1001" s="116"/>
      <c r="F1001" s="348">
        <v>88</v>
      </c>
      <c r="G1001" s="348">
        <v>401</v>
      </c>
      <c r="H1001" s="348">
        <v>35288</v>
      </c>
      <c r="I1001" s="355">
        <v>0.307075137164811</v>
      </c>
      <c r="J1001" s="355">
        <v>7.6577340938855602E-4</v>
      </c>
      <c r="K1001" s="355">
        <v>0</v>
      </c>
      <c r="M1001" s="364"/>
      <c r="N1001" s="364"/>
    </row>
    <row r="1002" spans="2:14" s="358" customFormat="1" x14ac:dyDescent="0.2">
      <c r="B1002" s="305">
        <v>41318.355555555558</v>
      </c>
      <c r="C1002" s="117" t="s">
        <v>652</v>
      </c>
      <c r="D1002" s="117" t="s">
        <v>554</v>
      </c>
      <c r="E1002" s="116"/>
      <c r="F1002" s="348">
        <v>283</v>
      </c>
      <c r="G1002" s="348">
        <v>484</v>
      </c>
      <c r="H1002" s="348">
        <v>136972</v>
      </c>
      <c r="I1002" s="355">
        <v>1.1919263117132874</v>
      </c>
      <c r="J1002" s="355">
        <v>2.4626576688291063E-3</v>
      </c>
      <c r="K1002" s="355">
        <v>0</v>
      </c>
      <c r="M1002" s="364"/>
      <c r="N1002" s="364"/>
    </row>
    <row r="1003" spans="2:14" s="358" customFormat="1" x14ac:dyDescent="0.2">
      <c r="B1003" s="305">
        <v>41319.364583333336</v>
      </c>
      <c r="C1003" s="117" t="s">
        <v>599</v>
      </c>
      <c r="D1003" s="117" t="s">
        <v>554</v>
      </c>
      <c r="E1003" s="116"/>
      <c r="F1003" s="348">
        <v>70</v>
      </c>
      <c r="G1003" s="348">
        <v>60</v>
      </c>
      <c r="H1003" s="348">
        <v>4200</v>
      </c>
      <c r="I1003" s="355">
        <v>3.6548276357181081E-2</v>
      </c>
      <c r="J1003" s="355">
        <v>6.0913793928635144E-4</v>
      </c>
      <c r="K1003" s="355">
        <v>0</v>
      </c>
      <c r="M1003" s="364"/>
      <c r="N1003" s="364"/>
    </row>
    <row r="1004" spans="2:14" s="358" customFormat="1" x14ac:dyDescent="0.2">
      <c r="B1004" s="305">
        <v>41319.364583333336</v>
      </c>
      <c r="C1004" s="117" t="s">
        <v>743</v>
      </c>
      <c r="D1004" s="117" t="s">
        <v>554</v>
      </c>
      <c r="E1004" s="116"/>
      <c r="F1004" s="348">
        <v>48</v>
      </c>
      <c r="G1004" s="348">
        <v>275</v>
      </c>
      <c r="H1004" s="348">
        <v>13200</v>
      </c>
      <c r="I1004" s="355">
        <v>0.11486601140828341</v>
      </c>
      <c r="J1004" s="355">
        <v>4.1769458693921238E-4</v>
      </c>
      <c r="K1004" s="355">
        <v>0</v>
      </c>
      <c r="M1004" s="364"/>
      <c r="N1004" s="364"/>
    </row>
    <row r="1005" spans="2:14" s="358" customFormat="1" x14ac:dyDescent="0.2">
      <c r="B1005" s="305">
        <v>41319.362500000003</v>
      </c>
      <c r="C1005" s="117" t="s">
        <v>699</v>
      </c>
      <c r="D1005" s="117" t="s">
        <v>554</v>
      </c>
      <c r="E1005" s="116"/>
      <c r="F1005" s="348">
        <v>2</v>
      </c>
      <c r="G1005" s="348">
        <v>73</v>
      </c>
      <c r="H1005" s="348">
        <v>146</v>
      </c>
      <c r="I1005" s="355">
        <v>1.2704877019401044E-3</v>
      </c>
      <c r="J1005" s="355">
        <v>1.7403941122467181E-5</v>
      </c>
      <c r="K1005" s="355">
        <v>0</v>
      </c>
      <c r="M1005" s="364"/>
      <c r="N1005" s="364"/>
    </row>
    <row r="1006" spans="2:14" s="358" customFormat="1" x14ac:dyDescent="0.2">
      <c r="B1006" s="305">
        <v>41319.510416666664</v>
      </c>
      <c r="C1006" s="117" t="s">
        <v>597</v>
      </c>
      <c r="D1006" s="117" t="s">
        <v>551</v>
      </c>
      <c r="E1006" s="116"/>
      <c r="F1006" s="348">
        <v>1</v>
      </c>
      <c r="G1006" s="348">
        <v>50</v>
      </c>
      <c r="H1006" s="348">
        <v>50</v>
      </c>
      <c r="I1006" s="355">
        <v>1.9361571540038762E-4</v>
      </c>
      <c r="J1006" s="355">
        <v>3.872314308007752E-6</v>
      </c>
      <c r="K1006" s="355">
        <v>0</v>
      </c>
      <c r="M1006" s="364"/>
      <c r="N1006" s="364"/>
    </row>
    <row r="1007" spans="2:14" s="358" customFormat="1" x14ac:dyDescent="0.2">
      <c r="B1007" s="305">
        <v>41308.097222222219</v>
      </c>
      <c r="C1007" s="117" t="s">
        <v>720</v>
      </c>
      <c r="D1007" s="117" t="s">
        <v>542</v>
      </c>
      <c r="E1007" s="116"/>
      <c r="F1007" s="348">
        <v>1</v>
      </c>
      <c r="G1007" s="348">
        <v>144</v>
      </c>
      <c r="H1007" s="348">
        <v>144</v>
      </c>
      <c r="I1007" s="355">
        <v>5.016215613667794E-4</v>
      </c>
      <c r="J1007" s="355">
        <v>3.4834830650470794E-6</v>
      </c>
      <c r="K1007" s="355">
        <v>0</v>
      </c>
      <c r="M1007" s="364"/>
      <c r="N1007" s="364"/>
    </row>
    <row r="1008" spans="2:14" s="358" customFormat="1" x14ac:dyDescent="0.2">
      <c r="B1008" s="305">
        <v>41310.420138888891</v>
      </c>
      <c r="C1008" s="117" t="s">
        <v>767</v>
      </c>
      <c r="D1008" s="117" t="s">
        <v>542</v>
      </c>
      <c r="E1008" s="116"/>
      <c r="F1008" s="348">
        <v>1</v>
      </c>
      <c r="G1008" s="348">
        <v>139</v>
      </c>
      <c r="H1008" s="348">
        <v>139</v>
      </c>
      <c r="I1008" s="355">
        <v>4.84204146041544E-4</v>
      </c>
      <c r="J1008" s="355">
        <v>3.4834830650470794E-6</v>
      </c>
      <c r="K1008" s="355">
        <v>0</v>
      </c>
      <c r="M1008" s="364"/>
      <c r="N1008" s="364"/>
    </row>
    <row r="1009" spans="2:14" s="358" customFormat="1" x14ac:dyDescent="0.2">
      <c r="B1009" s="305">
        <v>41323.362500000003</v>
      </c>
      <c r="C1009" s="117" t="s">
        <v>569</v>
      </c>
      <c r="D1009" s="117" t="s">
        <v>551</v>
      </c>
      <c r="E1009" s="116"/>
      <c r="F1009" s="348">
        <v>3</v>
      </c>
      <c r="G1009" s="348">
        <v>163</v>
      </c>
      <c r="H1009" s="348">
        <v>489</v>
      </c>
      <c r="I1009" s="355">
        <v>1.8935616966157909E-3</v>
      </c>
      <c r="J1009" s="355">
        <v>1.1616942924023257E-5</v>
      </c>
      <c r="K1009" s="355">
        <v>0</v>
      </c>
      <c r="M1009" s="364"/>
      <c r="N1009" s="364"/>
    </row>
    <row r="1010" spans="2:14" s="358" customFormat="1" x14ac:dyDescent="0.2">
      <c r="B1010" s="305">
        <v>41323.408333333333</v>
      </c>
      <c r="C1010" s="117" t="s">
        <v>657</v>
      </c>
      <c r="D1010" s="117" t="s">
        <v>551</v>
      </c>
      <c r="E1010" s="116"/>
      <c r="F1010" s="348">
        <v>41</v>
      </c>
      <c r="G1010" s="348">
        <v>310</v>
      </c>
      <c r="H1010" s="348">
        <v>12710</v>
      </c>
      <c r="I1010" s="355">
        <v>4.9217114854778532E-2</v>
      </c>
      <c r="J1010" s="355">
        <v>1.5876488662831784E-4</v>
      </c>
      <c r="K1010" s="355">
        <v>0</v>
      </c>
      <c r="M1010" s="364"/>
      <c r="N1010" s="364"/>
    </row>
    <row r="1011" spans="2:14" s="358" customFormat="1" x14ac:dyDescent="0.2">
      <c r="B1011" s="305">
        <v>41323.392361111109</v>
      </c>
      <c r="C1011" s="117" t="s">
        <v>607</v>
      </c>
      <c r="D1011" s="117" t="s">
        <v>551</v>
      </c>
      <c r="E1011" s="116"/>
      <c r="F1011" s="348">
        <v>28</v>
      </c>
      <c r="G1011" s="348">
        <v>290</v>
      </c>
      <c r="H1011" s="348">
        <v>8120</v>
      </c>
      <c r="I1011" s="355">
        <v>3.1443192181022948E-2</v>
      </c>
      <c r="J1011" s="355">
        <v>1.0842480062421706E-4</v>
      </c>
      <c r="K1011" s="355">
        <v>0</v>
      </c>
      <c r="M1011" s="364"/>
      <c r="N1011" s="364"/>
    </row>
    <row r="1012" spans="2:14" s="358" customFormat="1" x14ac:dyDescent="0.2">
      <c r="B1012" s="305">
        <v>41323.399305555555</v>
      </c>
      <c r="C1012" s="117" t="s">
        <v>707</v>
      </c>
      <c r="D1012" s="117" t="s">
        <v>554</v>
      </c>
      <c r="E1012" s="116"/>
      <c r="F1012" s="348">
        <v>55</v>
      </c>
      <c r="G1012" s="348">
        <v>215</v>
      </c>
      <c r="H1012" s="348">
        <v>11825</v>
      </c>
      <c r="I1012" s="355">
        <v>0.10290080188658722</v>
      </c>
      <c r="J1012" s="355">
        <v>4.7860838086784751E-4</v>
      </c>
      <c r="K1012" s="355">
        <v>0</v>
      </c>
      <c r="M1012" s="364"/>
      <c r="N1012" s="364"/>
    </row>
    <row r="1013" spans="2:14" s="358" customFormat="1" x14ac:dyDescent="0.2">
      <c r="B1013" s="305">
        <v>41323.378472222219</v>
      </c>
      <c r="C1013" s="117" t="s">
        <v>707</v>
      </c>
      <c r="D1013" s="117" t="s">
        <v>554</v>
      </c>
      <c r="E1013" s="116"/>
      <c r="F1013" s="348">
        <v>13</v>
      </c>
      <c r="G1013" s="348">
        <v>275</v>
      </c>
      <c r="H1013" s="348">
        <v>3575</v>
      </c>
      <c r="I1013" s="355">
        <v>3.110954475641009E-2</v>
      </c>
      <c r="J1013" s="355">
        <v>1.1312561729603669E-4</v>
      </c>
      <c r="K1013" s="355">
        <v>0</v>
      </c>
      <c r="M1013" s="364"/>
      <c r="N1013" s="364"/>
    </row>
    <row r="1014" spans="2:14" s="358" customFormat="1" x14ac:dyDescent="0.2">
      <c r="B1014" s="305">
        <v>41323.440972222219</v>
      </c>
      <c r="C1014" s="117" t="s">
        <v>674</v>
      </c>
      <c r="D1014" s="117" t="s">
        <v>551</v>
      </c>
      <c r="E1014" s="116"/>
      <c r="F1014" s="348">
        <v>3</v>
      </c>
      <c r="G1014" s="348">
        <v>150</v>
      </c>
      <c r="H1014" s="348">
        <v>450</v>
      </c>
      <c r="I1014" s="355">
        <v>1.7425414386034886E-3</v>
      </c>
      <c r="J1014" s="355">
        <v>1.1616942924023257E-5</v>
      </c>
      <c r="K1014" s="355">
        <v>0</v>
      </c>
      <c r="M1014" s="364"/>
      <c r="N1014" s="364"/>
    </row>
    <row r="1015" spans="2:14" s="358" customFormat="1" x14ac:dyDescent="0.2">
      <c r="B1015" s="305">
        <v>41323.416666666664</v>
      </c>
      <c r="C1015" s="117" t="s">
        <v>674</v>
      </c>
      <c r="D1015" s="117" t="s">
        <v>551</v>
      </c>
      <c r="E1015" s="116"/>
      <c r="F1015" s="348">
        <v>2</v>
      </c>
      <c r="G1015" s="348">
        <v>85</v>
      </c>
      <c r="H1015" s="348">
        <v>170</v>
      </c>
      <c r="I1015" s="355">
        <v>6.5829343236131787E-4</v>
      </c>
      <c r="J1015" s="355">
        <v>7.7446286160155041E-6</v>
      </c>
      <c r="K1015" s="355">
        <v>0</v>
      </c>
      <c r="M1015" s="364"/>
      <c r="N1015" s="364"/>
    </row>
    <row r="1016" spans="2:14" s="358" customFormat="1" x14ac:dyDescent="0.2">
      <c r="B1016" s="305">
        <v>41323.388888888891</v>
      </c>
      <c r="C1016" s="117" t="s">
        <v>671</v>
      </c>
      <c r="D1016" s="117" t="s">
        <v>554</v>
      </c>
      <c r="E1016" s="116"/>
      <c r="F1016" s="348">
        <v>22</v>
      </c>
      <c r="G1016" s="348">
        <v>122</v>
      </c>
      <c r="H1016" s="348">
        <v>2684</v>
      </c>
      <c r="I1016" s="355">
        <v>2.335608898635096E-2</v>
      </c>
      <c r="J1016" s="355">
        <v>1.91443352347139E-4</v>
      </c>
      <c r="K1016" s="355">
        <v>0</v>
      </c>
      <c r="M1016" s="364"/>
      <c r="N1016" s="364"/>
    </row>
    <row r="1017" spans="2:14" s="358" customFormat="1" x14ac:dyDescent="0.2">
      <c r="B1017" s="305">
        <v>41313.5</v>
      </c>
      <c r="C1017" s="117" t="s">
        <v>768</v>
      </c>
      <c r="D1017" s="117" t="s">
        <v>554</v>
      </c>
      <c r="E1017" s="116"/>
      <c r="F1017" s="348">
        <v>1</v>
      </c>
      <c r="G1017" s="348">
        <v>60</v>
      </c>
      <c r="H1017" s="348">
        <v>60</v>
      </c>
      <c r="I1017" s="355">
        <v>5.2211823367401549E-4</v>
      </c>
      <c r="J1017" s="355">
        <v>8.7019705612335906E-6</v>
      </c>
      <c r="K1017" s="355">
        <v>0</v>
      </c>
      <c r="M1017" s="364"/>
      <c r="N1017" s="364"/>
    </row>
    <row r="1018" spans="2:14" s="358" customFormat="1" x14ac:dyDescent="0.2">
      <c r="B1018" s="305">
        <v>41323.4375</v>
      </c>
      <c r="C1018" s="117" t="s">
        <v>645</v>
      </c>
      <c r="D1018" s="117" t="s">
        <v>554</v>
      </c>
      <c r="E1018" s="116"/>
      <c r="F1018" s="348">
        <v>1</v>
      </c>
      <c r="G1018" s="348">
        <v>95</v>
      </c>
      <c r="H1018" s="348">
        <v>95</v>
      </c>
      <c r="I1018" s="355">
        <v>8.266872033171912E-4</v>
      </c>
      <c r="J1018" s="355">
        <v>8.7019705612335906E-6</v>
      </c>
      <c r="K1018" s="355">
        <v>0</v>
      </c>
      <c r="M1018" s="364"/>
      <c r="N1018" s="364"/>
    </row>
    <row r="1019" spans="2:14" s="358" customFormat="1" x14ac:dyDescent="0.2">
      <c r="B1019" s="305">
        <v>41319.555555555555</v>
      </c>
      <c r="C1019" s="117" t="s">
        <v>696</v>
      </c>
      <c r="D1019" s="117" t="s">
        <v>551</v>
      </c>
      <c r="E1019" s="116"/>
      <c r="F1019" s="348">
        <v>2</v>
      </c>
      <c r="G1019" s="348">
        <v>85</v>
      </c>
      <c r="H1019" s="348">
        <v>170</v>
      </c>
      <c r="I1019" s="355">
        <v>6.5829343236131787E-4</v>
      </c>
      <c r="J1019" s="355">
        <v>7.7446286160155041E-6</v>
      </c>
      <c r="K1019" s="355">
        <v>0</v>
      </c>
      <c r="M1019" s="364"/>
      <c r="N1019" s="364"/>
    </row>
    <row r="1020" spans="2:14" s="358" customFormat="1" x14ac:dyDescent="0.2">
      <c r="B1020" s="305">
        <v>41319.423611111109</v>
      </c>
      <c r="C1020" s="117" t="s">
        <v>696</v>
      </c>
      <c r="D1020" s="117" t="s">
        <v>551</v>
      </c>
      <c r="E1020" s="116"/>
      <c r="F1020" s="348">
        <v>2</v>
      </c>
      <c r="G1020" s="348">
        <v>135</v>
      </c>
      <c r="H1020" s="348">
        <v>270</v>
      </c>
      <c r="I1020" s="355">
        <v>1.0455248631620932E-3</v>
      </c>
      <c r="J1020" s="355">
        <v>7.7446286160155041E-6</v>
      </c>
      <c r="K1020" s="355">
        <v>0</v>
      </c>
      <c r="M1020" s="364"/>
      <c r="N1020" s="364"/>
    </row>
    <row r="1021" spans="2:14" s="358" customFormat="1" x14ac:dyDescent="0.2">
      <c r="B1021" s="305">
        <v>41320.375</v>
      </c>
      <c r="C1021" s="117" t="s">
        <v>714</v>
      </c>
      <c r="D1021" s="117" t="s">
        <v>554</v>
      </c>
      <c r="E1021" s="116"/>
      <c r="F1021" s="348">
        <v>10</v>
      </c>
      <c r="G1021" s="348">
        <v>290</v>
      </c>
      <c r="H1021" s="348">
        <v>2900</v>
      </c>
      <c r="I1021" s="355">
        <v>2.5235714627577416E-2</v>
      </c>
      <c r="J1021" s="355">
        <v>8.701970561233591E-5</v>
      </c>
      <c r="K1021" s="355">
        <v>0</v>
      </c>
      <c r="M1021" s="364"/>
      <c r="N1021" s="364"/>
    </row>
    <row r="1022" spans="2:14" s="358" customFormat="1" x14ac:dyDescent="0.2">
      <c r="B1022" s="305">
        <v>41319.357638888891</v>
      </c>
      <c r="C1022" s="117" t="s">
        <v>670</v>
      </c>
      <c r="D1022" s="117" t="s">
        <v>551</v>
      </c>
      <c r="E1022" s="116"/>
      <c r="F1022" s="348">
        <v>79</v>
      </c>
      <c r="G1022" s="348">
        <v>279.9367088607595</v>
      </c>
      <c r="H1022" s="348">
        <v>22115</v>
      </c>
      <c r="I1022" s="355">
        <v>8.563623092159145E-2</v>
      </c>
      <c r="J1022" s="355">
        <v>3.0591283033261244E-4</v>
      </c>
      <c r="K1022" s="355">
        <v>0</v>
      </c>
      <c r="M1022" s="364"/>
      <c r="N1022" s="364"/>
    </row>
    <row r="1023" spans="2:14" s="358" customFormat="1" x14ac:dyDescent="0.2">
      <c r="B1023" s="305">
        <v>41323.409722222219</v>
      </c>
      <c r="C1023" s="117" t="s">
        <v>696</v>
      </c>
      <c r="D1023" s="117" t="s">
        <v>551</v>
      </c>
      <c r="E1023" s="116"/>
      <c r="F1023" s="348">
        <v>1</v>
      </c>
      <c r="G1023" s="348">
        <v>110</v>
      </c>
      <c r="H1023" s="348">
        <v>110</v>
      </c>
      <c r="I1023" s="355">
        <v>4.2595457388085276E-4</v>
      </c>
      <c r="J1023" s="355">
        <v>3.872314308007752E-6</v>
      </c>
      <c r="K1023" s="355">
        <v>0</v>
      </c>
      <c r="M1023" s="364"/>
      <c r="N1023" s="364"/>
    </row>
    <row r="1024" spans="2:14" s="358" customFormat="1" x14ac:dyDescent="0.2">
      <c r="B1024" s="305">
        <v>41319.5</v>
      </c>
      <c r="C1024" s="117" t="s">
        <v>563</v>
      </c>
      <c r="D1024" s="117" t="s">
        <v>551</v>
      </c>
      <c r="E1024" s="116"/>
      <c r="F1024" s="348">
        <v>19</v>
      </c>
      <c r="G1024" s="348">
        <v>100</v>
      </c>
      <c r="H1024" s="348">
        <v>1900</v>
      </c>
      <c r="I1024" s="355">
        <v>7.3573971852147297E-3</v>
      </c>
      <c r="J1024" s="355">
        <v>7.3573971852147296E-5</v>
      </c>
      <c r="K1024" s="355">
        <v>0</v>
      </c>
      <c r="M1024" s="364"/>
      <c r="N1024" s="364"/>
    </row>
    <row r="1025" spans="2:14" s="358" customFormat="1" x14ac:dyDescent="0.2">
      <c r="B1025" s="305">
        <v>41315.37222222222</v>
      </c>
      <c r="C1025" s="117" t="s">
        <v>610</v>
      </c>
      <c r="D1025" s="117" t="s">
        <v>542</v>
      </c>
      <c r="E1025" s="116"/>
      <c r="F1025" s="348">
        <v>1</v>
      </c>
      <c r="G1025" s="348">
        <v>179</v>
      </c>
      <c r="H1025" s="348">
        <v>179</v>
      </c>
      <c r="I1025" s="355">
        <v>6.2354346864342718E-4</v>
      </c>
      <c r="J1025" s="355">
        <v>3.4834830650470794E-6</v>
      </c>
      <c r="K1025" s="355">
        <v>0</v>
      </c>
      <c r="M1025" s="364"/>
      <c r="N1025" s="364"/>
    </row>
    <row r="1026" spans="2:14" s="358" customFormat="1" x14ac:dyDescent="0.2">
      <c r="B1026" s="305">
        <v>41318.388194444444</v>
      </c>
      <c r="C1026" s="117" t="s">
        <v>622</v>
      </c>
      <c r="D1026" s="117" t="s">
        <v>554</v>
      </c>
      <c r="E1026" s="116"/>
      <c r="F1026" s="348">
        <v>16</v>
      </c>
      <c r="G1026" s="348">
        <v>361</v>
      </c>
      <c r="H1026" s="348">
        <v>5776</v>
      </c>
      <c r="I1026" s="355">
        <v>5.0262581961685225E-2</v>
      </c>
      <c r="J1026" s="355">
        <v>1.3923152897973745E-4</v>
      </c>
      <c r="K1026" s="355">
        <v>0</v>
      </c>
      <c r="M1026" s="364"/>
      <c r="N1026" s="364"/>
    </row>
    <row r="1027" spans="2:14" s="358" customFormat="1" x14ac:dyDescent="0.2">
      <c r="B1027" s="305">
        <v>41322.374305555553</v>
      </c>
      <c r="C1027" s="117" t="s">
        <v>560</v>
      </c>
      <c r="D1027" s="117" t="s">
        <v>551</v>
      </c>
      <c r="E1027" s="116"/>
      <c r="F1027" s="348">
        <v>34</v>
      </c>
      <c r="G1027" s="348">
        <v>376</v>
      </c>
      <c r="H1027" s="348">
        <v>12784</v>
      </c>
      <c r="I1027" s="355">
        <v>4.9503666113571106E-2</v>
      </c>
      <c r="J1027" s="355">
        <v>1.3165868647226357E-4</v>
      </c>
      <c r="K1027" s="355">
        <v>0</v>
      </c>
      <c r="M1027" s="364"/>
      <c r="N1027" s="364"/>
    </row>
    <row r="1028" spans="2:14" s="358" customFormat="1" x14ac:dyDescent="0.2">
      <c r="B1028" s="305">
        <v>41316.399305555555</v>
      </c>
      <c r="C1028" s="117" t="s">
        <v>603</v>
      </c>
      <c r="D1028" s="117" t="s">
        <v>542</v>
      </c>
      <c r="E1028" s="116"/>
      <c r="F1028" s="348">
        <v>653</v>
      </c>
      <c r="G1028" s="348">
        <v>287</v>
      </c>
      <c r="H1028" s="348">
        <v>187411</v>
      </c>
      <c r="I1028" s="355">
        <v>0.65284304470353816</v>
      </c>
      <c r="J1028" s="355">
        <v>2.2747144414757428E-3</v>
      </c>
      <c r="K1028" s="355">
        <v>0</v>
      </c>
      <c r="M1028" s="364"/>
      <c r="N1028" s="364"/>
    </row>
    <row r="1029" spans="2:14" s="358" customFormat="1" x14ac:dyDescent="0.2">
      <c r="B1029" s="305">
        <v>41323.482638888891</v>
      </c>
      <c r="C1029" s="117" t="s">
        <v>556</v>
      </c>
      <c r="D1029" s="117" t="s">
        <v>551</v>
      </c>
      <c r="E1029" s="116"/>
      <c r="F1029" s="348">
        <v>1</v>
      </c>
      <c r="G1029" s="348">
        <v>60</v>
      </c>
      <c r="H1029" s="348">
        <v>60</v>
      </c>
      <c r="I1029" s="355">
        <v>2.3233885848046514E-4</v>
      </c>
      <c r="J1029" s="355">
        <v>3.872314308007752E-6</v>
      </c>
      <c r="K1029" s="355">
        <v>0</v>
      </c>
      <c r="M1029" s="364"/>
      <c r="N1029" s="364"/>
    </row>
    <row r="1030" spans="2:14" s="358" customFormat="1" x14ac:dyDescent="0.2">
      <c r="B1030" s="305">
        <v>41316.409722222219</v>
      </c>
      <c r="C1030" s="117" t="s">
        <v>760</v>
      </c>
      <c r="D1030" s="117" t="s">
        <v>542</v>
      </c>
      <c r="E1030" s="116"/>
      <c r="F1030" s="348">
        <v>95</v>
      </c>
      <c r="G1030" s="348">
        <v>355</v>
      </c>
      <c r="H1030" s="348">
        <v>33725</v>
      </c>
      <c r="I1030" s="355">
        <v>0.11748046636871275</v>
      </c>
      <c r="J1030" s="355">
        <v>3.3093089117947251E-4</v>
      </c>
      <c r="K1030" s="355">
        <v>0</v>
      </c>
      <c r="M1030" s="364"/>
      <c r="N1030" s="364"/>
    </row>
    <row r="1031" spans="2:14" s="358" customFormat="1" x14ac:dyDescent="0.2">
      <c r="B1031" s="305">
        <v>41316.402777777781</v>
      </c>
      <c r="C1031" s="117" t="s">
        <v>594</v>
      </c>
      <c r="D1031" s="117" t="s">
        <v>551</v>
      </c>
      <c r="E1031" s="116"/>
      <c r="F1031" s="348">
        <v>2</v>
      </c>
      <c r="G1031" s="348">
        <v>200</v>
      </c>
      <c r="H1031" s="348">
        <v>400</v>
      </c>
      <c r="I1031" s="355">
        <v>1.548925723203101E-3</v>
      </c>
      <c r="J1031" s="355">
        <v>7.7446286160155041E-6</v>
      </c>
      <c r="K1031" s="355">
        <v>0</v>
      </c>
      <c r="M1031" s="364"/>
      <c r="N1031" s="364"/>
    </row>
    <row r="1032" spans="2:14" s="358" customFormat="1" x14ac:dyDescent="0.2">
      <c r="B1032" s="305">
        <v>41324.423611111109</v>
      </c>
      <c r="C1032" s="117" t="s">
        <v>657</v>
      </c>
      <c r="D1032" s="117" t="s">
        <v>551</v>
      </c>
      <c r="E1032" s="116"/>
      <c r="F1032" s="348">
        <v>3</v>
      </c>
      <c r="G1032" s="348">
        <v>185</v>
      </c>
      <c r="H1032" s="348">
        <v>555</v>
      </c>
      <c r="I1032" s="355">
        <v>2.1491344409443024E-3</v>
      </c>
      <c r="J1032" s="355">
        <v>1.1616942924023257E-5</v>
      </c>
      <c r="K1032" s="355">
        <v>0</v>
      </c>
      <c r="M1032" s="364"/>
      <c r="N1032" s="364"/>
    </row>
    <row r="1033" spans="2:14" s="358" customFormat="1" x14ac:dyDescent="0.2">
      <c r="B1033" s="305">
        <v>41323.611111111109</v>
      </c>
      <c r="C1033" s="117" t="s">
        <v>707</v>
      </c>
      <c r="D1033" s="117" t="s">
        <v>554</v>
      </c>
      <c r="E1033" s="116"/>
      <c r="F1033" s="348">
        <v>29</v>
      </c>
      <c r="G1033" s="348">
        <v>45</v>
      </c>
      <c r="H1033" s="348">
        <v>1305</v>
      </c>
      <c r="I1033" s="355">
        <v>1.1356071582409836E-2</v>
      </c>
      <c r="J1033" s="355">
        <v>2.5235714627577414E-4</v>
      </c>
      <c r="K1033" s="355">
        <v>0</v>
      </c>
      <c r="M1033" s="364"/>
      <c r="N1033" s="364"/>
    </row>
    <row r="1034" spans="2:14" s="358" customFormat="1" x14ac:dyDescent="0.2">
      <c r="B1034" s="305">
        <v>41324.375</v>
      </c>
      <c r="C1034" s="117" t="s">
        <v>701</v>
      </c>
      <c r="D1034" s="117" t="s">
        <v>551</v>
      </c>
      <c r="E1034" s="116"/>
      <c r="F1034" s="348">
        <v>307</v>
      </c>
      <c r="G1034" s="348">
        <v>439</v>
      </c>
      <c r="H1034" s="348">
        <v>134773</v>
      </c>
      <c r="I1034" s="355">
        <v>0.52188341623312884</v>
      </c>
      <c r="J1034" s="355">
        <v>1.18880049255838E-3</v>
      </c>
      <c r="K1034" s="355">
        <v>0</v>
      </c>
      <c r="M1034" s="364"/>
      <c r="N1034" s="364"/>
    </row>
    <row r="1035" spans="2:14" s="358" customFormat="1" x14ac:dyDescent="0.2">
      <c r="B1035" s="305">
        <v>41326.374305555553</v>
      </c>
      <c r="C1035" s="117" t="s">
        <v>705</v>
      </c>
      <c r="D1035" s="117" t="s">
        <v>554</v>
      </c>
      <c r="E1035" s="116"/>
      <c r="F1035" s="348">
        <v>1</v>
      </c>
      <c r="G1035" s="348">
        <v>520</v>
      </c>
      <c r="H1035" s="348">
        <v>520</v>
      </c>
      <c r="I1035" s="355">
        <v>4.5250246918414677E-3</v>
      </c>
      <c r="J1035" s="355">
        <v>8.7019705612335906E-6</v>
      </c>
      <c r="K1035" s="355">
        <v>0</v>
      </c>
      <c r="M1035" s="364"/>
      <c r="N1035" s="364"/>
    </row>
    <row r="1036" spans="2:14" s="358" customFormat="1" x14ac:dyDescent="0.2">
      <c r="B1036" s="305">
        <v>41326.449999999997</v>
      </c>
      <c r="C1036" s="117" t="s">
        <v>607</v>
      </c>
      <c r="D1036" s="117" t="s">
        <v>551</v>
      </c>
      <c r="E1036" s="116"/>
      <c r="F1036" s="348">
        <v>751</v>
      </c>
      <c r="G1036" s="348">
        <v>387</v>
      </c>
      <c r="H1036" s="348">
        <v>290637</v>
      </c>
      <c r="I1036" s="355">
        <v>1.1254378135364491</v>
      </c>
      <c r="J1036" s="355">
        <v>2.9081080453138221E-3</v>
      </c>
      <c r="K1036" s="355">
        <v>0</v>
      </c>
      <c r="M1036" s="364"/>
      <c r="N1036" s="364"/>
    </row>
    <row r="1037" spans="2:14" s="358" customFormat="1" x14ac:dyDescent="0.2">
      <c r="B1037" s="305">
        <v>41324.472222222219</v>
      </c>
      <c r="C1037" s="117" t="s">
        <v>598</v>
      </c>
      <c r="D1037" s="117" t="s">
        <v>551</v>
      </c>
      <c r="E1037" s="116"/>
      <c r="F1037" s="348">
        <v>1</v>
      </c>
      <c r="G1037" s="348">
        <v>40</v>
      </c>
      <c r="H1037" s="348">
        <v>40</v>
      </c>
      <c r="I1037" s="355">
        <v>1.548925723203101E-4</v>
      </c>
      <c r="J1037" s="355">
        <v>3.872314308007752E-6</v>
      </c>
      <c r="K1037" s="355">
        <v>0</v>
      </c>
      <c r="M1037" s="364"/>
      <c r="N1037" s="364"/>
    </row>
    <row r="1038" spans="2:14" s="358" customFormat="1" x14ac:dyDescent="0.2">
      <c r="B1038" s="305">
        <v>41324.40625</v>
      </c>
      <c r="C1038" s="117" t="s">
        <v>639</v>
      </c>
      <c r="D1038" s="117" t="s">
        <v>554</v>
      </c>
      <c r="E1038" s="116"/>
      <c r="F1038" s="348">
        <v>64</v>
      </c>
      <c r="G1038" s="348">
        <v>360</v>
      </c>
      <c r="H1038" s="348">
        <v>23040</v>
      </c>
      <c r="I1038" s="355">
        <v>0.20049340173082195</v>
      </c>
      <c r="J1038" s="355">
        <v>5.569261159189498E-4</v>
      </c>
      <c r="K1038" s="355">
        <v>0</v>
      </c>
      <c r="M1038" s="364"/>
      <c r="N1038" s="364"/>
    </row>
    <row r="1039" spans="2:14" s="358" customFormat="1" x14ac:dyDescent="0.2">
      <c r="B1039" s="305">
        <v>41324.386805555558</v>
      </c>
      <c r="C1039" s="117" t="s">
        <v>657</v>
      </c>
      <c r="D1039" s="117" t="s">
        <v>551</v>
      </c>
      <c r="E1039" s="116"/>
      <c r="F1039" s="348">
        <v>8</v>
      </c>
      <c r="G1039" s="348">
        <v>338</v>
      </c>
      <c r="H1039" s="348">
        <v>2704</v>
      </c>
      <c r="I1039" s="355">
        <v>1.0470737888852963E-2</v>
      </c>
      <c r="J1039" s="355">
        <v>3.0978514464062016E-5</v>
      </c>
      <c r="K1039" s="355">
        <v>0</v>
      </c>
      <c r="M1039" s="364"/>
      <c r="N1039" s="364"/>
    </row>
    <row r="1040" spans="2:14" s="358" customFormat="1" x14ac:dyDescent="0.2">
      <c r="B1040" s="305">
        <v>41325.354166666664</v>
      </c>
      <c r="C1040" s="117" t="s">
        <v>665</v>
      </c>
      <c r="D1040" s="117" t="s">
        <v>554</v>
      </c>
      <c r="E1040" s="116"/>
      <c r="F1040" s="348">
        <v>125</v>
      </c>
      <c r="G1040" s="348">
        <v>515</v>
      </c>
      <c r="H1040" s="348">
        <v>64375</v>
      </c>
      <c r="I1040" s="355">
        <v>0.56018935487941246</v>
      </c>
      <c r="J1040" s="355">
        <v>1.0877463201541988E-3</v>
      </c>
      <c r="K1040" s="355">
        <v>0</v>
      </c>
      <c r="M1040" s="364"/>
      <c r="N1040" s="364"/>
    </row>
    <row r="1041" spans="2:14" s="358" customFormat="1" x14ac:dyDescent="0.2">
      <c r="B1041" s="305">
        <v>41325.4</v>
      </c>
      <c r="C1041" s="117" t="s">
        <v>639</v>
      </c>
      <c r="D1041" s="117" t="s">
        <v>554</v>
      </c>
      <c r="E1041" s="116"/>
      <c r="F1041" s="348">
        <v>4</v>
      </c>
      <c r="G1041" s="348">
        <v>282</v>
      </c>
      <c r="H1041" s="348">
        <v>1128</v>
      </c>
      <c r="I1041" s="355">
        <v>9.8158227930714905E-3</v>
      </c>
      <c r="J1041" s="355">
        <v>3.4807882244934363E-5</v>
      </c>
      <c r="K1041" s="355">
        <v>0</v>
      </c>
      <c r="M1041" s="364"/>
      <c r="N1041" s="364"/>
    </row>
    <row r="1042" spans="2:14" s="358" customFormat="1" x14ac:dyDescent="0.2">
      <c r="B1042" s="305">
        <v>41325.399305555555</v>
      </c>
      <c r="C1042" s="117" t="s">
        <v>657</v>
      </c>
      <c r="D1042" s="117" t="s">
        <v>551</v>
      </c>
      <c r="E1042" s="116"/>
      <c r="F1042" s="348">
        <v>1</v>
      </c>
      <c r="G1042" s="348">
        <v>115</v>
      </c>
      <c r="H1042" s="348">
        <v>115</v>
      </c>
      <c r="I1042" s="355">
        <v>4.4531614542089155E-4</v>
      </c>
      <c r="J1042" s="355">
        <v>3.872314308007752E-6</v>
      </c>
      <c r="K1042" s="355">
        <v>0</v>
      </c>
      <c r="M1042" s="364"/>
      <c r="N1042" s="364"/>
    </row>
    <row r="1043" spans="2:14" s="358" customFormat="1" x14ac:dyDescent="0.2">
      <c r="B1043" s="305">
        <v>41325.395833333336</v>
      </c>
      <c r="C1043" s="117" t="s">
        <v>656</v>
      </c>
      <c r="D1043" s="117" t="s">
        <v>554</v>
      </c>
      <c r="E1043" s="116"/>
      <c r="F1043" s="348">
        <v>2</v>
      </c>
      <c r="G1043" s="348">
        <v>15</v>
      </c>
      <c r="H1043" s="348">
        <v>30</v>
      </c>
      <c r="I1043" s="355">
        <v>2.6105911683700774E-4</v>
      </c>
      <c r="J1043" s="355">
        <v>1.7403941122467181E-5</v>
      </c>
      <c r="K1043" s="355">
        <v>0</v>
      </c>
      <c r="M1043" s="364"/>
      <c r="N1043" s="364"/>
    </row>
    <row r="1044" spans="2:14" s="358" customFormat="1" x14ac:dyDescent="0.2">
      <c r="B1044" s="305">
        <v>41324.336805555555</v>
      </c>
      <c r="C1044" s="117" t="s">
        <v>707</v>
      </c>
      <c r="D1044" s="117" t="s">
        <v>554</v>
      </c>
      <c r="E1044" s="116"/>
      <c r="F1044" s="348">
        <v>119</v>
      </c>
      <c r="G1044" s="348">
        <v>285</v>
      </c>
      <c r="H1044" s="348">
        <v>33915</v>
      </c>
      <c r="I1044" s="355">
        <v>0.29512733158423726</v>
      </c>
      <c r="J1044" s="355">
        <v>1.0355344967867973E-3</v>
      </c>
      <c r="K1044" s="355">
        <v>0</v>
      </c>
      <c r="M1044" s="364"/>
      <c r="N1044" s="364"/>
    </row>
    <row r="1045" spans="2:14" s="358" customFormat="1" x14ac:dyDescent="0.2">
      <c r="B1045" s="305">
        <v>41324.395833333336</v>
      </c>
      <c r="C1045" s="117" t="s">
        <v>732</v>
      </c>
      <c r="D1045" s="117" t="s">
        <v>542</v>
      </c>
      <c r="E1045" s="116"/>
      <c r="F1045" s="348">
        <v>44</v>
      </c>
      <c r="G1045" s="348">
        <v>267</v>
      </c>
      <c r="H1045" s="348">
        <v>11748</v>
      </c>
      <c r="I1045" s="355">
        <v>4.0923959048173086E-2</v>
      </c>
      <c r="J1045" s="355">
        <v>1.5327325486207149E-4</v>
      </c>
      <c r="K1045" s="355">
        <v>0</v>
      </c>
      <c r="M1045" s="364"/>
      <c r="N1045" s="364"/>
    </row>
    <row r="1046" spans="2:14" s="358" customFormat="1" x14ac:dyDescent="0.2">
      <c r="B1046" s="305">
        <v>41324.586805555555</v>
      </c>
      <c r="C1046" s="117" t="s">
        <v>707</v>
      </c>
      <c r="D1046" s="117" t="s">
        <v>554</v>
      </c>
      <c r="E1046" s="116"/>
      <c r="F1046" s="348">
        <v>8</v>
      </c>
      <c r="G1046" s="348">
        <v>42</v>
      </c>
      <c r="H1046" s="348">
        <v>336</v>
      </c>
      <c r="I1046" s="355">
        <v>2.9238621085744868E-3</v>
      </c>
      <c r="J1046" s="355">
        <v>6.9615764489868725E-5</v>
      </c>
      <c r="K1046" s="355">
        <v>0</v>
      </c>
      <c r="M1046" s="364"/>
      <c r="N1046" s="364"/>
    </row>
    <row r="1047" spans="2:14" s="358" customFormat="1" x14ac:dyDescent="0.2">
      <c r="B1047" s="305">
        <v>41325.486111111109</v>
      </c>
      <c r="C1047" s="117" t="s">
        <v>656</v>
      </c>
      <c r="D1047" s="117" t="s">
        <v>554</v>
      </c>
      <c r="E1047" s="116"/>
      <c r="F1047" s="348">
        <v>1</v>
      </c>
      <c r="G1047" s="348">
        <v>95</v>
      </c>
      <c r="H1047" s="348">
        <v>95</v>
      </c>
      <c r="I1047" s="355">
        <v>8.266872033171912E-4</v>
      </c>
      <c r="J1047" s="355">
        <v>8.7019705612335906E-6</v>
      </c>
      <c r="K1047" s="355">
        <v>0</v>
      </c>
      <c r="M1047" s="364"/>
      <c r="N1047" s="364"/>
    </row>
    <row r="1048" spans="2:14" s="358" customFormat="1" x14ac:dyDescent="0.2">
      <c r="B1048" s="305">
        <v>41326.378472222219</v>
      </c>
      <c r="C1048" s="117" t="s">
        <v>686</v>
      </c>
      <c r="D1048" s="117" t="s">
        <v>551</v>
      </c>
      <c r="E1048" s="116"/>
      <c r="F1048" s="348">
        <v>4</v>
      </c>
      <c r="G1048" s="348">
        <v>25</v>
      </c>
      <c r="H1048" s="348">
        <v>100</v>
      </c>
      <c r="I1048" s="355">
        <v>3.8723143080077524E-4</v>
      </c>
      <c r="J1048" s="355">
        <v>1.5489257232031008E-5</v>
      </c>
      <c r="K1048" s="355">
        <v>0</v>
      </c>
      <c r="M1048" s="364"/>
      <c r="N1048" s="364"/>
    </row>
    <row r="1049" spans="2:14" s="358" customFormat="1" x14ac:dyDescent="0.2">
      <c r="B1049" s="305">
        <v>41326.392361111109</v>
      </c>
      <c r="C1049" s="117" t="s">
        <v>656</v>
      </c>
      <c r="D1049" s="117" t="s">
        <v>554</v>
      </c>
      <c r="E1049" s="116"/>
      <c r="F1049" s="348">
        <v>2</v>
      </c>
      <c r="G1049" s="348">
        <v>75</v>
      </c>
      <c r="H1049" s="348">
        <v>150</v>
      </c>
      <c r="I1049" s="355">
        <v>1.3052955841850386E-3</v>
      </c>
      <c r="J1049" s="355">
        <v>1.7403941122467181E-5</v>
      </c>
      <c r="K1049" s="355">
        <v>0</v>
      </c>
      <c r="M1049" s="364"/>
      <c r="N1049" s="364"/>
    </row>
    <row r="1050" spans="2:14" s="358" customFormat="1" x14ac:dyDescent="0.2">
      <c r="B1050" s="305">
        <v>41326.387499999997</v>
      </c>
      <c r="C1050" s="117" t="s">
        <v>657</v>
      </c>
      <c r="D1050" s="117" t="s">
        <v>551</v>
      </c>
      <c r="E1050" s="116"/>
      <c r="F1050" s="348">
        <v>10</v>
      </c>
      <c r="G1050" s="348">
        <v>117</v>
      </c>
      <c r="H1050" s="348">
        <v>1170</v>
      </c>
      <c r="I1050" s="355">
        <v>4.5306077403690706E-3</v>
      </c>
      <c r="J1050" s="355">
        <v>3.8723143080077525E-5</v>
      </c>
      <c r="K1050" s="355">
        <v>0</v>
      </c>
      <c r="M1050" s="364"/>
      <c r="N1050" s="364"/>
    </row>
    <row r="1051" spans="2:14" s="358" customFormat="1" x14ac:dyDescent="0.2">
      <c r="B1051" s="305">
        <v>41326.444444444445</v>
      </c>
      <c r="C1051" s="117" t="s">
        <v>686</v>
      </c>
      <c r="D1051" s="117" t="s">
        <v>551</v>
      </c>
      <c r="E1051" s="116"/>
      <c r="F1051" s="348">
        <v>5</v>
      </c>
      <c r="G1051" s="348">
        <v>60</v>
      </c>
      <c r="H1051" s="348">
        <v>300</v>
      </c>
      <c r="I1051" s="355">
        <v>1.1616942924023257E-3</v>
      </c>
      <c r="J1051" s="355">
        <v>1.9361571540038763E-5</v>
      </c>
      <c r="K1051" s="355">
        <v>0</v>
      </c>
      <c r="M1051" s="364"/>
      <c r="N1051" s="364"/>
    </row>
    <row r="1052" spans="2:14" s="358" customFormat="1" x14ac:dyDescent="0.2">
      <c r="B1052" s="305">
        <v>41324.385416666664</v>
      </c>
      <c r="C1052" s="117" t="s">
        <v>628</v>
      </c>
      <c r="D1052" s="117" t="s">
        <v>554</v>
      </c>
      <c r="E1052" s="116"/>
      <c r="F1052" s="348">
        <v>3</v>
      </c>
      <c r="G1052" s="348">
        <v>55</v>
      </c>
      <c r="H1052" s="348">
        <v>165</v>
      </c>
      <c r="I1052" s="355">
        <v>1.4358251426035426E-3</v>
      </c>
      <c r="J1052" s="355">
        <v>2.6105911683700774E-5</v>
      </c>
      <c r="K1052" s="355">
        <v>0</v>
      </c>
      <c r="M1052" s="364"/>
      <c r="N1052" s="364"/>
    </row>
    <row r="1053" spans="2:14" s="358" customFormat="1" x14ac:dyDescent="0.2">
      <c r="B1053" s="305">
        <v>41325.378472222219</v>
      </c>
      <c r="C1053" s="117" t="s">
        <v>629</v>
      </c>
      <c r="D1053" s="117" t="s">
        <v>551</v>
      </c>
      <c r="E1053" s="116"/>
      <c r="F1053" s="348">
        <v>8</v>
      </c>
      <c r="G1053" s="348">
        <v>85</v>
      </c>
      <c r="H1053" s="348">
        <v>680</v>
      </c>
      <c r="I1053" s="355">
        <v>2.6331737294452715E-3</v>
      </c>
      <c r="J1053" s="355">
        <v>3.0978514464062016E-5</v>
      </c>
      <c r="K1053" s="355">
        <v>0</v>
      </c>
      <c r="M1053" s="364"/>
      <c r="N1053" s="364"/>
    </row>
    <row r="1054" spans="2:14" s="358" customFormat="1" x14ac:dyDescent="0.2">
      <c r="B1054" s="305">
        <v>41325.418055555558</v>
      </c>
      <c r="C1054" s="117" t="s">
        <v>615</v>
      </c>
      <c r="D1054" s="117" t="s">
        <v>554</v>
      </c>
      <c r="E1054" s="116"/>
      <c r="F1054" s="348">
        <v>25</v>
      </c>
      <c r="G1054" s="348">
        <v>113</v>
      </c>
      <c r="H1054" s="348">
        <v>2825</v>
      </c>
      <c r="I1054" s="355">
        <v>2.4583066835484897E-2</v>
      </c>
      <c r="J1054" s="355">
        <v>2.1754926403083979E-4</v>
      </c>
      <c r="K1054" s="355">
        <v>0</v>
      </c>
      <c r="M1054" s="364"/>
      <c r="N1054" s="364"/>
    </row>
    <row r="1055" spans="2:14" s="358" customFormat="1" x14ac:dyDescent="0.2">
      <c r="B1055" s="305">
        <v>41325.513888888891</v>
      </c>
      <c r="C1055" s="117" t="s">
        <v>707</v>
      </c>
      <c r="D1055" s="117" t="s">
        <v>554</v>
      </c>
      <c r="E1055" s="116"/>
      <c r="F1055" s="348">
        <v>2</v>
      </c>
      <c r="G1055" s="348">
        <v>78</v>
      </c>
      <c r="H1055" s="348">
        <v>156</v>
      </c>
      <c r="I1055" s="355">
        <v>1.3575074075524403E-3</v>
      </c>
      <c r="J1055" s="355">
        <v>1.7403941122467181E-5</v>
      </c>
      <c r="K1055" s="355">
        <v>0</v>
      </c>
      <c r="M1055" s="364"/>
      <c r="N1055" s="364"/>
    </row>
    <row r="1056" spans="2:14" s="358" customFormat="1" x14ac:dyDescent="0.2">
      <c r="B1056" s="305">
        <v>41325.354166666664</v>
      </c>
      <c r="C1056" s="117" t="s">
        <v>638</v>
      </c>
      <c r="D1056" s="117" t="s">
        <v>554</v>
      </c>
      <c r="E1056" s="116"/>
      <c r="F1056" s="348">
        <v>13</v>
      </c>
      <c r="G1056" s="348">
        <v>414</v>
      </c>
      <c r="H1056" s="348">
        <v>5382</v>
      </c>
      <c r="I1056" s="355">
        <v>4.6834005560559187E-2</v>
      </c>
      <c r="J1056" s="355">
        <v>1.1312561729603669E-4</v>
      </c>
      <c r="K1056" s="355">
        <v>0</v>
      </c>
      <c r="M1056" s="364"/>
      <c r="N1056" s="364"/>
    </row>
    <row r="1057" spans="2:14" s="358" customFormat="1" x14ac:dyDescent="0.2">
      <c r="B1057" s="305">
        <v>41325.409722222219</v>
      </c>
      <c r="C1057" s="117" t="s">
        <v>638</v>
      </c>
      <c r="D1057" s="117" t="s">
        <v>554</v>
      </c>
      <c r="E1057" s="116"/>
      <c r="F1057" s="348">
        <v>31</v>
      </c>
      <c r="G1057" s="348">
        <v>95</v>
      </c>
      <c r="H1057" s="348">
        <v>2945</v>
      </c>
      <c r="I1057" s="355">
        <v>2.5627303302832926E-2</v>
      </c>
      <c r="J1057" s="355">
        <v>2.6976108739824135E-4</v>
      </c>
      <c r="K1057" s="355">
        <v>0</v>
      </c>
      <c r="M1057" s="364"/>
      <c r="N1057" s="364"/>
    </row>
    <row r="1058" spans="2:14" s="358" customFormat="1" x14ac:dyDescent="0.2">
      <c r="B1058" s="305">
        <v>41324.385416666664</v>
      </c>
      <c r="C1058" s="117" t="s">
        <v>672</v>
      </c>
      <c r="D1058" s="117" t="s">
        <v>551</v>
      </c>
      <c r="E1058" s="116"/>
      <c r="F1058" s="348">
        <v>3</v>
      </c>
      <c r="G1058" s="348">
        <v>195</v>
      </c>
      <c r="H1058" s="348">
        <v>585</v>
      </c>
      <c r="I1058" s="355">
        <v>2.2653038701845353E-3</v>
      </c>
      <c r="J1058" s="355">
        <v>1.1616942924023257E-5</v>
      </c>
      <c r="K1058" s="355">
        <v>0</v>
      </c>
      <c r="M1058" s="364"/>
      <c r="N1058" s="364"/>
    </row>
    <row r="1059" spans="2:14" s="358" customFormat="1" x14ac:dyDescent="0.2">
      <c r="B1059" s="305">
        <v>41326.392361111109</v>
      </c>
      <c r="C1059" s="117" t="s">
        <v>622</v>
      </c>
      <c r="D1059" s="117" t="s">
        <v>554</v>
      </c>
      <c r="E1059" s="116"/>
      <c r="F1059" s="348">
        <v>3</v>
      </c>
      <c r="G1059" s="348">
        <v>105</v>
      </c>
      <c r="H1059" s="348">
        <v>315</v>
      </c>
      <c r="I1059" s="355">
        <v>2.7411207267885812E-3</v>
      </c>
      <c r="J1059" s="355">
        <v>2.6105911683700774E-5</v>
      </c>
      <c r="K1059" s="355">
        <v>0</v>
      </c>
      <c r="M1059" s="364"/>
      <c r="N1059" s="364"/>
    </row>
    <row r="1060" spans="2:14" s="358" customFormat="1" x14ac:dyDescent="0.2">
      <c r="B1060" s="305">
        <v>41326.413194444445</v>
      </c>
      <c r="C1060" s="117" t="s">
        <v>657</v>
      </c>
      <c r="D1060" s="117" t="s">
        <v>551</v>
      </c>
      <c r="E1060" s="116"/>
      <c r="F1060" s="348">
        <v>6</v>
      </c>
      <c r="G1060" s="348">
        <v>315</v>
      </c>
      <c r="H1060" s="348">
        <v>1890</v>
      </c>
      <c r="I1060" s="355">
        <v>7.3186740421346524E-3</v>
      </c>
      <c r="J1060" s="355">
        <v>2.3233885848046514E-5</v>
      </c>
      <c r="K1060" s="355">
        <v>0</v>
      </c>
      <c r="M1060" s="364"/>
      <c r="N1060" s="364"/>
    </row>
    <row r="1061" spans="2:14" s="358" customFormat="1" x14ac:dyDescent="0.2">
      <c r="B1061" s="305">
        <v>41324.375</v>
      </c>
      <c r="C1061" s="117" t="s">
        <v>626</v>
      </c>
      <c r="D1061" s="117" t="s">
        <v>554</v>
      </c>
      <c r="E1061" s="116"/>
      <c r="F1061" s="348">
        <v>242</v>
      </c>
      <c r="G1061" s="348">
        <v>354</v>
      </c>
      <c r="H1061" s="348">
        <v>85668</v>
      </c>
      <c r="I1061" s="355">
        <v>0.74548041403975929</v>
      </c>
      <c r="J1061" s="355">
        <v>2.1058768758185293E-3</v>
      </c>
      <c r="K1061" s="355">
        <v>0</v>
      </c>
      <c r="M1061" s="364"/>
      <c r="N1061" s="364"/>
    </row>
    <row r="1062" spans="2:14" s="358" customFormat="1" x14ac:dyDescent="0.2">
      <c r="B1062" s="305">
        <v>41324.395833333336</v>
      </c>
      <c r="C1062" s="117" t="s">
        <v>662</v>
      </c>
      <c r="D1062" s="117" t="s">
        <v>554</v>
      </c>
      <c r="E1062" s="116"/>
      <c r="F1062" s="348">
        <v>29</v>
      </c>
      <c r="G1062" s="348">
        <v>120</v>
      </c>
      <c r="H1062" s="348">
        <v>3480</v>
      </c>
      <c r="I1062" s="355">
        <v>3.0282857553092898E-2</v>
      </c>
      <c r="J1062" s="355">
        <v>2.5235714627577414E-4</v>
      </c>
      <c r="K1062" s="355">
        <v>0</v>
      </c>
      <c r="M1062" s="364"/>
      <c r="N1062" s="364"/>
    </row>
    <row r="1063" spans="2:14" s="358" customFormat="1" x14ac:dyDescent="0.2">
      <c r="B1063" s="305">
        <v>41326.434027777781</v>
      </c>
      <c r="C1063" s="117" t="s">
        <v>601</v>
      </c>
      <c r="D1063" s="117" t="s">
        <v>551</v>
      </c>
      <c r="E1063" s="116"/>
      <c r="F1063" s="348">
        <v>67</v>
      </c>
      <c r="G1063" s="348">
        <v>356</v>
      </c>
      <c r="H1063" s="348">
        <v>23852</v>
      </c>
      <c r="I1063" s="355">
        <v>9.236244087460091E-2</v>
      </c>
      <c r="J1063" s="355">
        <v>2.5944505863651943E-4</v>
      </c>
      <c r="K1063" s="355">
        <v>0</v>
      </c>
      <c r="M1063" s="364"/>
      <c r="N1063" s="364"/>
    </row>
    <row r="1064" spans="2:14" s="358" customFormat="1" x14ac:dyDescent="0.2">
      <c r="B1064" s="305">
        <v>41324.396273148152</v>
      </c>
      <c r="C1064" s="117" t="s">
        <v>601</v>
      </c>
      <c r="D1064" s="117" t="s">
        <v>551</v>
      </c>
      <c r="E1064" s="116"/>
      <c r="F1064" s="348">
        <v>117</v>
      </c>
      <c r="G1064" s="348">
        <v>338</v>
      </c>
      <c r="H1064" s="348">
        <v>39546</v>
      </c>
      <c r="I1064" s="355">
        <v>0.15313454162447457</v>
      </c>
      <c r="J1064" s="355">
        <v>4.5306077403690703E-4</v>
      </c>
      <c r="K1064" s="355">
        <v>0</v>
      </c>
      <c r="M1064" s="364"/>
      <c r="N1064" s="364"/>
    </row>
    <row r="1065" spans="2:14" s="358" customFormat="1" x14ac:dyDescent="0.2">
      <c r="B1065" s="305">
        <v>41325.375</v>
      </c>
      <c r="C1065" s="117" t="s">
        <v>752</v>
      </c>
      <c r="D1065" s="117" t="s">
        <v>554</v>
      </c>
      <c r="E1065" s="116"/>
      <c r="F1065" s="348">
        <v>546</v>
      </c>
      <c r="G1065" s="348">
        <v>402</v>
      </c>
      <c r="H1065" s="348">
        <v>219492</v>
      </c>
      <c r="I1065" s="355">
        <v>1.9100129224262834</v>
      </c>
      <c r="J1065" s="355">
        <v>4.7512759264335411E-3</v>
      </c>
      <c r="K1065" s="355">
        <v>0</v>
      </c>
      <c r="M1065" s="364"/>
      <c r="N1065" s="364"/>
    </row>
    <row r="1066" spans="2:14" s="358" customFormat="1" x14ac:dyDescent="0.2">
      <c r="B1066" s="305">
        <v>41326.382638888892</v>
      </c>
      <c r="C1066" s="117" t="s">
        <v>680</v>
      </c>
      <c r="D1066" s="117" t="s">
        <v>554</v>
      </c>
      <c r="E1066" s="116"/>
      <c r="F1066" s="348">
        <v>202</v>
      </c>
      <c r="G1066" s="348">
        <v>439</v>
      </c>
      <c r="H1066" s="348">
        <v>88678</v>
      </c>
      <c r="I1066" s="355">
        <v>0.7716733454290724</v>
      </c>
      <c r="J1066" s="355">
        <v>1.7577980533691855E-3</v>
      </c>
      <c r="K1066" s="355">
        <v>0</v>
      </c>
      <c r="M1066" s="364"/>
      <c r="N1066" s="364"/>
    </row>
    <row r="1067" spans="2:14" s="358" customFormat="1" x14ac:dyDescent="0.2">
      <c r="B1067" s="305">
        <v>41326.340277777781</v>
      </c>
      <c r="C1067" s="117" t="s">
        <v>707</v>
      </c>
      <c r="D1067" s="117" t="s">
        <v>554</v>
      </c>
      <c r="E1067" s="116"/>
      <c r="F1067" s="348">
        <v>95</v>
      </c>
      <c r="G1067" s="348">
        <v>403</v>
      </c>
      <c r="H1067" s="348">
        <v>38285</v>
      </c>
      <c r="I1067" s="355">
        <v>0.33315494293682807</v>
      </c>
      <c r="J1067" s="355">
        <v>8.266872033171912E-4</v>
      </c>
      <c r="K1067" s="355">
        <v>0</v>
      </c>
      <c r="M1067" s="364"/>
      <c r="N1067" s="364"/>
    </row>
    <row r="1068" spans="2:14" s="358" customFormat="1" x14ac:dyDescent="0.2">
      <c r="B1068" s="305">
        <v>41326.408333333333</v>
      </c>
      <c r="C1068" s="117" t="s">
        <v>615</v>
      </c>
      <c r="D1068" s="117" t="s">
        <v>554</v>
      </c>
      <c r="E1068" s="116"/>
      <c r="F1068" s="348">
        <v>46</v>
      </c>
      <c r="G1068" s="348">
        <v>40</v>
      </c>
      <c r="H1068" s="348">
        <v>1840</v>
      </c>
      <c r="I1068" s="355">
        <v>1.601162583266981E-2</v>
      </c>
      <c r="J1068" s="355">
        <v>4.0029064581674522E-4</v>
      </c>
      <c r="K1068" s="355">
        <v>0</v>
      </c>
      <c r="M1068" s="364"/>
      <c r="N1068" s="364"/>
    </row>
    <row r="1069" spans="2:14" s="358" customFormat="1" x14ac:dyDescent="0.2">
      <c r="B1069" s="305">
        <v>41325.378472222219</v>
      </c>
      <c r="C1069" s="117" t="s">
        <v>748</v>
      </c>
      <c r="D1069" s="117" t="s">
        <v>551</v>
      </c>
      <c r="E1069" s="116"/>
      <c r="F1069" s="348">
        <v>70</v>
      </c>
      <c r="G1069" s="348">
        <v>367</v>
      </c>
      <c r="H1069" s="348">
        <v>25690</v>
      </c>
      <c r="I1069" s="355">
        <v>9.9479754572719153E-2</v>
      </c>
      <c r="J1069" s="355">
        <v>2.7106200156054268E-4</v>
      </c>
      <c r="K1069" s="355">
        <v>0</v>
      </c>
      <c r="M1069" s="364"/>
      <c r="N1069" s="364"/>
    </row>
    <row r="1070" spans="2:14" s="358" customFormat="1" x14ac:dyDescent="0.2">
      <c r="B1070" s="305">
        <v>41325.390277777777</v>
      </c>
      <c r="C1070" s="117" t="s">
        <v>601</v>
      </c>
      <c r="D1070" s="117" t="s">
        <v>551</v>
      </c>
      <c r="E1070" s="116"/>
      <c r="F1070" s="348">
        <v>124</v>
      </c>
      <c r="G1070" s="348">
        <v>102.86290322580645</v>
      </c>
      <c r="H1070" s="348">
        <v>12755</v>
      </c>
      <c r="I1070" s="355">
        <v>4.9391368998638885E-2</v>
      </c>
      <c r="J1070" s="355">
        <v>4.801669741929613E-4</v>
      </c>
      <c r="K1070" s="355">
        <v>0</v>
      </c>
      <c r="M1070" s="364"/>
      <c r="N1070" s="364"/>
    </row>
    <row r="1071" spans="2:14" s="358" customFormat="1" x14ac:dyDescent="0.2">
      <c r="B1071" s="305">
        <v>41323.54791666667</v>
      </c>
      <c r="C1071" s="117" t="s">
        <v>674</v>
      </c>
      <c r="D1071" s="117" t="s">
        <v>551</v>
      </c>
      <c r="E1071" s="116"/>
      <c r="F1071" s="348">
        <v>56</v>
      </c>
      <c r="G1071" s="348">
        <v>27</v>
      </c>
      <c r="H1071" s="348">
        <v>1512</v>
      </c>
      <c r="I1071" s="355">
        <v>5.8549392337077216E-3</v>
      </c>
      <c r="J1071" s="355">
        <v>2.1684960124843412E-4</v>
      </c>
      <c r="K1071" s="355">
        <v>0</v>
      </c>
      <c r="M1071" s="364"/>
      <c r="N1071" s="364"/>
    </row>
    <row r="1072" spans="2:14" s="358" customFormat="1" x14ac:dyDescent="0.2">
      <c r="B1072" s="305">
        <v>41323.590277777781</v>
      </c>
      <c r="C1072" s="117" t="s">
        <v>674</v>
      </c>
      <c r="D1072" s="117" t="s">
        <v>551</v>
      </c>
      <c r="E1072" s="116"/>
      <c r="F1072" s="348">
        <v>1</v>
      </c>
      <c r="G1072" s="348">
        <v>90</v>
      </c>
      <c r="H1072" s="348">
        <v>90</v>
      </c>
      <c r="I1072" s="355">
        <v>3.4850828772069772E-4</v>
      </c>
      <c r="J1072" s="355">
        <v>3.872314308007752E-6</v>
      </c>
      <c r="K1072" s="355">
        <v>0</v>
      </c>
      <c r="M1072" s="364"/>
      <c r="N1072" s="364"/>
    </row>
    <row r="1073" spans="2:14" s="358" customFormat="1" x14ac:dyDescent="0.2">
      <c r="B1073" s="305">
        <v>41326.409722222219</v>
      </c>
      <c r="C1073" s="117" t="s">
        <v>598</v>
      </c>
      <c r="D1073" s="117" t="s">
        <v>551</v>
      </c>
      <c r="E1073" s="116"/>
      <c r="F1073" s="348">
        <v>141</v>
      </c>
      <c r="G1073" s="348">
        <v>366</v>
      </c>
      <c r="H1073" s="348">
        <v>51606</v>
      </c>
      <c r="I1073" s="355">
        <v>0.19983465217904806</v>
      </c>
      <c r="J1073" s="355">
        <v>5.4599631742909308E-4</v>
      </c>
      <c r="K1073" s="355">
        <v>0</v>
      </c>
      <c r="M1073" s="364"/>
      <c r="N1073" s="364"/>
    </row>
    <row r="1074" spans="2:14" s="358" customFormat="1" x14ac:dyDescent="0.2">
      <c r="B1074" s="305">
        <v>41326.375</v>
      </c>
      <c r="C1074" s="117" t="s">
        <v>588</v>
      </c>
      <c r="D1074" s="117" t="s">
        <v>554</v>
      </c>
      <c r="E1074" s="116"/>
      <c r="F1074" s="348">
        <v>69</v>
      </c>
      <c r="G1074" s="348">
        <v>415</v>
      </c>
      <c r="H1074" s="348">
        <v>28635</v>
      </c>
      <c r="I1074" s="355">
        <v>0.2491809270209239</v>
      </c>
      <c r="J1074" s="355">
        <v>6.0043596872511778E-4</v>
      </c>
      <c r="K1074" s="355">
        <v>0</v>
      </c>
      <c r="M1074" s="364"/>
      <c r="N1074" s="364"/>
    </row>
    <row r="1075" spans="2:14" s="358" customFormat="1" x14ac:dyDescent="0.2">
      <c r="B1075" s="305">
        <v>41323.579861111109</v>
      </c>
      <c r="C1075" s="117" t="s">
        <v>696</v>
      </c>
      <c r="D1075" s="117" t="s">
        <v>551</v>
      </c>
      <c r="E1075" s="116"/>
      <c r="F1075" s="348">
        <v>1</v>
      </c>
      <c r="G1075" s="348">
        <v>35</v>
      </c>
      <c r="H1075" s="348">
        <v>35</v>
      </c>
      <c r="I1075" s="355">
        <v>1.3553100078027134E-4</v>
      </c>
      <c r="J1075" s="355">
        <v>3.872314308007752E-6</v>
      </c>
      <c r="K1075" s="355">
        <v>0</v>
      </c>
      <c r="M1075" s="364"/>
      <c r="N1075" s="364"/>
    </row>
    <row r="1076" spans="2:14" s="358" customFormat="1" x14ac:dyDescent="0.2">
      <c r="B1076" s="305">
        <v>41324.375</v>
      </c>
      <c r="C1076" s="117" t="s">
        <v>696</v>
      </c>
      <c r="D1076" s="117" t="s">
        <v>551</v>
      </c>
      <c r="E1076" s="116"/>
      <c r="F1076" s="348">
        <v>14</v>
      </c>
      <c r="G1076" s="348">
        <v>180</v>
      </c>
      <c r="H1076" s="348">
        <v>2520</v>
      </c>
      <c r="I1076" s="355">
        <v>9.7582320561795353E-3</v>
      </c>
      <c r="J1076" s="355">
        <v>5.421240031210853E-5</v>
      </c>
      <c r="K1076" s="355">
        <v>0</v>
      </c>
      <c r="M1076" s="364"/>
      <c r="N1076" s="364"/>
    </row>
    <row r="1077" spans="2:14" s="358" customFormat="1" x14ac:dyDescent="0.2">
      <c r="B1077" s="305">
        <v>41323.524305555555</v>
      </c>
      <c r="C1077" s="117" t="s">
        <v>696</v>
      </c>
      <c r="D1077" s="117" t="s">
        <v>551</v>
      </c>
      <c r="E1077" s="116"/>
      <c r="F1077" s="348">
        <v>1</v>
      </c>
      <c r="G1077" s="348">
        <v>35</v>
      </c>
      <c r="H1077" s="348">
        <v>35</v>
      </c>
      <c r="I1077" s="355">
        <v>1.3553100078027134E-4</v>
      </c>
      <c r="J1077" s="355">
        <v>3.872314308007752E-6</v>
      </c>
      <c r="K1077" s="355">
        <v>0</v>
      </c>
      <c r="M1077" s="364"/>
      <c r="N1077" s="364"/>
    </row>
    <row r="1078" spans="2:14" s="358" customFormat="1" x14ac:dyDescent="0.2">
      <c r="B1078" s="305">
        <v>41325.409722222219</v>
      </c>
      <c r="C1078" s="117" t="s">
        <v>744</v>
      </c>
      <c r="D1078" s="117" t="s">
        <v>554</v>
      </c>
      <c r="E1078" s="116"/>
      <c r="F1078" s="348">
        <v>13</v>
      </c>
      <c r="G1078" s="348">
        <v>55</v>
      </c>
      <c r="H1078" s="348">
        <v>715</v>
      </c>
      <c r="I1078" s="355">
        <v>6.2219089512820175E-3</v>
      </c>
      <c r="J1078" s="355">
        <v>1.1312561729603669E-4</v>
      </c>
      <c r="K1078" s="355">
        <v>0</v>
      </c>
      <c r="M1078" s="364"/>
      <c r="N1078" s="364"/>
    </row>
    <row r="1079" spans="2:14" s="358" customFormat="1" x14ac:dyDescent="0.2">
      <c r="B1079" s="305">
        <v>41326.510416666664</v>
      </c>
      <c r="C1079" s="117" t="s">
        <v>701</v>
      </c>
      <c r="D1079" s="117" t="s">
        <v>551</v>
      </c>
      <c r="E1079" s="116"/>
      <c r="F1079" s="348">
        <v>7</v>
      </c>
      <c r="G1079" s="348">
        <v>145</v>
      </c>
      <c r="H1079" s="348">
        <v>1015</v>
      </c>
      <c r="I1079" s="355">
        <v>3.9303990226278685E-3</v>
      </c>
      <c r="J1079" s="355">
        <v>2.7106200156054265E-5</v>
      </c>
      <c r="K1079" s="355">
        <v>0</v>
      </c>
      <c r="M1079" s="364"/>
      <c r="N1079" s="364"/>
    </row>
    <row r="1080" spans="2:14" s="358" customFormat="1" x14ac:dyDescent="0.2">
      <c r="B1080" s="305">
        <v>41325.375</v>
      </c>
      <c r="C1080" s="117" t="s">
        <v>714</v>
      </c>
      <c r="D1080" s="117" t="s">
        <v>554</v>
      </c>
      <c r="E1080" s="116"/>
      <c r="F1080" s="348">
        <v>155</v>
      </c>
      <c r="G1080" s="348">
        <v>314.28387096774196</v>
      </c>
      <c r="H1080" s="348">
        <v>48714</v>
      </c>
      <c r="I1080" s="355">
        <v>0.42390779391993316</v>
      </c>
      <c r="J1080" s="355">
        <v>1.3488054369912067E-3</v>
      </c>
      <c r="K1080" s="355">
        <v>0</v>
      </c>
      <c r="M1080" s="364"/>
      <c r="N1080" s="364"/>
    </row>
    <row r="1081" spans="2:14" s="358" customFormat="1" x14ac:dyDescent="0.2">
      <c r="B1081" s="305">
        <v>41316.438194444447</v>
      </c>
      <c r="C1081" s="117" t="s">
        <v>594</v>
      </c>
      <c r="D1081" s="117" t="s">
        <v>551</v>
      </c>
      <c r="E1081" s="116"/>
      <c r="F1081" s="348">
        <v>3</v>
      </c>
      <c r="G1081" s="348">
        <v>74</v>
      </c>
      <c r="H1081" s="348">
        <v>222</v>
      </c>
      <c r="I1081" s="355">
        <v>8.5965377637772105E-4</v>
      </c>
      <c r="J1081" s="355">
        <v>1.1616942924023257E-5</v>
      </c>
      <c r="K1081" s="355">
        <v>0</v>
      </c>
      <c r="M1081" s="364"/>
      <c r="N1081" s="364"/>
    </row>
    <row r="1082" spans="2:14" s="358" customFormat="1" x14ac:dyDescent="0.2">
      <c r="B1082" s="305">
        <v>41316.496527777781</v>
      </c>
      <c r="C1082" s="117" t="s">
        <v>594</v>
      </c>
      <c r="D1082" s="117" t="s">
        <v>551</v>
      </c>
      <c r="E1082" s="116"/>
      <c r="F1082" s="348">
        <v>2</v>
      </c>
      <c r="G1082" s="348">
        <v>47</v>
      </c>
      <c r="H1082" s="348">
        <v>94</v>
      </c>
      <c r="I1082" s="355">
        <v>3.6399754495272874E-4</v>
      </c>
      <c r="J1082" s="355">
        <v>7.7446286160155041E-6</v>
      </c>
      <c r="K1082" s="355">
        <v>0</v>
      </c>
      <c r="M1082" s="364"/>
      <c r="N1082" s="364"/>
    </row>
    <row r="1083" spans="2:14" s="358" customFormat="1" x14ac:dyDescent="0.2">
      <c r="B1083" s="305">
        <v>41317.354166666664</v>
      </c>
      <c r="C1083" s="117" t="s">
        <v>630</v>
      </c>
      <c r="D1083" s="117" t="s">
        <v>554</v>
      </c>
      <c r="E1083" s="116"/>
      <c r="F1083" s="348">
        <v>8</v>
      </c>
      <c r="G1083" s="348">
        <v>138</v>
      </c>
      <c r="H1083" s="348">
        <v>1104</v>
      </c>
      <c r="I1083" s="355">
        <v>9.6069754996018844E-3</v>
      </c>
      <c r="J1083" s="355">
        <v>6.9615764489868725E-5</v>
      </c>
      <c r="K1083" s="355">
        <v>0</v>
      </c>
      <c r="M1083" s="364"/>
      <c r="N1083" s="364"/>
    </row>
    <row r="1084" spans="2:14" s="358" customFormat="1" x14ac:dyDescent="0.2">
      <c r="B1084" s="305">
        <v>41317.529861111114</v>
      </c>
      <c r="C1084" s="117" t="s">
        <v>630</v>
      </c>
      <c r="D1084" s="117" t="s">
        <v>554</v>
      </c>
      <c r="E1084" s="116"/>
      <c r="F1084" s="348">
        <v>4</v>
      </c>
      <c r="G1084" s="348">
        <v>60</v>
      </c>
      <c r="H1084" s="348">
        <v>240</v>
      </c>
      <c r="I1084" s="355">
        <v>2.0884729346960619E-3</v>
      </c>
      <c r="J1084" s="355">
        <v>3.4807882244934363E-5</v>
      </c>
      <c r="K1084" s="355">
        <v>0</v>
      </c>
      <c r="M1084" s="364"/>
      <c r="N1084" s="364"/>
    </row>
    <row r="1085" spans="2:14" s="358" customFormat="1" x14ac:dyDescent="0.2">
      <c r="B1085" s="305">
        <v>41317.385416666664</v>
      </c>
      <c r="C1085" s="117" t="s">
        <v>736</v>
      </c>
      <c r="D1085" s="117" t="s">
        <v>554</v>
      </c>
      <c r="E1085" s="116"/>
      <c r="F1085" s="348">
        <v>5</v>
      </c>
      <c r="G1085" s="348">
        <v>120</v>
      </c>
      <c r="H1085" s="348">
        <v>600</v>
      </c>
      <c r="I1085" s="355">
        <v>5.2211823367401544E-3</v>
      </c>
      <c r="J1085" s="355">
        <v>4.3509852806167955E-5</v>
      </c>
      <c r="K1085" s="355">
        <v>0</v>
      </c>
      <c r="M1085" s="364"/>
      <c r="N1085" s="364"/>
    </row>
    <row r="1086" spans="2:14" s="358" customFormat="1" x14ac:dyDescent="0.2">
      <c r="B1086" s="305">
        <v>41317.493055555555</v>
      </c>
      <c r="C1086" s="117" t="s">
        <v>736</v>
      </c>
      <c r="D1086" s="117" t="s">
        <v>554</v>
      </c>
      <c r="E1086" s="116"/>
      <c r="F1086" s="348">
        <v>3</v>
      </c>
      <c r="G1086" s="348">
        <v>85</v>
      </c>
      <c r="H1086" s="348">
        <v>255</v>
      </c>
      <c r="I1086" s="355">
        <v>2.219002493114566E-3</v>
      </c>
      <c r="J1086" s="355">
        <v>2.6105911683700774E-5</v>
      </c>
      <c r="K1086" s="355">
        <v>0</v>
      </c>
      <c r="M1086" s="364"/>
      <c r="N1086" s="364"/>
    </row>
    <row r="1087" spans="2:14" s="358" customFormat="1" x14ac:dyDescent="0.2">
      <c r="B1087" s="305">
        <v>41317.597222222219</v>
      </c>
      <c r="C1087" s="117" t="s">
        <v>736</v>
      </c>
      <c r="D1087" s="117" t="s">
        <v>554</v>
      </c>
      <c r="E1087" s="116"/>
      <c r="F1087" s="348">
        <v>1</v>
      </c>
      <c r="G1087" s="348">
        <v>80</v>
      </c>
      <c r="H1087" s="348">
        <v>80</v>
      </c>
      <c r="I1087" s="355">
        <v>6.9615764489868728E-4</v>
      </c>
      <c r="J1087" s="355">
        <v>8.7019705612335906E-6</v>
      </c>
      <c r="K1087" s="355">
        <v>0</v>
      </c>
      <c r="M1087" s="364"/>
      <c r="N1087" s="364"/>
    </row>
    <row r="1088" spans="2:14" s="358" customFormat="1" x14ac:dyDescent="0.2">
      <c r="B1088" s="305">
        <v>41318.4375</v>
      </c>
      <c r="C1088" s="117" t="s">
        <v>692</v>
      </c>
      <c r="D1088" s="117" t="s">
        <v>542</v>
      </c>
      <c r="E1088" s="116"/>
      <c r="F1088" s="348">
        <v>56</v>
      </c>
      <c r="G1088" s="348">
        <v>285</v>
      </c>
      <c r="H1088" s="348">
        <v>15960</v>
      </c>
      <c r="I1088" s="355">
        <v>5.5596389718151389E-2</v>
      </c>
      <c r="J1088" s="355">
        <v>1.9507505164263644E-4</v>
      </c>
      <c r="K1088" s="355">
        <v>0</v>
      </c>
      <c r="M1088" s="364"/>
      <c r="N1088" s="364"/>
    </row>
    <row r="1089" spans="2:14" s="358" customFormat="1" x14ac:dyDescent="0.2">
      <c r="B1089" s="305">
        <v>41318.354166666664</v>
      </c>
      <c r="C1089" s="117" t="s">
        <v>613</v>
      </c>
      <c r="D1089" s="117" t="s">
        <v>554</v>
      </c>
      <c r="E1089" s="116"/>
      <c r="F1089" s="348">
        <v>317</v>
      </c>
      <c r="G1089" s="348">
        <v>521.79810725552045</v>
      </c>
      <c r="H1089" s="348">
        <v>165410</v>
      </c>
      <c r="I1089" s="355">
        <v>1.4393929505336482</v>
      </c>
      <c r="J1089" s="355">
        <v>2.7585246679110486E-3</v>
      </c>
      <c r="K1089" s="355">
        <v>0</v>
      </c>
      <c r="M1089" s="364"/>
      <c r="N1089" s="364"/>
    </row>
    <row r="1090" spans="2:14" s="358" customFormat="1" x14ac:dyDescent="0.2">
      <c r="B1090" s="305">
        <v>41319.434027777781</v>
      </c>
      <c r="C1090" s="117" t="s">
        <v>736</v>
      </c>
      <c r="D1090" s="117" t="s">
        <v>554</v>
      </c>
      <c r="E1090" s="116"/>
      <c r="F1090" s="348">
        <v>2</v>
      </c>
      <c r="G1090" s="348">
        <v>160</v>
      </c>
      <c r="H1090" s="348">
        <v>320</v>
      </c>
      <c r="I1090" s="355">
        <v>2.7846305795947491E-3</v>
      </c>
      <c r="J1090" s="355">
        <v>1.7403941122467181E-5</v>
      </c>
      <c r="K1090" s="355">
        <v>0</v>
      </c>
      <c r="M1090" s="364"/>
      <c r="N1090" s="364"/>
    </row>
    <row r="1091" spans="2:14" s="358" customFormat="1" x14ac:dyDescent="0.2">
      <c r="B1091" s="305">
        <v>41319.5625</v>
      </c>
      <c r="C1091" s="117" t="s">
        <v>595</v>
      </c>
      <c r="D1091" s="117" t="s">
        <v>554</v>
      </c>
      <c r="E1091" s="116"/>
      <c r="F1091" s="348">
        <v>3</v>
      </c>
      <c r="G1091" s="348">
        <v>95</v>
      </c>
      <c r="H1091" s="348">
        <v>285</v>
      </c>
      <c r="I1091" s="355">
        <v>2.4800616099515736E-3</v>
      </c>
      <c r="J1091" s="355">
        <v>2.6105911683700774E-5</v>
      </c>
      <c r="K1091" s="355">
        <v>0</v>
      </c>
      <c r="M1091" s="364"/>
      <c r="N1091" s="364"/>
    </row>
    <row r="1092" spans="2:14" s="358" customFormat="1" x14ac:dyDescent="0.2">
      <c r="B1092" s="305">
        <v>41320.395833333336</v>
      </c>
      <c r="C1092" s="117" t="s">
        <v>613</v>
      </c>
      <c r="D1092" s="117" t="s">
        <v>554</v>
      </c>
      <c r="E1092" s="116"/>
      <c r="F1092" s="348">
        <v>8</v>
      </c>
      <c r="G1092" s="348">
        <v>180</v>
      </c>
      <c r="H1092" s="348">
        <v>1440</v>
      </c>
      <c r="I1092" s="355">
        <v>1.2530837608176372E-2</v>
      </c>
      <c r="J1092" s="355">
        <v>6.9615764489868725E-5</v>
      </c>
      <c r="K1092" s="355">
        <v>0</v>
      </c>
      <c r="M1092" s="364"/>
      <c r="N1092" s="364"/>
    </row>
    <row r="1093" spans="2:14" s="358" customFormat="1" x14ac:dyDescent="0.2">
      <c r="B1093" s="305">
        <v>41320.486111111109</v>
      </c>
      <c r="C1093" s="117" t="s">
        <v>613</v>
      </c>
      <c r="D1093" s="117" t="s">
        <v>554</v>
      </c>
      <c r="E1093" s="116"/>
      <c r="F1093" s="348">
        <v>10</v>
      </c>
      <c r="G1093" s="348">
        <v>80</v>
      </c>
      <c r="H1093" s="348">
        <v>800</v>
      </c>
      <c r="I1093" s="355">
        <v>6.9615764489868734E-3</v>
      </c>
      <c r="J1093" s="355">
        <v>8.701970561233591E-5</v>
      </c>
      <c r="K1093" s="355">
        <v>0</v>
      </c>
      <c r="M1093" s="364"/>
      <c r="N1093" s="364"/>
    </row>
    <row r="1094" spans="2:14" s="358" customFormat="1" x14ac:dyDescent="0.2">
      <c r="B1094" s="305">
        <v>41321.361111111109</v>
      </c>
      <c r="C1094" s="117" t="s">
        <v>764</v>
      </c>
      <c r="D1094" s="117" t="s">
        <v>542</v>
      </c>
      <c r="E1094" s="116"/>
      <c r="F1094" s="348">
        <v>19</v>
      </c>
      <c r="G1094" s="348">
        <v>165</v>
      </c>
      <c r="H1094" s="348">
        <v>3135</v>
      </c>
      <c r="I1094" s="355">
        <v>1.0920719408922594E-2</v>
      </c>
      <c r="J1094" s="355">
        <v>6.6186178235894501E-5</v>
      </c>
      <c r="K1094" s="355">
        <v>0</v>
      </c>
      <c r="M1094" s="364"/>
      <c r="N1094" s="364"/>
    </row>
    <row r="1095" spans="2:14" s="358" customFormat="1" x14ac:dyDescent="0.2">
      <c r="B1095" s="305">
        <v>41322.395833333336</v>
      </c>
      <c r="C1095" s="117" t="s">
        <v>541</v>
      </c>
      <c r="D1095" s="117" t="s">
        <v>542</v>
      </c>
      <c r="E1095" s="116"/>
      <c r="F1095" s="348">
        <v>51</v>
      </c>
      <c r="G1095" s="348">
        <v>317</v>
      </c>
      <c r="H1095" s="348">
        <v>16167</v>
      </c>
      <c r="I1095" s="355">
        <v>5.6317470712616127E-2</v>
      </c>
      <c r="J1095" s="355">
        <v>1.7765763631740104E-4</v>
      </c>
      <c r="K1095" s="355">
        <v>0</v>
      </c>
      <c r="M1095" s="364"/>
      <c r="N1095" s="364"/>
    </row>
    <row r="1096" spans="2:14" s="358" customFormat="1" x14ac:dyDescent="0.2">
      <c r="B1096" s="305">
        <v>41322.354166666664</v>
      </c>
      <c r="C1096" s="117" t="s">
        <v>547</v>
      </c>
      <c r="D1096" s="117" t="s">
        <v>542</v>
      </c>
      <c r="E1096" s="116"/>
      <c r="F1096" s="348">
        <v>85</v>
      </c>
      <c r="G1096" s="348">
        <v>377</v>
      </c>
      <c r="H1096" s="348">
        <v>32045</v>
      </c>
      <c r="I1096" s="355">
        <v>0.11162821481943365</v>
      </c>
      <c r="J1096" s="355">
        <v>2.9609606052900171E-4</v>
      </c>
      <c r="K1096" s="355">
        <v>0</v>
      </c>
      <c r="M1096" s="364"/>
      <c r="N1096" s="364"/>
    </row>
    <row r="1097" spans="2:14" s="358" customFormat="1" x14ac:dyDescent="0.2">
      <c r="B1097" s="305">
        <v>41318.34375</v>
      </c>
      <c r="C1097" s="117" t="s">
        <v>630</v>
      </c>
      <c r="D1097" s="117" t="s">
        <v>554</v>
      </c>
      <c r="E1097" s="116"/>
      <c r="F1097" s="348">
        <v>7</v>
      </c>
      <c r="G1097" s="348">
        <v>155</v>
      </c>
      <c r="H1097" s="348">
        <v>1085</v>
      </c>
      <c r="I1097" s="355">
        <v>9.4416380589384466E-3</v>
      </c>
      <c r="J1097" s="355">
        <v>6.0913793928635139E-5</v>
      </c>
      <c r="K1097" s="355">
        <v>0</v>
      </c>
      <c r="M1097" s="364"/>
      <c r="N1097" s="364"/>
    </row>
    <row r="1098" spans="2:14" s="358" customFormat="1" x14ac:dyDescent="0.2">
      <c r="B1098" s="305">
        <v>41318.354166666664</v>
      </c>
      <c r="C1098" s="117" t="s">
        <v>543</v>
      </c>
      <c r="D1098" s="117" t="s">
        <v>542</v>
      </c>
      <c r="E1098" s="116"/>
      <c r="F1098" s="348">
        <v>134</v>
      </c>
      <c r="G1098" s="348">
        <v>430</v>
      </c>
      <c r="H1098" s="348">
        <v>57620</v>
      </c>
      <c r="I1098" s="355">
        <v>0.20071829420801271</v>
      </c>
      <c r="J1098" s="355">
        <v>4.667867307163086E-4</v>
      </c>
      <c r="K1098" s="355">
        <v>0</v>
      </c>
      <c r="M1098" s="364"/>
      <c r="N1098" s="364"/>
    </row>
    <row r="1099" spans="2:14" s="358" customFormat="1" x14ac:dyDescent="0.2">
      <c r="B1099" s="305">
        <v>41325.355555555558</v>
      </c>
      <c r="C1099" s="117" t="s">
        <v>769</v>
      </c>
      <c r="D1099" s="117" t="s">
        <v>542</v>
      </c>
      <c r="E1099" s="116"/>
      <c r="F1099" s="348">
        <v>93</v>
      </c>
      <c r="G1099" s="348">
        <v>7</v>
      </c>
      <c r="H1099" s="348">
        <v>651</v>
      </c>
      <c r="I1099" s="355">
        <v>2.2677474753456488E-3</v>
      </c>
      <c r="J1099" s="355">
        <v>3.2396392504937838E-4</v>
      </c>
      <c r="K1099" s="355">
        <v>0</v>
      </c>
      <c r="M1099" s="364"/>
      <c r="N1099" s="364"/>
    </row>
    <row r="1100" spans="2:14" s="358" customFormat="1" x14ac:dyDescent="0.2">
      <c r="B1100" s="305">
        <v>41324.467361111114</v>
      </c>
      <c r="C1100" s="117" t="s">
        <v>737</v>
      </c>
      <c r="D1100" s="117" t="s">
        <v>542</v>
      </c>
      <c r="E1100" s="116"/>
      <c r="F1100" s="348">
        <v>1</v>
      </c>
      <c r="G1100" s="348">
        <v>162</v>
      </c>
      <c r="H1100" s="348">
        <v>162</v>
      </c>
      <c r="I1100" s="355">
        <v>5.6432425653762681E-4</v>
      </c>
      <c r="J1100" s="355">
        <v>3.4834830650470794E-6</v>
      </c>
      <c r="K1100" s="355">
        <v>0</v>
      </c>
      <c r="M1100" s="364"/>
      <c r="N1100" s="364"/>
    </row>
    <row r="1101" spans="2:14" s="358" customFormat="1" x14ac:dyDescent="0.2">
      <c r="B1101" s="305">
        <v>41325.340277777781</v>
      </c>
      <c r="C1101" s="117" t="s">
        <v>737</v>
      </c>
      <c r="D1101" s="117" t="s">
        <v>542</v>
      </c>
      <c r="E1101" s="116"/>
      <c r="F1101" s="348">
        <v>2</v>
      </c>
      <c r="G1101" s="348">
        <v>145</v>
      </c>
      <c r="H1101" s="348">
        <v>290</v>
      </c>
      <c r="I1101" s="355">
        <v>1.0102100888636531E-3</v>
      </c>
      <c r="J1101" s="355">
        <v>6.9669661300941588E-6</v>
      </c>
      <c r="K1101" s="355">
        <v>0</v>
      </c>
      <c r="M1101" s="364"/>
      <c r="N1101" s="364"/>
    </row>
    <row r="1102" spans="2:14" s="358" customFormat="1" x14ac:dyDescent="0.2">
      <c r="B1102" s="305">
        <v>41326.380555555559</v>
      </c>
      <c r="C1102" s="117" t="s">
        <v>659</v>
      </c>
      <c r="D1102" s="117" t="s">
        <v>551</v>
      </c>
      <c r="E1102" s="116"/>
      <c r="F1102" s="348">
        <v>1</v>
      </c>
      <c r="G1102" s="348">
        <v>162</v>
      </c>
      <c r="H1102" s="348">
        <v>162</v>
      </c>
      <c r="I1102" s="355">
        <v>6.2731491789725583E-4</v>
      </c>
      <c r="J1102" s="355">
        <v>3.872314308007752E-6</v>
      </c>
      <c r="K1102" s="355">
        <v>0</v>
      </c>
      <c r="M1102" s="364"/>
      <c r="N1102" s="364"/>
    </row>
    <row r="1103" spans="2:14" s="358" customFormat="1" x14ac:dyDescent="0.2">
      <c r="B1103" s="305">
        <v>41320.361111111109</v>
      </c>
      <c r="C1103" s="117" t="s">
        <v>761</v>
      </c>
      <c r="D1103" s="117" t="s">
        <v>554</v>
      </c>
      <c r="E1103" s="116"/>
      <c r="F1103" s="348">
        <v>1</v>
      </c>
      <c r="G1103" s="348">
        <v>55</v>
      </c>
      <c r="H1103" s="348">
        <v>55</v>
      </c>
      <c r="I1103" s="355">
        <v>4.7860838086784751E-4</v>
      </c>
      <c r="J1103" s="355">
        <v>8.7019705612335906E-6</v>
      </c>
      <c r="K1103" s="355">
        <v>0</v>
      </c>
      <c r="M1103" s="364"/>
      <c r="N1103" s="364"/>
    </row>
    <row r="1104" spans="2:14" s="358" customFormat="1" x14ac:dyDescent="0.2">
      <c r="B1104" s="305">
        <v>41326.427083333336</v>
      </c>
      <c r="C1104" s="117" t="s">
        <v>659</v>
      </c>
      <c r="D1104" s="117" t="s">
        <v>551</v>
      </c>
      <c r="E1104" s="116"/>
      <c r="F1104" s="348">
        <v>1</v>
      </c>
      <c r="G1104" s="348">
        <v>130</v>
      </c>
      <c r="H1104" s="348">
        <v>130</v>
      </c>
      <c r="I1104" s="355">
        <v>5.034008600410078E-4</v>
      </c>
      <c r="J1104" s="355">
        <v>3.872314308007752E-6</v>
      </c>
      <c r="K1104" s="355">
        <v>0</v>
      </c>
      <c r="M1104" s="364"/>
      <c r="N1104" s="364"/>
    </row>
    <row r="1105" spans="2:14" s="358" customFormat="1" x14ac:dyDescent="0.2">
      <c r="B1105" s="305">
        <v>41320.5</v>
      </c>
      <c r="C1105" s="117" t="s">
        <v>655</v>
      </c>
      <c r="D1105" s="117" t="s">
        <v>554</v>
      </c>
      <c r="E1105" s="116"/>
      <c r="F1105" s="348">
        <v>7</v>
      </c>
      <c r="G1105" s="348">
        <v>160</v>
      </c>
      <c r="H1105" s="348">
        <v>1120</v>
      </c>
      <c r="I1105" s="355">
        <v>9.746207028581623E-3</v>
      </c>
      <c r="J1105" s="355">
        <v>6.0913793928635139E-5</v>
      </c>
      <c r="K1105" s="355">
        <v>0</v>
      </c>
      <c r="M1105" s="364"/>
      <c r="N1105" s="364"/>
    </row>
    <row r="1106" spans="2:14" s="358" customFormat="1" x14ac:dyDescent="0.2">
      <c r="B1106" s="305">
        <v>41318.420138888891</v>
      </c>
      <c r="C1106" s="117" t="s">
        <v>634</v>
      </c>
      <c r="D1106" s="117" t="s">
        <v>542</v>
      </c>
      <c r="E1106" s="116"/>
      <c r="F1106" s="348">
        <v>4</v>
      </c>
      <c r="G1106" s="348">
        <v>170</v>
      </c>
      <c r="H1106" s="348">
        <v>680</v>
      </c>
      <c r="I1106" s="355">
        <v>2.3687684842320137E-3</v>
      </c>
      <c r="J1106" s="355">
        <v>1.3933932260188318E-5</v>
      </c>
      <c r="K1106" s="355">
        <v>0</v>
      </c>
      <c r="M1106" s="364"/>
      <c r="N1106" s="364"/>
    </row>
    <row r="1107" spans="2:14" s="358" customFormat="1" x14ac:dyDescent="0.2">
      <c r="B1107" s="305">
        <v>41324.371527777781</v>
      </c>
      <c r="C1107" s="117" t="s">
        <v>659</v>
      </c>
      <c r="D1107" s="117" t="s">
        <v>551</v>
      </c>
      <c r="E1107" s="116"/>
      <c r="F1107" s="348">
        <v>1</v>
      </c>
      <c r="G1107" s="348">
        <v>95</v>
      </c>
      <c r="H1107" s="348">
        <v>95</v>
      </c>
      <c r="I1107" s="355">
        <v>3.6786985926073645E-4</v>
      </c>
      <c r="J1107" s="355">
        <v>3.872314308007752E-6</v>
      </c>
      <c r="K1107" s="355">
        <v>0</v>
      </c>
      <c r="M1107" s="364"/>
      <c r="N1107" s="364"/>
    </row>
    <row r="1108" spans="2:14" s="358" customFormat="1" x14ac:dyDescent="0.2">
      <c r="B1108" s="305">
        <v>41320.411111111112</v>
      </c>
      <c r="C1108" s="117" t="s">
        <v>770</v>
      </c>
      <c r="D1108" s="117" t="s">
        <v>554</v>
      </c>
      <c r="E1108" s="116"/>
      <c r="F1108" s="348">
        <v>161</v>
      </c>
      <c r="G1108" s="348">
        <v>201</v>
      </c>
      <c r="H1108" s="348">
        <v>32361</v>
      </c>
      <c r="I1108" s="355">
        <v>0.28160446933208028</v>
      </c>
      <c r="J1108" s="355">
        <v>1.4010172603586082E-3</v>
      </c>
      <c r="K1108" s="355">
        <v>0</v>
      </c>
      <c r="M1108" s="364"/>
      <c r="N1108" s="364"/>
    </row>
    <row r="1109" spans="2:14" s="358" customFormat="1" x14ac:dyDescent="0.2">
      <c r="B1109" s="305">
        <v>41326.458333333336</v>
      </c>
      <c r="C1109" s="117" t="s">
        <v>714</v>
      </c>
      <c r="D1109" s="117" t="s">
        <v>554</v>
      </c>
      <c r="E1109" s="116"/>
      <c r="F1109" s="348">
        <v>6</v>
      </c>
      <c r="G1109" s="348">
        <v>100</v>
      </c>
      <c r="H1109" s="348">
        <v>600</v>
      </c>
      <c r="I1109" s="355">
        <v>5.2211823367401544E-3</v>
      </c>
      <c r="J1109" s="355">
        <v>5.2211823367401547E-5</v>
      </c>
      <c r="K1109" s="355">
        <v>0</v>
      </c>
      <c r="M1109" s="364"/>
      <c r="N1109" s="364"/>
    </row>
    <row r="1110" spans="2:14" s="358" customFormat="1" x14ac:dyDescent="0.2">
      <c r="B1110" s="305">
        <v>41320.381944444445</v>
      </c>
      <c r="C1110" s="117" t="s">
        <v>658</v>
      </c>
      <c r="D1110" s="117" t="s">
        <v>551</v>
      </c>
      <c r="E1110" s="116"/>
      <c r="F1110" s="348">
        <v>4</v>
      </c>
      <c r="G1110" s="348">
        <v>130</v>
      </c>
      <c r="H1110" s="348">
        <v>520</v>
      </c>
      <c r="I1110" s="355">
        <v>2.0136034401640312E-3</v>
      </c>
      <c r="J1110" s="355">
        <v>1.5489257232031008E-5</v>
      </c>
      <c r="K1110" s="355">
        <v>0</v>
      </c>
      <c r="M1110" s="364"/>
      <c r="N1110" s="364"/>
    </row>
    <row r="1111" spans="2:14" s="358" customFormat="1" x14ac:dyDescent="0.2">
      <c r="B1111" s="305">
        <v>41319.337500000001</v>
      </c>
      <c r="C1111" s="117" t="s">
        <v>718</v>
      </c>
      <c r="D1111" s="117" t="s">
        <v>554</v>
      </c>
      <c r="E1111" s="116"/>
      <c r="F1111" s="348">
        <v>216</v>
      </c>
      <c r="G1111" s="348">
        <v>51</v>
      </c>
      <c r="H1111" s="348">
        <v>11016</v>
      </c>
      <c r="I1111" s="355">
        <v>9.5860907702549236E-2</v>
      </c>
      <c r="J1111" s="355">
        <v>1.8796256412264558E-3</v>
      </c>
      <c r="K1111" s="355">
        <v>0</v>
      </c>
      <c r="M1111" s="364"/>
      <c r="N1111" s="364"/>
    </row>
    <row r="1112" spans="2:14" s="358" customFormat="1" x14ac:dyDescent="0.2">
      <c r="B1112" s="305">
        <v>41320.371527777781</v>
      </c>
      <c r="C1112" s="117" t="s">
        <v>642</v>
      </c>
      <c r="D1112" s="117" t="s">
        <v>542</v>
      </c>
      <c r="E1112" s="116"/>
      <c r="F1112" s="348">
        <v>89</v>
      </c>
      <c r="G1112" s="348">
        <v>145</v>
      </c>
      <c r="H1112" s="348">
        <v>12905</v>
      </c>
      <c r="I1112" s="355">
        <v>4.4954348954432559E-2</v>
      </c>
      <c r="J1112" s="355">
        <v>3.1002999278919007E-4</v>
      </c>
      <c r="K1112" s="355">
        <v>0</v>
      </c>
      <c r="M1112" s="364"/>
      <c r="N1112" s="364"/>
    </row>
    <row r="1113" spans="2:14" s="358" customFormat="1" x14ac:dyDescent="0.2">
      <c r="B1113" s="305">
        <v>41327.385416666664</v>
      </c>
      <c r="C1113" s="117" t="s">
        <v>653</v>
      </c>
      <c r="D1113" s="117" t="s">
        <v>554</v>
      </c>
      <c r="E1113" s="116"/>
      <c r="F1113" s="348">
        <v>1</v>
      </c>
      <c r="G1113" s="348">
        <v>185</v>
      </c>
      <c r="H1113" s="348">
        <v>185</v>
      </c>
      <c r="I1113" s="355">
        <v>1.6098645538282143E-3</v>
      </c>
      <c r="J1113" s="355">
        <v>8.7019705612335906E-6</v>
      </c>
      <c r="K1113" s="355">
        <v>0</v>
      </c>
      <c r="M1113" s="364"/>
      <c r="N1113" s="364"/>
    </row>
    <row r="1114" spans="2:14" s="358" customFormat="1" x14ac:dyDescent="0.2">
      <c r="B1114" s="305">
        <v>41326.465277777781</v>
      </c>
      <c r="C1114" s="117" t="s">
        <v>656</v>
      </c>
      <c r="D1114" s="117" t="s">
        <v>554</v>
      </c>
      <c r="E1114" s="116"/>
      <c r="F1114" s="348">
        <v>1</v>
      </c>
      <c r="G1114" s="348">
        <v>30</v>
      </c>
      <c r="H1114" s="348">
        <v>30</v>
      </c>
      <c r="I1114" s="355">
        <v>2.6105911683700774E-4</v>
      </c>
      <c r="J1114" s="355">
        <v>8.7019705612335906E-6</v>
      </c>
      <c r="K1114" s="355">
        <v>0</v>
      </c>
      <c r="M1114" s="364"/>
      <c r="N1114" s="364"/>
    </row>
    <row r="1115" spans="2:14" s="358" customFormat="1" x14ac:dyDescent="0.2">
      <c r="B1115" s="305">
        <v>41326.510416666664</v>
      </c>
      <c r="C1115" s="117" t="s">
        <v>656</v>
      </c>
      <c r="D1115" s="117" t="s">
        <v>554</v>
      </c>
      <c r="E1115" s="116"/>
      <c r="F1115" s="348">
        <v>2</v>
      </c>
      <c r="G1115" s="348">
        <v>40</v>
      </c>
      <c r="H1115" s="348">
        <v>80</v>
      </c>
      <c r="I1115" s="355">
        <v>6.9615764489868728E-4</v>
      </c>
      <c r="J1115" s="355">
        <v>1.7403941122467181E-5</v>
      </c>
      <c r="K1115" s="355">
        <v>0</v>
      </c>
      <c r="M1115" s="364"/>
      <c r="N1115" s="364"/>
    </row>
    <row r="1116" spans="2:14" s="358" customFormat="1" x14ac:dyDescent="0.2">
      <c r="B1116" s="305">
        <v>41326.5</v>
      </c>
      <c r="C1116" s="117" t="s">
        <v>656</v>
      </c>
      <c r="D1116" s="117" t="s">
        <v>554</v>
      </c>
      <c r="E1116" s="116"/>
      <c r="F1116" s="348">
        <v>2</v>
      </c>
      <c r="G1116" s="348">
        <v>40</v>
      </c>
      <c r="H1116" s="348">
        <v>80</v>
      </c>
      <c r="I1116" s="355">
        <v>6.9615764489868728E-4</v>
      </c>
      <c r="J1116" s="355">
        <v>1.7403941122467181E-5</v>
      </c>
      <c r="K1116" s="355">
        <v>0</v>
      </c>
      <c r="M1116" s="364"/>
      <c r="N1116" s="364"/>
    </row>
    <row r="1117" spans="2:14" s="358" customFormat="1" x14ac:dyDescent="0.2">
      <c r="B1117" s="305">
        <v>41327.411805555559</v>
      </c>
      <c r="C1117" s="117" t="s">
        <v>660</v>
      </c>
      <c r="D1117" s="117" t="s">
        <v>551</v>
      </c>
      <c r="E1117" s="116"/>
      <c r="F1117" s="348">
        <v>106</v>
      </c>
      <c r="G1117" s="348">
        <v>169</v>
      </c>
      <c r="H1117" s="348">
        <v>17914</v>
      </c>
      <c r="I1117" s="355">
        <v>6.9368638513650882E-2</v>
      </c>
      <c r="J1117" s="355">
        <v>4.1046531664882174E-4</v>
      </c>
      <c r="K1117" s="355">
        <v>0</v>
      </c>
      <c r="M1117" s="364"/>
      <c r="N1117" s="364"/>
    </row>
    <row r="1118" spans="2:14" s="358" customFormat="1" x14ac:dyDescent="0.2">
      <c r="B1118" s="305">
        <v>41327.385416666664</v>
      </c>
      <c r="C1118" s="117" t="s">
        <v>666</v>
      </c>
      <c r="D1118" s="117" t="s">
        <v>554</v>
      </c>
      <c r="E1118" s="116"/>
      <c r="F1118" s="348">
        <v>11</v>
      </c>
      <c r="G1118" s="348">
        <v>325</v>
      </c>
      <c r="H1118" s="348">
        <v>3575</v>
      </c>
      <c r="I1118" s="355">
        <v>3.110954475641009E-2</v>
      </c>
      <c r="J1118" s="355">
        <v>9.5721676173569502E-5</v>
      </c>
      <c r="K1118" s="355">
        <v>0</v>
      </c>
      <c r="M1118" s="364"/>
      <c r="N1118" s="364"/>
    </row>
    <row r="1119" spans="2:14" s="358" customFormat="1" x14ac:dyDescent="0.2">
      <c r="B1119" s="305">
        <v>41327.375</v>
      </c>
      <c r="C1119" s="117" t="s">
        <v>657</v>
      </c>
      <c r="D1119" s="117" t="s">
        <v>551</v>
      </c>
      <c r="E1119" s="116"/>
      <c r="F1119" s="348">
        <v>64</v>
      </c>
      <c r="G1119" s="348">
        <v>315</v>
      </c>
      <c r="H1119" s="348">
        <v>20160</v>
      </c>
      <c r="I1119" s="355">
        <v>7.8065856449436283E-2</v>
      </c>
      <c r="J1119" s="355">
        <v>2.4782811571249613E-4</v>
      </c>
      <c r="K1119" s="355">
        <v>0</v>
      </c>
      <c r="M1119" s="364"/>
      <c r="N1119" s="364"/>
    </row>
    <row r="1120" spans="2:14" s="358" customFormat="1" x14ac:dyDescent="0.2">
      <c r="B1120" s="305">
        <v>41327.506944444445</v>
      </c>
      <c r="C1120" s="117" t="s">
        <v>708</v>
      </c>
      <c r="D1120" s="117" t="s">
        <v>554</v>
      </c>
      <c r="E1120" s="116"/>
      <c r="F1120" s="348">
        <v>42</v>
      </c>
      <c r="G1120" s="348">
        <v>145</v>
      </c>
      <c r="H1120" s="348">
        <v>6090</v>
      </c>
      <c r="I1120" s="355">
        <v>5.299500071791257E-2</v>
      </c>
      <c r="J1120" s="355">
        <v>3.6548276357181085E-4</v>
      </c>
      <c r="K1120" s="355">
        <v>0</v>
      </c>
      <c r="M1120" s="364"/>
      <c r="N1120" s="364"/>
    </row>
    <row r="1121" spans="2:14" s="358" customFormat="1" x14ac:dyDescent="0.2">
      <c r="B1121" s="305">
        <v>41327.381944444445</v>
      </c>
      <c r="C1121" s="117" t="s">
        <v>601</v>
      </c>
      <c r="D1121" s="117" t="s">
        <v>551</v>
      </c>
      <c r="E1121" s="116"/>
      <c r="F1121" s="348">
        <v>28</v>
      </c>
      <c r="G1121" s="348">
        <v>440</v>
      </c>
      <c r="H1121" s="348">
        <v>12320</v>
      </c>
      <c r="I1121" s="355">
        <v>4.7706912274655511E-2</v>
      </c>
      <c r="J1121" s="355">
        <v>1.0842480062421706E-4</v>
      </c>
      <c r="K1121" s="355">
        <v>0</v>
      </c>
      <c r="M1121" s="364"/>
      <c r="N1121" s="364"/>
    </row>
    <row r="1122" spans="2:14" s="358" customFormat="1" x14ac:dyDescent="0.2">
      <c r="B1122" s="305">
        <v>41327.375</v>
      </c>
      <c r="C1122" s="117" t="s">
        <v>748</v>
      </c>
      <c r="D1122" s="117" t="s">
        <v>551</v>
      </c>
      <c r="E1122" s="116"/>
      <c r="F1122" s="348">
        <v>11</v>
      </c>
      <c r="G1122" s="348">
        <v>305</v>
      </c>
      <c r="H1122" s="348">
        <v>3355</v>
      </c>
      <c r="I1122" s="355">
        <v>1.2991614503366009E-2</v>
      </c>
      <c r="J1122" s="355">
        <v>4.2595457388085273E-5</v>
      </c>
      <c r="K1122" s="355">
        <v>0</v>
      </c>
      <c r="M1122" s="364"/>
      <c r="N1122" s="364"/>
    </row>
    <row r="1123" spans="2:14" s="358" customFormat="1" x14ac:dyDescent="0.2">
      <c r="B1123" s="305">
        <v>41326.510416666664</v>
      </c>
      <c r="C1123" s="117" t="s">
        <v>771</v>
      </c>
      <c r="D1123" s="117" t="s">
        <v>554</v>
      </c>
      <c r="E1123" s="116"/>
      <c r="F1123" s="348">
        <v>65</v>
      </c>
      <c r="G1123" s="348">
        <v>205</v>
      </c>
      <c r="H1123" s="348">
        <v>13325</v>
      </c>
      <c r="I1123" s="355">
        <v>0.11595375772843761</v>
      </c>
      <c r="J1123" s="355">
        <v>5.6562808648018346E-4</v>
      </c>
      <c r="K1123" s="355">
        <v>0</v>
      </c>
      <c r="M1123" s="364"/>
      <c r="N1123" s="364"/>
    </row>
    <row r="1124" spans="2:14" s="358" customFormat="1" x14ac:dyDescent="0.2">
      <c r="B1124" s="305">
        <v>41327.376388888886</v>
      </c>
      <c r="C1124" s="117" t="s">
        <v>649</v>
      </c>
      <c r="D1124" s="117" t="s">
        <v>551</v>
      </c>
      <c r="E1124" s="116"/>
      <c r="F1124" s="348">
        <v>329</v>
      </c>
      <c r="G1124" s="348">
        <v>296</v>
      </c>
      <c r="H1124" s="348">
        <v>97384</v>
      </c>
      <c r="I1124" s="355">
        <v>0.37710145657102695</v>
      </c>
      <c r="J1124" s="355">
        <v>1.2739914073345506E-3</v>
      </c>
      <c r="K1124" s="355">
        <v>0</v>
      </c>
      <c r="M1124" s="364"/>
      <c r="N1124" s="364"/>
    </row>
    <row r="1125" spans="2:14" s="358" customFormat="1" x14ac:dyDescent="0.2">
      <c r="B1125" s="305">
        <v>41327.381944444445</v>
      </c>
      <c r="C1125" s="117" t="s">
        <v>696</v>
      </c>
      <c r="D1125" s="117" t="s">
        <v>551</v>
      </c>
      <c r="E1125" s="116"/>
      <c r="F1125" s="348">
        <v>2</v>
      </c>
      <c r="G1125" s="348">
        <v>80</v>
      </c>
      <c r="H1125" s="348">
        <v>160</v>
      </c>
      <c r="I1125" s="355">
        <v>6.1957028928124041E-4</v>
      </c>
      <c r="J1125" s="355">
        <v>7.7446286160155041E-6</v>
      </c>
      <c r="K1125" s="355">
        <v>0</v>
      </c>
      <c r="M1125" s="364"/>
      <c r="N1125" s="364"/>
    </row>
    <row r="1126" spans="2:14" s="358" customFormat="1" x14ac:dyDescent="0.2">
      <c r="B1126" s="305">
        <v>41327.444444444445</v>
      </c>
      <c r="C1126" s="117" t="s">
        <v>659</v>
      </c>
      <c r="D1126" s="117" t="s">
        <v>551</v>
      </c>
      <c r="E1126" s="116"/>
      <c r="F1126" s="348">
        <v>1</v>
      </c>
      <c r="G1126" s="348">
        <v>80</v>
      </c>
      <c r="H1126" s="348">
        <v>80</v>
      </c>
      <c r="I1126" s="355">
        <v>3.097851446406202E-4</v>
      </c>
      <c r="J1126" s="355">
        <v>3.872314308007752E-6</v>
      </c>
      <c r="K1126" s="355">
        <v>0</v>
      </c>
      <c r="M1126" s="364"/>
      <c r="N1126" s="364"/>
    </row>
    <row r="1127" spans="2:14" s="358" customFormat="1" x14ac:dyDescent="0.2">
      <c r="B1127" s="305">
        <v>41327.364583333336</v>
      </c>
      <c r="C1127" s="117" t="s">
        <v>659</v>
      </c>
      <c r="D1127" s="117" t="s">
        <v>551</v>
      </c>
      <c r="E1127" s="116"/>
      <c r="F1127" s="348">
        <v>1</v>
      </c>
      <c r="G1127" s="348">
        <v>60</v>
      </c>
      <c r="H1127" s="348">
        <v>60</v>
      </c>
      <c r="I1127" s="355">
        <v>2.3233885848046514E-4</v>
      </c>
      <c r="J1127" s="355">
        <v>3.872314308007752E-6</v>
      </c>
      <c r="K1127" s="355">
        <v>0</v>
      </c>
      <c r="M1127" s="364"/>
      <c r="N1127" s="364"/>
    </row>
    <row r="1128" spans="2:14" s="358" customFormat="1" x14ac:dyDescent="0.2">
      <c r="B1128" s="305">
        <v>41327.392361111109</v>
      </c>
      <c r="C1128" s="117" t="s">
        <v>564</v>
      </c>
      <c r="D1128" s="117" t="s">
        <v>554</v>
      </c>
      <c r="E1128" s="116"/>
      <c r="F1128" s="348">
        <v>12</v>
      </c>
      <c r="G1128" s="348">
        <v>45</v>
      </c>
      <c r="H1128" s="348">
        <v>540</v>
      </c>
      <c r="I1128" s="355">
        <v>4.6990641030661391E-3</v>
      </c>
      <c r="J1128" s="355">
        <v>1.0442364673480309E-4</v>
      </c>
      <c r="K1128" s="355">
        <v>0</v>
      </c>
      <c r="M1128" s="364"/>
      <c r="N1128" s="364"/>
    </row>
    <row r="1129" spans="2:14" s="358" customFormat="1" x14ac:dyDescent="0.2">
      <c r="B1129" s="305">
        <v>41320.413194444445</v>
      </c>
      <c r="C1129" s="117" t="s">
        <v>657</v>
      </c>
      <c r="D1129" s="117" t="s">
        <v>551</v>
      </c>
      <c r="E1129" s="116"/>
      <c r="F1129" s="348">
        <v>2</v>
      </c>
      <c r="G1129" s="348">
        <v>39</v>
      </c>
      <c r="H1129" s="348">
        <v>78</v>
      </c>
      <c r="I1129" s="355">
        <v>3.0204051602460467E-4</v>
      </c>
      <c r="J1129" s="355">
        <v>7.7446286160155041E-6</v>
      </c>
      <c r="K1129" s="355">
        <v>0</v>
      </c>
      <c r="M1129" s="364"/>
      <c r="N1129" s="364"/>
    </row>
    <row r="1130" spans="2:14" s="358" customFormat="1" x14ac:dyDescent="0.2">
      <c r="B1130" s="305">
        <v>41320.434027777781</v>
      </c>
      <c r="C1130" s="117" t="s">
        <v>656</v>
      </c>
      <c r="D1130" s="117" t="s">
        <v>554</v>
      </c>
      <c r="E1130" s="116"/>
      <c r="F1130" s="348">
        <v>5</v>
      </c>
      <c r="G1130" s="348">
        <v>200</v>
      </c>
      <c r="H1130" s="348">
        <v>1000</v>
      </c>
      <c r="I1130" s="355">
        <v>8.7019705612335907E-3</v>
      </c>
      <c r="J1130" s="355">
        <v>4.3509852806167955E-5</v>
      </c>
      <c r="K1130" s="355">
        <v>0</v>
      </c>
      <c r="M1130" s="364"/>
      <c r="N1130" s="364"/>
    </row>
    <row r="1131" spans="2:14" s="358" customFormat="1" x14ac:dyDescent="0.2">
      <c r="B1131" s="305">
        <v>41320.472222222219</v>
      </c>
      <c r="C1131" s="117" t="s">
        <v>657</v>
      </c>
      <c r="D1131" s="117" t="s">
        <v>551</v>
      </c>
      <c r="E1131" s="116"/>
      <c r="F1131" s="348">
        <v>2</v>
      </c>
      <c r="G1131" s="348">
        <v>30</v>
      </c>
      <c r="H1131" s="348">
        <v>60</v>
      </c>
      <c r="I1131" s="355">
        <v>2.3233885848046514E-4</v>
      </c>
      <c r="J1131" s="355">
        <v>7.7446286160155041E-6</v>
      </c>
      <c r="K1131" s="355">
        <v>0</v>
      </c>
      <c r="M1131" s="364"/>
      <c r="N1131" s="364"/>
    </row>
    <row r="1132" spans="2:14" s="358" customFormat="1" x14ac:dyDescent="0.2">
      <c r="B1132" s="305">
        <v>41320.519444444442</v>
      </c>
      <c r="C1132" s="117" t="s">
        <v>657</v>
      </c>
      <c r="D1132" s="117" t="s">
        <v>551</v>
      </c>
      <c r="E1132" s="116"/>
      <c r="F1132" s="348">
        <v>3</v>
      </c>
      <c r="G1132" s="348">
        <v>47</v>
      </c>
      <c r="H1132" s="348">
        <v>141</v>
      </c>
      <c r="I1132" s="355">
        <v>5.4599631742909308E-4</v>
      </c>
      <c r="J1132" s="355">
        <v>1.1616942924023257E-5</v>
      </c>
      <c r="K1132" s="355">
        <v>0</v>
      </c>
      <c r="M1132" s="364"/>
      <c r="N1132" s="364"/>
    </row>
    <row r="1133" spans="2:14" s="358" customFormat="1" x14ac:dyDescent="0.2">
      <c r="B1133" s="305">
        <v>41327.365972222222</v>
      </c>
      <c r="C1133" s="117" t="s">
        <v>772</v>
      </c>
      <c r="D1133" s="117" t="s">
        <v>554</v>
      </c>
      <c r="E1133" s="116"/>
      <c r="F1133" s="348">
        <v>24</v>
      </c>
      <c r="G1133" s="348">
        <v>135</v>
      </c>
      <c r="H1133" s="348">
        <v>3240</v>
      </c>
      <c r="I1133" s="355">
        <v>2.8194384618396837E-2</v>
      </c>
      <c r="J1133" s="355">
        <v>2.0884729346960619E-4</v>
      </c>
      <c r="K1133" s="355">
        <v>0</v>
      </c>
      <c r="M1133" s="364"/>
      <c r="N1133" s="364"/>
    </row>
    <row r="1134" spans="2:14" s="358" customFormat="1" x14ac:dyDescent="0.2">
      <c r="B1134" s="305">
        <v>41318.367361111108</v>
      </c>
      <c r="C1134" s="117" t="s">
        <v>569</v>
      </c>
      <c r="D1134" s="117" t="s">
        <v>551</v>
      </c>
      <c r="E1134" s="116"/>
      <c r="F1134" s="348">
        <v>18</v>
      </c>
      <c r="G1134" s="348">
        <v>313</v>
      </c>
      <c r="H1134" s="348">
        <v>5634</v>
      </c>
      <c r="I1134" s="355">
        <v>2.1816618811315677E-2</v>
      </c>
      <c r="J1134" s="355">
        <v>6.9701657544139542E-5</v>
      </c>
      <c r="K1134" s="355">
        <v>0</v>
      </c>
      <c r="M1134" s="364"/>
      <c r="N1134" s="364"/>
    </row>
    <row r="1135" spans="2:14" s="358" customFormat="1" x14ac:dyDescent="0.2">
      <c r="B1135" s="305">
        <v>41326.505555555559</v>
      </c>
      <c r="C1135" s="117" t="s">
        <v>622</v>
      </c>
      <c r="D1135" s="117" t="s">
        <v>554</v>
      </c>
      <c r="E1135" s="116"/>
      <c r="F1135" s="348">
        <v>58</v>
      </c>
      <c r="G1135" s="348">
        <v>84</v>
      </c>
      <c r="H1135" s="348">
        <v>4872</v>
      </c>
      <c r="I1135" s="355">
        <v>4.2396000574330059E-2</v>
      </c>
      <c r="J1135" s="355">
        <v>5.0471429255154827E-4</v>
      </c>
      <c r="K1135" s="355">
        <v>0</v>
      </c>
      <c r="M1135" s="364"/>
      <c r="N1135" s="364"/>
    </row>
    <row r="1136" spans="2:14" s="358" customFormat="1" x14ac:dyDescent="0.2">
      <c r="B1136" s="305">
        <v>41323.371527777781</v>
      </c>
      <c r="C1136" s="117" t="s">
        <v>669</v>
      </c>
      <c r="D1136" s="117" t="s">
        <v>554</v>
      </c>
      <c r="E1136" s="116"/>
      <c r="F1136" s="348">
        <v>4</v>
      </c>
      <c r="G1136" s="348">
        <v>205</v>
      </c>
      <c r="H1136" s="348">
        <v>820</v>
      </c>
      <c r="I1136" s="355">
        <v>7.1356158602115449E-3</v>
      </c>
      <c r="J1136" s="355">
        <v>3.4807882244934363E-5</v>
      </c>
      <c r="K1136" s="355">
        <v>0</v>
      </c>
      <c r="M1136" s="364"/>
      <c r="N1136" s="364"/>
    </row>
    <row r="1137" spans="2:14" s="358" customFormat="1" x14ac:dyDescent="0.2">
      <c r="B1137" s="305">
        <v>41321.375</v>
      </c>
      <c r="C1137" s="117" t="s">
        <v>773</v>
      </c>
      <c r="D1137" s="117" t="s">
        <v>542</v>
      </c>
      <c r="E1137" s="116"/>
      <c r="F1137" s="348">
        <v>176</v>
      </c>
      <c r="G1137" s="348">
        <v>510</v>
      </c>
      <c r="H1137" s="348">
        <v>89760</v>
      </c>
      <c r="I1137" s="355">
        <v>0.31267743991862584</v>
      </c>
      <c r="J1137" s="355">
        <v>6.1309301944828597E-4</v>
      </c>
      <c r="K1137" s="355">
        <v>0</v>
      </c>
      <c r="M1137" s="364"/>
      <c r="N1137" s="364"/>
    </row>
    <row r="1138" spans="2:14" s="358" customFormat="1" x14ac:dyDescent="0.2">
      <c r="B1138" s="305">
        <v>41324.388888888891</v>
      </c>
      <c r="C1138" s="117" t="s">
        <v>683</v>
      </c>
      <c r="D1138" s="117" t="s">
        <v>554</v>
      </c>
      <c r="E1138" s="116"/>
      <c r="F1138" s="348">
        <v>60</v>
      </c>
      <c r="G1138" s="348">
        <v>130</v>
      </c>
      <c r="H1138" s="348">
        <v>7800</v>
      </c>
      <c r="I1138" s="355">
        <v>6.7875370377622007E-2</v>
      </c>
      <c r="J1138" s="355">
        <v>5.2211823367401549E-4</v>
      </c>
      <c r="K1138" s="355">
        <v>0</v>
      </c>
      <c r="M1138" s="364"/>
      <c r="N1138" s="364"/>
    </row>
    <row r="1139" spans="2:14" s="358" customFormat="1" x14ac:dyDescent="0.2">
      <c r="B1139" s="305">
        <v>41324.425000000003</v>
      </c>
      <c r="C1139" s="117" t="s">
        <v>718</v>
      </c>
      <c r="D1139" s="117" t="s">
        <v>554</v>
      </c>
      <c r="E1139" s="116"/>
      <c r="F1139" s="348">
        <v>83</v>
      </c>
      <c r="G1139" s="348">
        <v>218</v>
      </c>
      <c r="H1139" s="348">
        <v>18094</v>
      </c>
      <c r="I1139" s="355">
        <v>0.15745345533496061</v>
      </c>
      <c r="J1139" s="355">
        <v>7.2226355658238804E-4</v>
      </c>
      <c r="K1139" s="355">
        <v>0</v>
      </c>
      <c r="M1139" s="364"/>
      <c r="N1139" s="364"/>
    </row>
    <row r="1140" spans="2:14" s="358" customFormat="1" x14ac:dyDescent="0.2">
      <c r="B1140" s="305">
        <v>41322.333333333336</v>
      </c>
      <c r="C1140" s="117" t="s">
        <v>546</v>
      </c>
      <c r="D1140" s="117" t="s">
        <v>542</v>
      </c>
      <c r="E1140" s="116"/>
      <c r="F1140" s="348">
        <v>85</v>
      </c>
      <c r="G1140" s="348">
        <v>300</v>
      </c>
      <c r="H1140" s="348">
        <v>25500</v>
      </c>
      <c r="I1140" s="355">
        <v>8.8828818158700515E-2</v>
      </c>
      <c r="J1140" s="355">
        <v>2.9609606052900171E-4</v>
      </c>
      <c r="K1140" s="355">
        <v>0</v>
      </c>
      <c r="M1140" s="364"/>
      <c r="N1140" s="364"/>
    </row>
    <row r="1141" spans="2:14" s="358" customFormat="1" x14ac:dyDescent="0.2">
      <c r="B1141" s="305">
        <v>41324.416666666664</v>
      </c>
      <c r="C1141" s="117" t="s">
        <v>774</v>
      </c>
      <c r="D1141" s="117" t="s">
        <v>554</v>
      </c>
      <c r="E1141" s="116"/>
      <c r="F1141" s="348">
        <v>9</v>
      </c>
      <c r="G1141" s="348">
        <v>220</v>
      </c>
      <c r="H1141" s="348">
        <v>1980</v>
      </c>
      <c r="I1141" s="355">
        <v>1.7229901711242512E-2</v>
      </c>
      <c r="J1141" s="355">
        <v>7.8317735051102317E-5</v>
      </c>
      <c r="K1141" s="355">
        <v>0</v>
      </c>
      <c r="M1141" s="364"/>
      <c r="N1141" s="364"/>
    </row>
    <row r="1142" spans="2:14" s="358" customFormat="1" x14ac:dyDescent="0.2">
      <c r="B1142" s="305">
        <v>41319.375</v>
      </c>
      <c r="C1142" s="117" t="s">
        <v>775</v>
      </c>
      <c r="D1142" s="117" t="s">
        <v>542</v>
      </c>
      <c r="E1142" s="116"/>
      <c r="F1142" s="348">
        <v>243</v>
      </c>
      <c r="G1142" s="348">
        <v>280</v>
      </c>
      <c r="H1142" s="348">
        <v>68040</v>
      </c>
      <c r="I1142" s="355">
        <v>0.23701618774580327</v>
      </c>
      <c r="J1142" s="355">
        <v>8.4648638480644021E-4</v>
      </c>
      <c r="K1142" s="355">
        <v>0</v>
      </c>
      <c r="M1142" s="364"/>
      <c r="N1142" s="364"/>
    </row>
    <row r="1143" spans="2:14" s="358" customFormat="1" x14ac:dyDescent="0.2">
      <c r="B1143" s="305">
        <v>41319.399305555555</v>
      </c>
      <c r="C1143" s="117" t="s">
        <v>776</v>
      </c>
      <c r="D1143" s="117" t="s">
        <v>554</v>
      </c>
      <c r="E1143" s="116"/>
      <c r="F1143" s="348">
        <v>139</v>
      </c>
      <c r="G1143" s="348">
        <v>225</v>
      </c>
      <c r="H1143" s="348">
        <v>31275</v>
      </c>
      <c r="I1143" s="355">
        <v>0.27215412930258059</v>
      </c>
      <c r="J1143" s="355">
        <v>1.2095739080114692E-3</v>
      </c>
      <c r="K1143" s="355">
        <v>0</v>
      </c>
      <c r="M1143" s="364"/>
      <c r="N1143" s="364"/>
    </row>
    <row r="1144" spans="2:14" s="358" customFormat="1" x14ac:dyDescent="0.2">
      <c r="B1144" s="305">
        <v>41319.416666666664</v>
      </c>
      <c r="C1144" s="117" t="s">
        <v>630</v>
      </c>
      <c r="D1144" s="117" t="s">
        <v>554</v>
      </c>
      <c r="E1144" s="116"/>
      <c r="F1144" s="348">
        <v>7</v>
      </c>
      <c r="G1144" s="348">
        <v>255</v>
      </c>
      <c r="H1144" s="348">
        <v>1785</v>
      </c>
      <c r="I1144" s="355">
        <v>1.553301745180196E-2</v>
      </c>
      <c r="J1144" s="355">
        <v>6.0913793928635139E-5</v>
      </c>
      <c r="K1144" s="355">
        <v>0</v>
      </c>
      <c r="M1144" s="364"/>
      <c r="N1144" s="364"/>
    </row>
    <row r="1145" spans="2:14" s="358" customFormat="1" x14ac:dyDescent="0.2">
      <c r="B1145" s="305">
        <v>41324.377083333333</v>
      </c>
      <c r="C1145" s="117" t="s">
        <v>663</v>
      </c>
      <c r="D1145" s="117" t="s">
        <v>551</v>
      </c>
      <c r="E1145" s="116"/>
      <c r="F1145" s="348">
        <v>2387</v>
      </c>
      <c r="G1145" s="348">
        <v>378</v>
      </c>
      <c r="H1145" s="348">
        <v>902286</v>
      </c>
      <c r="I1145" s="355">
        <v>3.4939349877150829</v>
      </c>
      <c r="J1145" s="355">
        <v>9.2432142532145045E-3</v>
      </c>
      <c r="K1145" s="355">
        <v>0</v>
      </c>
      <c r="M1145" s="364"/>
      <c r="N1145" s="364"/>
    </row>
    <row r="1146" spans="2:14" s="358" customFormat="1" x14ac:dyDescent="0.2">
      <c r="B1146" s="305">
        <v>41326.388888888891</v>
      </c>
      <c r="C1146" s="117" t="s">
        <v>672</v>
      </c>
      <c r="D1146" s="117" t="s">
        <v>551</v>
      </c>
      <c r="E1146" s="116"/>
      <c r="F1146" s="348">
        <v>5</v>
      </c>
      <c r="G1146" s="348">
        <v>225</v>
      </c>
      <c r="H1146" s="348">
        <v>1125</v>
      </c>
      <c r="I1146" s="355">
        <v>4.3563535965087212E-3</v>
      </c>
      <c r="J1146" s="355">
        <v>1.9361571540038763E-5</v>
      </c>
      <c r="K1146" s="355">
        <v>0</v>
      </c>
      <c r="M1146" s="364"/>
      <c r="N1146" s="364"/>
    </row>
    <row r="1147" spans="2:14" s="358" customFormat="1" x14ac:dyDescent="0.2">
      <c r="B1147" s="305">
        <v>41318.559027777781</v>
      </c>
      <c r="C1147" s="117" t="s">
        <v>760</v>
      </c>
      <c r="D1147" s="117" t="s">
        <v>542</v>
      </c>
      <c r="E1147" s="116"/>
      <c r="F1147" s="348">
        <v>83</v>
      </c>
      <c r="G1147" s="348">
        <v>110</v>
      </c>
      <c r="H1147" s="348">
        <v>9130</v>
      </c>
      <c r="I1147" s="355">
        <v>3.1804200383879835E-2</v>
      </c>
      <c r="J1147" s="355">
        <v>2.8912909439890758E-4</v>
      </c>
      <c r="K1147" s="355">
        <v>0</v>
      </c>
      <c r="M1147" s="364"/>
      <c r="N1147" s="364"/>
    </row>
    <row r="1148" spans="2:14" s="358" customFormat="1" x14ac:dyDescent="0.2">
      <c r="B1148" s="305">
        <v>41317.333333333336</v>
      </c>
      <c r="C1148" s="117" t="s">
        <v>615</v>
      </c>
      <c r="D1148" s="117" t="s">
        <v>554</v>
      </c>
      <c r="E1148" s="116"/>
      <c r="F1148" s="348">
        <v>99</v>
      </c>
      <c r="G1148" s="348">
        <v>280</v>
      </c>
      <c r="H1148" s="348">
        <v>27720</v>
      </c>
      <c r="I1148" s="355">
        <v>0.24121862395739516</v>
      </c>
      <c r="J1148" s="355">
        <v>8.6149508556212552E-4</v>
      </c>
      <c r="K1148" s="355">
        <v>0</v>
      </c>
      <c r="M1148" s="364"/>
      <c r="N1148" s="364"/>
    </row>
    <row r="1149" spans="2:14" s="358" customFormat="1" x14ac:dyDescent="0.2">
      <c r="B1149" s="305">
        <v>41318.402083333334</v>
      </c>
      <c r="C1149" s="117" t="s">
        <v>698</v>
      </c>
      <c r="D1149" s="117" t="s">
        <v>542</v>
      </c>
      <c r="E1149" s="116"/>
      <c r="F1149" s="348">
        <v>29</v>
      </c>
      <c r="G1149" s="348">
        <v>331</v>
      </c>
      <c r="H1149" s="348">
        <v>9599</v>
      </c>
      <c r="I1149" s="355">
        <v>3.3437953941386912E-2</v>
      </c>
      <c r="J1149" s="355">
        <v>1.010210088863653E-4</v>
      </c>
      <c r="K1149" s="355">
        <v>0</v>
      </c>
      <c r="M1149" s="364"/>
      <c r="N1149" s="364"/>
    </row>
    <row r="1150" spans="2:14" s="358" customFormat="1" x14ac:dyDescent="0.2">
      <c r="B1150" s="305">
        <v>41318.402083333334</v>
      </c>
      <c r="C1150" s="117" t="s">
        <v>766</v>
      </c>
      <c r="D1150" s="117" t="s">
        <v>542</v>
      </c>
      <c r="E1150" s="116"/>
      <c r="F1150" s="348">
        <v>86</v>
      </c>
      <c r="G1150" s="348">
        <v>331</v>
      </c>
      <c r="H1150" s="348">
        <v>28466</v>
      </c>
      <c r="I1150" s="355">
        <v>9.9160828929630157E-2</v>
      </c>
      <c r="J1150" s="355">
        <v>2.995795435940488E-4</v>
      </c>
      <c r="K1150" s="355">
        <v>0</v>
      </c>
      <c r="M1150" s="364"/>
      <c r="N1150" s="364"/>
    </row>
    <row r="1151" spans="2:14" s="358" customFormat="1" x14ac:dyDescent="0.2">
      <c r="B1151" s="305">
        <v>41318.354166666664</v>
      </c>
      <c r="C1151" s="117" t="s">
        <v>646</v>
      </c>
      <c r="D1151" s="117" t="s">
        <v>542</v>
      </c>
      <c r="E1151" s="116"/>
      <c r="F1151" s="348">
        <v>146</v>
      </c>
      <c r="G1151" s="348">
        <v>297</v>
      </c>
      <c r="H1151" s="348">
        <v>43362</v>
      </c>
      <c r="I1151" s="355">
        <v>0.15105079266657145</v>
      </c>
      <c r="J1151" s="355">
        <v>5.0858852749687358E-4</v>
      </c>
      <c r="K1151" s="355">
        <v>0</v>
      </c>
      <c r="M1151" s="364"/>
      <c r="N1151" s="364"/>
    </row>
    <row r="1152" spans="2:14" s="358" customFormat="1" x14ac:dyDescent="0.2">
      <c r="B1152" s="305">
        <v>41320.381944444445</v>
      </c>
      <c r="C1152" s="117" t="s">
        <v>760</v>
      </c>
      <c r="D1152" s="117" t="s">
        <v>542</v>
      </c>
      <c r="E1152" s="116"/>
      <c r="F1152" s="348">
        <v>54</v>
      </c>
      <c r="G1152" s="348">
        <v>320</v>
      </c>
      <c r="H1152" s="348">
        <v>17280</v>
      </c>
      <c r="I1152" s="355">
        <v>6.0194587364013528E-2</v>
      </c>
      <c r="J1152" s="355">
        <v>1.8810808551254229E-4</v>
      </c>
      <c r="K1152" s="355">
        <v>0</v>
      </c>
      <c r="M1152" s="364"/>
      <c r="N1152" s="364"/>
    </row>
    <row r="1153" spans="2:14" s="358" customFormat="1" x14ac:dyDescent="0.2">
      <c r="B1153" s="305">
        <v>41327.381944444445</v>
      </c>
      <c r="C1153" s="117" t="s">
        <v>672</v>
      </c>
      <c r="D1153" s="117" t="s">
        <v>551</v>
      </c>
      <c r="E1153" s="116"/>
      <c r="F1153" s="348">
        <v>4</v>
      </c>
      <c r="G1153" s="348">
        <v>385</v>
      </c>
      <c r="H1153" s="348">
        <v>1540</v>
      </c>
      <c r="I1153" s="355">
        <v>5.9633640343319388E-3</v>
      </c>
      <c r="J1153" s="355">
        <v>1.5489257232031008E-5</v>
      </c>
      <c r="K1153" s="355">
        <v>0</v>
      </c>
      <c r="M1153" s="364"/>
      <c r="N1153" s="364"/>
    </row>
    <row r="1154" spans="2:14" s="358" customFormat="1" x14ac:dyDescent="0.2">
      <c r="B1154" s="305">
        <v>41322.374305555553</v>
      </c>
      <c r="C1154" s="117" t="s">
        <v>777</v>
      </c>
      <c r="D1154" s="117" t="s">
        <v>542</v>
      </c>
      <c r="E1154" s="116"/>
      <c r="F1154" s="348">
        <v>189</v>
      </c>
      <c r="G1154" s="348">
        <v>390</v>
      </c>
      <c r="H1154" s="348">
        <v>73710</v>
      </c>
      <c r="I1154" s="355">
        <v>0.25676753672462022</v>
      </c>
      <c r="J1154" s="355">
        <v>6.5837829929389798E-4</v>
      </c>
      <c r="K1154" s="355">
        <v>0</v>
      </c>
      <c r="M1154" s="364"/>
      <c r="N1154" s="364"/>
    </row>
    <row r="1155" spans="2:14" s="358" customFormat="1" x14ac:dyDescent="0.2">
      <c r="B1155" s="305">
        <v>41322.333333333336</v>
      </c>
      <c r="C1155" s="117" t="s">
        <v>729</v>
      </c>
      <c r="D1155" s="117" t="s">
        <v>542</v>
      </c>
      <c r="E1155" s="116"/>
      <c r="F1155" s="348">
        <v>68</v>
      </c>
      <c r="G1155" s="348">
        <v>255</v>
      </c>
      <c r="H1155" s="348">
        <v>17340</v>
      </c>
      <c r="I1155" s="355">
        <v>6.0403596347916352E-2</v>
      </c>
      <c r="J1155" s="355">
        <v>2.3687684842320139E-4</v>
      </c>
      <c r="K1155" s="355">
        <v>0</v>
      </c>
      <c r="M1155" s="364"/>
      <c r="N1155" s="364"/>
    </row>
    <row r="1156" spans="2:14" s="358" customFormat="1" x14ac:dyDescent="0.2">
      <c r="B1156" s="305">
        <v>41318.370833333334</v>
      </c>
      <c r="C1156" s="117" t="s">
        <v>558</v>
      </c>
      <c r="D1156" s="117" t="s">
        <v>551</v>
      </c>
      <c r="E1156" s="116"/>
      <c r="F1156" s="348">
        <v>1</v>
      </c>
      <c r="G1156" s="348">
        <v>139</v>
      </c>
      <c r="H1156" s="348">
        <v>139</v>
      </c>
      <c r="I1156" s="355">
        <v>5.3825168881307755E-4</v>
      </c>
      <c r="J1156" s="355">
        <v>3.872314308007752E-6</v>
      </c>
      <c r="K1156" s="355">
        <v>0</v>
      </c>
      <c r="M1156" s="364"/>
      <c r="N1156" s="364"/>
    </row>
    <row r="1157" spans="2:14" s="358" customFormat="1" x14ac:dyDescent="0.2">
      <c r="B1157" s="305">
        <v>41319.357638888891</v>
      </c>
      <c r="C1157" s="117" t="s">
        <v>560</v>
      </c>
      <c r="D1157" s="117" t="s">
        <v>551</v>
      </c>
      <c r="E1157" s="116"/>
      <c r="F1157" s="348">
        <v>2</v>
      </c>
      <c r="G1157" s="348">
        <v>78</v>
      </c>
      <c r="H1157" s="348">
        <v>156</v>
      </c>
      <c r="I1157" s="355">
        <v>6.0408103204920933E-4</v>
      </c>
      <c r="J1157" s="355">
        <v>7.7446286160155041E-6</v>
      </c>
      <c r="K1157" s="355">
        <v>0</v>
      </c>
      <c r="M1157" s="364"/>
      <c r="N1157" s="364"/>
    </row>
    <row r="1158" spans="2:14" s="358" customFormat="1" x14ac:dyDescent="0.2">
      <c r="B1158" s="305">
        <v>41328.354166666664</v>
      </c>
      <c r="C1158" s="117" t="s">
        <v>616</v>
      </c>
      <c r="D1158" s="117" t="s">
        <v>554</v>
      </c>
      <c r="E1158" s="116"/>
      <c r="F1158" s="348">
        <v>292</v>
      </c>
      <c r="G1158" s="348">
        <v>332</v>
      </c>
      <c r="H1158" s="348">
        <v>96944</v>
      </c>
      <c r="I1158" s="355">
        <v>0.84360383408822925</v>
      </c>
      <c r="J1158" s="355">
        <v>2.5409754038802088E-3</v>
      </c>
      <c r="K1158" s="355">
        <v>0</v>
      </c>
      <c r="M1158" s="364"/>
      <c r="N1158" s="364"/>
    </row>
    <row r="1159" spans="2:14" s="358" customFormat="1" x14ac:dyDescent="0.2">
      <c r="B1159" s="305">
        <v>41328.375</v>
      </c>
      <c r="C1159" s="117" t="s">
        <v>672</v>
      </c>
      <c r="D1159" s="117" t="s">
        <v>551</v>
      </c>
      <c r="E1159" s="116"/>
      <c r="F1159" s="348">
        <v>13</v>
      </c>
      <c r="G1159" s="348">
        <v>261</v>
      </c>
      <c r="H1159" s="348">
        <v>3393</v>
      </c>
      <c r="I1159" s="355">
        <v>1.3138762447070304E-2</v>
      </c>
      <c r="J1159" s="355">
        <v>5.0340086004100782E-5</v>
      </c>
      <c r="K1159" s="355">
        <v>0</v>
      </c>
      <c r="M1159" s="364"/>
      <c r="N1159" s="364"/>
    </row>
    <row r="1160" spans="2:14" s="358" customFormat="1" x14ac:dyDescent="0.2">
      <c r="B1160" s="305">
        <v>41327.425694444442</v>
      </c>
      <c r="C1160" s="117" t="s">
        <v>659</v>
      </c>
      <c r="D1160" s="117" t="s">
        <v>551</v>
      </c>
      <c r="E1160" s="116"/>
      <c r="F1160" s="348">
        <v>4</v>
      </c>
      <c r="G1160" s="348">
        <v>78</v>
      </c>
      <c r="H1160" s="348">
        <v>312</v>
      </c>
      <c r="I1160" s="355">
        <v>1.2081620640984187E-3</v>
      </c>
      <c r="J1160" s="355">
        <v>1.5489257232031008E-5</v>
      </c>
      <c r="K1160" s="355">
        <v>0</v>
      </c>
      <c r="M1160" s="364"/>
      <c r="N1160" s="364"/>
    </row>
    <row r="1161" spans="2:14" s="358" customFormat="1" x14ac:dyDescent="0.2">
      <c r="B1161" s="305">
        <v>41327.46875</v>
      </c>
      <c r="C1161" s="117" t="s">
        <v>564</v>
      </c>
      <c r="D1161" s="117" t="s">
        <v>554</v>
      </c>
      <c r="E1161" s="116"/>
      <c r="F1161" s="348">
        <v>9</v>
      </c>
      <c r="G1161" s="348">
        <v>115</v>
      </c>
      <c r="H1161" s="348">
        <v>1035</v>
      </c>
      <c r="I1161" s="355">
        <v>9.0065395308767671E-3</v>
      </c>
      <c r="J1161" s="355">
        <v>7.8317735051102317E-5</v>
      </c>
      <c r="K1161" s="355">
        <v>0</v>
      </c>
      <c r="M1161" s="364"/>
      <c r="N1161" s="364"/>
    </row>
    <row r="1162" spans="2:14" s="358" customFormat="1" x14ac:dyDescent="0.2">
      <c r="B1162" s="305">
        <v>41328.375</v>
      </c>
      <c r="C1162" s="117" t="s">
        <v>737</v>
      </c>
      <c r="D1162" s="117" t="s">
        <v>542</v>
      </c>
      <c r="E1162" s="116"/>
      <c r="F1162" s="348">
        <v>201</v>
      </c>
      <c r="G1162" s="348">
        <v>460</v>
      </c>
      <c r="H1162" s="348">
        <v>92460</v>
      </c>
      <c r="I1162" s="355">
        <v>0.32208284419425293</v>
      </c>
      <c r="J1162" s="355">
        <v>7.0018009607446295E-4</v>
      </c>
      <c r="K1162" s="355">
        <v>0</v>
      </c>
      <c r="M1162" s="364"/>
      <c r="N1162" s="364"/>
    </row>
    <row r="1163" spans="2:14" s="358" customFormat="1" x14ac:dyDescent="0.2">
      <c r="B1163" s="305">
        <v>41321.361111111109</v>
      </c>
      <c r="C1163" s="117" t="s">
        <v>740</v>
      </c>
      <c r="D1163" s="117" t="s">
        <v>554</v>
      </c>
      <c r="E1163" s="116"/>
      <c r="F1163" s="348">
        <v>5</v>
      </c>
      <c r="G1163" s="348">
        <v>20</v>
      </c>
      <c r="H1163" s="348">
        <v>100</v>
      </c>
      <c r="I1163" s="355">
        <v>8.7019705612335918E-4</v>
      </c>
      <c r="J1163" s="355">
        <v>4.3509852806167955E-5</v>
      </c>
      <c r="K1163" s="355">
        <v>0</v>
      </c>
      <c r="M1163" s="364"/>
      <c r="N1163" s="364"/>
    </row>
    <row r="1164" spans="2:14" s="358" customFormat="1" x14ac:dyDescent="0.2">
      <c r="B1164" s="305">
        <v>41321.552083333336</v>
      </c>
      <c r="C1164" s="117" t="s">
        <v>740</v>
      </c>
      <c r="D1164" s="117" t="s">
        <v>554</v>
      </c>
      <c r="E1164" s="116"/>
      <c r="F1164" s="348">
        <v>1</v>
      </c>
      <c r="G1164" s="348">
        <v>35</v>
      </c>
      <c r="H1164" s="348">
        <v>35</v>
      </c>
      <c r="I1164" s="355">
        <v>3.0456896964317572E-4</v>
      </c>
      <c r="J1164" s="355">
        <v>8.7019705612335906E-6</v>
      </c>
      <c r="K1164" s="355">
        <v>0</v>
      </c>
      <c r="M1164" s="364"/>
      <c r="N1164" s="364"/>
    </row>
    <row r="1165" spans="2:14" s="358" customFormat="1" x14ac:dyDescent="0.2">
      <c r="B1165" s="305">
        <v>41327.291666666664</v>
      </c>
      <c r="C1165" s="117" t="s">
        <v>697</v>
      </c>
      <c r="D1165" s="117" t="s">
        <v>551</v>
      </c>
      <c r="E1165" s="116"/>
      <c r="F1165" s="348">
        <v>32</v>
      </c>
      <c r="G1165" s="348">
        <v>85</v>
      </c>
      <c r="H1165" s="348">
        <v>2720</v>
      </c>
      <c r="I1165" s="355">
        <v>1.0532694917781086E-2</v>
      </c>
      <c r="J1165" s="355">
        <v>1.2391405785624807E-4</v>
      </c>
      <c r="K1165" s="355">
        <v>0</v>
      </c>
      <c r="M1165" s="364"/>
      <c r="N1165" s="364"/>
    </row>
    <row r="1166" spans="2:14" s="358" customFormat="1" x14ac:dyDescent="0.2">
      <c r="B1166" s="305">
        <v>41325.378472222219</v>
      </c>
      <c r="C1166" s="117" t="s">
        <v>690</v>
      </c>
      <c r="D1166" s="117" t="s">
        <v>551</v>
      </c>
      <c r="E1166" s="116"/>
      <c r="F1166" s="348">
        <v>14</v>
      </c>
      <c r="G1166" s="348">
        <v>265</v>
      </c>
      <c r="H1166" s="348">
        <v>3710</v>
      </c>
      <c r="I1166" s="355">
        <v>1.4366286082708761E-2</v>
      </c>
      <c r="J1166" s="355">
        <v>5.421240031210853E-5</v>
      </c>
      <c r="K1166" s="355">
        <v>0</v>
      </c>
      <c r="M1166" s="364"/>
      <c r="N1166" s="364"/>
    </row>
    <row r="1167" spans="2:14" s="358" customFormat="1" x14ac:dyDescent="0.2">
      <c r="B1167" s="305">
        <v>41321.4375</v>
      </c>
      <c r="C1167" s="117" t="s">
        <v>740</v>
      </c>
      <c r="D1167" s="117" t="s">
        <v>554</v>
      </c>
      <c r="E1167" s="116"/>
      <c r="F1167" s="348">
        <v>2</v>
      </c>
      <c r="G1167" s="348">
        <v>10</v>
      </c>
      <c r="H1167" s="348">
        <v>20</v>
      </c>
      <c r="I1167" s="355">
        <v>1.7403941122467182E-4</v>
      </c>
      <c r="J1167" s="355">
        <v>1.7403941122467181E-5</v>
      </c>
      <c r="K1167" s="355">
        <v>0</v>
      </c>
      <c r="M1167" s="364"/>
      <c r="N1167" s="364"/>
    </row>
    <row r="1168" spans="2:14" s="358" customFormat="1" x14ac:dyDescent="0.2">
      <c r="B1168" s="305">
        <v>41325.375</v>
      </c>
      <c r="C1168" s="117" t="s">
        <v>671</v>
      </c>
      <c r="D1168" s="117" t="s">
        <v>554</v>
      </c>
      <c r="E1168" s="116"/>
      <c r="F1168" s="348">
        <v>2</v>
      </c>
      <c r="G1168" s="348">
        <v>5</v>
      </c>
      <c r="H1168" s="348">
        <v>10</v>
      </c>
      <c r="I1168" s="355">
        <v>8.701970561233591E-5</v>
      </c>
      <c r="J1168" s="355">
        <v>1.7403941122467181E-5</v>
      </c>
      <c r="K1168" s="355">
        <v>0</v>
      </c>
      <c r="M1168" s="364"/>
      <c r="N1168" s="364"/>
    </row>
    <row r="1169" spans="2:14" s="358" customFormat="1" x14ac:dyDescent="0.2">
      <c r="B1169" s="305">
        <v>41327.5</v>
      </c>
      <c r="C1169" s="117" t="s">
        <v>772</v>
      </c>
      <c r="D1169" s="117" t="s">
        <v>554</v>
      </c>
      <c r="E1169" s="116"/>
      <c r="F1169" s="348">
        <v>33</v>
      </c>
      <c r="G1169" s="348">
        <v>86</v>
      </c>
      <c r="H1169" s="348">
        <v>2838</v>
      </c>
      <c r="I1169" s="355">
        <v>2.4696192452780933E-2</v>
      </c>
      <c r="J1169" s="355">
        <v>2.8716502852070851E-4</v>
      </c>
      <c r="K1169" s="355">
        <v>0</v>
      </c>
      <c r="M1169" s="364"/>
      <c r="N1169" s="364"/>
    </row>
    <row r="1170" spans="2:14" s="358" customFormat="1" x14ac:dyDescent="0.2">
      <c r="B1170" s="305">
        <v>41322.265277777777</v>
      </c>
      <c r="C1170" s="117" t="s">
        <v>778</v>
      </c>
      <c r="D1170" s="117" t="s">
        <v>554</v>
      </c>
      <c r="E1170" s="116"/>
      <c r="F1170" s="348">
        <v>277</v>
      </c>
      <c r="G1170" s="348">
        <v>364</v>
      </c>
      <c r="H1170" s="348">
        <v>100828</v>
      </c>
      <c r="I1170" s="355">
        <v>0.87740228774806051</v>
      </c>
      <c r="J1170" s="355">
        <v>2.4104458454617048E-3</v>
      </c>
      <c r="K1170" s="355">
        <v>0</v>
      </c>
      <c r="M1170" s="364"/>
      <c r="N1170" s="364"/>
    </row>
    <row r="1171" spans="2:14" s="358" customFormat="1" x14ac:dyDescent="0.2">
      <c r="B1171" s="305">
        <v>41321.357638888891</v>
      </c>
      <c r="C1171" s="117" t="s">
        <v>597</v>
      </c>
      <c r="D1171" s="117" t="s">
        <v>551</v>
      </c>
      <c r="E1171" s="116"/>
      <c r="F1171" s="348">
        <v>60</v>
      </c>
      <c r="G1171" s="348">
        <v>39.166666666666664</v>
      </c>
      <c r="H1171" s="348">
        <v>2350</v>
      </c>
      <c r="I1171" s="355">
        <v>9.0999386238182177E-3</v>
      </c>
      <c r="J1171" s="355">
        <v>2.3233885848046514E-4</v>
      </c>
      <c r="K1171" s="355">
        <v>0</v>
      </c>
      <c r="M1171" s="364"/>
      <c r="N1171" s="364"/>
    </row>
    <row r="1172" spans="2:14" s="358" customFormat="1" x14ac:dyDescent="0.2">
      <c r="B1172" s="305">
        <v>41326.385416666664</v>
      </c>
      <c r="C1172" s="117" t="s">
        <v>563</v>
      </c>
      <c r="D1172" s="117" t="s">
        <v>551</v>
      </c>
      <c r="E1172" s="116"/>
      <c r="F1172" s="348">
        <v>2</v>
      </c>
      <c r="G1172" s="348">
        <v>125</v>
      </c>
      <c r="H1172" s="348">
        <v>250</v>
      </c>
      <c r="I1172" s="355">
        <v>9.6807857700193813E-4</v>
      </c>
      <c r="J1172" s="355">
        <v>7.7446286160155041E-6</v>
      </c>
      <c r="K1172" s="355">
        <v>0</v>
      </c>
      <c r="M1172" s="364"/>
      <c r="N1172" s="364"/>
    </row>
    <row r="1173" spans="2:14" s="358" customFormat="1" x14ac:dyDescent="0.2">
      <c r="B1173" s="305">
        <v>41326.5</v>
      </c>
      <c r="C1173" s="117" t="s">
        <v>563</v>
      </c>
      <c r="D1173" s="117" t="s">
        <v>551</v>
      </c>
      <c r="E1173" s="116"/>
      <c r="F1173" s="348">
        <v>1</v>
      </c>
      <c r="G1173" s="348">
        <v>80</v>
      </c>
      <c r="H1173" s="348">
        <v>80</v>
      </c>
      <c r="I1173" s="355">
        <v>3.097851446406202E-4</v>
      </c>
      <c r="J1173" s="355">
        <v>3.872314308007752E-6</v>
      </c>
      <c r="K1173" s="355">
        <v>0</v>
      </c>
      <c r="M1173" s="364"/>
      <c r="N1173" s="364"/>
    </row>
    <row r="1174" spans="2:14" s="358" customFormat="1" x14ac:dyDescent="0.2">
      <c r="B1174" s="305">
        <v>41325.410416666666</v>
      </c>
      <c r="C1174" s="117" t="s">
        <v>657</v>
      </c>
      <c r="D1174" s="117" t="s">
        <v>551</v>
      </c>
      <c r="E1174" s="116"/>
      <c r="F1174" s="348">
        <v>2</v>
      </c>
      <c r="G1174" s="348">
        <v>34</v>
      </c>
      <c r="H1174" s="348">
        <v>68</v>
      </c>
      <c r="I1174" s="355">
        <v>2.6331737294452715E-4</v>
      </c>
      <c r="J1174" s="355">
        <v>7.7446286160155041E-6</v>
      </c>
      <c r="K1174" s="355">
        <v>0</v>
      </c>
      <c r="M1174" s="364"/>
      <c r="N1174" s="364"/>
    </row>
    <row r="1175" spans="2:14" s="358" customFormat="1" x14ac:dyDescent="0.2">
      <c r="B1175" s="305">
        <v>41325.454861111109</v>
      </c>
      <c r="C1175" s="117" t="s">
        <v>657</v>
      </c>
      <c r="D1175" s="117" t="s">
        <v>551</v>
      </c>
      <c r="E1175" s="116"/>
      <c r="F1175" s="348">
        <v>2</v>
      </c>
      <c r="G1175" s="348">
        <v>37</v>
      </c>
      <c r="H1175" s="348">
        <v>74</v>
      </c>
      <c r="I1175" s="355">
        <v>2.8655125879257365E-4</v>
      </c>
      <c r="J1175" s="355">
        <v>7.7446286160155041E-6</v>
      </c>
      <c r="K1175" s="355">
        <v>0</v>
      </c>
      <c r="M1175" s="364"/>
      <c r="N1175" s="364"/>
    </row>
    <row r="1176" spans="2:14" s="358" customFormat="1" x14ac:dyDescent="0.2">
      <c r="B1176" s="305">
        <v>41326.399305555555</v>
      </c>
      <c r="C1176" s="117" t="s">
        <v>657</v>
      </c>
      <c r="D1176" s="117" t="s">
        <v>551</v>
      </c>
      <c r="E1176" s="116"/>
      <c r="F1176" s="348">
        <v>3</v>
      </c>
      <c r="G1176" s="348">
        <v>48</v>
      </c>
      <c r="H1176" s="348">
        <v>144</v>
      </c>
      <c r="I1176" s="355">
        <v>5.5761326035311633E-4</v>
      </c>
      <c r="J1176" s="355">
        <v>1.1616942924023257E-5</v>
      </c>
      <c r="K1176" s="355">
        <v>0</v>
      </c>
      <c r="M1176" s="364"/>
      <c r="N1176" s="364"/>
    </row>
    <row r="1177" spans="2:14" s="358" customFormat="1" x14ac:dyDescent="0.2">
      <c r="B1177" s="305">
        <v>41327.400694444441</v>
      </c>
      <c r="C1177" s="117" t="s">
        <v>601</v>
      </c>
      <c r="D1177" s="117" t="s">
        <v>551</v>
      </c>
      <c r="E1177" s="116"/>
      <c r="F1177" s="348">
        <v>19</v>
      </c>
      <c r="G1177" s="348">
        <v>273</v>
      </c>
      <c r="H1177" s="348">
        <v>5187</v>
      </c>
      <c r="I1177" s="355">
        <v>2.0085694315636213E-2</v>
      </c>
      <c r="J1177" s="355">
        <v>7.3573971852147296E-5</v>
      </c>
      <c r="K1177" s="355">
        <v>0</v>
      </c>
      <c r="M1177" s="364"/>
      <c r="N1177" s="364"/>
    </row>
    <row r="1178" spans="2:14" s="358" customFormat="1" x14ac:dyDescent="0.2">
      <c r="B1178" s="305">
        <v>41326.473611111112</v>
      </c>
      <c r="C1178" s="117" t="s">
        <v>657</v>
      </c>
      <c r="D1178" s="117" t="s">
        <v>551</v>
      </c>
      <c r="E1178" s="116"/>
      <c r="F1178" s="348">
        <v>1</v>
      </c>
      <c r="G1178" s="348">
        <v>48</v>
      </c>
      <c r="H1178" s="348">
        <v>48</v>
      </c>
      <c r="I1178" s="355">
        <v>1.8587108678437211E-4</v>
      </c>
      <c r="J1178" s="355">
        <v>3.872314308007752E-6</v>
      </c>
      <c r="K1178" s="355">
        <v>0</v>
      </c>
      <c r="M1178" s="364"/>
      <c r="N1178" s="364"/>
    </row>
    <row r="1179" spans="2:14" s="358" customFormat="1" x14ac:dyDescent="0.2">
      <c r="B1179" s="305">
        <v>41326.528958333336</v>
      </c>
      <c r="C1179" s="117" t="s">
        <v>657</v>
      </c>
      <c r="D1179" s="117" t="s">
        <v>551</v>
      </c>
      <c r="E1179" s="116"/>
      <c r="F1179" s="348">
        <v>1</v>
      </c>
      <c r="G1179" s="348">
        <v>98</v>
      </c>
      <c r="H1179" s="348">
        <v>98</v>
      </c>
      <c r="I1179" s="355">
        <v>3.7948680218475976E-4</v>
      </c>
      <c r="J1179" s="355">
        <v>3.872314308007752E-6</v>
      </c>
      <c r="K1179" s="355">
        <v>0</v>
      </c>
      <c r="M1179" s="364"/>
      <c r="N1179" s="364"/>
    </row>
    <row r="1180" spans="2:14" s="358" customFormat="1" x14ac:dyDescent="0.2">
      <c r="B1180" s="305">
        <v>41326.488194444442</v>
      </c>
      <c r="C1180" s="117" t="s">
        <v>657</v>
      </c>
      <c r="D1180" s="117" t="s">
        <v>551</v>
      </c>
      <c r="E1180" s="116"/>
      <c r="F1180" s="348">
        <v>1</v>
      </c>
      <c r="G1180" s="348">
        <v>52</v>
      </c>
      <c r="H1180" s="348">
        <v>52</v>
      </c>
      <c r="I1180" s="355">
        <v>2.0136034401640313E-4</v>
      </c>
      <c r="J1180" s="355">
        <v>3.872314308007752E-6</v>
      </c>
      <c r="K1180" s="355">
        <v>0</v>
      </c>
      <c r="M1180" s="364"/>
      <c r="N1180" s="364"/>
    </row>
    <row r="1181" spans="2:14" s="358" customFormat="1" x14ac:dyDescent="0.2">
      <c r="B1181" s="305">
        <v>41327.430555555555</v>
      </c>
      <c r="C1181" s="117" t="s">
        <v>626</v>
      </c>
      <c r="D1181" s="117" t="s">
        <v>554</v>
      </c>
      <c r="E1181" s="116"/>
      <c r="F1181" s="348">
        <v>112</v>
      </c>
      <c r="G1181" s="348">
        <v>301</v>
      </c>
      <c r="H1181" s="348">
        <v>33712</v>
      </c>
      <c r="I1181" s="355">
        <v>0.29336083156030685</v>
      </c>
      <c r="J1181" s="355">
        <v>9.7462070285816223E-4</v>
      </c>
      <c r="K1181" s="355">
        <v>0</v>
      </c>
      <c r="M1181" s="364"/>
      <c r="N1181" s="364"/>
    </row>
    <row r="1182" spans="2:14" s="358" customFormat="1" x14ac:dyDescent="0.2">
      <c r="B1182" s="305">
        <v>41327.475694444445</v>
      </c>
      <c r="C1182" s="117" t="s">
        <v>657</v>
      </c>
      <c r="D1182" s="117" t="s">
        <v>551</v>
      </c>
      <c r="E1182" s="116"/>
      <c r="F1182" s="348">
        <v>2</v>
      </c>
      <c r="G1182" s="348">
        <v>85</v>
      </c>
      <c r="H1182" s="348">
        <v>170</v>
      </c>
      <c r="I1182" s="355">
        <v>6.5829343236131787E-4</v>
      </c>
      <c r="J1182" s="355">
        <v>7.7446286160155041E-6</v>
      </c>
      <c r="K1182" s="355">
        <v>0</v>
      </c>
      <c r="M1182" s="364"/>
      <c r="N1182" s="364"/>
    </row>
    <row r="1183" spans="2:14" s="358" customFormat="1" x14ac:dyDescent="0.2">
      <c r="B1183" s="305">
        <v>41327.565972222219</v>
      </c>
      <c r="C1183" s="117" t="s">
        <v>657</v>
      </c>
      <c r="D1183" s="117" t="s">
        <v>551</v>
      </c>
      <c r="E1183" s="116"/>
      <c r="F1183" s="348">
        <v>3</v>
      </c>
      <c r="G1183" s="348">
        <v>45</v>
      </c>
      <c r="H1183" s="348">
        <v>135</v>
      </c>
      <c r="I1183" s="355">
        <v>5.2276243158104658E-4</v>
      </c>
      <c r="J1183" s="355">
        <v>1.1616942924023257E-5</v>
      </c>
      <c r="K1183" s="355">
        <v>0</v>
      </c>
      <c r="M1183" s="364"/>
      <c r="N1183" s="364"/>
    </row>
    <row r="1184" spans="2:14" s="358" customFormat="1" x14ac:dyDescent="0.2">
      <c r="B1184" s="305">
        <v>41323.379861111112</v>
      </c>
      <c r="C1184" s="117" t="s">
        <v>560</v>
      </c>
      <c r="D1184" s="117" t="s">
        <v>551</v>
      </c>
      <c r="E1184" s="116"/>
      <c r="F1184" s="348">
        <v>114</v>
      </c>
      <c r="G1184" s="348">
        <v>219</v>
      </c>
      <c r="H1184" s="348">
        <v>24966</v>
      </c>
      <c r="I1184" s="355">
        <v>9.6676199013721542E-2</v>
      </c>
      <c r="J1184" s="355">
        <v>4.4144383111288378E-4</v>
      </c>
      <c r="K1184" s="355">
        <v>0</v>
      </c>
      <c r="M1184" s="364"/>
      <c r="N1184" s="364"/>
    </row>
    <row r="1185" spans="2:14" s="358" customFormat="1" x14ac:dyDescent="0.2">
      <c r="B1185" s="305">
        <v>41319.510416666664</v>
      </c>
      <c r="C1185" s="117" t="s">
        <v>569</v>
      </c>
      <c r="D1185" s="117" t="s">
        <v>551</v>
      </c>
      <c r="E1185" s="116"/>
      <c r="F1185" s="348">
        <v>18</v>
      </c>
      <c r="G1185" s="348">
        <v>127</v>
      </c>
      <c r="H1185" s="348">
        <v>2286</v>
      </c>
      <c r="I1185" s="355">
        <v>8.8521105081057223E-3</v>
      </c>
      <c r="J1185" s="355">
        <v>6.9701657544139542E-5</v>
      </c>
      <c r="K1185" s="355">
        <v>0</v>
      </c>
      <c r="M1185" s="364"/>
      <c r="N1185" s="364"/>
    </row>
    <row r="1186" spans="2:14" s="358" customFormat="1" x14ac:dyDescent="0.2">
      <c r="B1186" s="305">
        <v>41324.423611111109</v>
      </c>
      <c r="C1186" s="117" t="s">
        <v>569</v>
      </c>
      <c r="D1186" s="117" t="s">
        <v>551</v>
      </c>
      <c r="E1186" s="116"/>
      <c r="F1186" s="348">
        <v>1</v>
      </c>
      <c r="G1186" s="348">
        <v>134</v>
      </c>
      <c r="H1186" s="348">
        <v>134</v>
      </c>
      <c r="I1186" s="355">
        <v>5.1889011727303887E-4</v>
      </c>
      <c r="J1186" s="355">
        <v>3.872314308007752E-6</v>
      </c>
      <c r="K1186" s="355">
        <v>0</v>
      </c>
      <c r="M1186" s="364"/>
      <c r="N1186" s="364"/>
    </row>
    <row r="1187" spans="2:14" s="358" customFormat="1" x14ac:dyDescent="0.2">
      <c r="B1187" s="305">
        <v>41327.354861111111</v>
      </c>
      <c r="C1187" s="117" t="s">
        <v>553</v>
      </c>
      <c r="D1187" s="117" t="s">
        <v>554</v>
      </c>
      <c r="E1187" s="116"/>
      <c r="F1187" s="348">
        <v>19</v>
      </c>
      <c r="G1187" s="348">
        <v>269</v>
      </c>
      <c r="H1187" s="348">
        <v>5111</v>
      </c>
      <c r="I1187" s="355">
        <v>4.4475771538464888E-2</v>
      </c>
      <c r="J1187" s="355">
        <v>1.6533744066343824E-4</v>
      </c>
      <c r="K1187" s="355">
        <v>0</v>
      </c>
      <c r="M1187" s="364"/>
      <c r="N1187" s="364"/>
    </row>
    <row r="1188" spans="2:14" s="358" customFormat="1" x14ac:dyDescent="0.2">
      <c r="B1188" s="305">
        <v>41319.355555555558</v>
      </c>
      <c r="C1188" s="117" t="s">
        <v>766</v>
      </c>
      <c r="D1188" s="117" t="s">
        <v>542</v>
      </c>
      <c r="E1188" s="116"/>
      <c r="F1188" s="348">
        <v>18</v>
      </c>
      <c r="G1188" s="348">
        <v>208</v>
      </c>
      <c r="H1188" s="348">
        <v>3744</v>
      </c>
      <c r="I1188" s="355">
        <v>1.3042160595536265E-2</v>
      </c>
      <c r="J1188" s="355">
        <v>6.2702695170847425E-5</v>
      </c>
      <c r="K1188" s="355">
        <v>0</v>
      </c>
      <c r="M1188" s="364"/>
      <c r="N1188" s="364"/>
    </row>
    <row r="1189" spans="2:14" s="358" customFormat="1" x14ac:dyDescent="0.2">
      <c r="B1189" s="305">
        <v>41329.353472222225</v>
      </c>
      <c r="C1189" s="117" t="s">
        <v>779</v>
      </c>
      <c r="D1189" s="117" t="s">
        <v>542</v>
      </c>
      <c r="E1189" s="116"/>
      <c r="F1189" s="348">
        <v>147</v>
      </c>
      <c r="G1189" s="348">
        <v>243</v>
      </c>
      <c r="H1189" s="348">
        <v>35721</v>
      </c>
      <c r="I1189" s="355">
        <v>0.12443349856654672</v>
      </c>
      <c r="J1189" s="355">
        <v>5.1207201056192061E-4</v>
      </c>
      <c r="K1189" s="355">
        <v>0</v>
      </c>
      <c r="M1189" s="364"/>
      <c r="N1189" s="364"/>
    </row>
    <row r="1190" spans="2:14" s="358" customFormat="1" x14ac:dyDescent="0.2">
      <c r="B1190" s="305">
        <v>41329.385416666664</v>
      </c>
      <c r="C1190" s="117" t="s">
        <v>615</v>
      </c>
      <c r="D1190" s="117" t="s">
        <v>554</v>
      </c>
      <c r="E1190" s="116"/>
      <c r="F1190" s="348">
        <v>161</v>
      </c>
      <c r="G1190" s="348">
        <v>312</v>
      </c>
      <c r="H1190" s="348">
        <v>50232</v>
      </c>
      <c r="I1190" s="355">
        <v>0.43711738523188576</v>
      </c>
      <c r="J1190" s="355">
        <v>1.4010172603586082E-3</v>
      </c>
      <c r="K1190" s="355">
        <v>0</v>
      </c>
      <c r="M1190" s="364"/>
      <c r="N1190" s="364"/>
    </row>
    <row r="1191" spans="2:14" s="358" customFormat="1" x14ac:dyDescent="0.2">
      <c r="B1191" s="305">
        <v>41329.385416666664</v>
      </c>
      <c r="C1191" s="117" t="s">
        <v>780</v>
      </c>
      <c r="D1191" s="117" t="s">
        <v>554</v>
      </c>
      <c r="E1191" s="116"/>
      <c r="F1191" s="348">
        <v>657</v>
      </c>
      <c r="G1191" s="348">
        <v>388.89802130898022</v>
      </c>
      <c r="H1191" s="348">
        <v>255506</v>
      </c>
      <c r="I1191" s="355">
        <v>2.2234056902185499</v>
      </c>
      <c r="J1191" s="355">
        <v>5.7171946587304696E-3</v>
      </c>
      <c r="K1191" s="355">
        <v>0</v>
      </c>
      <c r="M1191" s="364"/>
      <c r="N1191" s="364"/>
    </row>
    <row r="1192" spans="2:14" s="358" customFormat="1" x14ac:dyDescent="0.2">
      <c r="B1192" s="305">
        <v>41329.4375</v>
      </c>
      <c r="C1192" s="117" t="s">
        <v>627</v>
      </c>
      <c r="D1192" s="117" t="s">
        <v>554</v>
      </c>
      <c r="E1192" s="116"/>
      <c r="F1192" s="348">
        <v>7</v>
      </c>
      <c r="G1192" s="348">
        <v>195</v>
      </c>
      <c r="H1192" s="348">
        <v>1365</v>
      </c>
      <c r="I1192" s="355">
        <v>1.1878189816083852E-2</v>
      </c>
      <c r="J1192" s="355">
        <v>6.0913793928635139E-5</v>
      </c>
      <c r="K1192" s="355">
        <v>0</v>
      </c>
      <c r="M1192" s="364"/>
      <c r="N1192" s="364"/>
    </row>
    <row r="1193" spans="2:14" s="358" customFormat="1" x14ac:dyDescent="0.2">
      <c r="B1193" s="305">
        <v>41326.375</v>
      </c>
      <c r="C1193" s="117" t="s">
        <v>690</v>
      </c>
      <c r="D1193" s="117" t="s">
        <v>551</v>
      </c>
      <c r="E1193" s="116"/>
      <c r="F1193" s="348">
        <v>67</v>
      </c>
      <c r="G1193" s="348">
        <v>395</v>
      </c>
      <c r="H1193" s="348">
        <v>26465</v>
      </c>
      <c r="I1193" s="355">
        <v>0.10248079816142516</v>
      </c>
      <c r="J1193" s="355">
        <v>2.5944505863651943E-4</v>
      </c>
      <c r="K1193" s="355">
        <v>0</v>
      </c>
      <c r="M1193" s="364"/>
      <c r="N1193" s="364"/>
    </row>
    <row r="1194" spans="2:14" s="358" customFormat="1" x14ac:dyDescent="0.2">
      <c r="B1194" s="305">
        <v>41324.395833333336</v>
      </c>
      <c r="C1194" s="117" t="s">
        <v>781</v>
      </c>
      <c r="D1194" s="117" t="s">
        <v>542</v>
      </c>
      <c r="E1194" s="116"/>
      <c r="F1194" s="348">
        <v>56</v>
      </c>
      <c r="G1194" s="348">
        <v>115</v>
      </c>
      <c r="H1194" s="348">
        <v>6440</v>
      </c>
      <c r="I1194" s="355">
        <v>2.2433630938903191E-2</v>
      </c>
      <c r="J1194" s="355">
        <v>1.9507505164263644E-4</v>
      </c>
      <c r="K1194" s="355">
        <v>0</v>
      </c>
      <c r="M1194" s="364"/>
      <c r="N1194" s="364"/>
    </row>
    <row r="1195" spans="2:14" s="358" customFormat="1" x14ac:dyDescent="0.2">
      <c r="B1195" s="305">
        <v>41325.395833333336</v>
      </c>
      <c r="C1195" s="117" t="s">
        <v>607</v>
      </c>
      <c r="D1195" s="117" t="s">
        <v>551</v>
      </c>
      <c r="E1195" s="116"/>
      <c r="F1195" s="348">
        <v>2</v>
      </c>
      <c r="G1195" s="348">
        <v>290</v>
      </c>
      <c r="H1195" s="348">
        <v>580</v>
      </c>
      <c r="I1195" s="355">
        <v>2.2459422986444962E-3</v>
      </c>
      <c r="J1195" s="355">
        <v>7.7446286160155041E-6</v>
      </c>
      <c r="K1195" s="355">
        <v>0</v>
      </c>
      <c r="M1195" s="364"/>
      <c r="N1195" s="364"/>
    </row>
    <row r="1196" spans="2:14" s="358" customFormat="1" x14ac:dyDescent="0.2">
      <c r="B1196" s="305">
        <v>41323.375</v>
      </c>
      <c r="C1196" s="117" t="s">
        <v>595</v>
      </c>
      <c r="D1196" s="117" t="s">
        <v>554</v>
      </c>
      <c r="E1196" s="116"/>
      <c r="F1196" s="348">
        <v>7</v>
      </c>
      <c r="G1196" s="348">
        <v>250</v>
      </c>
      <c r="H1196" s="348">
        <v>1750</v>
      </c>
      <c r="I1196" s="355">
        <v>1.5228448482158785E-2</v>
      </c>
      <c r="J1196" s="355">
        <v>6.0913793928635139E-5</v>
      </c>
      <c r="K1196" s="355">
        <v>0</v>
      </c>
      <c r="M1196" s="364"/>
      <c r="N1196" s="364"/>
    </row>
    <row r="1197" spans="2:14" s="358" customFormat="1" x14ac:dyDescent="0.2">
      <c r="B1197" s="305">
        <v>41323.355555555558</v>
      </c>
      <c r="C1197" s="117" t="s">
        <v>595</v>
      </c>
      <c r="D1197" s="117" t="s">
        <v>554</v>
      </c>
      <c r="E1197" s="116"/>
      <c r="F1197" s="348">
        <v>104</v>
      </c>
      <c r="G1197" s="348">
        <v>197</v>
      </c>
      <c r="H1197" s="348">
        <v>20488</v>
      </c>
      <c r="I1197" s="355">
        <v>0.17828597285855383</v>
      </c>
      <c r="J1197" s="355">
        <v>9.0500493836829349E-4</v>
      </c>
      <c r="K1197" s="355">
        <v>0</v>
      </c>
      <c r="M1197" s="364"/>
      <c r="N1197" s="364"/>
    </row>
    <row r="1198" spans="2:14" s="358" customFormat="1" x14ac:dyDescent="0.2">
      <c r="B1198" s="305">
        <v>41329.395833333336</v>
      </c>
      <c r="C1198" s="117" t="s">
        <v>782</v>
      </c>
      <c r="D1198" s="117" t="s">
        <v>554</v>
      </c>
      <c r="E1198" s="116"/>
      <c r="F1198" s="348">
        <v>42</v>
      </c>
      <c r="G1198" s="348">
        <v>410</v>
      </c>
      <c r="H1198" s="348">
        <v>17220</v>
      </c>
      <c r="I1198" s="355">
        <v>0.14984793306444244</v>
      </c>
      <c r="J1198" s="355">
        <v>3.6548276357181085E-4</v>
      </c>
      <c r="K1198" s="355">
        <v>0</v>
      </c>
      <c r="M1198" s="364"/>
      <c r="N1198" s="364"/>
    </row>
    <row r="1199" spans="2:14" s="358" customFormat="1" x14ac:dyDescent="0.2">
      <c r="B1199" s="305">
        <v>41323.4375</v>
      </c>
      <c r="C1199" s="117" t="s">
        <v>736</v>
      </c>
      <c r="D1199" s="117" t="s">
        <v>554</v>
      </c>
      <c r="E1199" s="116"/>
      <c r="F1199" s="348">
        <v>1</v>
      </c>
      <c r="G1199" s="348">
        <v>45</v>
      </c>
      <c r="H1199" s="348">
        <v>45</v>
      </c>
      <c r="I1199" s="355">
        <v>3.9158867525551161E-4</v>
      </c>
      <c r="J1199" s="355">
        <v>8.7019705612335906E-6</v>
      </c>
      <c r="K1199" s="355">
        <v>0</v>
      </c>
      <c r="M1199" s="364"/>
      <c r="N1199" s="364"/>
    </row>
    <row r="1200" spans="2:14" s="358" customFormat="1" x14ac:dyDescent="0.2">
      <c r="B1200" s="305">
        <v>41323.375</v>
      </c>
      <c r="C1200" s="117" t="s">
        <v>595</v>
      </c>
      <c r="D1200" s="117" t="s">
        <v>554</v>
      </c>
      <c r="E1200" s="116"/>
      <c r="F1200" s="348">
        <v>1</v>
      </c>
      <c r="G1200" s="348">
        <v>35</v>
      </c>
      <c r="H1200" s="348">
        <v>35</v>
      </c>
      <c r="I1200" s="355">
        <v>3.0456896964317572E-4</v>
      </c>
      <c r="J1200" s="355">
        <v>8.7019705612335906E-6</v>
      </c>
      <c r="K1200" s="355">
        <v>0</v>
      </c>
      <c r="M1200" s="364"/>
      <c r="N1200" s="364"/>
    </row>
    <row r="1201" spans="2:14" s="358" customFormat="1" x14ac:dyDescent="0.2">
      <c r="B1201" s="305">
        <v>41326.387499999997</v>
      </c>
      <c r="C1201" s="117" t="s">
        <v>672</v>
      </c>
      <c r="D1201" s="117" t="s">
        <v>551</v>
      </c>
      <c r="E1201" s="116"/>
      <c r="F1201" s="348">
        <v>59</v>
      </c>
      <c r="G1201" s="348">
        <v>355</v>
      </c>
      <c r="H1201" s="348">
        <v>20945</v>
      </c>
      <c r="I1201" s="355">
        <v>8.1105623181222372E-2</v>
      </c>
      <c r="J1201" s="355">
        <v>2.284665441724574E-4</v>
      </c>
      <c r="K1201" s="355">
        <v>0</v>
      </c>
      <c r="M1201" s="364"/>
      <c r="N1201" s="364"/>
    </row>
    <row r="1202" spans="2:14" s="358" customFormat="1" x14ac:dyDescent="0.2">
      <c r="B1202" s="305">
        <v>41325.395833333336</v>
      </c>
      <c r="C1202" s="117" t="s">
        <v>643</v>
      </c>
      <c r="D1202" s="117" t="s">
        <v>551</v>
      </c>
      <c r="E1202" s="116"/>
      <c r="F1202" s="348">
        <v>2</v>
      </c>
      <c r="G1202" s="348">
        <v>130</v>
      </c>
      <c r="H1202" s="348">
        <v>260</v>
      </c>
      <c r="I1202" s="355">
        <v>1.0068017200820156E-3</v>
      </c>
      <c r="J1202" s="355">
        <v>7.7446286160155041E-6</v>
      </c>
      <c r="K1202" s="355">
        <v>0</v>
      </c>
      <c r="M1202" s="364"/>
      <c r="N1202" s="364"/>
    </row>
    <row r="1203" spans="2:14" s="358" customFormat="1" x14ac:dyDescent="0.2">
      <c r="B1203" s="305">
        <v>41325.510416666664</v>
      </c>
      <c r="C1203" s="117" t="s">
        <v>643</v>
      </c>
      <c r="D1203" s="117" t="s">
        <v>551</v>
      </c>
      <c r="E1203" s="116"/>
      <c r="F1203" s="348">
        <v>3</v>
      </c>
      <c r="G1203" s="348">
        <v>20</v>
      </c>
      <c r="H1203" s="348">
        <v>60</v>
      </c>
      <c r="I1203" s="355">
        <v>2.3233885848046514E-4</v>
      </c>
      <c r="J1203" s="355">
        <v>1.1616942924023257E-5</v>
      </c>
      <c r="K1203" s="355">
        <v>0</v>
      </c>
      <c r="M1203" s="364"/>
      <c r="N1203" s="364"/>
    </row>
    <row r="1204" spans="2:14" s="358" customFormat="1" x14ac:dyDescent="0.2">
      <c r="B1204" s="305">
        <v>41325.506944444445</v>
      </c>
      <c r="C1204" s="117" t="s">
        <v>643</v>
      </c>
      <c r="D1204" s="117" t="s">
        <v>551</v>
      </c>
      <c r="E1204" s="116"/>
      <c r="F1204" s="348">
        <v>3</v>
      </c>
      <c r="G1204" s="348">
        <v>20</v>
      </c>
      <c r="H1204" s="348">
        <v>60</v>
      </c>
      <c r="I1204" s="355">
        <v>2.3233885848046514E-4</v>
      </c>
      <c r="J1204" s="355">
        <v>1.1616942924023257E-5</v>
      </c>
      <c r="K1204" s="355">
        <v>0</v>
      </c>
      <c r="M1204" s="364"/>
      <c r="N1204" s="364"/>
    </row>
    <row r="1205" spans="2:14" s="358" customFormat="1" x14ac:dyDescent="0.2">
      <c r="B1205" s="305">
        <v>41324.402777777781</v>
      </c>
      <c r="C1205" s="117" t="s">
        <v>625</v>
      </c>
      <c r="D1205" s="117" t="s">
        <v>551</v>
      </c>
      <c r="E1205" s="116"/>
      <c r="F1205" s="348">
        <v>941</v>
      </c>
      <c r="G1205" s="348">
        <v>178.43464399574921</v>
      </c>
      <c r="H1205" s="348">
        <v>167907</v>
      </c>
      <c r="I1205" s="355">
        <v>0.65018867851465767</v>
      </c>
      <c r="J1205" s="355">
        <v>3.6438477638352949E-3</v>
      </c>
      <c r="K1205" s="355">
        <v>0</v>
      </c>
      <c r="M1205" s="364"/>
      <c r="N1205" s="364"/>
    </row>
    <row r="1206" spans="2:14" s="358" customFormat="1" x14ac:dyDescent="0.2">
      <c r="B1206" s="305">
        <v>41320.357638888891</v>
      </c>
      <c r="C1206" s="117" t="s">
        <v>630</v>
      </c>
      <c r="D1206" s="117" t="s">
        <v>554</v>
      </c>
      <c r="E1206" s="116"/>
      <c r="F1206" s="348">
        <v>22</v>
      </c>
      <c r="G1206" s="348">
        <v>290</v>
      </c>
      <c r="H1206" s="348">
        <v>6380</v>
      </c>
      <c r="I1206" s="355">
        <v>5.5518572180670314E-2</v>
      </c>
      <c r="J1206" s="355">
        <v>1.91443352347139E-4</v>
      </c>
      <c r="K1206" s="355">
        <v>0</v>
      </c>
      <c r="M1206" s="364"/>
      <c r="N1206" s="364"/>
    </row>
    <row r="1207" spans="2:14" s="358" customFormat="1" x14ac:dyDescent="0.2">
      <c r="B1207" s="305">
        <v>41325.375</v>
      </c>
      <c r="C1207" s="117" t="s">
        <v>625</v>
      </c>
      <c r="D1207" s="117" t="s">
        <v>551</v>
      </c>
      <c r="E1207" s="116"/>
      <c r="F1207" s="348">
        <v>558</v>
      </c>
      <c r="G1207" s="348">
        <v>16.35483870967742</v>
      </c>
      <c r="H1207" s="348">
        <v>9126</v>
      </c>
      <c r="I1207" s="355">
        <v>3.5338740374878747E-2</v>
      </c>
      <c r="J1207" s="355">
        <v>2.1607513838683258E-3</v>
      </c>
      <c r="K1207" s="355">
        <v>0</v>
      </c>
      <c r="M1207" s="364"/>
      <c r="N1207" s="364"/>
    </row>
    <row r="1208" spans="2:14" s="358" customFormat="1" x14ac:dyDescent="0.2">
      <c r="B1208" s="305">
        <v>41326.416666666664</v>
      </c>
      <c r="C1208" s="117" t="s">
        <v>625</v>
      </c>
      <c r="D1208" s="117" t="s">
        <v>551</v>
      </c>
      <c r="E1208" s="116"/>
      <c r="F1208" s="348">
        <v>23</v>
      </c>
      <c r="G1208" s="348">
        <v>210</v>
      </c>
      <c r="H1208" s="348">
        <v>4830</v>
      </c>
      <c r="I1208" s="355">
        <v>1.8703278107677444E-2</v>
      </c>
      <c r="J1208" s="355">
        <v>8.9063229084178301E-5</v>
      </c>
      <c r="K1208" s="355">
        <v>0</v>
      </c>
      <c r="M1208" s="364"/>
      <c r="N1208" s="364"/>
    </row>
    <row r="1209" spans="2:14" s="358" customFormat="1" x14ac:dyDescent="0.2">
      <c r="B1209" s="305">
        <v>41326.371527777781</v>
      </c>
      <c r="C1209" s="117" t="s">
        <v>643</v>
      </c>
      <c r="D1209" s="117" t="s">
        <v>551</v>
      </c>
      <c r="E1209" s="116"/>
      <c r="F1209" s="348">
        <v>2</v>
      </c>
      <c r="G1209" s="348">
        <v>125</v>
      </c>
      <c r="H1209" s="348">
        <v>250</v>
      </c>
      <c r="I1209" s="355">
        <v>9.6807857700193813E-4</v>
      </c>
      <c r="J1209" s="355">
        <v>7.7446286160155041E-6</v>
      </c>
      <c r="K1209" s="355">
        <v>0</v>
      </c>
      <c r="M1209" s="364"/>
      <c r="N1209" s="364"/>
    </row>
    <row r="1210" spans="2:14" s="358" customFormat="1" x14ac:dyDescent="0.2">
      <c r="B1210" s="305">
        <v>41328.375</v>
      </c>
      <c r="C1210" s="117" t="s">
        <v>656</v>
      </c>
      <c r="D1210" s="117" t="s">
        <v>554</v>
      </c>
      <c r="E1210" s="116"/>
      <c r="F1210" s="348">
        <v>69</v>
      </c>
      <c r="G1210" s="348">
        <v>400</v>
      </c>
      <c r="H1210" s="348">
        <v>27600</v>
      </c>
      <c r="I1210" s="355">
        <v>0.24017438749004713</v>
      </c>
      <c r="J1210" s="355">
        <v>6.0043596872511778E-4</v>
      </c>
      <c r="K1210" s="355">
        <v>0</v>
      </c>
      <c r="M1210" s="364"/>
      <c r="N1210" s="364"/>
    </row>
    <row r="1211" spans="2:14" s="358" customFormat="1" x14ac:dyDescent="0.2">
      <c r="B1211" s="305">
        <v>41327.559027777781</v>
      </c>
      <c r="C1211" s="117" t="s">
        <v>643</v>
      </c>
      <c r="D1211" s="117" t="s">
        <v>551</v>
      </c>
      <c r="E1211" s="116"/>
      <c r="F1211" s="348">
        <v>1</v>
      </c>
      <c r="G1211" s="348">
        <v>75</v>
      </c>
      <c r="H1211" s="348">
        <v>75</v>
      </c>
      <c r="I1211" s="355">
        <v>2.9042357310058142E-4</v>
      </c>
      <c r="J1211" s="355">
        <v>3.872314308007752E-6</v>
      </c>
      <c r="K1211" s="355">
        <v>0</v>
      </c>
      <c r="M1211" s="364"/>
      <c r="N1211" s="364"/>
    </row>
    <row r="1212" spans="2:14" s="358" customFormat="1" x14ac:dyDescent="0.2">
      <c r="B1212" s="305">
        <v>41323.375</v>
      </c>
      <c r="C1212" s="117" t="s">
        <v>599</v>
      </c>
      <c r="D1212" s="117" t="s">
        <v>554</v>
      </c>
      <c r="E1212" s="116"/>
      <c r="F1212" s="348">
        <v>4</v>
      </c>
      <c r="G1212" s="348">
        <v>305</v>
      </c>
      <c r="H1212" s="348">
        <v>1220</v>
      </c>
      <c r="I1212" s="355">
        <v>1.0616404084704982E-2</v>
      </c>
      <c r="J1212" s="355">
        <v>3.4807882244934363E-5</v>
      </c>
      <c r="K1212" s="355">
        <v>0</v>
      </c>
      <c r="M1212" s="364"/>
      <c r="N1212" s="364"/>
    </row>
    <row r="1213" spans="2:14" s="358" customFormat="1" x14ac:dyDescent="0.2">
      <c r="B1213" s="305">
        <v>41327.375</v>
      </c>
      <c r="C1213" s="117" t="s">
        <v>567</v>
      </c>
      <c r="D1213" s="117" t="s">
        <v>551</v>
      </c>
      <c r="E1213" s="116"/>
      <c r="F1213" s="348">
        <v>3</v>
      </c>
      <c r="G1213" s="348">
        <v>180</v>
      </c>
      <c r="H1213" s="348">
        <v>540</v>
      </c>
      <c r="I1213" s="355">
        <v>2.0910497263241863E-3</v>
      </c>
      <c r="J1213" s="355">
        <v>1.1616942924023257E-5</v>
      </c>
      <c r="K1213" s="355">
        <v>0</v>
      </c>
      <c r="M1213" s="364"/>
      <c r="N1213" s="364"/>
    </row>
    <row r="1214" spans="2:14" s="358" customFormat="1" x14ac:dyDescent="0.2">
      <c r="B1214" s="305">
        <v>41323.378472222219</v>
      </c>
      <c r="C1214" s="117" t="s">
        <v>596</v>
      </c>
      <c r="D1214" s="117" t="s">
        <v>554</v>
      </c>
      <c r="E1214" s="116"/>
      <c r="F1214" s="348">
        <v>118</v>
      </c>
      <c r="G1214" s="348">
        <v>420</v>
      </c>
      <c r="H1214" s="348">
        <v>49560</v>
      </c>
      <c r="I1214" s="355">
        <v>0.43126966101473679</v>
      </c>
      <c r="J1214" s="355">
        <v>1.0268325262255639E-3</v>
      </c>
      <c r="K1214" s="355">
        <v>0</v>
      </c>
      <c r="M1214" s="364"/>
      <c r="N1214" s="364"/>
    </row>
    <row r="1215" spans="2:14" s="358" customFormat="1" x14ac:dyDescent="0.2">
      <c r="B1215" s="305">
        <v>41324.381944444445</v>
      </c>
      <c r="C1215" s="117" t="s">
        <v>711</v>
      </c>
      <c r="D1215" s="117" t="s">
        <v>554</v>
      </c>
      <c r="E1215" s="116"/>
      <c r="F1215" s="348">
        <v>7</v>
      </c>
      <c r="G1215" s="348">
        <v>275</v>
      </c>
      <c r="H1215" s="348">
        <v>1925</v>
      </c>
      <c r="I1215" s="355">
        <v>1.6751293330374662E-2</v>
      </c>
      <c r="J1215" s="355">
        <v>6.0913793928635139E-5</v>
      </c>
      <c r="K1215" s="355">
        <v>0</v>
      </c>
      <c r="M1215" s="364"/>
      <c r="N1215" s="364"/>
    </row>
    <row r="1216" spans="2:14" s="358" customFormat="1" x14ac:dyDescent="0.2">
      <c r="B1216" s="305">
        <v>41322.381249999999</v>
      </c>
      <c r="C1216" s="117" t="s">
        <v>601</v>
      </c>
      <c r="D1216" s="117" t="s">
        <v>551</v>
      </c>
      <c r="E1216" s="116"/>
      <c r="F1216" s="348">
        <v>124</v>
      </c>
      <c r="G1216" s="348">
        <v>244.33064516129033</v>
      </c>
      <c r="H1216" s="348">
        <v>30297</v>
      </c>
      <c r="I1216" s="355">
        <v>0.11731950658971087</v>
      </c>
      <c r="J1216" s="355">
        <v>4.801669741929613E-4</v>
      </c>
      <c r="K1216" s="355">
        <v>0</v>
      </c>
      <c r="M1216" s="364"/>
      <c r="N1216" s="364"/>
    </row>
    <row r="1217" spans="2:14" s="358" customFormat="1" x14ac:dyDescent="0.2">
      <c r="B1217" s="305">
        <v>41329.354861111111</v>
      </c>
      <c r="C1217" s="117" t="s">
        <v>651</v>
      </c>
      <c r="D1217" s="117" t="s">
        <v>554</v>
      </c>
      <c r="E1217" s="116"/>
      <c r="F1217" s="348">
        <v>14</v>
      </c>
      <c r="G1217" s="348">
        <v>108</v>
      </c>
      <c r="H1217" s="348">
        <v>1512</v>
      </c>
      <c r="I1217" s="355">
        <v>1.315737948858519E-2</v>
      </c>
      <c r="J1217" s="355">
        <v>1.2182758785727028E-4</v>
      </c>
      <c r="K1217" s="355">
        <v>0</v>
      </c>
      <c r="M1217" s="364"/>
      <c r="N1217" s="364"/>
    </row>
    <row r="1218" spans="2:14" s="358" customFormat="1" x14ac:dyDescent="0.2">
      <c r="B1218" s="305">
        <v>41320.3125</v>
      </c>
      <c r="C1218" s="117" t="s">
        <v>634</v>
      </c>
      <c r="D1218" s="117" t="s">
        <v>542</v>
      </c>
      <c r="E1218" s="116"/>
      <c r="F1218" s="348">
        <v>1</v>
      </c>
      <c r="G1218" s="348">
        <v>555</v>
      </c>
      <c r="H1218" s="348">
        <v>555</v>
      </c>
      <c r="I1218" s="355">
        <v>1.933333101101129E-3</v>
      </c>
      <c r="J1218" s="355">
        <v>3.4834830650470794E-6</v>
      </c>
      <c r="K1218" s="355">
        <v>0</v>
      </c>
      <c r="M1218" s="364"/>
      <c r="N1218" s="364"/>
    </row>
    <row r="1219" spans="2:14" s="358" customFormat="1" x14ac:dyDescent="0.2">
      <c r="B1219" s="305">
        <v>41324.354166666664</v>
      </c>
      <c r="C1219" s="117" t="s">
        <v>597</v>
      </c>
      <c r="D1219" s="117" t="s">
        <v>551</v>
      </c>
      <c r="E1219" s="116"/>
      <c r="F1219" s="348">
        <v>87</v>
      </c>
      <c r="G1219" s="348">
        <v>250</v>
      </c>
      <c r="H1219" s="348">
        <v>21750</v>
      </c>
      <c r="I1219" s="355">
        <v>8.4222836199168608E-2</v>
      </c>
      <c r="J1219" s="355">
        <v>3.3689134479667447E-4</v>
      </c>
      <c r="K1219" s="355">
        <v>0</v>
      </c>
      <c r="M1219" s="364"/>
      <c r="N1219" s="364"/>
    </row>
    <row r="1220" spans="2:14" s="358" customFormat="1" x14ac:dyDescent="0.2">
      <c r="B1220" s="305">
        <v>41324.354166666664</v>
      </c>
      <c r="C1220" s="117" t="s">
        <v>597</v>
      </c>
      <c r="D1220" s="117" t="s">
        <v>551</v>
      </c>
      <c r="E1220" s="116"/>
      <c r="F1220" s="348">
        <v>74</v>
      </c>
      <c r="G1220" s="348">
        <v>388.86486486486484</v>
      </c>
      <c r="H1220" s="348">
        <v>28776</v>
      </c>
      <c r="I1220" s="355">
        <v>0.11142971652723108</v>
      </c>
      <c r="J1220" s="355">
        <v>2.8655125879257365E-4</v>
      </c>
      <c r="K1220" s="355">
        <v>0</v>
      </c>
      <c r="M1220" s="364"/>
      <c r="N1220" s="364"/>
    </row>
    <row r="1221" spans="2:14" s="358" customFormat="1" x14ac:dyDescent="0.2">
      <c r="B1221" s="305">
        <v>41325.404166666667</v>
      </c>
      <c r="C1221" s="117" t="s">
        <v>783</v>
      </c>
      <c r="D1221" s="117" t="s">
        <v>554</v>
      </c>
      <c r="E1221" s="116"/>
      <c r="F1221" s="348">
        <v>4</v>
      </c>
      <c r="G1221" s="348">
        <v>30</v>
      </c>
      <c r="H1221" s="348">
        <v>120</v>
      </c>
      <c r="I1221" s="355">
        <v>1.044236467348031E-3</v>
      </c>
      <c r="J1221" s="355">
        <v>3.4807882244934363E-5</v>
      </c>
      <c r="K1221" s="355">
        <v>0</v>
      </c>
      <c r="M1221" s="364"/>
      <c r="N1221" s="364"/>
    </row>
    <row r="1222" spans="2:14" s="358" customFormat="1" x14ac:dyDescent="0.2">
      <c r="B1222" s="305">
        <v>41325.447916666664</v>
      </c>
      <c r="C1222" s="117" t="s">
        <v>784</v>
      </c>
      <c r="D1222" s="117" t="s">
        <v>542</v>
      </c>
      <c r="E1222" s="116"/>
      <c r="F1222" s="348">
        <v>25</v>
      </c>
      <c r="G1222" s="348">
        <v>25</v>
      </c>
      <c r="H1222" s="348">
        <v>625</v>
      </c>
      <c r="I1222" s="355">
        <v>2.1771769156544245E-3</v>
      </c>
      <c r="J1222" s="355">
        <v>8.7087076626176976E-5</v>
      </c>
      <c r="K1222" s="355">
        <v>0</v>
      </c>
      <c r="M1222" s="364"/>
      <c r="N1222" s="364"/>
    </row>
    <row r="1223" spans="2:14" s="358" customFormat="1" x14ac:dyDescent="0.2">
      <c r="B1223" s="305">
        <v>41325.555555555555</v>
      </c>
      <c r="C1223" s="117" t="s">
        <v>784</v>
      </c>
      <c r="D1223" s="117" t="s">
        <v>542</v>
      </c>
      <c r="E1223" s="116"/>
      <c r="F1223" s="348">
        <v>16</v>
      </c>
      <c r="G1223" s="348">
        <v>360</v>
      </c>
      <c r="H1223" s="348">
        <v>5760</v>
      </c>
      <c r="I1223" s="355">
        <v>2.0064862454671175E-2</v>
      </c>
      <c r="J1223" s="355">
        <v>5.5735729040753271E-5</v>
      </c>
      <c r="K1223" s="355">
        <v>0</v>
      </c>
      <c r="M1223" s="364"/>
      <c r="N1223" s="364"/>
    </row>
    <row r="1224" spans="2:14" s="358" customFormat="1" x14ac:dyDescent="0.2">
      <c r="B1224" s="305">
        <v>41316.506944444445</v>
      </c>
      <c r="C1224" s="117" t="s">
        <v>707</v>
      </c>
      <c r="D1224" s="117" t="s">
        <v>554</v>
      </c>
      <c r="E1224" s="116"/>
      <c r="F1224" s="348">
        <v>1</v>
      </c>
      <c r="G1224" s="348">
        <v>50</v>
      </c>
      <c r="H1224" s="348">
        <v>50</v>
      </c>
      <c r="I1224" s="355">
        <v>4.3509852806167959E-4</v>
      </c>
      <c r="J1224" s="355">
        <v>8.7019705612335906E-6</v>
      </c>
      <c r="K1224" s="355">
        <v>0</v>
      </c>
      <c r="M1224" s="364"/>
      <c r="N1224" s="364"/>
    </row>
    <row r="1225" spans="2:14" s="358" customFormat="1" x14ac:dyDescent="0.2">
      <c r="B1225" s="305">
        <v>41330.402777777781</v>
      </c>
      <c r="C1225" s="117" t="s">
        <v>621</v>
      </c>
      <c r="D1225" s="117" t="s">
        <v>554</v>
      </c>
      <c r="E1225" s="116"/>
      <c r="F1225" s="348">
        <v>9</v>
      </c>
      <c r="G1225" s="348">
        <v>60</v>
      </c>
      <c r="H1225" s="348">
        <v>540</v>
      </c>
      <c r="I1225" s="355">
        <v>4.6990641030661391E-3</v>
      </c>
      <c r="J1225" s="355">
        <v>7.8317735051102317E-5</v>
      </c>
      <c r="K1225" s="355">
        <v>0</v>
      </c>
      <c r="M1225" s="364"/>
      <c r="N1225" s="364"/>
    </row>
    <row r="1226" spans="2:14" s="358" customFormat="1" x14ac:dyDescent="0.2">
      <c r="B1226" s="305">
        <v>41330.375</v>
      </c>
      <c r="C1226" s="117" t="s">
        <v>737</v>
      </c>
      <c r="D1226" s="117" t="s">
        <v>542</v>
      </c>
      <c r="E1226" s="116"/>
      <c r="F1226" s="348">
        <v>302</v>
      </c>
      <c r="G1226" s="348">
        <v>244.04304635761591</v>
      </c>
      <c r="H1226" s="348">
        <v>73701</v>
      </c>
      <c r="I1226" s="355">
        <v>0.2567361853770348</v>
      </c>
      <c r="J1226" s="355">
        <v>1.052011885644218E-3</v>
      </c>
      <c r="K1226" s="355">
        <v>0</v>
      </c>
      <c r="M1226" s="364"/>
      <c r="N1226" s="364"/>
    </row>
    <row r="1227" spans="2:14" s="358" customFormat="1" x14ac:dyDescent="0.2">
      <c r="B1227" s="305">
        <v>41330.40625</v>
      </c>
      <c r="C1227" s="117" t="s">
        <v>626</v>
      </c>
      <c r="D1227" s="117" t="s">
        <v>554</v>
      </c>
      <c r="E1227" s="116"/>
      <c r="F1227" s="348">
        <v>3</v>
      </c>
      <c r="G1227" s="348">
        <v>145</v>
      </c>
      <c r="H1227" s="348">
        <v>435</v>
      </c>
      <c r="I1227" s="355">
        <v>3.7853571941366122E-3</v>
      </c>
      <c r="J1227" s="355">
        <v>2.6105911683700774E-5</v>
      </c>
      <c r="K1227" s="355">
        <v>0</v>
      </c>
      <c r="M1227" s="364"/>
      <c r="N1227" s="364"/>
    </row>
    <row r="1228" spans="2:14" s="358" customFormat="1" x14ac:dyDescent="0.2">
      <c r="B1228" s="305">
        <v>41330.381944444445</v>
      </c>
      <c r="C1228" s="117" t="s">
        <v>621</v>
      </c>
      <c r="D1228" s="117" t="s">
        <v>554</v>
      </c>
      <c r="E1228" s="116"/>
      <c r="F1228" s="348">
        <v>62</v>
      </c>
      <c r="G1228" s="348">
        <v>215</v>
      </c>
      <c r="H1228" s="348">
        <v>13330</v>
      </c>
      <c r="I1228" s="355">
        <v>0.11599726758124378</v>
      </c>
      <c r="J1228" s="355">
        <v>5.395221747964827E-4</v>
      </c>
      <c r="K1228" s="355">
        <v>0</v>
      </c>
      <c r="M1228" s="364"/>
      <c r="N1228" s="364"/>
    </row>
    <row r="1229" spans="2:14" s="358" customFormat="1" x14ac:dyDescent="0.2">
      <c r="B1229" s="305">
        <v>41330.375</v>
      </c>
      <c r="C1229" s="117" t="s">
        <v>598</v>
      </c>
      <c r="D1229" s="117" t="s">
        <v>551</v>
      </c>
      <c r="E1229" s="116"/>
      <c r="F1229" s="348">
        <v>19</v>
      </c>
      <c r="G1229" s="348">
        <v>175</v>
      </c>
      <c r="H1229" s="348">
        <v>3325</v>
      </c>
      <c r="I1229" s="355">
        <v>1.2875445074125776E-2</v>
      </c>
      <c r="J1229" s="355">
        <v>7.3573971852147296E-5</v>
      </c>
      <c r="K1229" s="355">
        <v>0</v>
      </c>
      <c r="M1229" s="364"/>
      <c r="N1229" s="364"/>
    </row>
    <row r="1230" spans="2:14" s="358" customFormat="1" x14ac:dyDescent="0.2">
      <c r="B1230" s="305">
        <v>41330.385416666664</v>
      </c>
      <c r="C1230" s="117" t="s">
        <v>673</v>
      </c>
      <c r="D1230" s="117" t="s">
        <v>554</v>
      </c>
      <c r="E1230" s="116"/>
      <c r="F1230" s="348">
        <v>2</v>
      </c>
      <c r="G1230" s="348">
        <v>135</v>
      </c>
      <c r="H1230" s="348">
        <v>270</v>
      </c>
      <c r="I1230" s="355">
        <v>2.3495320515330696E-3</v>
      </c>
      <c r="J1230" s="355">
        <v>1.7403941122467181E-5</v>
      </c>
      <c r="K1230" s="355">
        <v>0</v>
      </c>
      <c r="M1230" s="364"/>
      <c r="N1230" s="364"/>
    </row>
    <row r="1231" spans="2:14" s="358" customFormat="1" x14ac:dyDescent="0.2">
      <c r="B1231" s="305">
        <v>41330.381944444445</v>
      </c>
      <c r="C1231" s="117" t="s">
        <v>638</v>
      </c>
      <c r="D1231" s="117" t="s">
        <v>554</v>
      </c>
      <c r="E1231" s="116"/>
      <c r="F1231" s="348">
        <v>238</v>
      </c>
      <c r="G1231" s="348">
        <v>175</v>
      </c>
      <c r="H1231" s="348">
        <v>41650</v>
      </c>
      <c r="I1231" s="355">
        <v>0.3624370738753791</v>
      </c>
      <c r="J1231" s="355">
        <v>2.0710689935735946E-3</v>
      </c>
      <c r="K1231" s="355">
        <v>0</v>
      </c>
      <c r="M1231" s="364"/>
      <c r="N1231" s="364"/>
    </row>
    <row r="1232" spans="2:14" s="358" customFormat="1" x14ac:dyDescent="0.2">
      <c r="B1232" s="305">
        <v>41330.474305555559</v>
      </c>
      <c r="C1232" s="117" t="s">
        <v>568</v>
      </c>
      <c r="D1232" s="117" t="s">
        <v>554</v>
      </c>
      <c r="E1232" s="116"/>
      <c r="F1232" s="348">
        <v>4</v>
      </c>
      <c r="G1232" s="348">
        <v>177</v>
      </c>
      <c r="H1232" s="348">
        <v>708</v>
      </c>
      <c r="I1232" s="355">
        <v>6.1609951573533828E-3</v>
      </c>
      <c r="J1232" s="355">
        <v>3.4807882244934363E-5</v>
      </c>
      <c r="K1232" s="355">
        <v>0</v>
      </c>
      <c r="M1232" s="364"/>
      <c r="N1232" s="364"/>
    </row>
    <row r="1233" spans="2:14" s="358" customFormat="1" x14ac:dyDescent="0.2">
      <c r="B1233" s="305">
        <v>41330.402777777781</v>
      </c>
      <c r="C1233" s="117" t="s">
        <v>674</v>
      </c>
      <c r="D1233" s="117" t="s">
        <v>551</v>
      </c>
      <c r="E1233" s="116"/>
      <c r="F1233" s="348">
        <v>1</v>
      </c>
      <c r="G1233" s="348">
        <v>140</v>
      </c>
      <c r="H1233" s="348">
        <v>140</v>
      </c>
      <c r="I1233" s="355">
        <v>5.4212400312108537E-4</v>
      </c>
      <c r="J1233" s="355">
        <v>3.872314308007752E-6</v>
      </c>
      <c r="K1233" s="355">
        <v>0</v>
      </c>
      <c r="M1233" s="364"/>
      <c r="N1233" s="364"/>
    </row>
    <row r="1234" spans="2:14" s="358" customFormat="1" x14ac:dyDescent="0.2">
      <c r="B1234" s="305">
        <v>41324.373657407406</v>
      </c>
      <c r="C1234" s="117" t="s">
        <v>736</v>
      </c>
      <c r="D1234" s="117" t="s">
        <v>554</v>
      </c>
      <c r="E1234" s="116"/>
      <c r="F1234" s="348">
        <v>215</v>
      </c>
      <c r="G1234" s="348">
        <v>341.2418604651163</v>
      </c>
      <c r="H1234" s="348">
        <v>73367</v>
      </c>
      <c r="I1234" s="355">
        <v>0.63843747416602492</v>
      </c>
      <c r="J1234" s="355">
        <v>1.8709236706652222E-3</v>
      </c>
      <c r="K1234" s="355">
        <v>0</v>
      </c>
      <c r="M1234" s="364"/>
      <c r="N1234" s="364"/>
    </row>
    <row r="1235" spans="2:14" s="358" customFormat="1" x14ac:dyDescent="0.2">
      <c r="B1235" s="305">
        <v>41325.390277777777</v>
      </c>
      <c r="C1235" s="117" t="s">
        <v>650</v>
      </c>
      <c r="D1235" s="117" t="s">
        <v>542</v>
      </c>
      <c r="E1235" s="116"/>
      <c r="F1235" s="348">
        <v>84</v>
      </c>
      <c r="G1235" s="348">
        <v>224</v>
      </c>
      <c r="H1235" s="348">
        <v>18816</v>
      </c>
      <c r="I1235" s="355">
        <v>6.5545217351925839E-2</v>
      </c>
      <c r="J1235" s="355">
        <v>2.9261257746395468E-4</v>
      </c>
      <c r="K1235" s="355">
        <v>0</v>
      </c>
      <c r="M1235" s="364"/>
      <c r="N1235" s="364"/>
    </row>
    <row r="1236" spans="2:14" s="358" customFormat="1" x14ac:dyDescent="0.2">
      <c r="B1236" s="305">
        <v>41324.40625</v>
      </c>
      <c r="C1236" s="117" t="s">
        <v>709</v>
      </c>
      <c r="D1236" s="117" t="s">
        <v>542</v>
      </c>
      <c r="E1236" s="116"/>
      <c r="F1236" s="348">
        <v>9</v>
      </c>
      <c r="G1236" s="348">
        <v>180</v>
      </c>
      <c r="H1236" s="348">
        <v>1620</v>
      </c>
      <c r="I1236" s="355">
        <v>5.6432425653762681E-3</v>
      </c>
      <c r="J1236" s="355">
        <v>3.1351347585423712E-5</v>
      </c>
      <c r="K1236" s="355">
        <v>0</v>
      </c>
      <c r="M1236" s="364"/>
      <c r="N1236" s="364"/>
    </row>
    <row r="1237" spans="2:14" s="358" customFormat="1" x14ac:dyDescent="0.2">
      <c r="B1237" s="305">
        <v>41327.395833333336</v>
      </c>
      <c r="C1237" s="117" t="s">
        <v>643</v>
      </c>
      <c r="D1237" s="117" t="s">
        <v>551</v>
      </c>
      <c r="E1237" s="116"/>
      <c r="F1237" s="348">
        <v>25</v>
      </c>
      <c r="G1237" s="348">
        <v>186</v>
      </c>
      <c r="H1237" s="348">
        <v>4650</v>
      </c>
      <c r="I1237" s="355">
        <v>1.8006261532236049E-2</v>
      </c>
      <c r="J1237" s="355">
        <v>9.680785770019381E-5</v>
      </c>
      <c r="K1237" s="355">
        <v>0</v>
      </c>
      <c r="M1237" s="364"/>
      <c r="N1237" s="364"/>
    </row>
    <row r="1238" spans="2:14" s="358" customFormat="1" x14ac:dyDescent="0.2">
      <c r="B1238" s="305">
        <v>41324.486111111109</v>
      </c>
      <c r="C1238" s="117" t="s">
        <v>781</v>
      </c>
      <c r="D1238" s="117" t="s">
        <v>542</v>
      </c>
      <c r="E1238" s="116"/>
      <c r="F1238" s="348">
        <v>67</v>
      </c>
      <c r="G1238" s="348">
        <v>85</v>
      </c>
      <c r="H1238" s="348">
        <v>5695</v>
      </c>
      <c r="I1238" s="355">
        <v>1.9838436055443116E-2</v>
      </c>
      <c r="J1238" s="355">
        <v>2.333933653581543E-4</v>
      </c>
      <c r="K1238" s="355">
        <v>0</v>
      </c>
      <c r="M1238" s="364"/>
      <c r="N1238" s="364"/>
    </row>
    <row r="1239" spans="2:14" s="358" customFormat="1" x14ac:dyDescent="0.2">
      <c r="B1239" s="305">
        <v>41324.584722222222</v>
      </c>
      <c r="C1239" s="117" t="s">
        <v>781</v>
      </c>
      <c r="D1239" s="117" t="s">
        <v>542</v>
      </c>
      <c r="E1239" s="116"/>
      <c r="F1239" s="348">
        <v>125</v>
      </c>
      <c r="G1239" s="348">
        <v>63</v>
      </c>
      <c r="H1239" s="348">
        <v>7875</v>
      </c>
      <c r="I1239" s="355">
        <v>2.7432429137245751E-2</v>
      </c>
      <c r="J1239" s="355">
        <v>4.354353831308849E-4</v>
      </c>
      <c r="K1239" s="355">
        <v>0</v>
      </c>
      <c r="M1239" s="364"/>
      <c r="N1239" s="364"/>
    </row>
    <row r="1240" spans="2:14" s="358" customFormat="1" x14ac:dyDescent="0.2">
      <c r="B1240" s="305">
        <v>41326.375</v>
      </c>
      <c r="C1240" s="117" t="s">
        <v>595</v>
      </c>
      <c r="D1240" s="117" t="s">
        <v>554</v>
      </c>
      <c r="E1240" s="116"/>
      <c r="F1240" s="348">
        <v>270</v>
      </c>
      <c r="G1240" s="348">
        <v>306</v>
      </c>
      <c r="H1240" s="348">
        <v>82620</v>
      </c>
      <c r="I1240" s="355">
        <v>0.7189568077691193</v>
      </c>
      <c r="J1240" s="355">
        <v>2.3495320515330696E-3</v>
      </c>
      <c r="K1240" s="355">
        <v>0</v>
      </c>
      <c r="M1240" s="364"/>
      <c r="N1240" s="364"/>
    </row>
    <row r="1241" spans="2:14" s="358" customFormat="1" x14ac:dyDescent="0.2">
      <c r="B1241" s="305">
        <v>41325.399305555555</v>
      </c>
      <c r="C1241" s="117" t="s">
        <v>615</v>
      </c>
      <c r="D1241" s="117" t="s">
        <v>554</v>
      </c>
      <c r="E1241" s="116"/>
      <c r="F1241" s="348">
        <v>250</v>
      </c>
      <c r="G1241" s="348">
        <v>148</v>
      </c>
      <c r="H1241" s="348">
        <v>37000</v>
      </c>
      <c r="I1241" s="355">
        <v>0.32197291076564288</v>
      </c>
      <c r="J1241" s="355">
        <v>2.1754926403083977E-3</v>
      </c>
      <c r="K1241" s="355">
        <v>0</v>
      </c>
      <c r="M1241" s="364"/>
      <c r="N1241" s="364"/>
    </row>
    <row r="1242" spans="2:14" s="358" customFormat="1" x14ac:dyDescent="0.2">
      <c r="B1242" s="305">
        <v>41319.440972222219</v>
      </c>
      <c r="C1242" s="117" t="s">
        <v>730</v>
      </c>
      <c r="D1242" s="117" t="s">
        <v>542</v>
      </c>
      <c r="E1242" s="116"/>
      <c r="F1242" s="348">
        <v>105</v>
      </c>
      <c r="G1242" s="348">
        <v>227</v>
      </c>
      <c r="H1242" s="348">
        <v>23835</v>
      </c>
      <c r="I1242" s="355">
        <v>8.3028818855397132E-2</v>
      </c>
      <c r="J1242" s="355">
        <v>3.657657218299433E-4</v>
      </c>
      <c r="K1242" s="355">
        <v>0</v>
      </c>
      <c r="M1242" s="364"/>
      <c r="N1242" s="364"/>
    </row>
    <row r="1243" spans="2:14" s="358" customFormat="1" x14ac:dyDescent="0.2">
      <c r="B1243" s="305">
        <v>41327.520833333336</v>
      </c>
      <c r="C1243" s="117" t="s">
        <v>662</v>
      </c>
      <c r="D1243" s="117" t="s">
        <v>554</v>
      </c>
      <c r="E1243" s="116"/>
      <c r="F1243" s="348">
        <v>1</v>
      </c>
      <c r="G1243" s="348">
        <v>10</v>
      </c>
      <c r="H1243" s="348">
        <v>10</v>
      </c>
      <c r="I1243" s="355">
        <v>8.701970561233591E-5</v>
      </c>
      <c r="J1243" s="355">
        <v>8.7019705612335906E-6</v>
      </c>
      <c r="K1243" s="355">
        <v>0</v>
      </c>
      <c r="M1243" s="364"/>
      <c r="N1243" s="364"/>
    </row>
    <row r="1244" spans="2:14" s="358" customFormat="1" x14ac:dyDescent="0.2">
      <c r="B1244" s="305">
        <v>41325.416666666664</v>
      </c>
      <c r="C1244" s="117" t="s">
        <v>755</v>
      </c>
      <c r="D1244" s="117" t="s">
        <v>542</v>
      </c>
      <c r="E1244" s="116"/>
      <c r="F1244" s="348">
        <v>99</v>
      </c>
      <c r="G1244" s="348">
        <v>0</v>
      </c>
      <c r="H1244" s="348">
        <v>0</v>
      </c>
      <c r="I1244" s="355">
        <v>0</v>
      </c>
      <c r="J1244" s="355">
        <v>3.4486482343966087E-4</v>
      </c>
      <c r="K1244" s="355">
        <v>0</v>
      </c>
      <c r="M1244" s="364"/>
      <c r="N1244" s="364"/>
    </row>
    <row r="1245" spans="2:14" s="358" customFormat="1" x14ac:dyDescent="0.2">
      <c r="B1245" s="305">
        <v>41326.348611111112</v>
      </c>
      <c r="C1245" s="117" t="s">
        <v>599</v>
      </c>
      <c r="D1245" s="117" t="s">
        <v>554</v>
      </c>
      <c r="E1245" s="116"/>
      <c r="F1245" s="348">
        <v>24</v>
      </c>
      <c r="G1245" s="348">
        <v>443</v>
      </c>
      <c r="H1245" s="348">
        <v>10632</v>
      </c>
      <c r="I1245" s="355">
        <v>9.2519351007035538E-2</v>
      </c>
      <c r="J1245" s="355">
        <v>2.0884729346960619E-4</v>
      </c>
      <c r="K1245" s="355">
        <v>0</v>
      </c>
      <c r="M1245" s="364"/>
      <c r="N1245" s="364"/>
    </row>
    <row r="1246" spans="2:14" s="358" customFormat="1" x14ac:dyDescent="0.2">
      <c r="B1246" s="305">
        <v>41324.388888888891</v>
      </c>
      <c r="C1246" s="117" t="s">
        <v>730</v>
      </c>
      <c r="D1246" s="117" t="s">
        <v>542</v>
      </c>
      <c r="E1246" s="116"/>
      <c r="F1246" s="348">
        <v>107</v>
      </c>
      <c r="G1246" s="348">
        <v>280</v>
      </c>
      <c r="H1246" s="348">
        <v>29960</v>
      </c>
      <c r="I1246" s="355">
        <v>0.10436515262881049</v>
      </c>
      <c r="J1246" s="355">
        <v>3.7273268796003748E-4</v>
      </c>
      <c r="K1246" s="355">
        <v>0</v>
      </c>
      <c r="M1246" s="364"/>
      <c r="N1246" s="364"/>
    </row>
    <row r="1247" spans="2:14" s="358" customFormat="1" x14ac:dyDescent="0.2">
      <c r="B1247" s="305">
        <v>41325.381944444445</v>
      </c>
      <c r="C1247" s="117" t="s">
        <v>597</v>
      </c>
      <c r="D1247" s="117" t="s">
        <v>551</v>
      </c>
      <c r="E1247" s="116"/>
      <c r="F1247" s="348">
        <v>6</v>
      </c>
      <c r="G1247" s="348">
        <v>75</v>
      </c>
      <c r="H1247" s="348">
        <v>450</v>
      </c>
      <c r="I1247" s="355">
        <v>1.7425414386034886E-3</v>
      </c>
      <c r="J1247" s="355">
        <v>2.3233885848046514E-5</v>
      </c>
      <c r="K1247" s="355">
        <v>0</v>
      </c>
      <c r="M1247" s="364"/>
      <c r="N1247" s="364"/>
    </row>
    <row r="1248" spans="2:14" s="358" customFormat="1" x14ac:dyDescent="0.2">
      <c r="B1248" s="305">
        <v>41324.416666666664</v>
      </c>
      <c r="C1248" s="117" t="s">
        <v>608</v>
      </c>
      <c r="D1248" s="117" t="s">
        <v>554</v>
      </c>
      <c r="E1248" s="116"/>
      <c r="F1248" s="348">
        <v>191</v>
      </c>
      <c r="G1248" s="348">
        <v>249.2565445026178</v>
      </c>
      <c r="H1248" s="348">
        <v>47608</v>
      </c>
      <c r="I1248" s="355">
        <v>0.4142834144792088</v>
      </c>
      <c r="J1248" s="355">
        <v>1.6620763771956158E-3</v>
      </c>
      <c r="K1248" s="355">
        <v>0</v>
      </c>
      <c r="M1248" s="364"/>
      <c r="N1248" s="364"/>
    </row>
    <row r="1249" spans="2:14" s="358" customFormat="1" x14ac:dyDescent="0.2">
      <c r="B1249" s="305">
        <v>41326.375</v>
      </c>
      <c r="C1249" s="117" t="s">
        <v>743</v>
      </c>
      <c r="D1249" s="117" t="s">
        <v>554</v>
      </c>
      <c r="E1249" s="116"/>
      <c r="F1249" s="348">
        <v>11</v>
      </c>
      <c r="G1249" s="348">
        <v>233</v>
      </c>
      <c r="H1249" s="348">
        <v>2563</v>
      </c>
      <c r="I1249" s="355">
        <v>2.2303150548441696E-2</v>
      </c>
      <c r="J1249" s="355">
        <v>9.5721676173569502E-5</v>
      </c>
      <c r="K1249" s="355">
        <v>0</v>
      </c>
      <c r="M1249" s="364"/>
      <c r="N1249" s="364"/>
    </row>
    <row r="1250" spans="2:14" s="358" customFormat="1" x14ac:dyDescent="0.2">
      <c r="B1250" s="305">
        <v>41326.379166666666</v>
      </c>
      <c r="C1250" s="117" t="s">
        <v>699</v>
      </c>
      <c r="D1250" s="117" t="s">
        <v>554</v>
      </c>
      <c r="E1250" s="116"/>
      <c r="F1250" s="348">
        <v>144</v>
      </c>
      <c r="G1250" s="348">
        <v>70</v>
      </c>
      <c r="H1250" s="348">
        <v>10080</v>
      </c>
      <c r="I1250" s="355">
        <v>8.77158632572346E-2</v>
      </c>
      <c r="J1250" s="355">
        <v>1.2530837608176371E-3</v>
      </c>
      <c r="K1250" s="355">
        <v>0</v>
      </c>
      <c r="M1250" s="364"/>
      <c r="N1250" s="364"/>
    </row>
    <row r="1251" spans="2:14" s="358" customFormat="1" x14ac:dyDescent="0.2">
      <c r="B1251" s="305">
        <v>41326.489583333336</v>
      </c>
      <c r="C1251" s="117" t="s">
        <v>743</v>
      </c>
      <c r="D1251" s="117" t="s">
        <v>554</v>
      </c>
      <c r="E1251" s="116"/>
      <c r="F1251" s="348">
        <v>8</v>
      </c>
      <c r="G1251" s="348">
        <v>45</v>
      </c>
      <c r="H1251" s="348">
        <v>360</v>
      </c>
      <c r="I1251" s="355">
        <v>3.1327094020440929E-3</v>
      </c>
      <c r="J1251" s="355">
        <v>6.9615764489868725E-5</v>
      </c>
      <c r="K1251" s="355">
        <v>0</v>
      </c>
      <c r="M1251" s="364"/>
      <c r="N1251" s="364"/>
    </row>
    <row r="1252" spans="2:14" s="358" customFormat="1" x14ac:dyDescent="0.2">
      <c r="B1252" s="305">
        <v>41326.479166666664</v>
      </c>
      <c r="C1252" s="117" t="s">
        <v>658</v>
      </c>
      <c r="D1252" s="117" t="s">
        <v>551</v>
      </c>
      <c r="E1252" s="116"/>
      <c r="F1252" s="348">
        <v>2</v>
      </c>
      <c r="G1252" s="348">
        <v>20</v>
      </c>
      <c r="H1252" s="348">
        <v>40</v>
      </c>
      <c r="I1252" s="355">
        <v>1.548925723203101E-4</v>
      </c>
      <c r="J1252" s="355">
        <v>7.7446286160155041E-6</v>
      </c>
      <c r="K1252" s="355">
        <v>0</v>
      </c>
      <c r="M1252" s="364"/>
      <c r="N1252" s="364"/>
    </row>
    <row r="1253" spans="2:14" s="358" customFormat="1" x14ac:dyDescent="0.2">
      <c r="B1253" s="305">
        <v>41326.371527777781</v>
      </c>
      <c r="C1253" s="117" t="s">
        <v>546</v>
      </c>
      <c r="D1253" s="117" t="s">
        <v>542</v>
      </c>
      <c r="E1253" s="116"/>
      <c r="F1253" s="348">
        <v>56</v>
      </c>
      <c r="G1253" s="348">
        <v>430</v>
      </c>
      <c r="H1253" s="348">
        <v>24080</v>
      </c>
      <c r="I1253" s="355">
        <v>8.3882272206333666E-2</v>
      </c>
      <c r="J1253" s="355">
        <v>1.9507505164263644E-4</v>
      </c>
      <c r="K1253" s="355">
        <v>0</v>
      </c>
      <c r="M1253" s="364"/>
      <c r="N1253" s="364"/>
    </row>
    <row r="1254" spans="2:14" s="358" customFormat="1" x14ac:dyDescent="0.2">
      <c r="B1254" s="305">
        <v>41326.368055555555</v>
      </c>
      <c r="C1254" s="117" t="s">
        <v>546</v>
      </c>
      <c r="D1254" s="117" t="s">
        <v>542</v>
      </c>
      <c r="E1254" s="116"/>
      <c r="F1254" s="348">
        <v>275</v>
      </c>
      <c r="G1254" s="348">
        <v>400</v>
      </c>
      <c r="H1254" s="348">
        <v>110000</v>
      </c>
      <c r="I1254" s="355">
        <v>0.38318313715517871</v>
      </c>
      <c r="J1254" s="355">
        <v>9.5795784288794678E-4</v>
      </c>
      <c r="K1254" s="355">
        <v>0</v>
      </c>
      <c r="M1254" s="364"/>
      <c r="N1254" s="364"/>
    </row>
    <row r="1255" spans="2:14" s="358" customFormat="1" x14ac:dyDescent="0.2">
      <c r="B1255" s="305">
        <v>41331.222222222219</v>
      </c>
      <c r="C1255" s="117" t="s">
        <v>785</v>
      </c>
      <c r="D1255" s="117" t="s">
        <v>542</v>
      </c>
      <c r="E1255" s="116"/>
      <c r="F1255" s="348">
        <v>5</v>
      </c>
      <c r="G1255" s="348">
        <v>76</v>
      </c>
      <c r="H1255" s="348">
        <v>380</v>
      </c>
      <c r="I1255" s="355">
        <v>1.32372356471789E-3</v>
      </c>
      <c r="J1255" s="355">
        <v>1.7417415325235398E-5</v>
      </c>
      <c r="K1255" s="355">
        <v>0</v>
      </c>
      <c r="M1255" s="364"/>
      <c r="N1255" s="364"/>
    </row>
    <row r="1256" spans="2:14" s="358" customFormat="1" x14ac:dyDescent="0.2">
      <c r="B1256" s="305">
        <v>41330.520833333336</v>
      </c>
      <c r="C1256" s="117" t="s">
        <v>626</v>
      </c>
      <c r="D1256" s="117" t="s">
        <v>554</v>
      </c>
      <c r="E1256" s="116"/>
      <c r="F1256" s="348">
        <v>5</v>
      </c>
      <c r="G1256" s="348">
        <v>50</v>
      </c>
      <c r="H1256" s="348">
        <v>250</v>
      </c>
      <c r="I1256" s="355">
        <v>2.1754926403083977E-3</v>
      </c>
      <c r="J1256" s="355">
        <v>4.3509852806167955E-5</v>
      </c>
      <c r="K1256" s="355">
        <v>0</v>
      </c>
      <c r="M1256" s="364"/>
      <c r="N1256" s="364"/>
    </row>
    <row r="1257" spans="2:14" s="358" customFormat="1" x14ac:dyDescent="0.2">
      <c r="B1257" s="305">
        <v>41333.375</v>
      </c>
      <c r="C1257" s="117" t="s">
        <v>589</v>
      </c>
      <c r="D1257" s="117" t="s">
        <v>554</v>
      </c>
      <c r="E1257" s="116"/>
      <c r="F1257" s="348">
        <v>710</v>
      </c>
      <c r="G1257" s="348">
        <v>227</v>
      </c>
      <c r="H1257" s="348">
        <v>161170</v>
      </c>
      <c r="I1257" s="355">
        <v>1.4024965953540178</v>
      </c>
      <c r="J1257" s="355">
        <v>6.1783990984758501E-3</v>
      </c>
      <c r="K1257" s="355">
        <v>0</v>
      </c>
      <c r="M1257" s="364"/>
      <c r="N1257" s="364"/>
    </row>
    <row r="1258" spans="2:14" s="358" customFormat="1" x14ac:dyDescent="0.2">
      <c r="B1258" s="305">
        <v>41332.375</v>
      </c>
      <c r="C1258" s="117" t="s">
        <v>641</v>
      </c>
      <c r="D1258" s="117" t="s">
        <v>551</v>
      </c>
      <c r="E1258" s="116"/>
      <c r="F1258" s="348">
        <v>38</v>
      </c>
      <c r="G1258" s="348">
        <v>320</v>
      </c>
      <c r="H1258" s="348">
        <v>12160</v>
      </c>
      <c r="I1258" s="355">
        <v>4.7087341985374266E-2</v>
      </c>
      <c r="J1258" s="355">
        <v>1.4714794370429459E-4</v>
      </c>
      <c r="K1258" s="355">
        <v>0</v>
      </c>
      <c r="M1258" s="364"/>
      <c r="N1258" s="364"/>
    </row>
    <row r="1259" spans="2:14" s="358" customFormat="1" x14ac:dyDescent="0.2">
      <c r="B1259" s="305">
        <v>41331.482638888891</v>
      </c>
      <c r="C1259" s="117" t="s">
        <v>660</v>
      </c>
      <c r="D1259" s="117" t="s">
        <v>551</v>
      </c>
      <c r="E1259" s="116"/>
      <c r="F1259" s="348">
        <v>9</v>
      </c>
      <c r="G1259" s="348">
        <v>95</v>
      </c>
      <c r="H1259" s="348">
        <v>855</v>
      </c>
      <c r="I1259" s="355">
        <v>3.3108287333466282E-3</v>
      </c>
      <c r="J1259" s="355">
        <v>3.4850828772069771E-5</v>
      </c>
      <c r="K1259" s="355">
        <v>0</v>
      </c>
      <c r="M1259" s="364"/>
      <c r="N1259" s="364"/>
    </row>
    <row r="1260" spans="2:14" s="358" customFormat="1" x14ac:dyDescent="0.2">
      <c r="B1260" s="305">
        <v>41331.393750000003</v>
      </c>
      <c r="C1260" s="117" t="s">
        <v>657</v>
      </c>
      <c r="D1260" s="117" t="s">
        <v>551</v>
      </c>
      <c r="E1260" s="116"/>
      <c r="F1260" s="348">
        <v>4</v>
      </c>
      <c r="G1260" s="348">
        <v>12</v>
      </c>
      <c r="H1260" s="348">
        <v>48</v>
      </c>
      <c r="I1260" s="355">
        <v>1.8587108678437211E-4</v>
      </c>
      <c r="J1260" s="355">
        <v>1.5489257232031008E-5</v>
      </c>
      <c r="K1260" s="355">
        <v>0</v>
      </c>
      <c r="M1260" s="364"/>
      <c r="N1260" s="364"/>
    </row>
    <row r="1261" spans="2:14" s="358" customFormat="1" x14ac:dyDescent="0.2">
      <c r="B1261" s="305">
        <v>41333.375</v>
      </c>
      <c r="C1261" s="117" t="s">
        <v>672</v>
      </c>
      <c r="D1261" s="117" t="s">
        <v>551</v>
      </c>
      <c r="E1261" s="116"/>
      <c r="F1261" s="348">
        <v>84</v>
      </c>
      <c r="G1261" s="348">
        <v>420</v>
      </c>
      <c r="H1261" s="348">
        <v>35280</v>
      </c>
      <c r="I1261" s="355">
        <v>0.13661524878651352</v>
      </c>
      <c r="J1261" s="355">
        <v>3.2527440187265122E-4</v>
      </c>
      <c r="K1261" s="355">
        <v>0</v>
      </c>
      <c r="M1261" s="364"/>
      <c r="N1261" s="364"/>
    </row>
    <row r="1262" spans="2:14" s="358" customFormat="1" x14ac:dyDescent="0.2">
      <c r="B1262" s="305">
        <v>41331.395833333336</v>
      </c>
      <c r="C1262" s="117" t="s">
        <v>686</v>
      </c>
      <c r="D1262" s="117" t="s">
        <v>551</v>
      </c>
      <c r="E1262" s="116"/>
      <c r="F1262" s="348">
        <v>7</v>
      </c>
      <c r="G1262" s="348">
        <v>230</v>
      </c>
      <c r="H1262" s="348">
        <v>1610</v>
      </c>
      <c r="I1262" s="355">
        <v>6.2344260358924812E-3</v>
      </c>
      <c r="J1262" s="355">
        <v>2.7106200156054265E-5</v>
      </c>
      <c r="K1262" s="355">
        <v>0</v>
      </c>
      <c r="M1262" s="364"/>
      <c r="N1262" s="364"/>
    </row>
    <row r="1263" spans="2:14" s="358" customFormat="1" x14ac:dyDescent="0.2">
      <c r="B1263" s="305">
        <v>41331.40625</v>
      </c>
      <c r="C1263" s="117" t="s">
        <v>772</v>
      </c>
      <c r="D1263" s="117" t="s">
        <v>554</v>
      </c>
      <c r="E1263" s="116"/>
      <c r="F1263" s="348">
        <v>2</v>
      </c>
      <c r="G1263" s="348">
        <v>45</v>
      </c>
      <c r="H1263" s="348">
        <v>90</v>
      </c>
      <c r="I1263" s="355">
        <v>7.8317735051102323E-4</v>
      </c>
      <c r="J1263" s="355">
        <v>1.7403941122467181E-5</v>
      </c>
      <c r="K1263" s="355">
        <v>0</v>
      </c>
      <c r="M1263" s="364"/>
      <c r="N1263" s="364"/>
    </row>
    <row r="1264" spans="2:14" s="358" customFormat="1" x14ac:dyDescent="0.2">
      <c r="B1264" s="305">
        <v>41331.392361111109</v>
      </c>
      <c r="C1264" s="117" t="s">
        <v>629</v>
      </c>
      <c r="D1264" s="117" t="s">
        <v>551</v>
      </c>
      <c r="E1264" s="116"/>
      <c r="F1264" s="348">
        <v>29</v>
      </c>
      <c r="G1264" s="348">
        <v>95</v>
      </c>
      <c r="H1264" s="348">
        <v>2755</v>
      </c>
      <c r="I1264" s="355">
        <v>1.0668225918561357E-2</v>
      </c>
      <c r="J1264" s="355">
        <v>1.1229711493222481E-4</v>
      </c>
      <c r="K1264" s="355">
        <v>0</v>
      </c>
      <c r="M1264" s="364"/>
      <c r="N1264" s="364"/>
    </row>
    <row r="1265" spans="2:14" s="358" customFormat="1" x14ac:dyDescent="0.2">
      <c r="B1265" s="305">
        <v>41331.482638888891</v>
      </c>
      <c r="C1265" s="117" t="s">
        <v>629</v>
      </c>
      <c r="D1265" s="117" t="s">
        <v>551</v>
      </c>
      <c r="E1265" s="116"/>
      <c r="F1265" s="348">
        <v>3</v>
      </c>
      <c r="G1265" s="348">
        <v>45</v>
      </c>
      <c r="H1265" s="348">
        <v>135</v>
      </c>
      <c r="I1265" s="355">
        <v>5.2276243158104658E-4</v>
      </c>
      <c r="J1265" s="355">
        <v>1.1616942924023257E-5</v>
      </c>
      <c r="K1265" s="355">
        <v>0</v>
      </c>
      <c r="M1265" s="364"/>
      <c r="N1265" s="364"/>
    </row>
    <row r="1266" spans="2:14" s="358" customFormat="1" x14ac:dyDescent="0.2">
      <c r="B1266" s="305">
        <v>41333.34375</v>
      </c>
      <c r="C1266" s="117" t="s">
        <v>786</v>
      </c>
      <c r="D1266" s="117" t="s">
        <v>542</v>
      </c>
      <c r="E1266" s="116"/>
      <c r="F1266" s="348">
        <v>35</v>
      </c>
      <c r="G1266" s="348">
        <v>17</v>
      </c>
      <c r="H1266" s="348">
        <v>595</v>
      </c>
      <c r="I1266" s="355">
        <v>2.0726724237030121E-3</v>
      </c>
      <c r="J1266" s="355">
        <v>1.2192190727664777E-4</v>
      </c>
      <c r="K1266" s="355">
        <v>0</v>
      </c>
      <c r="M1266" s="364"/>
      <c r="N1266" s="364"/>
    </row>
    <row r="1267" spans="2:14" s="358" customFormat="1" x14ac:dyDescent="0.2">
      <c r="B1267" s="305">
        <v>41332.409722222219</v>
      </c>
      <c r="C1267" s="117" t="s">
        <v>665</v>
      </c>
      <c r="D1267" s="117" t="s">
        <v>554</v>
      </c>
      <c r="E1267" s="116"/>
      <c r="F1267" s="348">
        <v>220</v>
      </c>
      <c r="G1267" s="348">
        <v>306</v>
      </c>
      <c r="H1267" s="348">
        <v>67320</v>
      </c>
      <c r="I1267" s="355">
        <v>0.58581665818224538</v>
      </c>
      <c r="J1267" s="355">
        <v>1.91443352347139E-3</v>
      </c>
      <c r="K1267" s="355">
        <v>0</v>
      </c>
      <c r="M1267" s="364"/>
      <c r="N1267" s="364"/>
    </row>
    <row r="1268" spans="2:14" s="358" customFormat="1" x14ac:dyDescent="0.2">
      <c r="B1268" s="305">
        <v>41332.354166666664</v>
      </c>
      <c r="C1268" s="117" t="s">
        <v>622</v>
      </c>
      <c r="D1268" s="117" t="s">
        <v>554</v>
      </c>
      <c r="E1268" s="116"/>
      <c r="F1268" s="348">
        <v>19</v>
      </c>
      <c r="G1268" s="348">
        <v>455</v>
      </c>
      <c r="H1268" s="348">
        <v>8645</v>
      </c>
      <c r="I1268" s="355">
        <v>7.5228535501864396E-2</v>
      </c>
      <c r="J1268" s="355">
        <v>1.6533744066343824E-4</v>
      </c>
      <c r="K1268" s="355">
        <v>0</v>
      </c>
      <c r="M1268" s="364"/>
      <c r="N1268" s="364"/>
    </row>
    <row r="1269" spans="2:14" s="358" customFormat="1" x14ac:dyDescent="0.2">
      <c r="B1269" s="305">
        <v>41332.409722222219</v>
      </c>
      <c r="C1269" s="117" t="s">
        <v>638</v>
      </c>
      <c r="D1269" s="117" t="s">
        <v>554</v>
      </c>
      <c r="E1269" s="116"/>
      <c r="F1269" s="348">
        <v>25</v>
      </c>
      <c r="G1269" s="348">
        <v>235</v>
      </c>
      <c r="H1269" s="348">
        <v>5875</v>
      </c>
      <c r="I1269" s="355">
        <v>5.1124077047247349E-2</v>
      </c>
      <c r="J1269" s="355">
        <v>2.1754926403083979E-4</v>
      </c>
      <c r="K1269" s="355">
        <v>0</v>
      </c>
      <c r="M1269" s="364"/>
      <c r="N1269" s="364"/>
    </row>
    <row r="1270" spans="2:14" s="358" customFormat="1" x14ac:dyDescent="0.2">
      <c r="B1270" s="305">
        <v>41331.359027777777</v>
      </c>
      <c r="C1270" s="117" t="s">
        <v>787</v>
      </c>
      <c r="D1270" s="117" t="s">
        <v>542</v>
      </c>
      <c r="E1270" s="116"/>
      <c r="F1270" s="348">
        <v>30</v>
      </c>
      <c r="G1270" s="348">
        <v>21</v>
      </c>
      <c r="H1270" s="348">
        <v>630</v>
      </c>
      <c r="I1270" s="355">
        <v>2.1945943309796601E-3</v>
      </c>
      <c r="J1270" s="355">
        <v>1.0450449195141237E-4</v>
      </c>
      <c r="K1270" s="355">
        <v>0</v>
      </c>
      <c r="M1270" s="364"/>
      <c r="N1270" s="364"/>
    </row>
    <row r="1271" spans="2:14" s="358" customFormat="1" x14ac:dyDescent="0.2">
      <c r="B1271" s="305">
        <v>41332.416666666664</v>
      </c>
      <c r="C1271" s="117" t="s">
        <v>638</v>
      </c>
      <c r="D1271" s="117" t="s">
        <v>554</v>
      </c>
      <c r="E1271" s="116"/>
      <c r="F1271" s="348">
        <v>52</v>
      </c>
      <c r="G1271" s="348">
        <v>300</v>
      </c>
      <c r="H1271" s="348">
        <v>15600</v>
      </c>
      <c r="I1271" s="355">
        <v>0.13575074075524401</v>
      </c>
      <c r="J1271" s="355">
        <v>4.5250246918414675E-4</v>
      </c>
      <c r="K1271" s="355">
        <v>0</v>
      </c>
      <c r="M1271" s="364"/>
      <c r="N1271" s="364"/>
    </row>
    <row r="1272" spans="2:14" s="358" customFormat="1" x14ac:dyDescent="0.2">
      <c r="B1272" s="305">
        <v>41332.381944444445</v>
      </c>
      <c r="C1272" s="117" t="s">
        <v>657</v>
      </c>
      <c r="D1272" s="117" t="s">
        <v>551</v>
      </c>
      <c r="E1272" s="116"/>
      <c r="F1272" s="348">
        <v>4</v>
      </c>
      <c r="G1272" s="348">
        <v>170</v>
      </c>
      <c r="H1272" s="348">
        <v>680</v>
      </c>
      <c r="I1272" s="355">
        <v>2.6331737294452715E-3</v>
      </c>
      <c r="J1272" s="355">
        <v>1.5489257232031008E-5</v>
      </c>
      <c r="K1272" s="355">
        <v>0</v>
      </c>
      <c r="M1272" s="364"/>
      <c r="N1272" s="364"/>
    </row>
    <row r="1273" spans="2:14" s="358" customFormat="1" x14ac:dyDescent="0.2">
      <c r="B1273" s="305">
        <v>41332.388888888891</v>
      </c>
      <c r="C1273" s="117" t="s">
        <v>660</v>
      </c>
      <c r="D1273" s="117" t="s">
        <v>551</v>
      </c>
      <c r="E1273" s="116"/>
      <c r="F1273" s="348">
        <v>64</v>
      </c>
      <c r="G1273" s="348">
        <v>280</v>
      </c>
      <c r="H1273" s="348">
        <v>17920</v>
      </c>
      <c r="I1273" s="355">
        <v>6.9391872399498927E-2</v>
      </c>
      <c r="J1273" s="355">
        <v>2.4782811571249613E-4</v>
      </c>
      <c r="K1273" s="355">
        <v>0</v>
      </c>
      <c r="M1273" s="364"/>
      <c r="N1273" s="364"/>
    </row>
    <row r="1274" spans="2:14" s="358" customFormat="1" x14ac:dyDescent="0.2">
      <c r="B1274" s="305">
        <v>41332.375</v>
      </c>
      <c r="C1274" s="117" t="s">
        <v>657</v>
      </c>
      <c r="D1274" s="117" t="s">
        <v>551</v>
      </c>
      <c r="E1274" s="116"/>
      <c r="F1274" s="348">
        <v>3</v>
      </c>
      <c r="G1274" s="348">
        <v>130</v>
      </c>
      <c r="H1274" s="348">
        <v>390</v>
      </c>
      <c r="I1274" s="355">
        <v>1.5102025801230234E-3</v>
      </c>
      <c r="J1274" s="355">
        <v>1.1616942924023257E-5</v>
      </c>
      <c r="K1274" s="355">
        <v>0</v>
      </c>
      <c r="M1274" s="364"/>
      <c r="N1274" s="364"/>
    </row>
    <row r="1275" spans="2:14" s="358" customFormat="1" x14ac:dyDescent="0.2">
      <c r="B1275" s="305">
        <v>41332.361111111109</v>
      </c>
      <c r="C1275" s="117" t="s">
        <v>616</v>
      </c>
      <c r="D1275" s="117" t="s">
        <v>554</v>
      </c>
      <c r="E1275" s="116"/>
      <c r="F1275" s="348">
        <v>365</v>
      </c>
      <c r="G1275" s="348">
        <v>245</v>
      </c>
      <c r="H1275" s="348">
        <v>89425</v>
      </c>
      <c r="I1275" s="355">
        <v>0.77817371743831387</v>
      </c>
      <c r="J1275" s="355">
        <v>3.1762192548502608E-3</v>
      </c>
      <c r="K1275" s="355">
        <v>0</v>
      </c>
      <c r="M1275" s="364"/>
      <c r="N1275" s="364"/>
    </row>
    <row r="1276" spans="2:14" s="358" customFormat="1" x14ac:dyDescent="0.2">
      <c r="B1276" s="305">
        <v>41332.395833333336</v>
      </c>
      <c r="C1276" s="117" t="s">
        <v>732</v>
      </c>
      <c r="D1276" s="117" t="s">
        <v>542</v>
      </c>
      <c r="E1276" s="116"/>
      <c r="F1276" s="348">
        <v>7</v>
      </c>
      <c r="G1276" s="348">
        <v>140</v>
      </c>
      <c r="H1276" s="348">
        <v>980</v>
      </c>
      <c r="I1276" s="355">
        <v>3.4138134037461376E-3</v>
      </c>
      <c r="J1276" s="355">
        <v>2.4384381455329555E-5</v>
      </c>
      <c r="K1276" s="355">
        <v>0</v>
      </c>
      <c r="M1276" s="364"/>
      <c r="N1276" s="364"/>
    </row>
    <row r="1277" spans="2:14" s="358" customFormat="1" x14ac:dyDescent="0.2">
      <c r="B1277" s="305">
        <v>41332.354166666664</v>
      </c>
      <c r="C1277" s="117" t="s">
        <v>637</v>
      </c>
      <c r="D1277" s="117" t="s">
        <v>554</v>
      </c>
      <c r="E1277" s="116"/>
      <c r="F1277" s="348">
        <v>39</v>
      </c>
      <c r="G1277" s="348">
        <v>285</v>
      </c>
      <c r="H1277" s="348">
        <v>11115</v>
      </c>
      <c r="I1277" s="355">
        <v>9.6722402788111367E-2</v>
      </c>
      <c r="J1277" s="355">
        <v>3.3937685188811009E-4</v>
      </c>
      <c r="K1277" s="355">
        <v>0</v>
      </c>
      <c r="M1277" s="364"/>
      <c r="N1277" s="364"/>
    </row>
    <row r="1278" spans="2:14" s="358" customFormat="1" x14ac:dyDescent="0.2">
      <c r="B1278" s="305">
        <v>41333.375</v>
      </c>
      <c r="C1278" s="117" t="s">
        <v>686</v>
      </c>
      <c r="D1278" s="117" t="s">
        <v>551</v>
      </c>
      <c r="E1278" s="116"/>
      <c r="F1278" s="348">
        <v>60</v>
      </c>
      <c r="G1278" s="348">
        <v>275</v>
      </c>
      <c r="H1278" s="348">
        <v>16500</v>
      </c>
      <c r="I1278" s="355">
        <v>6.389318608212792E-2</v>
      </c>
      <c r="J1278" s="355">
        <v>2.3233885848046514E-4</v>
      </c>
      <c r="K1278" s="355">
        <v>0</v>
      </c>
      <c r="M1278" s="364"/>
      <c r="N1278" s="364"/>
    </row>
    <row r="1279" spans="2:14" s="358" customFormat="1" x14ac:dyDescent="0.2">
      <c r="B1279" s="305">
        <v>41333.395833333336</v>
      </c>
      <c r="C1279" s="117" t="s">
        <v>657</v>
      </c>
      <c r="D1279" s="117" t="s">
        <v>551</v>
      </c>
      <c r="E1279" s="116"/>
      <c r="F1279" s="348">
        <v>36</v>
      </c>
      <c r="G1279" s="348">
        <v>190</v>
      </c>
      <c r="H1279" s="348">
        <v>6840</v>
      </c>
      <c r="I1279" s="355">
        <v>2.6486629866773026E-2</v>
      </c>
      <c r="J1279" s="355">
        <v>1.3940331508827908E-4</v>
      </c>
      <c r="K1279" s="355">
        <v>0</v>
      </c>
      <c r="M1279" s="364"/>
      <c r="N1279" s="364"/>
    </row>
    <row r="1280" spans="2:14" s="358" customFormat="1" x14ac:dyDescent="0.2">
      <c r="B1280" s="305">
        <v>41331.354166666664</v>
      </c>
      <c r="C1280" s="117" t="s">
        <v>737</v>
      </c>
      <c r="D1280" s="117" t="s">
        <v>542</v>
      </c>
      <c r="E1280" s="116"/>
      <c r="F1280" s="348">
        <v>10</v>
      </c>
      <c r="G1280" s="348">
        <v>315</v>
      </c>
      <c r="H1280" s="348">
        <v>3150</v>
      </c>
      <c r="I1280" s="355">
        <v>1.09729716548983E-2</v>
      </c>
      <c r="J1280" s="355">
        <v>3.4834830650470796E-5</v>
      </c>
      <c r="K1280" s="355">
        <v>0</v>
      </c>
      <c r="M1280" s="364"/>
      <c r="N1280" s="364"/>
    </row>
    <row r="1281" spans="2:14" s="358" customFormat="1" x14ac:dyDescent="0.2">
      <c r="B1281" s="305">
        <v>41331.395833333336</v>
      </c>
      <c r="C1281" s="117" t="s">
        <v>696</v>
      </c>
      <c r="D1281" s="117" t="s">
        <v>551</v>
      </c>
      <c r="E1281" s="116"/>
      <c r="F1281" s="348">
        <v>1</v>
      </c>
      <c r="G1281" s="348">
        <v>125</v>
      </c>
      <c r="H1281" s="348">
        <v>125</v>
      </c>
      <c r="I1281" s="355">
        <v>4.8403928850096906E-4</v>
      </c>
      <c r="J1281" s="355">
        <v>3.872314308007752E-6</v>
      </c>
      <c r="K1281" s="355">
        <v>0</v>
      </c>
      <c r="M1281" s="364"/>
      <c r="N1281" s="364"/>
    </row>
    <row r="1282" spans="2:14" s="358" customFormat="1" x14ac:dyDescent="0.2">
      <c r="B1282" s="305">
        <v>41332.395833333336</v>
      </c>
      <c r="C1282" s="117" t="s">
        <v>649</v>
      </c>
      <c r="D1282" s="117" t="s">
        <v>551</v>
      </c>
      <c r="E1282" s="116"/>
      <c r="F1282" s="348">
        <v>23</v>
      </c>
      <c r="G1282" s="348">
        <v>186</v>
      </c>
      <c r="H1282" s="348">
        <v>4278</v>
      </c>
      <c r="I1282" s="355">
        <v>1.6565760609657164E-2</v>
      </c>
      <c r="J1282" s="355">
        <v>8.9063229084178301E-5</v>
      </c>
      <c r="K1282" s="355">
        <v>0</v>
      </c>
      <c r="M1282" s="364"/>
      <c r="N1282" s="364"/>
    </row>
    <row r="1283" spans="2:14" s="358" customFormat="1" x14ac:dyDescent="0.2">
      <c r="B1283" s="305">
        <v>41331.416666666664</v>
      </c>
      <c r="C1283" s="117" t="s">
        <v>696</v>
      </c>
      <c r="D1283" s="117" t="s">
        <v>551</v>
      </c>
      <c r="E1283" s="116"/>
      <c r="F1283" s="348">
        <v>11</v>
      </c>
      <c r="G1283" s="348">
        <v>188</v>
      </c>
      <c r="H1283" s="348">
        <v>2068</v>
      </c>
      <c r="I1283" s="355">
        <v>8.0079459889600326E-3</v>
      </c>
      <c r="J1283" s="355">
        <v>4.2595457388085273E-5</v>
      </c>
      <c r="K1283" s="355">
        <v>0</v>
      </c>
      <c r="M1283" s="364"/>
      <c r="N1283" s="364"/>
    </row>
    <row r="1284" spans="2:14" s="358" customFormat="1" x14ac:dyDescent="0.2">
      <c r="B1284" s="305">
        <v>41330.509722222225</v>
      </c>
      <c r="C1284" s="117" t="s">
        <v>638</v>
      </c>
      <c r="D1284" s="117" t="s">
        <v>554</v>
      </c>
      <c r="E1284" s="116"/>
      <c r="F1284" s="348">
        <v>44</v>
      </c>
      <c r="G1284" s="348">
        <v>81</v>
      </c>
      <c r="H1284" s="348">
        <v>3564</v>
      </c>
      <c r="I1284" s="355">
        <v>3.1013823080236518E-2</v>
      </c>
      <c r="J1284" s="355">
        <v>3.8288670469427801E-4</v>
      </c>
      <c r="K1284" s="355">
        <v>0</v>
      </c>
      <c r="M1284" s="364"/>
      <c r="N1284" s="364"/>
    </row>
    <row r="1285" spans="2:14" s="358" customFormat="1" x14ac:dyDescent="0.2">
      <c r="B1285" s="305">
        <v>41332.375</v>
      </c>
      <c r="C1285" s="117" t="s">
        <v>672</v>
      </c>
      <c r="D1285" s="117" t="s">
        <v>551</v>
      </c>
      <c r="E1285" s="116"/>
      <c r="F1285" s="348">
        <v>102</v>
      </c>
      <c r="G1285" s="348">
        <v>180</v>
      </c>
      <c r="H1285" s="348">
        <v>18360</v>
      </c>
      <c r="I1285" s="355">
        <v>7.1095690695022334E-2</v>
      </c>
      <c r="J1285" s="355">
        <v>3.9497605941679072E-4</v>
      </c>
      <c r="K1285" s="355">
        <v>0</v>
      </c>
      <c r="M1285" s="364"/>
      <c r="N1285" s="364"/>
    </row>
    <row r="1286" spans="2:14" s="358" customFormat="1" x14ac:dyDescent="0.2">
      <c r="B1286" s="305">
        <v>41332.381944444445</v>
      </c>
      <c r="C1286" s="117" t="s">
        <v>744</v>
      </c>
      <c r="D1286" s="117" t="s">
        <v>554</v>
      </c>
      <c r="E1286" s="116"/>
      <c r="F1286" s="348">
        <v>3</v>
      </c>
      <c r="G1286" s="348">
        <v>335</v>
      </c>
      <c r="H1286" s="348">
        <v>1005</v>
      </c>
      <c r="I1286" s="355">
        <v>8.745480414039759E-3</v>
      </c>
      <c r="J1286" s="355">
        <v>2.6105911683700774E-5</v>
      </c>
      <c r="K1286" s="355">
        <v>0</v>
      </c>
      <c r="M1286" s="364"/>
      <c r="N1286" s="364"/>
    </row>
    <row r="1287" spans="2:14" s="358" customFormat="1" x14ac:dyDescent="0.2">
      <c r="B1287" s="305">
        <v>41332.375694444447</v>
      </c>
      <c r="C1287" s="117" t="s">
        <v>649</v>
      </c>
      <c r="D1287" s="117" t="s">
        <v>551</v>
      </c>
      <c r="E1287" s="116"/>
      <c r="F1287" s="348">
        <v>41</v>
      </c>
      <c r="G1287" s="348">
        <v>377</v>
      </c>
      <c r="H1287" s="348">
        <v>15457</v>
      </c>
      <c r="I1287" s="355">
        <v>5.9854362258875832E-2</v>
      </c>
      <c r="J1287" s="355">
        <v>1.5876488662831784E-4</v>
      </c>
      <c r="K1287" s="355">
        <v>0</v>
      </c>
      <c r="M1287" s="364"/>
      <c r="N1287" s="364"/>
    </row>
    <row r="1288" spans="2:14" s="358" customFormat="1" x14ac:dyDescent="0.2">
      <c r="B1288" s="305">
        <v>41332.458333333336</v>
      </c>
      <c r="C1288" s="117" t="s">
        <v>629</v>
      </c>
      <c r="D1288" s="117" t="s">
        <v>551</v>
      </c>
      <c r="E1288" s="116"/>
      <c r="F1288" s="348">
        <v>13</v>
      </c>
      <c r="G1288" s="348">
        <v>240</v>
      </c>
      <c r="H1288" s="348">
        <v>3120</v>
      </c>
      <c r="I1288" s="355">
        <v>1.2081620640984187E-2</v>
      </c>
      <c r="J1288" s="355">
        <v>5.0340086004100782E-5</v>
      </c>
      <c r="K1288" s="355">
        <v>0</v>
      </c>
      <c r="M1288" s="364"/>
      <c r="N1288" s="364"/>
    </row>
    <row r="1289" spans="2:14" s="358" customFormat="1" x14ac:dyDescent="0.2">
      <c r="B1289" s="305">
        <v>41332.375694444447</v>
      </c>
      <c r="C1289" s="117" t="s">
        <v>649</v>
      </c>
      <c r="D1289" s="117" t="s">
        <v>551</v>
      </c>
      <c r="E1289" s="116"/>
      <c r="F1289" s="348">
        <v>24</v>
      </c>
      <c r="G1289" s="348">
        <v>5</v>
      </c>
      <c r="H1289" s="348">
        <v>120</v>
      </c>
      <c r="I1289" s="355">
        <v>4.6467771696093028E-4</v>
      </c>
      <c r="J1289" s="355">
        <v>9.2935543392186056E-5</v>
      </c>
      <c r="K1289" s="355">
        <v>0</v>
      </c>
      <c r="M1289" s="364"/>
      <c r="N1289" s="364"/>
    </row>
    <row r="1290" spans="2:14" s="358" customFormat="1" x14ac:dyDescent="0.2">
      <c r="B1290" s="305">
        <v>41332.634027777778</v>
      </c>
      <c r="C1290" s="117" t="s">
        <v>649</v>
      </c>
      <c r="D1290" s="117" t="s">
        <v>551</v>
      </c>
      <c r="E1290" s="116"/>
      <c r="F1290" s="348">
        <v>24</v>
      </c>
      <c r="G1290" s="348">
        <v>5</v>
      </c>
      <c r="H1290" s="348">
        <v>120</v>
      </c>
      <c r="I1290" s="355">
        <v>4.6467771696093028E-4</v>
      </c>
      <c r="J1290" s="355">
        <v>9.2935543392186056E-5</v>
      </c>
      <c r="K1290" s="355">
        <v>0</v>
      </c>
      <c r="M1290" s="364"/>
      <c r="N1290" s="364"/>
    </row>
    <row r="1291" spans="2:14" s="358" customFormat="1" x14ac:dyDescent="0.2">
      <c r="B1291" s="305">
        <v>41332.375</v>
      </c>
      <c r="C1291" s="117" t="s">
        <v>569</v>
      </c>
      <c r="D1291" s="117" t="s">
        <v>551</v>
      </c>
      <c r="E1291" s="116"/>
      <c r="F1291" s="348">
        <v>4</v>
      </c>
      <c r="G1291" s="348">
        <v>123</v>
      </c>
      <c r="H1291" s="348">
        <v>492</v>
      </c>
      <c r="I1291" s="355">
        <v>1.9051786395398141E-3</v>
      </c>
      <c r="J1291" s="355">
        <v>1.5489257232031008E-5</v>
      </c>
      <c r="K1291" s="355">
        <v>0</v>
      </c>
      <c r="M1291" s="364"/>
      <c r="N1291" s="364"/>
    </row>
    <row r="1292" spans="2:14" s="358" customFormat="1" x14ac:dyDescent="0.2">
      <c r="B1292" s="305">
        <v>41331.434027777781</v>
      </c>
      <c r="C1292" s="117" t="s">
        <v>560</v>
      </c>
      <c r="D1292" s="117" t="s">
        <v>551</v>
      </c>
      <c r="E1292" s="116"/>
      <c r="F1292" s="348">
        <v>26</v>
      </c>
      <c r="G1292" s="348">
        <v>160</v>
      </c>
      <c r="H1292" s="348">
        <v>4160</v>
      </c>
      <c r="I1292" s="355">
        <v>1.6108827521312249E-2</v>
      </c>
      <c r="J1292" s="355">
        <v>1.0068017200820156E-4</v>
      </c>
      <c r="K1292" s="355">
        <v>0</v>
      </c>
      <c r="M1292" s="364"/>
      <c r="N1292" s="364"/>
    </row>
    <row r="1293" spans="2:14" s="358" customFormat="1" x14ac:dyDescent="0.2">
      <c r="B1293" s="305">
        <v>41332.378472222219</v>
      </c>
      <c r="C1293" s="117" t="s">
        <v>696</v>
      </c>
      <c r="D1293" s="117" t="s">
        <v>551</v>
      </c>
      <c r="E1293" s="116"/>
      <c r="F1293" s="348">
        <v>4</v>
      </c>
      <c r="G1293" s="348">
        <v>55</v>
      </c>
      <c r="H1293" s="348">
        <v>220</v>
      </c>
      <c r="I1293" s="355">
        <v>8.5190914776170552E-4</v>
      </c>
      <c r="J1293" s="355">
        <v>1.5489257232031008E-5</v>
      </c>
      <c r="K1293" s="355">
        <v>0</v>
      </c>
      <c r="M1293" s="364"/>
      <c r="N1293" s="364"/>
    </row>
    <row r="1294" spans="2:14" s="358" customFormat="1" x14ac:dyDescent="0.2">
      <c r="B1294" s="305">
        <v>41332.423611111109</v>
      </c>
      <c r="C1294" s="117" t="s">
        <v>696</v>
      </c>
      <c r="D1294" s="117" t="s">
        <v>551</v>
      </c>
      <c r="E1294" s="116"/>
      <c r="F1294" s="348">
        <v>2</v>
      </c>
      <c r="G1294" s="348">
        <v>50</v>
      </c>
      <c r="H1294" s="348">
        <v>100</v>
      </c>
      <c r="I1294" s="355">
        <v>3.8723143080077524E-4</v>
      </c>
      <c r="J1294" s="355">
        <v>7.7446286160155041E-6</v>
      </c>
      <c r="K1294" s="355">
        <v>0</v>
      </c>
      <c r="M1294" s="364"/>
      <c r="N1294" s="364"/>
    </row>
    <row r="1295" spans="2:14" s="358" customFormat="1" x14ac:dyDescent="0.2">
      <c r="B1295" s="305">
        <v>41332.482638888891</v>
      </c>
      <c r="C1295" s="117" t="s">
        <v>696</v>
      </c>
      <c r="D1295" s="117" t="s">
        <v>551</v>
      </c>
      <c r="E1295" s="116"/>
      <c r="F1295" s="348">
        <v>2</v>
      </c>
      <c r="G1295" s="348">
        <v>40</v>
      </c>
      <c r="H1295" s="348">
        <v>80</v>
      </c>
      <c r="I1295" s="355">
        <v>3.097851446406202E-4</v>
      </c>
      <c r="J1295" s="355">
        <v>7.7446286160155041E-6</v>
      </c>
      <c r="K1295" s="355">
        <v>0</v>
      </c>
      <c r="M1295" s="364"/>
      <c r="N1295" s="364"/>
    </row>
    <row r="1296" spans="2:14" s="358" customFormat="1" x14ac:dyDescent="0.2">
      <c r="B1296" s="305">
        <v>41333.430555555555</v>
      </c>
      <c r="C1296" s="117" t="s">
        <v>563</v>
      </c>
      <c r="D1296" s="117" t="s">
        <v>551</v>
      </c>
      <c r="E1296" s="116"/>
      <c r="F1296" s="348">
        <v>1</v>
      </c>
      <c r="G1296" s="348">
        <v>85</v>
      </c>
      <c r="H1296" s="348">
        <v>85</v>
      </c>
      <c r="I1296" s="355">
        <v>3.2914671618065894E-4</v>
      </c>
      <c r="J1296" s="355">
        <v>3.872314308007752E-6</v>
      </c>
      <c r="K1296" s="355">
        <v>0</v>
      </c>
      <c r="M1296" s="364"/>
      <c r="N1296" s="364"/>
    </row>
    <row r="1297" spans="2:14" s="358" customFormat="1" x14ac:dyDescent="0.2">
      <c r="B1297" s="305">
        <v>41333.395833333336</v>
      </c>
      <c r="C1297" s="117" t="s">
        <v>587</v>
      </c>
      <c r="D1297" s="117" t="s">
        <v>554</v>
      </c>
      <c r="E1297" s="116"/>
      <c r="F1297" s="348">
        <v>9</v>
      </c>
      <c r="G1297" s="348">
        <v>190</v>
      </c>
      <c r="H1297" s="348">
        <v>1710</v>
      </c>
      <c r="I1297" s="355">
        <v>1.4880369659709441E-2</v>
      </c>
      <c r="J1297" s="355">
        <v>7.8317735051102317E-5</v>
      </c>
      <c r="K1297" s="355">
        <v>0</v>
      </c>
      <c r="M1297" s="364"/>
      <c r="N1297" s="364"/>
    </row>
    <row r="1298" spans="2:14" s="358" customFormat="1" x14ac:dyDescent="0.2">
      <c r="B1298" s="305">
        <v>41332.36041666667</v>
      </c>
      <c r="C1298" s="117" t="s">
        <v>788</v>
      </c>
      <c r="D1298" s="117" t="s">
        <v>542</v>
      </c>
      <c r="E1298" s="116"/>
      <c r="F1298" s="348">
        <v>2</v>
      </c>
      <c r="G1298" s="348">
        <v>72</v>
      </c>
      <c r="H1298" s="348">
        <v>144</v>
      </c>
      <c r="I1298" s="355">
        <v>5.016215613667794E-4</v>
      </c>
      <c r="J1298" s="355">
        <v>6.9669661300941588E-6</v>
      </c>
      <c r="K1298" s="355">
        <v>0</v>
      </c>
      <c r="M1298" s="364"/>
      <c r="N1298" s="364"/>
    </row>
    <row r="1299" spans="2:14" s="358" customFormat="1" x14ac:dyDescent="0.2">
      <c r="B1299" s="305">
        <v>41332.478472222225</v>
      </c>
      <c r="C1299" s="117" t="s">
        <v>569</v>
      </c>
      <c r="D1299" s="117" t="s">
        <v>551</v>
      </c>
      <c r="E1299" s="116"/>
      <c r="F1299" s="348">
        <v>2</v>
      </c>
      <c r="G1299" s="348">
        <v>27</v>
      </c>
      <c r="H1299" s="348">
        <v>54</v>
      </c>
      <c r="I1299" s="355">
        <v>2.0910497263241864E-4</v>
      </c>
      <c r="J1299" s="355">
        <v>7.7446286160155041E-6</v>
      </c>
      <c r="K1299" s="355">
        <v>0</v>
      </c>
      <c r="M1299" s="364"/>
      <c r="N1299" s="364"/>
    </row>
    <row r="1300" spans="2:14" s="358" customFormat="1" x14ac:dyDescent="0.2">
      <c r="B1300" s="305">
        <v>41333.387499999997</v>
      </c>
      <c r="C1300" s="117" t="s">
        <v>627</v>
      </c>
      <c r="D1300" s="117" t="s">
        <v>554</v>
      </c>
      <c r="E1300" s="116"/>
      <c r="F1300" s="348">
        <v>531</v>
      </c>
      <c r="G1300" s="348">
        <v>44.819209039548021</v>
      </c>
      <c r="H1300" s="348">
        <v>23799</v>
      </c>
      <c r="I1300" s="355">
        <v>0.20709819738679824</v>
      </c>
      <c r="J1300" s="355">
        <v>4.6207463680150371E-3</v>
      </c>
      <c r="K1300" s="355">
        <v>0</v>
      </c>
      <c r="M1300" s="364"/>
      <c r="N1300" s="364"/>
    </row>
    <row r="1301" spans="2:14" s="358" customFormat="1" x14ac:dyDescent="0.2">
      <c r="B1301" s="305">
        <v>41323.420138888891</v>
      </c>
      <c r="C1301" s="117" t="s">
        <v>591</v>
      </c>
      <c r="D1301" s="117" t="s">
        <v>554</v>
      </c>
      <c r="E1301" s="116"/>
      <c r="F1301" s="348">
        <v>27</v>
      </c>
      <c r="G1301" s="348">
        <v>158</v>
      </c>
      <c r="H1301" s="348">
        <v>4266</v>
      </c>
      <c r="I1301" s="355">
        <v>3.7122606414222499E-2</v>
      </c>
      <c r="J1301" s="355">
        <v>2.3495320515330698E-4</v>
      </c>
      <c r="K1301" s="355">
        <v>0</v>
      </c>
      <c r="M1301" s="364"/>
      <c r="N1301" s="364"/>
    </row>
    <row r="1302" spans="2:14" s="358" customFormat="1" x14ac:dyDescent="0.2">
      <c r="B1302" s="305">
        <v>41324.364583333336</v>
      </c>
      <c r="C1302" s="117" t="s">
        <v>610</v>
      </c>
      <c r="D1302" s="117" t="s">
        <v>542</v>
      </c>
      <c r="E1302" s="116"/>
      <c r="F1302" s="348">
        <v>153</v>
      </c>
      <c r="G1302" s="348">
        <v>415</v>
      </c>
      <c r="H1302" s="348">
        <v>63495</v>
      </c>
      <c r="I1302" s="355">
        <v>0.22118375721516431</v>
      </c>
      <c r="J1302" s="355">
        <v>5.3297290895220316E-4</v>
      </c>
      <c r="K1302" s="355">
        <v>0</v>
      </c>
      <c r="M1302" s="364"/>
      <c r="N1302" s="364"/>
    </row>
    <row r="1303" spans="2:14" s="358" customFormat="1" x14ac:dyDescent="0.2">
      <c r="B1303" s="305">
        <v>41325.364583333336</v>
      </c>
      <c r="C1303" s="117" t="s">
        <v>757</v>
      </c>
      <c r="D1303" s="117" t="s">
        <v>542</v>
      </c>
      <c r="E1303" s="116"/>
      <c r="F1303" s="348">
        <v>332</v>
      </c>
      <c r="G1303" s="348">
        <v>445</v>
      </c>
      <c r="H1303" s="348">
        <v>147740</v>
      </c>
      <c r="I1303" s="355">
        <v>0.51464978803005546</v>
      </c>
      <c r="J1303" s="355">
        <v>1.1565163775956303E-3</v>
      </c>
      <c r="K1303" s="355">
        <v>0</v>
      </c>
      <c r="M1303" s="364"/>
      <c r="N1303" s="364"/>
    </row>
    <row r="1304" spans="2:14" s="358" customFormat="1" x14ac:dyDescent="0.2">
      <c r="B1304" s="305">
        <v>41325.364583333336</v>
      </c>
      <c r="C1304" s="117" t="s">
        <v>630</v>
      </c>
      <c r="D1304" s="117" t="s">
        <v>554</v>
      </c>
      <c r="E1304" s="116"/>
      <c r="F1304" s="348">
        <v>1</v>
      </c>
      <c r="G1304" s="348">
        <v>285</v>
      </c>
      <c r="H1304" s="348">
        <v>285</v>
      </c>
      <c r="I1304" s="355">
        <v>2.4800616099515736E-3</v>
      </c>
      <c r="J1304" s="355">
        <v>8.7019705612335906E-6</v>
      </c>
      <c r="K1304" s="355">
        <v>0</v>
      </c>
      <c r="M1304" s="364"/>
      <c r="N1304" s="364"/>
    </row>
    <row r="1305" spans="2:14" s="358" customFormat="1" x14ac:dyDescent="0.2">
      <c r="B1305" s="305">
        <v>41325.354166666664</v>
      </c>
      <c r="C1305" s="117" t="s">
        <v>630</v>
      </c>
      <c r="D1305" s="117" t="s">
        <v>554</v>
      </c>
      <c r="E1305" s="116"/>
      <c r="F1305" s="348">
        <v>1</v>
      </c>
      <c r="G1305" s="348">
        <v>180</v>
      </c>
      <c r="H1305" s="348">
        <v>180</v>
      </c>
      <c r="I1305" s="355">
        <v>1.5663547010220465E-3</v>
      </c>
      <c r="J1305" s="355">
        <v>8.7019705612335906E-6</v>
      </c>
      <c r="K1305" s="355">
        <v>0</v>
      </c>
      <c r="M1305" s="364"/>
      <c r="N1305" s="364"/>
    </row>
    <row r="1306" spans="2:14" s="358" customFormat="1" x14ac:dyDescent="0.2">
      <c r="B1306" s="305">
        <v>41325.715277777781</v>
      </c>
      <c r="C1306" s="117" t="s">
        <v>789</v>
      </c>
      <c r="D1306" s="117" t="s">
        <v>542</v>
      </c>
      <c r="E1306" s="116"/>
      <c r="F1306" s="348">
        <v>110</v>
      </c>
      <c r="G1306" s="348">
        <v>140</v>
      </c>
      <c r="H1306" s="348">
        <v>15400</v>
      </c>
      <c r="I1306" s="355">
        <v>5.3645639201725021E-2</v>
      </c>
      <c r="J1306" s="355">
        <v>3.831831371551787E-4</v>
      </c>
      <c r="K1306" s="355">
        <v>0</v>
      </c>
      <c r="M1306" s="364"/>
      <c r="N1306" s="364"/>
    </row>
    <row r="1307" spans="2:14" s="358" customFormat="1" x14ac:dyDescent="0.2">
      <c r="B1307" s="305">
        <v>41327.354166666664</v>
      </c>
      <c r="C1307" s="117" t="s">
        <v>655</v>
      </c>
      <c r="D1307" s="117" t="s">
        <v>554</v>
      </c>
      <c r="E1307" s="116"/>
      <c r="F1307" s="348">
        <v>30</v>
      </c>
      <c r="G1307" s="348">
        <v>195</v>
      </c>
      <c r="H1307" s="348">
        <v>5850</v>
      </c>
      <c r="I1307" s="355">
        <v>5.0906527783216513E-2</v>
      </c>
      <c r="J1307" s="355">
        <v>2.6105911683700774E-4</v>
      </c>
      <c r="K1307" s="355">
        <v>0</v>
      </c>
      <c r="M1307" s="364"/>
      <c r="N1307" s="364"/>
    </row>
    <row r="1308" spans="2:14" s="358" customFormat="1" x14ac:dyDescent="0.2">
      <c r="B1308" s="305">
        <v>41327.354861111111</v>
      </c>
      <c r="C1308" s="117" t="s">
        <v>653</v>
      </c>
      <c r="D1308" s="117" t="s">
        <v>554</v>
      </c>
      <c r="E1308" s="116"/>
      <c r="F1308" s="348">
        <v>102</v>
      </c>
      <c r="G1308" s="348">
        <v>264</v>
      </c>
      <c r="H1308" s="348">
        <v>26928</v>
      </c>
      <c r="I1308" s="355">
        <v>0.23432666327289814</v>
      </c>
      <c r="J1308" s="355">
        <v>8.8760099724582628E-4</v>
      </c>
      <c r="K1308" s="355">
        <v>0</v>
      </c>
      <c r="M1308" s="364"/>
      <c r="N1308" s="364"/>
    </row>
    <row r="1309" spans="2:14" s="358" customFormat="1" x14ac:dyDescent="0.2">
      <c r="B1309" s="305">
        <v>41327.367361111108</v>
      </c>
      <c r="C1309" s="117" t="s">
        <v>743</v>
      </c>
      <c r="D1309" s="117" t="s">
        <v>554</v>
      </c>
      <c r="E1309" s="116"/>
      <c r="F1309" s="348">
        <v>148</v>
      </c>
      <c r="G1309" s="348">
        <v>375</v>
      </c>
      <c r="H1309" s="348">
        <v>55500</v>
      </c>
      <c r="I1309" s="355">
        <v>0.4829593661484643</v>
      </c>
      <c r="J1309" s="355">
        <v>1.2878916430625715E-3</v>
      </c>
      <c r="K1309" s="355">
        <v>0</v>
      </c>
      <c r="M1309" s="364"/>
      <c r="N1309" s="364"/>
    </row>
    <row r="1310" spans="2:14" s="358" customFormat="1" x14ac:dyDescent="0.2">
      <c r="B1310" s="305">
        <v>41327.367361111108</v>
      </c>
      <c r="C1310" s="117" t="s">
        <v>743</v>
      </c>
      <c r="D1310" s="117" t="s">
        <v>554</v>
      </c>
      <c r="E1310" s="116"/>
      <c r="F1310" s="348">
        <v>424</v>
      </c>
      <c r="G1310" s="348">
        <v>1</v>
      </c>
      <c r="H1310" s="348">
        <v>424</v>
      </c>
      <c r="I1310" s="355">
        <v>3.6896355179630428E-3</v>
      </c>
      <c r="J1310" s="355">
        <v>3.6896355179630428E-3</v>
      </c>
      <c r="K1310" s="355">
        <v>0</v>
      </c>
      <c r="M1310" s="364"/>
      <c r="N1310" s="364"/>
    </row>
    <row r="1311" spans="2:14" s="358" customFormat="1" x14ac:dyDescent="0.2">
      <c r="B1311" s="305">
        <v>41327.627083333333</v>
      </c>
      <c r="C1311" s="117" t="s">
        <v>743</v>
      </c>
      <c r="D1311" s="117" t="s">
        <v>554</v>
      </c>
      <c r="E1311" s="116"/>
      <c r="F1311" s="348">
        <v>424</v>
      </c>
      <c r="G1311" s="348">
        <v>1</v>
      </c>
      <c r="H1311" s="348">
        <v>424</v>
      </c>
      <c r="I1311" s="355">
        <v>3.6896355179630428E-3</v>
      </c>
      <c r="J1311" s="355">
        <v>3.6896355179630428E-3</v>
      </c>
      <c r="K1311" s="355">
        <v>0</v>
      </c>
      <c r="M1311" s="364"/>
      <c r="N1311" s="364"/>
    </row>
    <row r="1312" spans="2:14" s="358" customFormat="1" x14ac:dyDescent="0.2">
      <c r="B1312" s="305">
        <v>41330.357638888891</v>
      </c>
      <c r="C1312" s="117" t="s">
        <v>652</v>
      </c>
      <c r="D1312" s="117" t="s">
        <v>554</v>
      </c>
      <c r="E1312" s="116"/>
      <c r="F1312" s="348">
        <v>106</v>
      </c>
      <c r="G1312" s="348">
        <v>423</v>
      </c>
      <c r="H1312" s="348">
        <v>44838</v>
      </c>
      <c r="I1312" s="355">
        <v>0.39017895602459179</v>
      </c>
      <c r="J1312" s="355">
        <v>9.224088794907607E-4</v>
      </c>
      <c r="K1312" s="355">
        <v>0</v>
      </c>
      <c r="M1312" s="364"/>
      <c r="N1312" s="364"/>
    </row>
    <row r="1313" spans="2:14" s="358" customFormat="1" x14ac:dyDescent="0.2">
      <c r="B1313" s="305">
        <v>41327.388888888891</v>
      </c>
      <c r="C1313" s="117" t="s">
        <v>628</v>
      </c>
      <c r="D1313" s="117" t="s">
        <v>554</v>
      </c>
      <c r="E1313" s="116"/>
      <c r="F1313" s="348">
        <v>16</v>
      </c>
      <c r="G1313" s="348">
        <v>130</v>
      </c>
      <c r="H1313" s="348">
        <v>2080</v>
      </c>
      <c r="I1313" s="355">
        <v>1.8100098767365871E-2</v>
      </c>
      <c r="J1313" s="355">
        <v>1.3923152897973745E-4</v>
      </c>
      <c r="K1313" s="355">
        <v>0</v>
      </c>
      <c r="M1313" s="364"/>
      <c r="N1313" s="364"/>
    </row>
    <row r="1314" spans="2:14" s="358" customFormat="1" x14ac:dyDescent="0.2">
      <c r="B1314" s="305">
        <v>41326.40625</v>
      </c>
      <c r="C1314" s="117" t="s">
        <v>634</v>
      </c>
      <c r="D1314" s="117" t="s">
        <v>542</v>
      </c>
      <c r="E1314" s="116"/>
      <c r="F1314" s="348">
        <v>3</v>
      </c>
      <c r="G1314" s="348">
        <v>135</v>
      </c>
      <c r="H1314" s="348">
        <v>405</v>
      </c>
      <c r="I1314" s="355">
        <v>1.410810641344067E-3</v>
      </c>
      <c r="J1314" s="355">
        <v>1.0450449195141237E-5</v>
      </c>
      <c r="K1314" s="355">
        <v>0</v>
      </c>
      <c r="M1314" s="364"/>
      <c r="N1314" s="364"/>
    </row>
    <row r="1315" spans="2:14" s="358" customFormat="1" x14ac:dyDescent="0.2">
      <c r="B1315" s="305">
        <v>41326.395833333336</v>
      </c>
      <c r="C1315" s="117" t="s">
        <v>609</v>
      </c>
      <c r="D1315" s="117" t="s">
        <v>554</v>
      </c>
      <c r="E1315" s="116"/>
      <c r="F1315" s="348">
        <v>72</v>
      </c>
      <c r="G1315" s="348">
        <v>65</v>
      </c>
      <c r="H1315" s="348">
        <v>4680</v>
      </c>
      <c r="I1315" s="355">
        <v>4.072522222657321E-2</v>
      </c>
      <c r="J1315" s="355">
        <v>6.2654188040881854E-4</v>
      </c>
      <c r="K1315" s="355">
        <v>0</v>
      </c>
      <c r="M1315" s="364"/>
      <c r="N1315" s="364"/>
    </row>
    <row r="1316" spans="2:14" s="358" customFormat="1" x14ac:dyDescent="0.2">
      <c r="B1316" s="305">
        <v>41326.427083333336</v>
      </c>
      <c r="C1316" s="117" t="s">
        <v>630</v>
      </c>
      <c r="D1316" s="117" t="s">
        <v>554</v>
      </c>
      <c r="E1316" s="116"/>
      <c r="F1316" s="348">
        <v>2</v>
      </c>
      <c r="G1316" s="348">
        <v>285</v>
      </c>
      <c r="H1316" s="348">
        <v>570</v>
      </c>
      <c r="I1316" s="355">
        <v>4.9601232199031472E-3</v>
      </c>
      <c r="J1316" s="355">
        <v>1.7403941122467181E-5</v>
      </c>
      <c r="K1316" s="355">
        <v>0</v>
      </c>
      <c r="M1316" s="364"/>
      <c r="N1316" s="364"/>
    </row>
    <row r="1317" spans="2:14" s="358" customFormat="1" x14ac:dyDescent="0.2">
      <c r="B1317" s="305">
        <v>41326.416666666664</v>
      </c>
      <c r="C1317" s="117" t="s">
        <v>594</v>
      </c>
      <c r="D1317" s="117" t="s">
        <v>551</v>
      </c>
      <c r="E1317" s="116"/>
      <c r="F1317" s="348">
        <v>3</v>
      </c>
      <c r="G1317" s="348">
        <v>105</v>
      </c>
      <c r="H1317" s="348">
        <v>315</v>
      </c>
      <c r="I1317" s="355">
        <v>1.2197790070224419E-3</v>
      </c>
      <c r="J1317" s="355">
        <v>1.1616942924023257E-5</v>
      </c>
      <c r="K1317" s="355">
        <v>0</v>
      </c>
      <c r="M1317" s="364"/>
      <c r="N1317" s="364"/>
    </row>
    <row r="1318" spans="2:14" s="358" customFormat="1" x14ac:dyDescent="0.2">
      <c r="B1318" s="305">
        <v>41327.336805555555</v>
      </c>
      <c r="C1318" s="117" t="s">
        <v>625</v>
      </c>
      <c r="D1318" s="117" t="s">
        <v>551</v>
      </c>
      <c r="E1318" s="116"/>
      <c r="F1318" s="348">
        <v>540</v>
      </c>
      <c r="G1318" s="348">
        <v>386</v>
      </c>
      <c r="H1318" s="348">
        <v>208440</v>
      </c>
      <c r="I1318" s="355">
        <v>0.80714519436113585</v>
      </c>
      <c r="J1318" s="355">
        <v>2.0910497263241863E-3</v>
      </c>
      <c r="K1318" s="355">
        <v>0</v>
      </c>
      <c r="M1318" s="364"/>
      <c r="N1318" s="364"/>
    </row>
    <row r="1319" spans="2:14" s="358" customFormat="1" x14ac:dyDescent="0.2">
      <c r="B1319" s="305">
        <v>41326.520833333336</v>
      </c>
      <c r="C1319" s="117" t="s">
        <v>634</v>
      </c>
      <c r="D1319" s="117" t="s">
        <v>542</v>
      </c>
      <c r="E1319" s="116"/>
      <c r="F1319" s="348">
        <v>1</v>
      </c>
      <c r="G1319" s="348">
        <v>75</v>
      </c>
      <c r="H1319" s="348">
        <v>75</v>
      </c>
      <c r="I1319" s="355">
        <v>2.6126122987853097E-4</v>
      </c>
      <c r="J1319" s="355">
        <v>3.4834830650470794E-6</v>
      </c>
      <c r="K1319" s="355">
        <v>0</v>
      </c>
      <c r="M1319" s="364"/>
      <c r="N1319" s="364"/>
    </row>
    <row r="1320" spans="2:14" s="358" customFormat="1" x14ac:dyDescent="0.2">
      <c r="B1320" s="305">
        <v>41326.413194444445</v>
      </c>
      <c r="C1320" s="117" t="s">
        <v>610</v>
      </c>
      <c r="D1320" s="117" t="s">
        <v>542</v>
      </c>
      <c r="E1320" s="116"/>
      <c r="F1320" s="348">
        <v>57</v>
      </c>
      <c r="G1320" s="348">
        <v>105</v>
      </c>
      <c r="H1320" s="348">
        <v>5985</v>
      </c>
      <c r="I1320" s="355">
        <v>2.084864614430677E-2</v>
      </c>
      <c r="J1320" s="355">
        <v>1.9855853470768353E-4</v>
      </c>
      <c r="K1320" s="355">
        <v>0</v>
      </c>
      <c r="M1320" s="364"/>
      <c r="N1320" s="364"/>
    </row>
    <row r="1321" spans="2:14" s="358" customFormat="1" x14ac:dyDescent="0.2">
      <c r="B1321" s="305">
        <v>41326.510416666664</v>
      </c>
      <c r="C1321" s="117" t="s">
        <v>594</v>
      </c>
      <c r="D1321" s="117" t="s">
        <v>551</v>
      </c>
      <c r="E1321" s="116"/>
      <c r="F1321" s="348">
        <v>22</v>
      </c>
      <c r="G1321" s="348">
        <v>90</v>
      </c>
      <c r="H1321" s="348">
        <v>1980</v>
      </c>
      <c r="I1321" s="355">
        <v>7.6671823298553494E-3</v>
      </c>
      <c r="J1321" s="355">
        <v>8.5190914776170546E-5</v>
      </c>
      <c r="K1321" s="355">
        <v>0</v>
      </c>
      <c r="M1321" s="364"/>
      <c r="N1321" s="364"/>
    </row>
    <row r="1322" spans="2:14" s="358" customFormat="1" x14ac:dyDescent="0.2">
      <c r="B1322" s="305">
        <v>41327.336805555555</v>
      </c>
      <c r="C1322" s="117" t="s">
        <v>630</v>
      </c>
      <c r="D1322" s="117" t="s">
        <v>554</v>
      </c>
      <c r="E1322" s="116"/>
      <c r="F1322" s="348">
        <v>2</v>
      </c>
      <c r="G1322" s="348">
        <v>345</v>
      </c>
      <c r="H1322" s="348">
        <v>690</v>
      </c>
      <c r="I1322" s="355">
        <v>6.0043596872511778E-3</v>
      </c>
      <c r="J1322" s="355">
        <v>1.7403941122467181E-5</v>
      </c>
      <c r="K1322" s="355">
        <v>0</v>
      </c>
      <c r="M1322" s="364"/>
      <c r="N1322" s="364"/>
    </row>
    <row r="1323" spans="2:14" s="358" customFormat="1" x14ac:dyDescent="0.2">
      <c r="B1323" s="305">
        <v>41327.381944444445</v>
      </c>
      <c r="C1323" s="117" t="s">
        <v>740</v>
      </c>
      <c r="D1323" s="117" t="s">
        <v>554</v>
      </c>
      <c r="E1323" s="116"/>
      <c r="F1323" s="348">
        <v>6</v>
      </c>
      <c r="G1323" s="348">
        <v>15</v>
      </c>
      <c r="H1323" s="348">
        <v>90</v>
      </c>
      <c r="I1323" s="355">
        <v>7.8317735051102323E-4</v>
      </c>
      <c r="J1323" s="355">
        <v>5.2211823367401547E-5</v>
      </c>
      <c r="K1323" s="355">
        <v>0</v>
      </c>
      <c r="M1323" s="364"/>
      <c r="N1323" s="364"/>
    </row>
    <row r="1324" spans="2:14" s="358" customFormat="1" x14ac:dyDescent="0.2">
      <c r="B1324" s="305">
        <v>41327.40625</v>
      </c>
      <c r="C1324" s="117" t="s">
        <v>740</v>
      </c>
      <c r="D1324" s="117" t="s">
        <v>554</v>
      </c>
      <c r="E1324" s="116"/>
      <c r="F1324" s="348">
        <v>1</v>
      </c>
      <c r="G1324" s="348">
        <v>15</v>
      </c>
      <c r="H1324" s="348">
        <v>15</v>
      </c>
      <c r="I1324" s="355">
        <v>1.3052955841850387E-4</v>
      </c>
      <c r="J1324" s="355">
        <v>8.7019705612335906E-6</v>
      </c>
      <c r="K1324" s="355">
        <v>0</v>
      </c>
      <c r="M1324" s="364"/>
      <c r="N1324" s="364"/>
    </row>
    <row r="1325" spans="2:14" s="358" customFormat="1" x14ac:dyDescent="0.2">
      <c r="B1325" s="305">
        <v>41327.4375</v>
      </c>
      <c r="C1325" s="117" t="s">
        <v>740</v>
      </c>
      <c r="D1325" s="117" t="s">
        <v>554</v>
      </c>
      <c r="E1325" s="116"/>
      <c r="F1325" s="348">
        <v>9</v>
      </c>
      <c r="G1325" s="348">
        <v>20</v>
      </c>
      <c r="H1325" s="348">
        <v>180</v>
      </c>
      <c r="I1325" s="355">
        <v>1.5663547010220465E-3</v>
      </c>
      <c r="J1325" s="355">
        <v>7.8317735051102317E-5</v>
      </c>
      <c r="K1325" s="355">
        <v>0</v>
      </c>
      <c r="M1325" s="364"/>
      <c r="N1325" s="364"/>
    </row>
    <row r="1326" spans="2:14" s="358" customFormat="1" x14ac:dyDescent="0.2">
      <c r="B1326" s="305">
        <v>41327.5625</v>
      </c>
      <c r="C1326" s="117" t="s">
        <v>740</v>
      </c>
      <c r="D1326" s="117" t="s">
        <v>554</v>
      </c>
      <c r="E1326" s="116"/>
      <c r="F1326" s="348">
        <v>2</v>
      </c>
      <c r="G1326" s="348">
        <v>25</v>
      </c>
      <c r="H1326" s="348">
        <v>50</v>
      </c>
      <c r="I1326" s="355">
        <v>4.3509852806167959E-4</v>
      </c>
      <c r="J1326" s="355">
        <v>1.7403941122467181E-5</v>
      </c>
      <c r="K1326" s="355">
        <v>0</v>
      </c>
      <c r="M1326" s="364"/>
      <c r="N1326" s="364"/>
    </row>
    <row r="1327" spans="2:14" s="358" customFormat="1" x14ac:dyDescent="0.2">
      <c r="B1327" s="305">
        <v>41328.354166666664</v>
      </c>
      <c r="C1327" s="117" t="s">
        <v>740</v>
      </c>
      <c r="D1327" s="117" t="s">
        <v>554</v>
      </c>
      <c r="E1327" s="116"/>
      <c r="F1327" s="348">
        <v>8</v>
      </c>
      <c r="G1327" s="348">
        <v>30</v>
      </c>
      <c r="H1327" s="348">
        <v>240</v>
      </c>
      <c r="I1327" s="355">
        <v>2.0884729346960619E-3</v>
      </c>
      <c r="J1327" s="355">
        <v>6.9615764489868725E-5</v>
      </c>
      <c r="K1327" s="355">
        <v>0</v>
      </c>
      <c r="M1327" s="364"/>
      <c r="N1327" s="364"/>
    </row>
    <row r="1328" spans="2:14" s="358" customFormat="1" x14ac:dyDescent="0.2">
      <c r="B1328" s="305">
        <v>41328.395833333336</v>
      </c>
      <c r="C1328" s="117" t="s">
        <v>740</v>
      </c>
      <c r="D1328" s="117" t="s">
        <v>554</v>
      </c>
      <c r="E1328" s="116"/>
      <c r="F1328" s="348">
        <v>2</v>
      </c>
      <c r="G1328" s="348">
        <v>25</v>
      </c>
      <c r="H1328" s="348">
        <v>50</v>
      </c>
      <c r="I1328" s="355">
        <v>4.3509852806167959E-4</v>
      </c>
      <c r="J1328" s="355">
        <v>1.7403941122467181E-5</v>
      </c>
      <c r="K1328" s="355">
        <v>0</v>
      </c>
      <c r="M1328" s="364"/>
      <c r="N1328" s="364"/>
    </row>
    <row r="1329" spans="2:14" s="358" customFormat="1" x14ac:dyDescent="0.2">
      <c r="B1329" s="305">
        <v>41328.4375</v>
      </c>
      <c r="C1329" s="117" t="s">
        <v>740</v>
      </c>
      <c r="D1329" s="117" t="s">
        <v>554</v>
      </c>
      <c r="E1329" s="116"/>
      <c r="F1329" s="348">
        <v>16</v>
      </c>
      <c r="G1329" s="348">
        <v>20</v>
      </c>
      <c r="H1329" s="348">
        <v>320</v>
      </c>
      <c r="I1329" s="355">
        <v>2.7846305795947491E-3</v>
      </c>
      <c r="J1329" s="355">
        <v>1.3923152897973745E-4</v>
      </c>
      <c r="K1329" s="355">
        <v>0</v>
      </c>
      <c r="M1329" s="364"/>
      <c r="N1329" s="364"/>
    </row>
    <row r="1330" spans="2:14" s="358" customFormat="1" x14ac:dyDescent="0.2">
      <c r="B1330" s="305">
        <v>41330.354166666664</v>
      </c>
      <c r="C1330" s="117" t="s">
        <v>760</v>
      </c>
      <c r="D1330" s="117" t="s">
        <v>542</v>
      </c>
      <c r="E1330" s="116"/>
      <c r="F1330" s="348">
        <v>4</v>
      </c>
      <c r="G1330" s="348">
        <v>500</v>
      </c>
      <c r="H1330" s="348">
        <v>2000</v>
      </c>
      <c r="I1330" s="355">
        <v>6.9669661300941583E-3</v>
      </c>
      <c r="J1330" s="355">
        <v>1.3933932260188318E-5</v>
      </c>
      <c r="K1330" s="355">
        <v>0</v>
      </c>
      <c r="M1330" s="364"/>
      <c r="N1330" s="364"/>
    </row>
    <row r="1331" spans="2:14" s="358" customFormat="1" x14ac:dyDescent="0.2">
      <c r="B1331" s="305">
        <v>41330.375</v>
      </c>
      <c r="C1331" s="117" t="s">
        <v>630</v>
      </c>
      <c r="D1331" s="117" t="s">
        <v>554</v>
      </c>
      <c r="E1331" s="116"/>
      <c r="F1331" s="348">
        <v>22</v>
      </c>
      <c r="G1331" s="348">
        <v>485</v>
      </c>
      <c r="H1331" s="348">
        <v>10670</v>
      </c>
      <c r="I1331" s="355">
        <v>9.2850025888362414E-2</v>
      </c>
      <c r="J1331" s="355">
        <v>1.91443352347139E-4</v>
      </c>
      <c r="K1331" s="355">
        <v>0</v>
      </c>
      <c r="M1331" s="364"/>
      <c r="N1331" s="364"/>
    </row>
    <row r="1332" spans="2:14" s="358" customFormat="1" x14ac:dyDescent="0.2">
      <c r="B1332" s="305">
        <v>41329.375</v>
      </c>
      <c r="C1332" s="117" t="s">
        <v>610</v>
      </c>
      <c r="D1332" s="117" t="s">
        <v>542</v>
      </c>
      <c r="E1332" s="116"/>
      <c r="F1332" s="348">
        <v>11</v>
      </c>
      <c r="G1332" s="348">
        <v>115</v>
      </c>
      <c r="H1332" s="348">
        <v>1265</v>
      </c>
      <c r="I1332" s="355">
        <v>4.406606077284555E-3</v>
      </c>
      <c r="J1332" s="355">
        <v>3.8318313715517873E-5</v>
      </c>
      <c r="K1332" s="355">
        <v>0</v>
      </c>
      <c r="M1332" s="364"/>
      <c r="N1332" s="364"/>
    </row>
    <row r="1333" spans="2:14" s="358" customFormat="1" x14ac:dyDescent="0.2">
      <c r="B1333" s="305">
        <v>41331.473611111112</v>
      </c>
      <c r="C1333" s="117" t="s">
        <v>569</v>
      </c>
      <c r="D1333" s="117" t="s">
        <v>551</v>
      </c>
      <c r="E1333" s="116"/>
      <c r="F1333" s="348">
        <v>1</v>
      </c>
      <c r="G1333" s="348">
        <v>118</v>
      </c>
      <c r="H1333" s="348">
        <v>118</v>
      </c>
      <c r="I1333" s="355">
        <v>4.569330883449148E-4</v>
      </c>
      <c r="J1333" s="355">
        <v>3.872314308007752E-6</v>
      </c>
      <c r="K1333" s="355">
        <v>0</v>
      </c>
      <c r="M1333" s="364"/>
      <c r="N1333" s="364"/>
    </row>
    <row r="1334" spans="2:14" s="358" customFormat="1" x14ac:dyDescent="0.2">
      <c r="B1334" s="305">
        <v>41329.493055555555</v>
      </c>
      <c r="C1334" s="117" t="s">
        <v>610</v>
      </c>
      <c r="D1334" s="117" t="s">
        <v>542</v>
      </c>
      <c r="E1334" s="116"/>
      <c r="F1334" s="348">
        <v>19</v>
      </c>
      <c r="G1334" s="348">
        <v>115</v>
      </c>
      <c r="H1334" s="348">
        <v>2185</v>
      </c>
      <c r="I1334" s="355">
        <v>7.6114104971278683E-3</v>
      </c>
      <c r="J1334" s="355">
        <v>6.6186178235894501E-5</v>
      </c>
      <c r="K1334" s="355">
        <v>0</v>
      </c>
      <c r="M1334" s="364"/>
      <c r="N1334" s="364"/>
    </row>
    <row r="1335" spans="2:14" s="358" customFormat="1" x14ac:dyDescent="0.2">
      <c r="B1335" s="305">
        <v>41333.378472222219</v>
      </c>
      <c r="C1335" s="117" t="s">
        <v>563</v>
      </c>
      <c r="D1335" s="117" t="s">
        <v>551</v>
      </c>
      <c r="E1335" s="116"/>
      <c r="F1335" s="348">
        <v>6</v>
      </c>
      <c r="G1335" s="348">
        <v>440</v>
      </c>
      <c r="H1335" s="348">
        <v>2640</v>
      </c>
      <c r="I1335" s="355">
        <v>1.0222909773140467E-2</v>
      </c>
      <c r="J1335" s="355">
        <v>2.3233885848046514E-5</v>
      </c>
      <c r="K1335" s="355">
        <v>0</v>
      </c>
      <c r="M1335" s="364"/>
      <c r="N1335" s="364"/>
    </row>
    <row r="1336" spans="2:14" s="358" customFormat="1" x14ac:dyDescent="0.2">
      <c r="B1336" s="305">
        <v>41333.378472222219</v>
      </c>
      <c r="C1336" s="117" t="s">
        <v>569</v>
      </c>
      <c r="D1336" s="117" t="s">
        <v>551</v>
      </c>
      <c r="E1336" s="116"/>
      <c r="F1336" s="348">
        <v>25</v>
      </c>
      <c r="G1336" s="348">
        <v>440</v>
      </c>
      <c r="H1336" s="348">
        <v>11000</v>
      </c>
      <c r="I1336" s="355">
        <v>4.2595457388085275E-2</v>
      </c>
      <c r="J1336" s="355">
        <v>9.680785770019381E-5</v>
      </c>
      <c r="K1336" s="355">
        <v>0</v>
      </c>
      <c r="M1336" s="364"/>
      <c r="N1336" s="364"/>
    </row>
    <row r="1337" spans="2:14" s="358" customFormat="1" x14ac:dyDescent="0.2">
      <c r="B1337" s="305">
        <v>41330.399305555555</v>
      </c>
      <c r="C1337" s="117" t="s">
        <v>631</v>
      </c>
      <c r="D1337" s="117" t="s">
        <v>542</v>
      </c>
      <c r="E1337" s="116"/>
      <c r="F1337" s="348">
        <v>1</v>
      </c>
      <c r="G1337" s="348">
        <v>34</v>
      </c>
      <c r="H1337" s="348">
        <v>34</v>
      </c>
      <c r="I1337" s="355">
        <v>1.184384242116007E-4</v>
      </c>
      <c r="J1337" s="355">
        <v>3.4834830650470794E-6</v>
      </c>
      <c r="K1337" s="355">
        <v>0</v>
      </c>
      <c r="M1337" s="364"/>
      <c r="N1337" s="364"/>
    </row>
    <row r="1338" spans="2:14" s="358" customFormat="1" x14ac:dyDescent="0.2">
      <c r="B1338" s="305">
        <v>41330.402777777781</v>
      </c>
      <c r="C1338" s="117" t="s">
        <v>634</v>
      </c>
      <c r="D1338" s="117" t="s">
        <v>542</v>
      </c>
      <c r="E1338" s="116"/>
      <c r="F1338" s="348">
        <v>56</v>
      </c>
      <c r="G1338" s="348">
        <v>55</v>
      </c>
      <c r="H1338" s="348">
        <v>3080</v>
      </c>
      <c r="I1338" s="355">
        <v>1.0729127840345003E-2</v>
      </c>
      <c r="J1338" s="355">
        <v>1.9507505164263644E-4</v>
      </c>
      <c r="K1338" s="355">
        <v>0</v>
      </c>
      <c r="M1338" s="364"/>
      <c r="N1338" s="364"/>
    </row>
    <row r="1339" spans="2:14" s="358" customFormat="1" x14ac:dyDescent="0.2">
      <c r="B1339" s="305">
        <v>41327.390277777777</v>
      </c>
      <c r="C1339" s="117" t="s">
        <v>595</v>
      </c>
      <c r="D1339" s="117" t="s">
        <v>554</v>
      </c>
      <c r="E1339" s="116"/>
      <c r="F1339" s="348">
        <v>389</v>
      </c>
      <c r="G1339" s="348">
        <v>438</v>
      </c>
      <c r="H1339" s="348">
        <v>170382</v>
      </c>
      <c r="I1339" s="355">
        <v>1.4826591481641018</v>
      </c>
      <c r="J1339" s="355">
        <v>3.3850665483198669E-3</v>
      </c>
      <c r="K1339" s="355">
        <v>0</v>
      </c>
      <c r="M1339" s="364"/>
      <c r="N1339" s="364"/>
    </row>
    <row r="1340" spans="2:14" s="358" customFormat="1" x14ac:dyDescent="0.2">
      <c r="B1340" s="305">
        <v>41334.378472222219</v>
      </c>
      <c r="C1340" s="117" t="s">
        <v>680</v>
      </c>
      <c r="D1340" s="117" t="s">
        <v>554</v>
      </c>
      <c r="E1340" s="116"/>
      <c r="F1340" s="348">
        <v>105</v>
      </c>
      <c r="G1340" s="348">
        <v>234</v>
      </c>
      <c r="H1340" s="348">
        <v>24570</v>
      </c>
      <c r="I1340" s="355">
        <v>0.21380741668950934</v>
      </c>
      <c r="J1340" s="355">
        <v>9.1370690892952704E-4</v>
      </c>
      <c r="K1340" s="355">
        <v>0</v>
      </c>
      <c r="M1340" s="364"/>
      <c r="N1340" s="364"/>
    </row>
    <row r="1341" spans="2:14" s="358" customFormat="1" x14ac:dyDescent="0.2">
      <c r="B1341" s="305">
        <v>41334.375</v>
      </c>
      <c r="C1341" s="117" t="s">
        <v>752</v>
      </c>
      <c r="D1341" s="117" t="s">
        <v>554</v>
      </c>
      <c r="E1341" s="116"/>
      <c r="F1341" s="348">
        <v>69</v>
      </c>
      <c r="G1341" s="348">
        <v>299</v>
      </c>
      <c r="H1341" s="348">
        <v>20631</v>
      </c>
      <c r="I1341" s="355">
        <v>0.17953035464881023</v>
      </c>
      <c r="J1341" s="355">
        <v>6.0043596872511778E-4</v>
      </c>
      <c r="K1341" s="355">
        <v>0</v>
      </c>
      <c r="M1341" s="364"/>
      <c r="N1341" s="364"/>
    </row>
    <row r="1342" spans="2:14" s="358" customFormat="1" x14ac:dyDescent="0.2">
      <c r="B1342" s="305">
        <v>41334.375694444447</v>
      </c>
      <c r="C1342" s="117" t="s">
        <v>598</v>
      </c>
      <c r="D1342" s="117" t="s">
        <v>551</v>
      </c>
      <c r="E1342" s="116"/>
      <c r="F1342" s="348">
        <v>50</v>
      </c>
      <c r="G1342" s="348">
        <v>349</v>
      </c>
      <c r="H1342" s="348">
        <v>17450</v>
      </c>
      <c r="I1342" s="355">
        <v>6.757188467473528E-2</v>
      </c>
      <c r="J1342" s="355">
        <v>1.9361571540038762E-4</v>
      </c>
      <c r="K1342" s="355">
        <v>0</v>
      </c>
      <c r="M1342" s="364"/>
      <c r="N1342" s="364"/>
    </row>
    <row r="1343" spans="2:14" s="358" customFormat="1" x14ac:dyDescent="0.2">
      <c r="B1343" s="305">
        <v>41334.378472222219</v>
      </c>
      <c r="C1343" s="117" t="s">
        <v>707</v>
      </c>
      <c r="D1343" s="117" t="s">
        <v>554</v>
      </c>
      <c r="E1343" s="116"/>
      <c r="F1343" s="348">
        <v>4</v>
      </c>
      <c r="G1343" s="348">
        <v>50</v>
      </c>
      <c r="H1343" s="348">
        <v>200</v>
      </c>
      <c r="I1343" s="355">
        <v>1.7403941122467184E-3</v>
      </c>
      <c r="J1343" s="355">
        <v>3.4807882244934363E-5</v>
      </c>
      <c r="K1343" s="355">
        <v>0</v>
      </c>
      <c r="M1343" s="364"/>
      <c r="N1343" s="364"/>
    </row>
    <row r="1344" spans="2:14" s="358" customFormat="1" x14ac:dyDescent="0.2">
      <c r="B1344" s="305">
        <v>41334.420138888891</v>
      </c>
      <c r="C1344" s="117" t="s">
        <v>707</v>
      </c>
      <c r="D1344" s="117" t="s">
        <v>554</v>
      </c>
      <c r="E1344" s="116"/>
      <c r="F1344" s="348">
        <v>24</v>
      </c>
      <c r="G1344" s="348">
        <v>55</v>
      </c>
      <c r="H1344" s="348">
        <v>1320</v>
      </c>
      <c r="I1344" s="355">
        <v>1.1486601140828341E-2</v>
      </c>
      <c r="J1344" s="355">
        <v>2.0884729346960619E-4</v>
      </c>
      <c r="K1344" s="355">
        <v>0</v>
      </c>
      <c r="M1344" s="364"/>
      <c r="N1344" s="364"/>
    </row>
    <row r="1345" spans="2:14" s="358" customFormat="1" x14ac:dyDescent="0.2">
      <c r="B1345" s="305">
        <v>41333.534722222219</v>
      </c>
      <c r="C1345" s="117" t="s">
        <v>563</v>
      </c>
      <c r="D1345" s="117" t="s">
        <v>551</v>
      </c>
      <c r="E1345" s="116"/>
      <c r="F1345" s="348">
        <v>2</v>
      </c>
      <c r="G1345" s="348">
        <v>90</v>
      </c>
      <c r="H1345" s="348">
        <v>180</v>
      </c>
      <c r="I1345" s="355">
        <v>6.9701657544139544E-4</v>
      </c>
      <c r="J1345" s="355">
        <v>7.7446286160155041E-6</v>
      </c>
      <c r="K1345" s="355">
        <v>0</v>
      </c>
      <c r="M1345" s="364"/>
      <c r="N1345" s="364"/>
    </row>
    <row r="1346" spans="2:14" s="358" customFormat="1" x14ac:dyDescent="0.2">
      <c r="B1346" s="305">
        <v>41334.371527777781</v>
      </c>
      <c r="C1346" s="117" t="s">
        <v>633</v>
      </c>
      <c r="D1346" s="117" t="s">
        <v>554</v>
      </c>
      <c r="E1346" s="116"/>
      <c r="F1346" s="348">
        <v>20</v>
      </c>
      <c r="G1346" s="348">
        <v>289</v>
      </c>
      <c r="H1346" s="348">
        <v>5780</v>
      </c>
      <c r="I1346" s="355">
        <v>5.029738984393016E-2</v>
      </c>
      <c r="J1346" s="355">
        <v>1.7403941122467182E-4</v>
      </c>
      <c r="K1346" s="355">
        <v>0</v>
      </c>
      <c r="M1346" s="364"/>
      <c r="N1346" s="364"/>
    </row>
    <row r="1347" spans="2:14" s="358" customFormat="1" x14ac:dyDescent="0.2">
      <c r="B1347" s="305">
        <v>41334.377083333333</v>
      </c>
      <c r="C1347" s="117" t="s">
        <v>601</v>
      </c>
      <c r="D1347" s="117" t="s">
        <v>551</v>
      </c>
      <c r="E1347" s="116"/>
      <c r="F1347" s="348">
        <v>7</v>
      </c>
      <c r="G1347" s="348">
        <v>95</v>
      </c>
      <c r="H1347" s="348">
        <v>665</v>
      </c>
      <c r="I1347" s="355">
        <v>2.5750890148251554E-3</v>
      </c>
      <c r="J1347" s="355">
        <v>2.7106200156054265E-5</v>
      </c>
      <c r="K1347" s="355">
        <v>0</v>
      </c>
      <c r="M1347" s="364"/>
      <c r="N1347" s="364"/>
    </row>
    <row r="1348" spans="2:14" s="358" customFormat="1" x14ac:dyDescent="0.2">
      <c r="B1348" s="305">
        <v>41334.375</v>
      </c>
      <c r="C1348" s="117" t="s">
        <v>587</v>
      </c>
      <c r="D1348" s="117" t="s">
        <v>554</v>
      </c>
      <c r="E1348" s="116"/>
      <c r="F1348" s="348">
        <v>31</v>
      </c>
      <c r="G1348" s="348">
        <v>200</v>
      </c>
      <c r="H1348" s="348">
        <v>6200</v>
      </c>
      <c r="I1348" s="355">
        <v>5.3952217479648269E-2</v>
      </c>
      <c r="J1348" s="355">
        <v>2.6976108739824135E-4</v>
      </c>
      <c r="K1348" s="355">
        <v>0</v>
      </c>
      <c r="M1348" s="364"/>
      <c r="N1348" s="364"/>
    </row>
    <row r="1349" spans="2:14" s="358" customFormat="1" x14ac:dyDescent="0.2">
      <c r="B1349" s="305">
        <v>41330.506944444445</v>
      </c>
      <c r="C1349" s="117" t="s">
        <v>634</v>
      </c>
      <c r="D1349" s="117" t="s">
        <v>542</v>
      </c>
      <c r="E1349" s="116"/>
      <c r="F1349" s="348">
        <v>6</v>
      </c>
      <c r="G1349" s="348">
        <v>55</v>
      </c>
      <c r="H1349" s="348">
        <v>330</v>
      </c>
      <c r="I1349" s="355">
        <v>1.1495494114655363E-3</v>
      </c>
      <c r="J1349" s="355">
        <v>2.0900898390282475E-5</v>
      </c>
      <c r="K1349" s="355">
        <v>0</v>
      </c>
      <c r="M1349" s="364"/>
      <c r="N1349" s="364"/>
    </row>
    <row r="1350" spans="2:14" s="358" customFormat="1" x14ac:dyDescent="0.2">
      <c r="B1350" s="305">
        <v>41329.375</v>
      </c>
      <c r="C1350" s="117" t="s">
        <v>714</v>
      </c>
      <c r="D1350" s="117" t="s">
        <v>554</v>
      </c>
      <c r="E1350" s="116"/>
      <c r="F1350" s="348">
        <v>19</v>
      </c>
      <c r="G1350" s="348">
        <v>235</v>
      </c>
      <c r="H1350" s="348">
        <v>4465</v>
      </c>
      <c r="I1350" s="355">
        <v>3.8854298555907989E-2</v>
      </c>
      <c r="J1350" s="355">
        <v>1.6533744066343824E-4</v>
      </c>
      <c r="K1350" s="355">
        <v>0</v>
      </c>
      <c r="M1350" s="364"/>
      <c r="N1350" s="364"/>
    </row>
    <row r="1351" spans="2:14" s="358" customFormat="1" x14ac:dyDescent="0.2">
      <c r="B1351" s="305">
        <v>41319.388888888891</v>
      </c>
      <c r="C1351" s="117" t="s">
        <v>569</v>
      </c>
      <c r="D1351" s="117" t="s">
        <v>551</v>
      </c>
      <c r="E1351" s="116"/>
      <c r="F1351" s="348">
        <v>6</v>
      </c>
      <c r="G1351" s="348">
        <v>170</v>
      </c>
      <c r="H1351" s="348">
        <v>1020</v>
      </c>
      <c r="I1351" s="355">
        <v>3.9497605941679077E-3</v>
      </c>
      <c r="J1351" s="355">
        <v>2.3233885848046514E-5</v>
      </c>
      <c r="K1351" s="355">
        <v>0</v>
      </c>
      <c r="M1351" s="364"/>
      <c r="N1351" s="364"/>
    </row>
    <row r="1352" spans="2:14" s="358" customFormat="1" x14ac:dyDescent="0.2">
      <c r="B1352" s="305">
        <v>41330.395833333336</v>
      </c>
      <c r="C1352" s="117" t="s">
        <v>732</v>
      </c>
      <c r="D1352" s="117" t="s">
        <v>542</v>
      </c>
      <c r="E1352" s="116"/>
      <c r="F1352" s="348">
        <v>59</v>
      </c>
      <c r="G1352" s="348">
        <v>147</v>
      </c>
      <c r="H1352" s="348">
        <v>8673</v>
      </c>
      <c r="I1352" s="355">
        <v>3.0212248623153318E-2</v>
      </c>
      <c r="J1352" s="355">
        <v>2.0552550083777769E-4</v>
      </c>
      <c r="K1352" s="355">
        <v>0</v>
      </c>
      <c r="M1352" s="364"/>
      <c r="N1352" s="364"/>
    </row>
    <row r="1353" spans="2:14" s="358" customFormat="1" x14ac:dyDescent="0.2">
      <c r="B1353" s="305">
        <v>41330.395833333336</v>
      </c>
      <c r="C1353" s="117" t="s">
        <v>620</v>
      </c>
      <c r="D1353" s="117" t="s">
        <v>542</v>
      </c>
      <c r="E1353" s="116"/>
      <c r="F1353" s="348">
        <v>71</v>
      </c>
      <c r="G1353" s="348">
        <v>147</v>
      </c>
      <c r="H1353" s="348">
        <v>10437</v>
      </c>
      <c r="I1353" s="355">
        <v>3.6357112749896364E-2</v>
      </c>
      <c r="J1353" s="355">
        <v>2.4732729761834261E-4</v>
      </c>
      <c r="K1353" s="355">
        <v>0</v>
      </c>
      <c r="M1353" s="364"/>
      <c r="N1353" s="364"/>
    </row>
    <row r="1354" spans="2:14" s="358" customFormat="1" x14ac:dyDescent="0.2">
      <c r="B1354" s="305">
        <v>41334.361111111109</v>
      </c>
      <c r="C1354" s="117" t="s">
        <v>737</v>
      </c>
      <c r="D1354" s="117" t="s">
        <v>542</v>
      </c>
      <c r="E1354" s="116"/>
      <c r="F1354" s="348">
        <v>123</v>
      </c>
      <c r="G1354" s="348">
        <v>147</v>
      </c>
      <c r="H1354" s="348">
        <v>18081</v>
      </c>
      <c r="I1354" s="355">
        <v>6.2984857299116237E-2</v>
      </c>
      <c r="J1354" s="355">
        <v>4.2846841700079077E-4</v>
      </c>
      <c r="K1354" s="355">
        <v>0</v>
      </c>
      <c r="M1354" s="364"/>
      <c r="N1354" s="364"/>
    </row>
    <row r="1355" spans="2:14" s="358" customFormat="1" x14ac:dyDescent="0.2">
      <c r="B1355" s="305">
        <v>41330.355555555558</v>
      </c>
      <c r="C1355" s="117" t="s">
        <v>736</v>
      </c>
      <c r="D1355" s="117" t="s">
        <v>554</v>
      </c>
      <c r="E1355" s="116"/>
      <c r="F1355" s="348">
        <v>2</v>
      </c>
      <c r="G1355" s="348">
        <v>186</v>
      </c>
      <c r="H1355" s="348">
        <v>372</v>
      </c>
      <c r="I1355" s="355">
        <v>3.237133048778896E-3</v>
      </c>
      <c r="J1355" s="355">
        <v>1.7403941122467181E-5</v>
      </c>
      <c r="K1355" s="355">
        <v>0</v>
      </c>
      <c r="M1355" s="364"/>
      <c r="N1355" s="364"/>
    </row>
    <row r="1356" spans="2:14" s="358" customFormat="1" x14ac:dyDescent="0.2">
      <c r="B1356" s="305">
        <v>41332.354166666664</v>
      </c>
      <c r="C1356" s="117" t="s">
        <v>790</v>
      </c>
      <c r="D1356" s="117" t="s">
        <v>542</v>
      </c>
      <c r="E1356" s="116"/>
      <c r="F1356" s="348">
        <v>135</v>
      </c>
      <c r="G1356" s="348">
        <v>395</v>
      </c>
      <c r="H1356" s="348">
        <v>53325</v>
      </c>
      <c r="I1356" s="355">
        <v>0.1857567344436355</v>
      </c>
      <c r="J1356" s="355">
        <v>4.7027021378135569E-4</v>
      </c>
      <c r="K1356" s="355">
        <v>0</v>
      </c>
      <c r="M1356" s="364"/>
      <c r="N1356" s="364"/>
    </row>
    <row r="1357" spans="2:14" s="358" customFormat="1" x14ac:dyDescent="0.2">
      <c r="B1357" s="305">
        <v>41327.354166666664</v>
      </c>
      <c r="C1357" s="117" t="s">
        <v>689</v>
      </c>
      <c r="D1357" s="117" t="s">
        <v>554</v>
      </c>
      <c r="E1357" s="116"/>
      <c r="F1357" s="348">
        <v>76</v>
      </c>
      <c r="G1357" s="348">
        <v>260</v>
      </c>
      <c r="H1357" s="348">
        <v>19760</v>
      </c>
      <c r="I1357" s="355">
        <v>0.17195093828997576</v>
      </c>
      <c r="J1357" s="355">
        <v>6.6134976265375296E-4</v>
      </c>
      <c r="K1357" s="355">
        <v>0</v>
      </c>
      <c r="M1357" s="364"/>
      <c r="N1357" s="364"/>
    </row>
    <row r="1358" spans="2:14" s="358" customFormat="1" x14ac:dyDescent="0.2">
      <c r="B1358" s="305">
        <v>41329.375</v>
      </c>
      <c r="C1358" s="117" t="s">
        <v>656</v>
      </c>
      <c r="D1358" s="117" t="s">
        <v>554</v>
      </c>
      <c r="E1358" s="116"/>
      <c r="F1358" s="348">
        <v>1</v>
      </c>
      <c r="G1358" s="348">
        <v>130</v>
      </c>
      <c r="H1358" s="348">
        <v>130</v>
      </c>
      <c r="I1358" s="355">
        <v>1.1312561729603669E-3</v>
      </c>
      <c r="J1358" s="355">
        <v>8.7019705612335906E-6</v>
      </c>
      <c r="K1358" s="355">
        <v>0</v>
      </c>
      <c r="M1358" s="364"/>
      <c r="N1358" s="364"/>
    </row>
    <row r="1359" spans="2:14" s="358" customFormat="1" x14ac:dyDescent="0.2">
      <c r="B1359" s="305">
        <v>41334.395833333336</v>
      </c>
      <c r="C1359" s="117" t="s">
        <v>758</v>
      </c>
      <c r="D1359" s="117" t="s">
        <v>554</v>
      </c>
      <c r="E1359" s="116"/>
      <c r="F1359" s="348">
        <v>37</v>
      </c>
      <c r="G1359" s="348">
        <v>140</v>
      </c>
      <c r="H1359" s="348">
        <v>5180</v>
      </c>
      <c r="I1359" s="355">
        <v>4.5076207507190005E-2</v>
      </c>
      <c r="J1359" s="355">
        <v>3.2197291076564288E-4</v>
      </c>
      <c r="K1359" s="355">
        <v>0</v>
      </c>
      <c r="M1359" s="364"/>
      <c r="N1359" s="364"/>
    </row>
    <row r="1360" spans="2:14" s="358" customFormat="1" x14ac:dyDescent="0.2">
      <c r="B1360" s="305">
        <v>41332.356249999997</v>
      </c>
      <c r="C1360" s="117" t="s">
        <v>569</v>
      </c>
      <c r="D1360" s="117" t="s">
        <v>551</v>
      </c>
      <c r="E1360" s="116"/>
      <c r="F1360" s="348">
        <v>128</v>
      </c>
      <c r="G1360" s="348">
        <v>394</v>
      </c>
      <c r="H1360" s="348">
        <v>50432</v>
      </c>
      <c r="I1360" s="355">
        <v>0.19528855518144697</v>
      </c>
      <c r="J1360" s="355">
        <v>4.9565623142499226E-4</v>
      </c>
      <c r="K1360" s="355">
        <v>0</v>
      </c>
      <c r="M1360" s="364"/>
      <c r="N1360" s="364"/>
    </row>
    <row r="1361" spans="2:14" s="358" customFormat="1" x14ac:dyDescent="0.2">
      <c r="B1361" s="305">
        <v>41323.40347222222</v>
      </c>
      <c r="C1361" s="117" t="s">
        <v>674</v>
      </c>
      <c r="D1361" s="117" t="s">
        <v>551</v>
      </c>
      <c r="E1361" s="116"/>
      <c r="F1361" s="348">
        <v>12</v>
      </c>
      <c r="G1361" s="348">
        <v>164</v>
      </c>
      <c r="H1361" s="348">
        <v>1968</v>
      </c>
      <c r="I1361" s="355">
        <v>7.6207145581592564E-3</v>
      </c>
      <c r="J1361" s="355">
        <v>4.6467771696093028E-5</v>
      </c>
      <c r="K1361" s="355">
        <v>0</v>
      </c>
      <c r="M1361" s="364"/>
      <c r="N1361" s="364"/>
    </row>
    <row r="1362" spans="2:14" s="358" customFormat="1" x14ac:dyDescent="0.2">
      <c r="B1362" s="305">
        <v>41329.420138888891</v>
      </c>
      <c r="C1362" s="117" t="s">
        <v>664</v>
      </c>
      <c r="D1362" s="117" t="s">
        <v>551</v>
      </c>
      <c r="E1362" s="116"/>
      <c r="F1362" s="348">
        <v>1</v>
      </c>
      <c r="G1362" s="348">
        <v>118</v>
      </c>
      <c r="H1362" s="348">
        <v>118</v>
      </c>
      <c r="I1362" s="355">
        <v>4.569330883449148E-4</v>
      </c>
      <c r="J1362" s="355">
        <v>3.872314308007752E-6</v>
      </c>
      <c r="K1362" s="355">
        <v>0</v>
      </c>
      <c r="M1362" s="364"/>
      <c r="N1362" s="364"/>
    </row>
    <row r="1363" spans="2:14" s="358" customFormat="1" x14ac:dyDescent="0.2">
      <c r="B1363" s="305">
        <v>41333.434027777781</v>
      </c>
      <c r="C1363" s="117" t="s">
        <v>550</v>
      </c>
      <c r="D1363" s="117" t="s">
        <v>551</v>
      </c>
      <c r="E1363" s="116"/>
      <c r="F1363" s="348">
        <v>2</v>
      </c>
      <c r="G1363" s="348">
        <v>145</v>
      </c>
      <c r="H1363" s="348">
        <v>290</v>
      </c>
      <c r="I1363" s="355">
        <v>1.1229711493222481E-3</v>
      </c>
      <c r="J1363" s="355">
        <v>7.7446286160155041E-6</v>
      </c>
      <c r="K1363" s="355">
        <v>0</v>
      </c>
      <c r="M1363" s="364"/>
      <c r="N1363" s="364"/>
    </row>
    <row r="1364" spans="2:14" s="358" customFormat="1" x14ac:dyDescent="0.2">
      <c r="B1364" s="305">
        <v>41334.378472222219</v>
      </c>
      <c r="C1364" s="117" t="s">
        <v>550</v>
      </c>
      <c r="D1364" s="117" t="s">
        <v>551</v>
      </c>
      <c r="E1364" s="116"/>
      <c r="F1364" s="348">
        <v>5</v>
      </c>
      <c r="G1364" s="348">
        <v>165</v>
      </c>
      <c r="H1364" s="348">
        <v>825</v>
      </c>
      <c r="I1364" s="355">
        <v>3.1946593041063957E-3</v>
      </c>
      <c r="J1364" s="355">
        <v>1.9361571540038763E-5</v>
      </c>
      <c r="K1364" s="355">
        <v>0</v>
      </c>
      <c r="M1364" s="364"/>
      <c r="N1364" s="364"/>
    </row>
    <row r="1365" spans="2:14" s="358" customFormat="1" x14ac:dyDescent="0.2">
      <c r="B1365" s="305">
        <v>41333.399305555555</v>
      </c>
      <c r="C1365" s="117" t="s">
        <v>563</v>
      </c>
      <c r="D1365" s="117" t="s">
        <v>551</v>
      </c>
      <c r="E1365" s="116"/>
      <c r="F1365" s="348">
        <v>104</v>
      </c>
      <c r="G1365" s="348">
        <v>230</v>
      </c>
      <c r="H1365" s="348">
        <v>23920</v>
      </c>
      <c r="I1365" s="355">
        <v>9.2625758247545431E-2</v>
      </c>
      <c r="J1365" s="355">
        <v>4.0272068803280626E-4</v>
      </c>
      <c r="K1365" s="355">
        <v>0</v>
      </c>
      <c r="M1365" s="364"/>
      <c r="N1365" s="364"/>
    </row>
    <row r="1366" spans="2:14" s="358" customFormat="1" x14ac:dyDescent="0.2">
      <c r="B1366" s="305">
        <v>41329.359722222223</v>
      </c>
      <c r="C1366" s="117" t="s">
        <v>541</v>
      </c>
      <c r="D1366" s="117" t="s">
        <v>542</v>
      </c>
      <c r="E1366" s="116"/>
      <c r="F1366" s="348">
        <v>119</v>
      </c>
      <c r="G1366" s="348">
        <v>397</v>
      </c>
      <c r="H1366" s="348">
        <v>47243</v>
      </c>
      <c r="I1366" s="355">
        <v>0.16457019044201918</v>
      </c>
      <c r="J1366" s="355">
        <v>4.1453448474060241E-4</v>
      </c>
      <c r="K1366" s="355">
        <v>0</v>
      </c>
      <c r="M1366" s="364"/>
      <c r="N1366" s="364"/>
    </row>
    <row r="1367" spans="2:14" s="358" customFormat="1" x14ac:dyDescent="0.2">
      <c r="B1367" s="305">
        <v>41329.354166666664</v>
      </c>
      <c r="C1367" s="117" t="s">
        <v>730</v>
      </c>
      <c r="D1367" s="117" t="s">
        <v>542</v>
      </c>
      <c r="E1367" s="116"/>
      <c r="F1367" s="348">
        <v>11</v>
      </c>
      <c r="G1367" s="348">
        <v>100</v>
      </c>
      <c r="H1367" s="348">
        <v>1100</v>
      </c>
      <c r="I1367" s="355">
        <v>3.8318313715517871E-3</v>
      </c>
      <c r="J1367" s="355">
        <v>3.8318313715517873E-5</v>
      </c>
      <c r="K1367" s="355">
        <v>0</v>
      </c>
      <c r="M1367" s="364"/>
      <c r="N1367" s="364"/>
    </row>
    <row r="1368" spans="2:14" s="358" customFormat="1" x14ac:dyDescent="0.2">
      <c r="B1368" s="305">
        <v>41329.381944444445</v>
      </c>
      <c r="C1368" s="117" t="s">
        <v>774</v>
      </c>
      <c r="D1368" s="117" t="s">
        <v>554</v>
      </c>
      <c r="E1368" s="116"/>
      <c r="F1368" s="348">
        <v>65</v>
      </c>
      <c r="G1368" s="348">
        <v>350</v>
      </c>
      <c r="H1368" s="348">
        <v>22750</v>
      </c>
      <c r="I1368" s="355">
        <v>0.1979698302680642</v>
      </c>
      <c r="J1368" s="355">
        <v>5.6562808648018346E-4</v>
      </c>
      <c r="K1368" s="355">
        <v>0</v>
      </c>
      <c r="M1368" s="364"/>
      <c r="N1368" s="364"/>
    </row>
    <row r="1369" spans="2:14" s="358" customFormat="1" x14ac:dyDescent="0.2">
      <c r="B1369" s="305">
        <v>41331.517361111109</v>
      </c>
      <c r="C1369" s="117" t="s">
        <v>663</v>
      </c>
      <c r="D1369" s="117" t="s">
        <v>551</v>
      </c>
      <c r="E1369" s="116"/>
      <c r="F1369" s="348">
        <v>2</v>
      </c>
      <c r="G1369" s="348">
        <v>145</v>
      </c>
      <c r="H1369" s="348">
        <v>290</v>
      </c>
      <c r="I1369" s="355">
        <v>1.1229711493222481E-3</v>
      </c>
      <c r="J1369" s="355">
        <v>7.7446286160155041E-6</v>
      </c>
      <c r="K1369" s="355">
        <v>0</v>
      </c>
      <c r="M1369" s="364"/>
      <c r="N1369" s="364"/>
    </row>
    <row r="1370" spans="2:14" s="358" customFormat="1" x14ac:dyDescent="0.2">
      <c r="B1370" s="305">
        <v>41324.375138888892</v>
      </c>
      <c r="C1370" s="117" t="s">
        <v>612</v>
      </c>
      <c r="D1370" s="117" t="s">
        <v>551</v>
      </c>
      <c r="E1370" s="116"/>
      <c r="F1370" s="348">
        <v>14</v>
      </c>
      <c r="G1370" s="348">
        <v>164</v>
      </c>
      <c r="H1370" s="348">
        <v>2296</v>
      </c>
      <c r="I1370" s="355">
        <v>8.8908336511857988E-3</v>
      </c>
      <c r="J1370" s="355">
        <v>5.421240031210853E-5</v>
      </c>
      <c r="K1370" s="355">
        <v>0</v>
      </c>
      <c r="M1370" s="364"/>
      <c r="N1370" s="364"/>
    </row>
    <row r="1371" spans="2:14" s="358" customFormat="1" x14ac:dyDescent="0.2">
      <c r="B1371" s="305">
        <v>41335.354166666664</v>
      </c>
      <c r="C1371" s="117" t="s">
        <v>611</v>
      </c>
      <c r="D1371" s="117" t="s">
        <v>551</v>
      </c>
      <c r="E1371" s="116"/>
      <c r="F1371" s="348">
        <v>11</v>
      </c>
      <c r="G1371" s="348">
        <v>435</v>
      </c>
      <c r="H1371" s="348">
        <v>4785</v>
      </c>
      <c r="I1371" s="355">
        <v>1.8529023963817094E-2</v>
      </c>
      <c r="J1371" s="355">
        <v>4.2595457388085273E-5</v>
      </c>
      <c r="K1371" s="355">
        <v>0</v>
      </c>
      <c r="M1371" s="364"/>
      <c r="N1371" s="364"/>
    </row>
    <row r="1372" spans="2:14" s="358" customFormat="1" x14ac:dyDescent="0.2">
      <c r="B1372" s="305">
        <v>41334.520833333336</v>
      </c>
      <c r="C1372" s="117" t="s">
        <v>707</v>
      </c>
      <c r="D1372" s="117" t="s">
        <v>554</v>
      </c>
      <c r="E1372" s="116"/>
      <c r="F1372" s="348">
        <v>12</v>
      </c>
      <c r="G1372" s="348">
        <v>45</v>
      </c>
      <c r="H1372" s="348">
        <v>540</v>
      </c>
      <c r="I1372" s="355">
        <v>4.6990641030661391E-3</v>
      </c>
      <c r="J1372" s="355">
        <v>1.0442364673480309E-4</v>
      </c>
      <c r="K1372" s="355">
        <v>0</v>
      </c>
      <c r="M1372" s="364"/>
      <c r="N1372" s="364"/>
    </row>
    <row r="1373" spans="2:14" s="358" customFormat="1" x14ac:dyDescent="0.2">
      <c r="B1373" s="305">
        <v>41326.496527777781</v>
      </c>
      <c r="C1373" s="117" t="s">
        <v>645</v>
      </c>
      <c r="D1373" s="117" t="s">
        <v>554</v>
      </c>
      <c r="E1373" s="116"/>
      <c r="F1373" s="348">
        <v>1</v>
      </c>
      <c r="G1373" s="348">
        <v>50</v>
      </c>
      <c r="H1373" s="348">
        <v>50</v>
      </c>
      <c r="I1373" s="355">
        <v>4.3509852806167959E-4</v>
      </c>
      <c r="J1373" s="355">
        <v>8.7019705612335906E-6</v>
      </c>
      <c r="K1373" s="355">
        <v>0</v>
      </c>
      <c r="M1373" s="364"/>
      <c r="N1373" s="364"/>
    </row>
    <row r="1374" spans="2:14" s="358" customFormat="1" x14ac:dyDescent="0.2">
      <c r="B1374" s="305">
        <v>41323.475694444445</v>
      </c>
      <c r="C1374" s="117" t="s">
        <v>761</v>
      </c>
      <c r="D1374" s="117" t="s">
        <v>554</v>
      </c>
      <c r="E1374" s="116"/>
      <c r="F1374" s="348">
        <v>1</v>
      </c>
      <c r="G1374" s="348">
        <v>185</v>
      </c>
      <c r="H1374" s="348">
        <v>185</v>
      </c>
      <c r="I1374" s="355">
        <v>1.6098645538282143E-3</v>
      </c>
      <c r="J1374" s="355">
        <v>8.7019705612335906E-6</v>
      </c>
      <c r="K1374" s="355">
        <v>0</v>
      </c>
      <c r="M1374" s="364"/>
      <c r="N1374" s="364"/>
    </row>
    <row r="1375" spans="2:14" s="358" customFormat="1" x14ac:dyDescent="0.2">
      <c r="B1375" s="305">
        <v>41332.45416666667</v>
      </c>
      <c r="C1375" s="117" t="s">
        <v>663</v>
      </c>
      <c r="D1375" s="117" t="s">
        <v>551</v>
      </c>
      <c r="E1375" s="116"/>
      <c r="F1375" s="348">
        <v>6</v>
      </c>
      <c r="G1375" s="348">
        <v>111</v>
      </c>
      <c r="H1375" s="348">
        <v>666</v>
      </c>
      <c r="I1375" s="355">
        <v>2.5789613291331633E-3</v>
      </c>
      <c r="J1375" s="355">
        <v>2.3233885848046514E-5</v>
      </c>
      <c r="K1375" s="355">
        <v>0</v>
      </c>
      <c r="M1375" s="364"/>
      <c r="N1375" s="364"/>
    </row>
    <row r="1376" spans="2:14" s="358" customFormat="1" x14ac:dyDescent="0.2">
      <c r="B1376" s="305">
        <v>41332.423611111109</v>
      </c>
      <c r="C1376" s="117" t="s">
        <v>663</v>
      </c>
      <c r="D1376" s="117" t="s">
        <v>551</v>
      </c>
      <c r="E1376" s="116"/>
      <c r="F1376" s="348">
        <v>5</v>
      </c>
      <c r="G1376" s="348">
        <v>175</v>
      </c>
      <c r="H1376" s="348">
        <v>875</v>
      </c>
      <c r="I1376" s="355">
        <v>3.3882750195067834E-3</v>
      </c>
      <c r="J1376" s="355">
        <v>1.9361571540038763E-5</v>
      </c>
      <c r="K1376" s="355">
        <v>0</v>
      </c>
      <c r="M1376" s="364"/>
      <c r="N1376" s="364"/>
    </row>
    <row r="1377" spans="2:14" s="358" customFormat="1" x14ac:dyDescent="0.2">
      <c r="B1377" s="305">
        <v>41332.40625</v>
      </c>
      <c r="C1377" s="117" t="s">
        <v>663</v>
      </c>
      <c r="D1377" s="117" t="s">
        <v>551</v>
      </c>
      <c r="E1377" s="116"/>
      <c r="F1377" s="348">
        <v>11</v>
      </c>
      <c r="G1377" s="348">
        <v>55</v>
      </c>
      <c r="H1377" s="348">
        <v>605</v>
      </c>
      <c r="I1377" s="355">
        <v>2.34275015634469E-3</v>
      </c>
      <c r="J1377" s="355">
        <v>4.2595457388085273E-5</v>
      </c>
      <c r="K1377" s="355">
        <v>0</v>
      </c>
      <c r="M1377" s="364"/>
      <c r="N1377" s="364"/>
    </row>
    <row r="1378" spans="2:14" s="358" customFormat="1" x14ac:dyDescent="0.2">
      <c r="B1378" s="305">
        <v>41332.555555555555</v>
      </c>
      <c r="C1378" s="117" t="s">
        <v>663</v>
      </c>
      <c r="D1378" s="117" t="s">
        <v>551</v>
      </c>
      <c r="E1378" s="116"/>
      <c r="F1378" s="348">
        <v>4</v>
      </c>
      <c r="G1378" s="348">
        <v>65</v>
      </c>
      <c r="H1378" s="348">
        <v>260</v>
      </c>
      <c r="I1378" s="355">
        <v>1.0068017200820156E-3</v>
      </c>
      <c r="J1378" s="355">
        <v>1.5489257232031008E-5</v>
      </c>
      <c r="K1378" s="355">
        <v>0</v>
      </c>
      <c r="M1378" s="364"/>
      <c r="N1378" s="364"/>
    </row>
    <row r="1379" spans="2:14" s="358" customFormat="1" x14ac:dyDescent="0.2">
      <c r="B1379" s="305">
        <v>41332.375</v>
      </c>
      <c r="C1379" s="117" t="s">
        <v>612</v>
      </c>
      <c r="D1379" s="117" t="s">
        <v>551</v>
      </c>
      <c r="E1379" s="116"/>
      <c r="F1379" s="348">
        <v>59</v>
      </c>
      <c r="G1379" s="348">
        <v>230</v>
      </c>
      <c r="H1379" s="348">
        <v>13570</v>
      </c>
      <c r="I1379" s="355">
        <v>5.25473051596652E-2</v>
      </c>
      <c r="J1379" s="355">
        <v>2.284665441724574E-4</v>
      </c>
      <c r="K1379" s="355">
        <v>0</v>
      </c>
      <c r="M1379" s="364"/>
      <c r="N1379" s="364"/>
    </row>
    <row r="1380" spans="2:14" s="358" customFormat="1" x14ac:dyDescent="0.2">
      <c r="B1380" s="305">
        <v>41330.427777777775</v>
      </c>
      <c r="C1380" s="117" t="s">
        <v>601</v>
      </c>
      <c r="D1380" s="117" t="s">
        <v>551</v>
      </c>
      <c r="E1380" s="116"/>
      <c r="F1380" s="348">
        <v>3</v>
      </c>
      <c r="G1380" s="348">
        <v>169</v>
      </c>
      <c r="H1380" s="348">
        <v>507</v>
      </c>
      <c r="I1380" s="355">
        <v>1.9632633541599304E-3</v>
      </c>
      <c r="J1380" s="355">
        <v>1.1616942924023257E-5</v>
      </c>
      <c r="K1380" s="355">
        <v>0</v>
      </c>
      <c r="M1380" s="364"/>
      <c r="N1380" s="364"/>
    </row>
    <row r="1381" spans="2:14" s="358" customFormat="1" x14ac:dyDescent="0.2">
      <c r="B1381" s="305">
        <v>41334.388888888891</v>
      </c>
      <c r="C1381" s="117" t="s">
        <v>696</v>
      </c>
      <c r="D1381" s="117" t="s">
        <v>551</v>
      </c>
      <c r="E1381" s="116"/>
      <c r="F1381" s="348">
        <v>1</v>
      </c>
      <c r="G1381" s="348">
        <v>60</v>
      </c>
      <c r="H1381" s="348">
        <v>60</v>
      </c>
      <c r="I1381" s="355">
        <v>2.3233885848046514E-4</v>
      </c>
      <c r="J1381" s="355">
        <v>3.872314308007752E-6</v>
      </c>
      <c r="K1381" s="355">
        <v>0</v>
      </c>
      <c r="M1381" s="364"/>
      <c r="N1381" s="364"/>
    </row>
    <row r="1382" spans="2:14" s="358" customFormat="1" x14ac:dyDescent="0.2">
      <c r="B1382" s="305">
        <v>41329.486111111109</v>
      </c>
      <c r="C1382" s="117" t="s">
        <v>656</v>
      </c>
      <c r="D1382" s="117" t="s">
        <v>554</v>
      </c>
      <c r="E1382" s="116"/>
      <c r="F1382" s="348">
        <v>2</v>
      </c>
      <c r="G1382" s="348">
        <v>80</v>
      </c>
      <c r="H1382" s="348">
        <v>160</v>
      </c>
      <c r="I1382" s="355">
        <v>1.3923152897973746E-3</v>
      </c>
      <c r="J1382" s="355">
        <v>1.7403941122467181E-5</v>
      </c>
      <c r="K1382" s="355">
        <v>0</v>
      </c>
      <c r="M1382" s="364"/>
      <c r="N1382" s="364"/>
    </row>
    <row r="1383" spans="2:14" s="358" customFormat="1" x14ac:dyDescent="0.2">
      <c r="B1383" s="305">
        <v>41333.388888888891</v>
      </c>
      <c r="C1383" s="117" t="s">
        <v>612</v>
      </c>
      <c r="D1383" s="117" t="s">
        <v>551</v>
      </c>
      <c r="E1383" s="116"/>
      <c r="F1383" s="348">
        <v>1</v>
      </c>
      <c r="G1383" s="348">
        <v>130</v>
      </c>
      <c r="H1383" s="348">
        <v>130</v>
      </c>
      <c r="I1383" s="355">
        <v>5.034008600410078E-4</v>
      </c>
      <c r="J1383" s="355">
        <v>3.872314308007752E-6</v>
      </c>
      <c r="K1383" s="355">
        <v>0</v>
      </c>
      <c r="M1383" s="364"/>
      <c r="N1383" s="364"/>
    </row>
    <row r="1384" spans="2:14" s="358" customFormat="1" x14ac:dyDescent="0.2">
      <c r="B1384" s="305">
        <v>41330.4375</v>
      </c>
      <c r="C1384" s="117" t="s">
        <v>612</v>
      </c>
      <c r="D1384" s="117" t="s">
        <v>551</v>
      </c>
      <c r="E1384" s="116"/>
      <c r="F1384" s="348">
        <v>49</v>
      </c>
      <c r="G1384" s="348">
        <v>106</v>
      </c>
      <c r="H1384" s="348">
        <v>5194</v>
      </c>
      <c r="I1384" s="355">
        <v>2.0112800515792267E-2</v>
      </c>
      <c r="J1384" s="355">
        <v>1.8974340109237988E-4</v>
      </c>
      <c r="K1384" s="355">
        <v>0</v>
      </c>
      <c r="M1384" s="364"/>
      <c r="N1384" s="364"/>
    </row>
    <row r="1385" spans="2:14" s="358" customFormat="1" x14ac:dyDescent="0.2">
      <c r="B1385" s="305">
        <v>41325.409722222219</v>
      </c>
      <c r="C1385" s="117" t="s">
        <v>591</v>
      </c>
      <c r="D1385" s="117" t="s">
        <v>554</v>
      </c>
      <c r="E1385" s="116"/>
      <c r="F1385" s="348">
        <v>5</v>
      </c>
      <c r="G1385" s="348">
        <v>75</v>
      </c>
      <c r="H1385" s="348">
        <v>375</v>
      </c>
      <c r="I1385" s="355">
        <v>3.2632389604625969E-3</v>
      </c>
      <c r="J1385" s="355">
        <v>4.3509852806167955E-5</v>
      </c>
      <c r="K1385" s="355">
        <v>0</v>
      </c>
      <c r="M1385" s="364"/>
      <c r="N1385" s="364"/>
    </row>
    <row r="1386" spans="2:14" s="358" customFormat="1" x14ac:dyDescent="0.2">
      <c r="B1386" s="305">
        <v>41330.352777777778</v>
      </c>
      <c r="C1386" s="117" t="s">
        <v>653</v>
      </c>
      <c r="D1386" s="117" t="s">
        <v>554</v>
      </c>
      <c r="E1386" s="116"/>
      <c r="F1386" s="348">
        <v>40</v>
      </c>
      <c r="G1386" s="348">
        <v>237</v>
      </c>
      <c r="H1386" s="348">
        <v>9480</v>
      </c>
      <c r="I1386" s="355">
        <v>8.2494680920494445E-2</v>
      </c>
      <c r="J1386" s="355">
        <v>3.4807882244934364E-4</v>
      </c>
      <c r="K1386" s="355">
        <v>0</v>
      </c>
      <c r="M1386" s="364"/>
      <c r="N1386" s="364"/>
    </row>
    <row r="1387" spans="2:14" s="358" customFormat="1" x14ac:dyDescent="0.2">
      <c r="B1387" s="305">
        <v>41332.371527777781</v>
      </c>
      <c r="C1387" s="117" t="s">
        <v>700</v>
      </c>
      <c r="D1387" s="117" t="s">
        <v>554</v>
      </c>
      <c r="E1387" s="116"/>
      <c r="F1387" s="348">
        <v>188</v>
      </c>
      <c r="G1387" s="348">
        <v>323</v>
      </c>
      <c r="H1387" s="348">
        <v>60724</v>
      </c>
      <c r="I1387" s="355">
        <v>0.52841846036034856</v>
      </c>
      <c r="J1387" s="355">
        <v>1.6359704655119151E-3</v>
      </c>
      <c r="K1387" s="355">
        <v>0</v>
      </c>
      <c r="M1387" s="364"/>
      <c r="N1387" s="364"/>
    </row>
    <row r="1388" spans="2:14" s="358" customFormat="1" x14ac:dyDescent="0.2">
      <c r="B1388" s="305">
        <v>41331.46875</v>
      </c>
      <c r="C1388" s="117" t="s">
        <v>743</v>
      </c>
      <c r="D1388" s="117" t="s">
        <v>554</v>
      </c>
      <c r="E1388" s="116"/>
      <c r="F1388" s="348">
        <v>1</v>
      </c>
      <c r="G1388" s="348">
        <v>45</v>
      </c>
      <c r="H1388" s="348">
        <v>45</v>
      </c>
      <c r="I1388" s="355">
        <v>3.9158867525551161E-4</v>
      </c>
      <c r="J1388" s="355">
        <v>8.7019705612335906E-6</v>
      </c>
      <c r="K1388" s="355">
        <v>0</v>
      </c>
      <c r="M1388" s="364"/>
      <c r="N1388" s="364"/>
    </row>
    <row r="1389" spans="2:14" s="358" customFormat="1" x14ac:dyDescent="0.2">
      <c r="B1389" s="305">
        <v>41332.465277777781</v>
      </c>
      <c r="C1389" s="117" t="s">
        <v>670</v>
      </c>
      <c r="D1389" s="117" t="s">
        <v>551</v>
      </c>
      <c r="E1389" s="116"/>
      <c r="F1389" s="348">
        <v>90</v>
      </c>
      <c r="G1389" s="348">
        <v>138</v>
      </c>
      <c r="H1389" s="348">
        <v>12420</v>
      </c>
      <c r="I1389" s="355">
        <v>4.8094143705456283E-2</v>
      </c>
      <c r="J1389" s="355">
        <v>3.4850828772069772E-4</v>
      </c>
      <c r="K1389" s="355">
        <v>0</v>
      </c>
      <c r="M1389" s="364"/>
      <c r="N1389" s="364"/>
    </row>
    <row r="1390" spans="2:14" s="358" customFormat="1" x14ac:dyDescent="0.2">
      <c r="B1390" s="305">
        <v>41332.286805555559</v>
      </c>
      <c r="C1390" s="117" t="s">
        <v>791</v>
      </c>
      <c r="D1390" s="117" t="s">
        <v>542</v>
      </c>
      <c r="E1390" s="116"/>
      <c r="F1390" s="348">
        <v>49</v>
      </c>
      <c r="G1390" s="348">
        <v>39</v>
      </c>
      <c r="H1390" s="348">
        <v>1911</v>
      </c>
      <c r="I1390" s="355">
        <v>6.6569361373049682E-3</v>
      </c>
      <c r="J1390" s="355">
        <v>1.7069067018730689E-4</v>
      </c>
      <c r="K1390" s="355">
        <v>0</v>
      </c>
      <c r="M1390" s="364"/>
      <c r="N1390" s="364"/>
    </row>
    <row r="1391" spans="2:14" s="358" customFormat="1" x14ac:dyDescent="0.2">
      <c r="B1391" s="305">
        <v>41319.619444444441</v>
      </c>
      <c r="C1391" s="117" t="s">
        <v>683</v>
      </c>
      <c r="D1391" s="117" t="s">
        <v>554</v>
      </c>
      <c r="E1391" s="116"/>
      <c r="F1391" s="348">
        <v>5</v>
      </c>
      <c r="G1391" s="348">
        <v>190</v>
      </c>
      <c r="H1391" s="348">
        <v>950</v>
      </c>
      <c r="I1391" s="355">
        <v>8.2668720331719112E-3</v>
      </c>
      <c r="J1391" s="355">
        <v>4.3509852806167955E-5</v>
      </c>
      <c r="K1391" s="355">
        <v>0</v>
      </c>
      <c r="M1391" s="364"/>
      <c r="N1391" s="364"/>
    </row>
    <row r="1392" spans="2:14" s="358" customFormat="1" x14ac:dyDescent="0.2">
      <c r="B1392" s="305">
        <v>41336.357638888891</v>
      </c>
      <c r="C1392" s="117" t="s">
        <v>555</v>
      </c>
      <c r="D1392" s="117" t="s">
        <v>542</v>
      </c>
      <c r="E1392" s="116"/>
      <c r="F1392" s="348">
        <v>38</v>
      </c>
      <c r="G1392" s="348">
        <v>313</v>
      </c>
      <c r="H1392" s="348">
        <v>11894</v>
      </c>
      <c r="I1392" s="355">
        <v>4.1432547575669963E-2</v>
      </c>
      <c r="J1392" s="355">
        <v>1.32372356471789E-4</v>
      </c>
      <c r="K1392" s="355">
        <v>0</v>
      </c>
      <c r="M1392" s="364"/>
      <c r="N1392" s="364"/>
    </row>
    <row r="1393" spans="2:14" s="358" customFormat="1" x14ac:dyDescent="0.2">
      <c r="B1393" s="305">
        <v>41336.404861111114</v>
      </c>
      <c r="C1393" s="117" t="s">
        <v>622</v>
      </c>
      <c r="D1393" s="117" t="s">
        <v>554</v>
      </c>
      <c r="E1393" s="116"/>
      <c r="F1393" s="348">
        <v>364</v>
      </c>
      <c r="G1393" s="348">
        <v>421</v>
      </c>
      <c r="H1393" s="348">
        <v>153244</v>
      </c>
      <c r="I1393" s="355">
        <v>1.3335247766856804</v>
      </c>
      <c r="J1393" s="355">
        <v>3.1675172842890271E-3</v>
      </c>
      <c r="K1393" s="355">
        <v>0</v>
      </c>
      <c r="M1393" s="364"/>
      <c r="N1393" s="364"/>
    </row>
    <row r="1394" spans="2:14" s="358" customFormat="1" x14ac:dyDescent="0.2">
      <c r="B1394" s="305">
        <v>41336.375</v>
      </c>
      <c r="C1394" s="117" t="s">
        <v>792</v>
      </c>
      <c r="D1394" s="117" t="s">
        <v>542</v>
      </c>
      <c r="E1394" s="116"/>
      <c r="F1394" s="348">
        <v>160</v>
      </c>
      <c r="G1394" s="348">
        <v>446</v>
      </c>
      <c r="H1394" s="348">
        <v>71360</v>
      </c>
      <c r="I1394" s="355">
        <v>0.24858135152175959</v>
      </c>
      <c r="J1394" s="355">
        <v>5.5735729040753273E-4</v>
      </c>
      <c r="K1394" s="355">
        <v>0</v>
      </c>
      <c r="M1394" s="364"/>
      <c r="N1394" s="364"/>
    </row>
    <row r="1395" spans="2:14" s="358" customFormat="1" x14ac:dyDescent="0.2">
      <c r="B1395" s="305">
        <v>41336.375</v>
      </c>
      <c r="C1395" s="117" t="s">
        <v>550</v>
      </c>
      <c r="D1395" s="117" t="s">
        <v>551</v>
      </c>
      <c r="E1395" s="116"/>
      <c r="F1395" s="348">
        <v>68</v>
      </c>
      <c r="G1395" s="348">
        <v>260</v>
      </c>
      <c r="H1395" s="348">
        <v>17680</v>
      </c>
      <c r="I1395" s="355">
        <v>6.8462516965577064E-2</v>
      </c>
      <c r="J1395" s="355">
        <v>2.6331737294452715E-4</v>
      </c>
      <c r="K1395" s="355">
        <v>0</v>
      </c>
      <c r="M1395" s="364"/>
      <c r="N1395" s="364"/>
    </row>
    <row r="1396" spans="2:14" s="358" customFormat="1" x14ac:dyDescent="0.2">
      <c r="B1396" s="305">
        <v>41336.375</v>
      </c>
      <c r="C1396" s="117" t="s">
        <v>564</v>
      </c>
      <c r="D1396" s="117" t="s">
        <v>554</v>
      </c>
      <c r="E1396" s="116"/>
      <c r="F1396" s="348">
        <v>65</v>
      </c>
      <c r="G1396" s="348">
        <v>365</v>
      </c>
      <c r="H1396" s="348">
        <v>23725</v>
      </c>
      <c r="I1396" s="355">
        <v>0.20645425156526695</v>
      </c>
      <c r="J1396" s="355">
        <v>5.6562808648018346E-4</v>
      </c>
      <c r="K1396" s="355">
        <v>0</v>
      </c>
      <c r="M1396" s="364"/>
      <c r="N1396" s="364"/>
    </row>
    <row r="1397" spans="2:14" s="358" customFormat="1" x14ac:dyDescent="0.2">
      <c r="B1397" s="305">
        <v>41329.559027777781</v>
      </c>
      <c r="C1397" s="117" t="s">
        <v>656</v>
      </c>
      <c r="D1397" s="117" t="s">
        <v>554</v>
      </c>
      <c r="E1397" s="116"/>
      <c r="F1397" s="348">
        <v>2</v>
      </c>
      <c r="G1397" s="348">
        <v>75</v>
      </c>
      <c r="H1397" s="348">
        <v>150</v>
      </c>
      <c r="I1397" s="355">
        <v>1.3052955841850386E-3</v>
      </c>
      <c r="J1397" s="355">
        <v>1.7403941122467181E-5</v>
      </c>
      <c r="K1397" s="355">
        <v>0</v>
      </c>
      <c r="M1397" s="364"/>
      <c r="N1397" s="364"/>
    </row>
    <row r="1398" spans="2:14" s="358" customFormat="1" x14ac:dyDescent="0.2">
      <c r="B1398" s="305">
        <v>41332.37222222222</v>
      </c>
      <c r="C1398" s="117" t="s">
        <v>717</v>
      </c>
      <c r="D1398" s="117" t="s">
        <v>542</v>
      </c>
      <c r="E1398" s="116"/>
      <c r="F1398" s="348">
        <v>71</v>
      </c>
      <c r="G1398" s="348">
        <v>189</v>
      </c>
      <c r="H1398" s="348">
        <v>13419</v>
      </c>
      <c r="I1398" s="355">
        <v>4.6744859249866759E-2</v>
      </c>
      <c r="J1398" s="355">
        <v>2.4732729761834261E-4</v>
      </c>
      <c r="K1398" s="355">
        <v>0</v>
      </c>
      <c r="M1398" s="364"/>
      <c r="N1398" s="364"/>
    </row>
    <row r="1399" spans="2:14" s="358" customFormat="1" x14ac:dyDescent="0.2">
      <c r="B1399" s="305">
        <v>41333.354166666664</v>
      </c>
      <c r="C1399" s="117" t="s">
        <v>630</v>
      </c>
      <c r="D1399" s="117" t="s">
        <v>554</v>
      </c>
      <c r="E1399" s="116"/>
      <c r="F1399" s="348">
        <v>18</v>
      </c>
      <c r="G1399" s="348">
        <v>225</v>
      </c>
      <c r="H1399" s="348">
        <v>4050</v>
      </c>
      <c r="I1399" s="355">
        <v>3.5242980772996042E-2</v>
      </c>
      <c r="J1399" s="355">
        <v>1.5663547010220463E-4</v>
      </c>
      <c r="K1399" s="355">
        <v>0</v>
      </c>
      <c r="M1399" s="364"/>
      <c r="N1399" s="364"/>
    </row>
    <row r="1400" spans="2:14" s="358" customFormat="1" x14ac:dyDescent="0.2">
      <c r="B1400" s="305">
        <v>41332.378472222219</v>
      </c>
      <c r="C1400" s="117" t="s">
        <v>630</v>
      </c>
      <c r="D1400" s="117" t="s">
        <v>554</v>
      </c>
      <c r="E1400" s="116"/>
      <c r="F1400" s="348">
        <v>1</v>
      </c>
      <c r="G1400" s="348">
        <v>115</v>
      </c>
      <c r="H1400" s="348">
        <v>115</v>
      </c>
      <c r="I1400" s="355">
        <v>1.0007266145418631E-3</v>
      </c>
      <c r="J1400" s="355">
        <v>8.7019705612335906E-6</v>
      </c>
      <c r="K1400" s="355">
        <v>0</v>
      </c>
      <c r="M1400" s="364"/>
      <c r="N1400" s="364"/>
    </row>
    <row r="1401" spans="2:14" s="358" customFormat="1" x14ac:dyDescent="0.2">
      <c r="B1401" s="305">
        <v>41333.347222222219</v>
      </c>
      <c r="C1401" s="117" t="s">
        <v>630</v>
      </c>
      <c r="D1401" s="117" t="s">
        <v>554</v>
      </c>
      <c r="E1401" s="116"/>
      <c r="F1401" s="348">
        <v>15</v>
      </c>
      <c r="G1401" s="348">
        <v>240</v>
      </c>
      <c r="H1401" s="348">
        <v>3600</v>
      </c>
      <c r="I1401" s="355">
        <v>3.1327094020440927E-2</v>
      </c>
      <c r="J1401" s="355">
        <v>1.3052955841850387E-4</v>
      </c>
      <c r="K1401" s="355">
        <v>0</v>
      </c>
      <c r="M1401" s="364"/>
      <c r="N1401" s="364"/>
    </row>
    <row r="1402" spans="2:14" s="358" customFormat="1" x14ac:dyDescent="0.2">
      <c r="B1402" s="305">
        <v>41333.520833333336</v>
      </c>
      <c r="C1402" s="117" t="s">
        <v>630</v>
      </c>
      <c r="D1402" s="117" t="s">
        <v>554</v>
      </c>
      <c r="E1402" s="116"/>
      <c r="F1402" s="348">
        <v>35</v>
      </c>
      <c r="G1402" s="348">
        <v>150</v>
      </c>
      <c r="H1402" s="348">
        <v>5250</v>
      </c>
      <c r="I1402" s="355">
        <v>4.5685345446476351E-2</v>
      </c>
      <c r="J1402" s="355">
        <v>3.0456896964317572E-4</v>
      </c>
      <c r="K1402" s="355">
        <v>0</v>
      </c>
      <c r="M1402" s="364"/>
      <c r="N1402" s="364"/>
    </row>
    <row r="1403" spans="2:14" s="358" customFormat="1" x14ac:dyDescent="0.2">
      <c r="B1403" s="305">
        <v>41333.5625</v>
      </c>
      <c r="C1403" s="117" t="s">
        <v>630</v>
      </c>
      <c r="D1403" s="117" t="s">
        <v>554</v>
      </c>
      <c r="E1403" s="116"/>
      <c r="F1403" s="348">
        <v>5</v>
      </c>
      <c r="G1403" s="348">
        <v>90</v>
      </c>
      <c r="H1403" s="348">
        <v>450</v>
      </c>
      <c r="I1403" s="355">
        <v>3.9158867525551158E-3</v>
      </c>
      <c r="J1403" s="355">
        <v>4.3509852806167955E-5</v>
      </c>
      <c r="K1403" s="355">
        <v>0</v>
      </c>
      <c r="M1403" s="364"/>
      <c r="N1403" s="364"/>
    </row>
    <row r="1404" spans="2:14" s="358" customFormat="1" x14ac:dyDescent="0.2">
      <c r="B1404" s="305">
        <v>41334.375</v>
      </c>
      <c r="C1404" s="117" t="s">
        <v>630</v>
      </c>
      <c r="D1404" s="117" t="s">
        <v>554</v>
      </c>
      <c r="E1404" s="116"/>
      <c r="F1404" s="348">
        <v>1</v>
      </c>
      <c r="G1404" s="348">
        <v>125</v>
      </c>
      <c r="H1404" s="348">
        <v>125</v>
      </c>
      <c r="I1404" s="355">
        <v>1.0877463201541988E-3</v>
      </c>
      <c r="J1404" s="355">
        <v>8.7019705612335906E-6</v>
      </c>
      <c r="K1404" s="355">
        <v>0</v>
      </c>
      <c r="M1404" s="364"/>
      <c r="N1404" s="364"/>
    </row>
    <row r="1405" spans="2:14" s="358" customFormat="1" x14ac:dyDescent="0.2">
      <c r="B1405" s="305">
        <v>41333.397916666669</v>
      </c>
      <c r="C1405" s="117" t="s">
        <v>674</v>
      </c>
      <c r="D1405" s="117" t="s">
        <v>551</v>
      </c>
      <c r="E1405" s="116"/>
      <c r="F1405" s="348">
        <v>4</v>
      </c>
      <c r="G1405" s="348">
        <v>117</v>
      </c>
      <c r="H1405" s="348">
        <v>468</v>
      </c>
      <c r="I1405" s="355">
        <v>1.8122430961476281E-3</v>
      </c>
      <c r="J1405" s="355">
        <v>1.5489257232031008E-5</v>
      </c>
      <c r="K1405" s="355">
        <v>0</v>
      </c>
      <c r="M1405" s="364"/>
      <c r="N1405" s="364"/>
    </row>
    <row r="1406" spans="2:14" s="358" customFormat="1" x14ac:dyDescent="0.2">
      <c r="B1406" s="305">
        <v>41333.395833333336</v>
      </c>
      <c r="C1406" s="117" t="s">
        <v>612</v>
      </c>
      <c r="D1406" s="117" t="s">
        <v>551</v>
      </c>
      <c r="E1406" s="116"/>
      <c r="F1406" s="348">
        <v>1</v>
      </c>
      <c r="G1406" s="348">
        <v>30</v>
      </c>
      <c r="H1406" s="348">
        <v>30</v>
      </c>
      <c r="I1406" s="355">
        <v>1.1616942924023257E-4</v>
      </c>
      <c r="J1406" s="355">
        <v>3.872314308007752E-6</v>
      </c>
      <c r="K1406" s="355">
        <v>0</v>
      </c>
      <c r="M1406" s="364"/>
      <c r="N1406" s="364"/>
    </row>
    <row r="1407" spans="2:14" s="358" customFormat="1" x14ac:dyDescent="0.2">
      <c r="B1407" s="305">
        <v>41333.59652777778</v>
      </c>
      <c r="C1407" s="117" t="s">
        <v>612</v>
      </c>
      <c r="D1407" s="117" t="s">
        <v>551</v>
      </c>
      <c r="E1407" s="116"/>
      <c r="F1407" s="348">
        <v>4</v>
      </c>
      <c r="G1407" s="348">
        <v>34</v>
      </c>
      <c r="H1407" s="348">
        <v>136</v>
      </c>
      <c r="I1407" s="355">
        <v>5.266347458890543E-4</v>
      </c>
      <c r="J1407" s="355">
        <v>1.5489257232031008E-5</v>
      </c>
      <c r="K1407" s="355">
        <v>0</v>
      </c>
      <c r="M1407" s="364"/>
      <c r="N1407" s="364"/>
    </row>
    <row r="1408" spans="2:14" s="358" customFormat="1" x14ac:dyDescent="0.2">
      <c r="B1408" s="305">
        <v>41334.458333333336</v>
      </c>
      <c r="C1408" s="117" t="s">
        <v>793</v>
      </c>
      <c r="D1408" s="117" t="s">
        <v>542</v>
      </c>
      <c r="E1408" s="116"/>
      <c r="F1408" s="348">
        <v>1</v>
      </c>
      <c r="G1408" s="348">
        <v>45</v>
      </c>
      <c r="H1408" s="348">
        <v>45</v>
      </c>
      <c r="I1408" s="355">
        <v>1.5675673792711855E-4</v>
      </c>
      <c r="J1408" s="355">
        <v>3.4834830650470794E-6</v>
      </c>
      <c r="K1408" s="355">
        <v>0</v>
      </c>
      <c r="M1408" s="364"/>
      <c r="N1408" s="364"/>
    </row>
    <row r="1409" spans="2:14" s="358" customFormat="1" x14ac:dyDescent="0.2">
      <c r="B1409" s="305">
        <v>41333.588888888888</v>
      </c>
      <c r="C1409" s="117" t="s">
        <v>612</v>
      </c>
      <c r="D1409" s="117" t="s">
        <v>551</v>
      </c>
      <c r="E1409" s="116"/>
      <c r="F1409" s="348">
        <v>1</v>
      </c>
      <c r="G1409" s="348">
        <v>42</v>
      </c>
      <c r="H1409" s="348">
        <v>42</v>
      </c>
      <c r="I1409" s="355">
        <v>1.6263720093632561E-4</v>
      </c>
      <c r="J1409" s="355">
        <v>3.872314308007752E-6</v>
      </c>
      <c r="K1409" s="355">
        <v>0</v>
      </c>
      <c r="M1409" s="364"/>
      <c r="N1409" s="364"/>
    </row>
    <row r="1410" spans="2:14" s="358" customFormat="1" x14ac:dyDescent="0.2">
      <c r="B1410" s="305">
        <v>41333.447916666664</v>
      </c>
      <c r="C1410" s="117" t="s">
        <v>671</v>
      </c>
      <c r="D1410" s="117" t="s">
        <v>554</v>
      </c>
      <c r="E1410" s="116"/>
      <c r="F1410" s="348">
        <v>1</v>
      </c>
      <c r="G1410" s="348">
        <v>85</v>
      </c>
      <c r="H1410" s="348">
        <v>85</v>
      </c>
      <c r="I1410" s="355">
        <v>7.3966749770485525E-4</v>
      </c>
      <c r="J1410" s="355">
        <v>8.7019705612335906E-6</v>
      </c>
      <c r="K1410" s="355">
        <v>0</v>
      </c>
      <c r="M1410" s="364"/>
      <c r="N1410" s="364"/>
    </row>
    <row r="1411" spans="2:14" s="358" customFormat="1" x14ac:dyDescent="0.2">
      <c r="B1411" s="305">
        <v>41333.527777777781</v>
      </c>
      <c r="C1411" s="117" t="s">
        <v>690</v>
      </c>
      <c r="D1411" s="117" t="s">
        <v>551</v>
      </c>
      <c r="E1411" s="116"/>
      <c r="F1411" s="348">
        <v>1</v>
      </c>
      <c r="G1411" s="348">
        <v>65</v>
      </c>
      <c r="H1411" s="348">
        <v>65</v>
      </c>
      <c r="I1411" s="355">
        <v>2.517004300205039E-4</v>
      </c>
      <c r="J1411" s="355">
        <v>3.872314308007752E-6</v>
      </c>
      <c r="K1411" s="355">
        <v>0</v>
      </c>
      <c r="M1411" s="364"/>
      <c r="N1411" s="364"/>
    </row>
    <row r="1412" spans="2:14" s="358" customFormat="1" x14ac:dyDescent="0.2">
      <c r="B1412" s="305">
        <v>41327.375</v>
      </c>
      <c r="C1412" s="117" t="s">
        <v>690</v>
      </c>
      <c r="D1412" s="117" t="s">
        <v>551</v>
      </c>
      <c r="E1412" s="116"/>
      <c r="F1412" s="348">
        <v>1</v>
      </c>
      <c r="G1412" s="348">
        <v>75</v>
      </c>
      <c r="H1412" s="348">
        <v>75</v>
      </c>
      <c r="I1412" s="355">
        <v>2.9042357310058142E-4</v>
      </c>
      <c r="J1412" s="355">
        <v>3.872314308007752E-6</v>
      </c>
      <c r="K1412" s="355">
        <v>0</v>
      </c>
      <c r="M1412" s="364"/>
      <c r="N1412" s="364"/>
    </row>
    <row r="1413" spans="2:14" s="358" customFormat="1" x14ac:dyDescent="0.2">
      <c r="B1413" s="305">
        <v>41331.381944444445</v>
      </c>
      <c r="C1413" s="117" t="s">
        <v>705</v>
      </c>
      <c r="D1413" s="117" t="s">
        <v>554</v>
      </c>
      <c r="E1413" s="116"/>
      <c r="F1413" s="348">
        <v>22</v>
      </c>
      <c r="G1413" s="348">
        <v>205</v>
      </c>
      <c r="H1413" s="348">
        <v>4510</v>
      </c>
      <c r="I1413" s="355">
        <v>3.9245887231163498E-2</v>
      </c>
      <c r="J1413" s="355">
        <v>1.91443352347139E-4</v>
      </c>
      <c r="K1413" s="355">
        <v>0</v>
      </c>
      <c r="M1413" s="364"/>
      <c r="N1413" s="364"/>
    </row>
    <row r="1414" spans="2:14" s="358" customFormat="1" x14ac:dyDescent="0.2">
      <c r="B1414" s="305">
        <v>41330.333333333336</v>
      </c>
      <c r="C1414" s="117" t="s">
        <v>634</v>
      </c>
      <c r="D1414" s="117" t="s">
        <v>542</v>
      </c>
      <c r="E1414" s="116"/>
      <c r="F1414" s="348">
        <v>1</v>
      </c>
      <c r="G1414" s="348">
        <v>450</v>
      </c>
      <c r="H1414" s="348">
        <v>450</v>
      </c>
      <c r="I1414" s="355">
        <v>1.5675673792711856E-3</v>
      </c>
      <c r="J1414" s="355">
        <v>3.4834830650470794E-6</v>
      </c>
      <c r="K1414" s="355">
        <v>0</v>
      </c>
      <c r="M1414" s="364"/>
      <c r="N1414" s="364"/>
    </row>
    <row r="1415" spans="2:14" s="358" customFormat="1" x14ac:dyDescent="0.2">
      <c r="B1415" s="305">
        <v>41330.392361111109</v>
      </c>
      <c r="C1415" s="117" t="s">
        <v>746</v>
      </c>
      <c r="D1415" s="117" t="s">
        <v>542</v>
      </c>
      <c r="E1415" s="116"/>
      <c r="F1415" s="348">
        <v>102</v>
      </c>
      <c r="G1415" s="348">
        <v>285</v>
      </c>
      <c r="H1415" s="348">
        <v>29070</v>
      </c>
      <c r="I1415" s="355">
        <v>0.10126485270091859</v>
      </c>
      <c r="J1415" s="355">
        <v>3.5531527263480209E-4</v>
      </c>
      <c r="K1415" s="355">
        <v>0</v>
      </c>
      <c r="M1415" s="364"/>
      <c r="N1415" s="364"/>
    </row>
    <row r="1416" spans="2:14" s="358" customFormat="1" x14ac:dyDescent="0.2">
      <c r="B1416" s="305">
        <v>41331.381944444445</v>
      </c>
      <c r="C1416" s="117" t="s">
        <v>623</v>
      </c>
      <c r="D1416" s="117" t="s">
        <v>554</v>
      </c>
      <c r="E1416" s="116"/>
      <c r="F1416" s="348">
        <v>85</v>
      </c>
      <c r="G1416" s="348">
        <v>135</v>
      </c>
      <c r="H1416" s="348">
        <v>11475</v>
      </c>
      <c r="I1416" s="355">
        <v>9.9855112190155457E-2</v>
      </c>
      <c r="J1416" s="355">
        <v>7.3966749770485525E-4</v>
      </c>
      <c r="K1416" s="355">
        <v>0</v>
      </c>
      <c r="M1416" s="364"/>
      <c r="N1416" s="364"/>
    </row>
    <row r="1417" spans="2:14" s="358" customFormat="1" x14ac:dyDescent="0.2">
      <c r="B1417" s="305">
        <v>41335.316666666666</v>
      </c>
      <c r="C1417" s="117" t="s">
        <v>794</v>
      </c>
      <c r="D1417" s="117" t="s">
        <v>542</v>
      </c>
      <c r="E1417" s="116"/>
      <c r="F1417" s="348">
        <v>393</v>
      </c>
      <c r="G1417" s="348">
        <v>5.3715012722646307</v>
      </c>
      <c r="H1417" s="348">
        <v>2111</v>
      </c>
      <c r="I1417" s="355">
        <v>7.3536327503143841E-3</v>
      </c>
      <c r="J1417" s="355">
        <v>1.3690088445635022E-3</v>
      </c>
      <c r="K1417" s="355">
        <v>0</v>
      </c>
      <c r="M1417" s="364"/>
      <c r="N1417" s="364"/>
    </row>
    <row r="1418" spans="2:14" s="358" customFormat="1" x14ac:dyDescent="0.2">
      <c r="B1418" s="305">
        <v>41332.388888888891</v>
      </c>
      <c r="C1418" s="117" t="s">
        <v>595</v>
      </c>
      <c r="D1418" s="117" t="s">
        <v>554</v>
      </c>
      <c r="E1418" s="116"/>
      <c r="F1418" s="348">
        <v>21</v>
      </c>
      <c r="G1418" s="348">
        <v>400</v>
      </c>
      <c r="H1418" s="348">
        <v>8400</v>
      </c>
      <c r="I1418" s="355">
        <v>7.3096552714362162E-2</v>
      </c>
      <c r="J1418" s="355">
        <v>1.8274138178590543E-4</v>
      </c>
      <c r="K1418" s="355">
        <v>0</v>
      </c>
      <c r="M1418" s="364"/>
      <c r="N1418" s="364"/>
    </row>
    <row r="1419" spans="2:14" s="358" customFormat="1" x14ac:dyDescent="0.2">
      <c r="B1419" s="305">
        <v>41332.381944444445</v>
      </c>
      <c r="C1419" s="117" t="s">
        <v>613</v>
      </c>
      <c r="D1419" s="117" t="s">
        <v>554</v>
      </c>
      <c r="E1419" s="116"/>
      <c r="F1419" s="348">
        <v>193</v>
      </c>
      <c r="G1419" s="348">
        <v>315</v>
      </c>
      <c r="H1419" s="348">
        <v>60795</v>
      </c>
      <c r="I1419" s="355">
        <v>0.52903630027019621</v>
      </c>
      <c r="J1419" s="355">
        <v>1.6794803183180832E-3</v>
      </c>
      <c r="K1419" s="355">
        <v>0</v>
      </c>
      <c r="M1419" s="364"/>
      <c r="N1419" s="364"/>
    </row>
    <row r="1420" spans="2:14" s="358" customFormat="1" x14ac:dyDescent="0.2">
      <c r="B1420" s="305">
        <v>41332.35833333333</v>
      </c>
      <c r="C1420" s="117" t="s">
        <v>795</v>
      </c>
      <c r="D1420" s="117" t="s">
        <v>542</v>
      </c>
      <c r="E1420" s="116"/>
      <c r="F1420" s="348">
        <v>347</v>
      </c>
      <c r="G1420" s="348">
        <v>269</v>
      </c>
      <c r="H1420" s="348">
        <v>93343</v>
      </c>
      <c r="I1420" s="355">
        <v>0.32515875974068953</v>
      </c>
      <c r="J1420" s="355">
        <v>1.2087686235713365E-3</v>
      </c>
      <c r="K1420" s="355">
        <v>0</v>
      </c>
      <c r="M1420" s="364"/>
      <c r="N1420" s="364"/>
    </row>
    <row r="1421" spans="2:14" s="358" customFormat="1" x14ac:dyDescent="0.2">
      <c r="B1421" s="305">
        <v>41337.375</v>
      </c>
      <c r="C1421" s="117" t="s">
        <v>657</v>
      </c>
      <c r="D1421" s="117" t="s">
        <v>551</v>
      </c>
      <c r="E1421" s="116"/>
      <c r="F1421" s="348">
        <v>93</v>
      </c>
      <c r="G1421" s="348">
        <v>301</v>
      </c>
      <c r="H1421" s="348">
        <v>27993</v>
      </c>
      <c r="I1421" s="355">
        <v>0.10839769442406101</v>
      </c>
      <c r="J1421" s="355">
        <v>3.6012523064472097E-4</v>
      </c>
      <c r="K1421" s="355">
        <v>0</v>
      </c>
      <c r="M1421" s="364"/>
      <c r="N1421" s="364"/>
    </row>
    <row r="1422" spans="2:14" s="358" customFormat="1" x14ac:dyDescent="0.2">
      <c r="B1422" s="305">
        <v>41337.415277777778</v>
      </c>
      <c r="C1422" s="117" t="s">
        <v>629</v>
      </c>
      <c r="D1422" s="117" t="s">
        <v>551</v>
      </c>
      <c r="E1422" s="116"/>
      <c r="F1422" s="348">
        <v>3</v>
      </c>
      <c r="G1422" s="348">
        <v>458.33333333333331</v>
      </c>
      <c r="H1422" s="348">
        <v>1375</v>
      </c>
      <c r="I1422" s="355">
        <v>5.3244321735106594E-3</v>
      </c>
      <c r="J1422" s="355">
        <v>1.1616942924023257E-5</v>
      </c>
      <c r="K1422" s="355">
        <v>0</v>
      </c>
      <c r="M1422" s="364"/>
      <c r="N1422" s="364"/>
    </row>
    <row r="1423" spans="2:14" s="358" customFormat="1" x14ac:dyDescent="0.2">
      <c r="B1423" s="305">
        <v>41337.427083333336</v>
      </c>
      <c r="C1423" s="117" t="s">
        <v>681</v>
      </c>
      <c r="D1423" s="117" t="s">
        <v>554</v>
      </c>
      <c r="E1423" s="116"/>
      <c r="F1423" s="348">
        <v>13</v>
      </c>
      <c r="G1423" s="348">
        <v>75</v>
      </c>
      <c r="H1423" s="348">
        <v>975</v>
      </c>
      <c r="I1423" s="355">
        <v>8.4844212972027509E-3</v>
      </c>
      <c r="J1423" s="355">
        <v>1.1312561729603669E-4</v>
      </c>
      <c r="K1423" s="355">
        <v>0</v>
      </c>
      <c r="M1423" s="364"/>
      <c r="N1423" s="364"/>
    </row>
    <row r="1424" spans="2:14" s="358" customFormat="1" x14ac:dyDescent="0.2">
      <c r="B1424" s="305">
        <v>41337.375</v>
      </c>
      <c r="C1424" s="117" t="s">
        <v>626</v>
      </c>
      <c r="D1424" s="117" t="s">
        <v>554</v>
      </c>
      <c r="E1424" s="116"/>
      <c r="F1424" s="348">
        <v>84</v>
      </c>
      <c r="G1424" s="348">
        <v>380</v>
      </c>
      <c r="H1424" s="348">
        <v>31920</v>
      </c>
      <c r="I1424" s="355">
        <v>0.27776690031457624</v>
      </c>
      <c r="J1424" s="355">
        <v>7.309655271436217E-4</v>
      </c>
      <c r="K1424" s="355">
        <v>0</v>
      </c>
      <c r="M1424" s="364"/>
      <c r="N1424" s="364"/>
    </row>
    <row r="1425" spans="2:14" s="358" customFormat="1" x14ac:dyDescent="0.2">
      <c r="B1425" s="305">
        <v>41337.390277777777</v>
      </c>
      <c r="C1425" s="117" t="s">
        <v>560</v>
      </c>
      <c r="D1425" s="117" t="s">
        <v>551</v>
      </c>
      <c r="E1425" s="116"/>
      <c r="F1425" s="348">
        <v>1</v>
      </c>
      <c r="G1425" s="348">
        <v>368</v>
      </c>
      <c r="H1425" s="348">
        <v>368</v>
      </c>
      <c r="I1425" s="355">
        <v>1.4250116653468528E-3</v>
      </c>
      <c r="J1425" s="355">
        <v>3.872314308007752E-6</v>
      </c>
      <c r="K1425" s="355">
        <v>0</v>
      </c>
      <c r="M1425" s="364"/>
      <c r="N1425" s="364"/>
    </row>
    <row r="1426" spans="2:14" s="358" customFormat="1" x14ac:dyDescent="0.2">
      <c r="B1426" s="305">
        <v>41337.392361111109</v>
      </c>
      <c r="C1426" s="117" t="s">
        <v>569</v>
      </c>
      <c r="D1426" s="117" t="s">
        <v>551</v>
      </c>
      <c r="E1426" s="116"/>
      <c r="F1426" s="348">
        <v>1</v>
      </c>
      <c r="G1426" s="348">
        <v>60</v>
      </c>
      <c r="H1426" s="348">
        <v>60</v>
      </c>
      <c r="I1426" s="355">
        <v>2.3233885848046514E-4</v>
      </c>
      <c r="J1426" s="355">
        <v>3.872314308007752E-6</v>
      </c>
      <c r="K1426" s="355">
        <v>0</v>
      </c>
      <c r="M1426" s="364"/>
      <c r="N1426" s="364"/>
    </row>
    <row r="1427" spans="2:14" s="358" customFormat="1" x14ac:dyDescent="0.2">
      <c r="B1427" s="305">
        <v>41337.388888888891</v>
      </c>
      <c r="C1427" s="117" t="s">
        <v>569</v>
      </c>
      <c r="D1427" s="117" t="s">
        <v>551</v>
      </c>
      <c r="E1427" s="116"/>
      <c r="F1427" s="348">
        <v>3</v>
      </c>
      <c r="G1427" s="348">
        <v>125</v>
      </c>
      <c r="H1427" s="348">
        <v>375</v>
      </c>
      <c r="I1427" s="355">
        <v>1.4521178655029071E-3</v>
      </c>
      <c r="J1427" s="355">
        <v>1.1616942924023257E-5</v>
      </c>
      <c r="K1427" s="355">
        <v>0</v>
      </c>
      <c r="M1427" s="364"/>
      <c r="N1427" s="364"/>
    </row>
    <row r="1428" spans="2:14" s="358" customFormat="1" x14ac:dyDescent="0.2">
      <c r="B1428" s="305">
        <v>41337.383333333331</v>
      </c>
      <c r="C1428" s="117" t="s">
        <v>678</v>
      </c>
      <c r="D1428" s="117" t="s">
        <v>554</v>
      </c>
      <c r="E1428" s="116"/>
      <c r="F1428" s="348">
        <v>2</v>
      </c>
      <c r="G1428" s="348">
        <v>403</v>
      </c>
      <c r="H1428" s="348">
        <v>806</v>
      </c>
      <c r="I1428" s="355">
        <v>7.0137882723542745E-3</v>
      </c>
      <c r="J1428" s="355">
        <v>1.7403941122467181E-5</v>
      </c>
      <c r="K1428" s="355">
        <v>0</v>
      </c>
      <c r="M1428" s="364"/>
      <c r="N1428" s="364"/>
    </row>
    <row r="1429" spans="2:14" s="358" customFormat="1" x14ac:dyDescent="0.2">
      <c r="B1429" s="305">
        <v>41336.548611111109</v>
      </c>
      <c r="C1429" s="117" t="s">
        <v>707</v>
      </c>
      <c r="D1429" s="117" t="s">
        <v>554</v>
      </c>
      <c r="E1429" s="116"/>
      <c r="F1429" s="348">
        <v>6</v>
      </c>
      <c r="G1429" s="348">
        <v>100</v>
      </c>
      <c r="H1429" s="348">
        <v>600</v>
      </c>
      <c r="I1429" s="355">
        <v>5.2211823367401544E-3</v>
      </c>
      <c r="J1429" s="355">
        <v>5.2211823367401547E-5</v>
      </c>
      <c r="K1429" s="355">
        <v>0</v>
      </c>
      <c r="M1429" s="364"/>
      <c r="N1429" s="364"/>
    </row>
    <row r="1430" spans="2:14" s="358" customFormat="1" x14ac:dyDescent="0.2">
      <c r="B1430" s="305">
        <v>41334.395833333336</v>
      </c>
      <c r="C1430" s="117" t="s">
        <v>612</v>
      </c>
      <c r="D1430" s="117" t="s">
        <v>551</v>
      </c>
      <c r="E1430" s="116"/>
      <c r="F1430" s="348">
        <v>1</v>
      </c>
      <c r="G1430" s="348">
        <v>45</v>
      </c>
      <c r="H1430" s="348">
        <v>45</v>
      </c>
      <c r="I1430" s="355">
        <v>1.7425414386034886E-4</v>
      </c>
      <c r="J1430" s="355">
        <v>3.872314308007752E-6</v>
      </c>
      <c r="K1430" s="355">
        <v>0</v>
      </c>
      <c r="M1430" s="364"/>
      <c r="N1430" s="364"/>
    </row>
    <row r="1431" spans="2:14" s="358" customFormat="1" x14ac:dyDescent="0.2">
      <c r="B1431" s="305">
        <v>41334.395833333336</v>
      </c>
      <c r="C1431" s="117" t="s">
        <v>612</v>
      </c>
      <c r="D1431" s="117" t="s">
        <v>551</v>
      </c>
      <c r="E1431" s="116"/>
      <c r="F1431" s="348">
        <v>1</v>
      </c>
      <c r="G1431" s="348">
        <v>112</v>
      </c>
      <c r="H1431" s="348">
        <v>112</v>
      </c>
      <c r="I1431" s="355">
        <v>4.3369920249686824E-4</v>
      </c>
      <c r="J1431" s="355">
        <v>3.872314308007752E-6</v>
      </c>
      <c r="K1431" s="355">
        <v>0</v>
      </c>
      <c r="M1431" s="364"/>
      <c r="N1431" s="364"/>
    </row>
    <row r="1432" spans="2:14" s="358" customFormat="1" x14ac:dyDescent="0.2">
      <c r="B1432" s="305">
        <v>41334.489583333336</v>
      </c>
      <c r="C1432" s="117" t="s">
        <v>612</v>
      </c>
      <c r="D1432" s="117" t="s">
        <v>551</v>
      </c>
      <c r="E1432" s="116"/>
      <c r="F1432" s="348">
        <v>1</v>
      </c>
      <c r="G1432" s="348">
        <v>75</v>
      </c>
      <c r="H1432" s="348">
        <v>75</v>
      </c>
      <c r="I1432" s="355">
        <v>2.9042357310058142E-4</v>
      </c>
      <c r="J1432" s="355">
        <v>3.872314308007752E-6</v>
      </c>
      <c r="K1432" s="355">
        <v>0</v>
      </c>
      <c r="M1432" s="364"/>
      <c r="N1432" s="364"/>
    </row>
    <row r="1433" spans="2:14" s="358" customFormat="1" x14ac:dyDescent="0.2">
      <c r="B1433" s="305">
        <v>41334.459027777775</v>
      </c>
      <c r="C1433" s="117" t="s">
        <v>612</v>
      </c>
      <c r="D1433" s="117" t="s">
        <v>551</v>
      </c>
      <c r="E1433" s="116"/>
      <c r="F1433" s="348">
        <v>124</v>
      </c>
      <c r="G1433" s="348">
        <v>28.25</v>
      </c>
      <c r="H1433" s="348">
        <v>3503</v>
      </c>
      <c r="I1433" s="355">
        <v>1.3564717020951156E-2</v>
      </c>
      <c r="J1433" s="355">
        <v>4.801669741929613E-4</v>
      </c>
      <c r="K1433" s="355">
        <v>0</v>
      </c>
      <c r="M1433" s="364"/>
      <c r="N1433" s="364"/>
    </row>
    <row r="1434" spans="2:14" s="358" customFormat="1" x14ac:dyDescent="0.2">
      <c r="B1434" s="305">
        <v>41331.354166666664</v>
      </c>
      <c r="C1434" s="117" t="s">
        <v>796</v>
      </c>
      <c r="D1434" s="117" t="s">
        <v>554</v>
      </c>
      <c r="E1434" s="116"/>
      <c r="F1434" s="348">
        <v>1034</v>
      </c>
      <c r="G1434" s="348">
        <v>403</v>
      </c>
      <c r="H1434" s="348">
        <v>416702</v>
      </c>
      <c r="I1434" s="355">
        <v>3.6261285368071601</v>
      </c>
      <c r="J1434" s="355">
        <v>8.9978375603155334E-3</v>
      </c>
      <c r="K1434" s="355">
        <v>0</v>
      </c>
      <c r="M1434" s="364"/>
      <c r="N1434" s="364"/>
    </row>
    <row r="1435" spans="2:14" s="358" customFormat="1" x14ac:dyDescent="0.2">
      <c r="B1435" s="305">
        <v>41335.378472222219</v>
      </c>
      <c r="C1435" s="117" t="s">
        <v>663</v>
      </c>
      <c r="D1435" s="117" t="s">
        <v>551</v>
      </c>
      <c r="E1435" s="116"/>
      <c r="F1435" s="348">
        <v>38</v>
      </c>
      <c r="G1435" s="348">
        <v>210</v>
      </c>
      <c r="H1435" s="348">
        <v>7980</v>
      </c>
      <c r="I1435" s="355">
        <v>3.0901068177901864E-2</v>
      </c>
      <c r="J1435" s="355">
        <v>1.4714794370429459E-4</v>
      </c>
      <c r="K1435" s="355">
        <v>0</v>
      </c>
      <c r="M1435" s="364"/>
      <c r="N1435" s="364"/>
    </row>
    <row r="1436" spans="2:14" s="358" customFormat="1" x14ac:dyDescent="0.2">
      <c r="B1436" s="305">
        <v>41332.520833333336</v>
      </c>
      <c r="C1436" s="117" t="s">
        <v>664</v>
      </c>
      <c r="D1436" s="117" t="s">
        <v>551</v>
      </c>
      <c r="E1436" s="116"/>
      <c r="F1436" s="348">
        <v>2</v>
      </c>
      <c r="G1436" s="348">
        <v>125</v>
      </c>
      <c r="H1436" s="348">
        <v>250</v>
      </c>
      <c r="I1436" s="355">
        <v>9.6807857700193813E-4</v>
      </c>
      <c r="J1436" s="355">
        <v>7.7446286160155041E-6</v>
      </c>
      <c r="K1436" s="355">
        <v>0</v>
      </c>
      <c r="M1436" s="364"/>
      <c r="N1436" s="364"/>
    </row>
    <row r="1437" spans="2:14" s="358" customFormat="1" x14ac:dyDescent="0.2">
      <c r="B1437" s="305">
        <v>41332.368055555555</v>
      </c>
      <c r="C1437" s="117" t="s">
        <v>683</v>
      </c>
      <c r="D1437" s="117" t="s">
        <v>554</v>
      </c>
      <c r="E1437" s="116"/>
      <c r="F1437" s="348">
        <v>211</v>
      </c>
      <c r="G1437" s="348">
        <v>205</v>
      </c>
      <c r="H1437" s="348">
        <v>43255</v>
      </c>
      <c r="I1437" s="355">
        <v>0.376403736626159</v>
      </c>
      <c r="J1437" s="355">
        <v>1.8361157884202877E-3</v>
      </c>
      <c r="K1437" s="355">
        <v>0</v>
      </c>
      <c r="M1437" s="364"/>
      <c r="N1437" s="364"/>
    </row>
    <row r="1438" spans="2:14" s="358" customFormat="1" x14ac:dyDescent="0.2">
      <c r="B1438" s="305">
        <v>41337.385416666664</v>
      </c>
      <c r="C1438" s="117" t="s">
        <v>612</v>
      </c>
      <c r="D1438" s="117" t="s">
        <v>551</v>
      </c>
      <c r="E1438" s="116"/>
      <c r="F1438" s="348">
        <v>18</v>
      </c>
      <c r="G1438" s="348">
        <v>257</v>
      </c>
      <c r="H1438" s="348">
        <v>4626</v>
      </c>
      <c r="I1438" s="355">
        <v>1.7913325988843862E-2</v>
      </c>
      <c r="J1438" s="355">
        <v>6.9701657544139542E-5</v>
      </c>
      <c r="K1438" s="355">
        <v>0</v>
      </c>
      <c r="M1438" s="364"/>
      <c r="N1438" s="364"/>
    </row>
    <row r="1439" spans="2:14" s="358" customFormat="1" x14ac:dyDescent="0.2">
      <c r="B1439" s="305">
        <v>41337.40625</v>
      </c>
      <c r="C1439" s="117" t="s">
        <v>663</v>
      </c>
      <c r="D1439" s="117" t="s">
        <v>551</v>
      </c>
      <c r="E1439" s="116"/>
      <c r="F1439" s="348">
        <v>51</v>
      </c>
      <c r="G1439" s="348">
        <v>300</v>
      </c>
      <c r="H1439" s="348">
        <v>15300</v>
      </c>
      <c r="I1439" s="355">
        <v>5.924640891251861E-2</v>
      </c>
      <c r="J1439" s="355">
        <v>1.9748802970839536E-4</v>
      </c>
      <c r="K1439" s="355">
        <v>0</v>
      </c>
      <c r="M1439" s="364"/>
      <c r="N1439" s="364"/>
    </row>
    <row r="1440" spans="2:14" s="358" customFormat="1" x14ac:dyDescent="0.2">
      <c r="B1440" s="305">
        <v>41334.5</v>
      </c>
      <c r="C1440" s="117" t="s">
        <v>630</v>
      </c>
      <c r="D1440" s="117" t="s">
        <v>554</v>
      </c>
      <c r="E1440" s="116"/>
      <c r="F1440" s="348">
        <v>11</v>
      </c>
      <c r="G1440" s="348">
        <v>90</v>
      </c>
      <c r="H1440" s="348">
        <v>990</v>
      </c>
      <c r="I1440" s="355">
        <v>8.6149508556212558E-3</v>
      </c>
      <c r="J1440" s="355">
        <v>9.5721676173569502E-5</v>
      </c>
      <c r="K1440" s="355">
        <v>0</v>
      </c>
      <c r="M1440" s="364"/>
      <c r="N1440" s="364"/>
    </row>
    <row r="1441" spans="2:14" s="358" customFormat="1" x14ac:dyDescent="0.2">
      <c r="B1441" s="305">
        <v>41329.463888888888</v>
      </c>
      <c r="C1441" s="117" t="s">
        <v>651</v>
      </c>
      <c r="D1441" s="117" t="s">
        <v>554</v>
      </c>
      <c r="E1441" s="116"/>
      <c r="F1441" s="348">
        <v>28</v>
      </c>
      <c r="G1441" s="348">
        <v>217</v>
      </c>
      <c r="H1441" s="348">
        <v>6076</v>
      </c>
      <c r="I1441" s="355">
        <v>5.2873173130055302E-2</v>
      </c>
      <c r="J1441" s="355">
        <v>2.4365517571454056E-4</v>
      </c>
      <c r="K1441" s="355">
        <v>0</v>
      </c>
      <c r="M1441" s="364"/>
      <c r="N1441" s="364"/>
    </row>
    <row r="1442" spans="2:14" s="358" customFormat="1" x14ac:dyDescent="0.2">
      <c r="B1442" s="305">
        <v>41335.361111111109</v>
      </c>
      <c r="C1442" s="117" t="s">
        <v>740</v>
      </c>
      <c r="D1442" s="117" t="s">
        <v>554</v>
      </c>
      <c r="E1442" s="116"/>
      <c r="F1442" s="348">
        <v>2</v>
      </c>
      <c r="G1442" s="348">
        <v>10</v>
      </c>
      <c r="H1442" s="348">
        <v>20</v>
      </c>
      <c r="I1442" s="355">
        <v>1.7403941122467182E-4</v>
      </c>
      <c r="J1442" s="355">
        <v>1.7403941122467181E-5</v>
      </c>
      <c r="K1442" s="355">
        <v>0</v>
      </c>
      <c r="M1442" s="364"/>
      <c r="N1442" s="364"/>
    </row>
    <row r="1443" spans="2:14" s="358" customFormat="1" x14ac:dyDescent="0.2">
      <c r="B1443" s="305">
        <v>41335.395833333336</v>
      </c>
      <c r="C1443" s="117" t="s">
        <v>740</v>
      </c>
      <c r="D1443" s="117" t="s">
        <v>554</v>
      </c>
      <c r="E1443" s="116"/>
      <c r="F1443" s="348">
        <v>3</v>
      </c>
      <c r="G1443" s="348">
        <v>15</v>
      </c>
      <c r="H1443" s="348">
        <v>45</v>
      </c>
      <c r="I1443" s="355">
        <v>3.9158867525551161E-4</v>
      </c>
      <c r="J1443" s="355">
        <v>2.6105911683700774E-5</v>
      </c>
      <c r="K1443" s="355">
        <v>0</v>
      </c>
      <c r="M1443" s="364"/>
      <c r="N1443" s="364"/>
    </row>
    <row r="1444" spans="2:14" s="358" customFormat="1" x14ac:dyDescent="0.2">
      <c r="B1444" s="305">
        <v>41335.4375</v>
      </c>
      <c r="C1444" s="117" t="s">
        <v>740</v>
      </c>
      <c r="D1444" s="117" t="s">
        <v>554</v>
      </c>
      <c r="E1444" s="116"/>
      <c r="F1444" s="348">
        <v>2</v>
      </c>
      <c r="G1444" s="348">
        <v>20</v>
      </c>
      <c r="H1444" s="348">
        <v>40</v>
      </c>
      <c r="I1444" s="355">
        <v>3.4807882244934364E-4</v>
      </c>
      <c r="J1444" s="355">
        <v>1.7403941122467181E-5</v>
      </c>
      <c r="K1444" s="355">
        <v>0</v>
      </c>
      <c r="M1444" s="364"/>
      <c r="N1444" s="364"/>
    </row>
    <row r="1445" spans="2:14" s="358" customFormat="1" x14ac:dyDescent="0.2">
      <c r="B1445" s="305">
        <v>41335.479166666664</v>
      </c>
      <c r="C1445" s="117" t="s">
        <v>740</v>
      </c>
      <c r="D1445" s="117" t="s">
        <v>554</v>
      </c>
      <c r="E1445" s="116"/>
      <c r="F1445" s="348">
        <v>3</v>
      </c>
      <c r="G1445" s="348">
        <v>20</v>
      </c>
      <c r="H1445" s="348">
        <v>60</v>
      </c>
      <c r="I1445" s="355">
        <v>5.2211823367401549E-4</v>
      </c>
      <c r="J1445" s="355">
        <v>2.6105911683700774E-5</v>
      </c>
      <c r="K1445" s="355">
        <v>0</v>
      </c>
      <c r="M1445" s="364"/>
      <c r="N1445" s="364"/>
    </row>
    <row r="1446" spans="2:14" s="358" customFormat="1" x14ac:dyDescent="0.2">
      <c r="B1446" s="305">
        <v>41335.527777777781</v>
      </c>
      <c r="C1446" s="117" t="s">
        <v>740</v>
      </c>
      <c r="D1446" s="117" t="s">
        <v>554</v>
      </c>
      <c r="E1446" s="116"/>
      <c r="F1446" s="348">
        <v>2</v>
      </c>
      <c r="G1446" s="348">
        <v>20</v>
      </c>
      <c r="H1446" s="348">
        <v>40</v>
      </c>
      <c r="I1446" s="355">
        <v>3.4807882244934364E-4</v>
      </c>
      <c r="J1446" s="355">
        <v>1.7403941122467181E-5</v>
      </c>
      <c r="K1446" s="355">
        <v>0</v>
      </c>
      <c r="M1446" s="364"/>
      <c r="N1446" s="364"/>
    </row>
    <row r="1447" spans="2:14" s="358" customFormat="1" x14ac:dyDescent="0.2">
      <c r="B1447" s="305">
        <v>41339.375</v>
      </c>
      <c r="C1447" s="117" t="s">
        <v>752</v>
      </c>
      <c r="D1447" s="117" t="s">
        <v>554</v>
      </c>
      <c r="E1447" s="116"/>
      <c r="F1447" s="348">
        <v>73</v>
      </c>
      <c r="G1447" s="348">
        <v>413</v>
      </c>
      <c r="H1447" s="348">
        <v>30149</v>
      </c>
      <c r="I1447" s="355">
        <v>0.26235571045063155</v>
      </c>
      <c r="J1447" s="355">
        <v>6.352438509700522E-4</v>
      </c>
      <c r="K1447" s="355">
        <v>0</v>
      </c>
      <c r="M1447" s="364"/>
      <c r="N1447" s="364"/>
    </row>
    <row r="1448" spans="2:14" s="358" customFormat="1" x14ac:dyDescent="0.2">
      <c r="B1448" s="305">
        <v>41337.604861111111</v>
      </c>
      <c r="C1448" s="117" t="s">
        <v>593</v>
      </c>
      <c r="D1448" s="117" t="s">
        <v>554</v>
      </c>
      <c r="E1448" s="116"/>
      <c r="F1448" s="348">
        <v>1</v>
      </c>
      <c r="G1448" s="348">
        <v>44</v>
      </c>
      <c r="H1448" s="348">
        <v>44</v>
      </c>
      <c r="I1448" s="355">
        <v>3.8288670469427801E-4</v>
      </c>
      <c r="J1448" s="355">
        <v>8.7019705612335906E-6</v>
      </c>
      <c r="K1448" s="355">
        <v>0</v>
      </c>
      <c r="M1448" s="364"/>
      <c r="N1448" s="364"/>
    </row>
    <row r="1449" spans="2:14" s="358" customFormat="1" x14ac:dyDescent="0.2">
      <c r="B1449" s="305">
        <v>41339.347222222219</v>
      </c>
      <c r="C1449" s="117" t="s">
        <v>544</v>
      </c>
      <c r="D1449" s="117" t="s">
        <v>542</v>
      </c>
      <c r="E1449" s="116"/>
      <c r="F1449" s="348">
        <v>496</v>
      </c>
      <c r="G1449" s="348">
        <v>525</v>
      </c>
      <c r="H1449" s="348">
        <v>260400</v>
      </c>
      <c r="I1449" s="355">
        <v>0.90709899013825945</v>
      </c>
      <c r="J1449" s="355">
        <v>1.7278076002633512E-3</v>
      </c>
      <c r="K1449" s="355">
        <v>0</v>
      </c>
      <c r="M1449" s="364"/>
      <c r="N1449" s="364"/>
    </row>
    <row r="1450" spans="2:14" s="358" customFormat="1" x14ac:dyDescent="0.2">
      <c r="B1450" s="305">
        <v>41339.368055555555</v>
      </c>
      <c r="C1450" s="117" t="s">
        <v>665</v>
      </c>
      <c r="D1450" s="117" t="s">
        <v>554</v>
      </c>
      <c r="E1450" s="116"/>
      <c r="F1450" s="348">
        <v>5</v>
      </c>
      <c r="G1450" s="348">
        <v>526</v>
      </c>
      <c r="H1450" s="348">
        <v>2630</v>
      </c>
      <c r="I1450" s="355">
        <v>2.2886182576044346E-2</v>
      </c>
      <c r="J1450" s="355">
        <v>4.3509852806167955E-5</v>
      </c>
      <c r="K1450" s="355">
        <v>0</v>
      </c>
      <c r="M1450" s="364"/>
      <c r="N1450" s="364"/>
    </row>
    <row r="1451" spans="2:14" s="358" customFormat="1" x14ac:dyDescent="0.2">
      <c r="B1451" s="305">
        <v>41338.555555555555</v>
      </c>
      <c r="C1451" s="117" t="s">
        <v>656</v>
      </c>
      <c r="D1451" s="117" t="s">
        <v>554</v>
      </c>
      <c r="E1451" s="116"/>
      <c r="F1451" s="348">
        <v>3</v>
      </c>
      <c r="G1451" s="348">
        <v>80</v>
      </c>
      <c r="H1451" s="348">
        <v>240</v>
      </c>
      <c r="I1451" s="355">
        <v>2.0884729346960619E-3</v>
      </c>
      <c r="J1451" s="355">
        <v>2.6105911683700774E-5</v>
      </c>
      <c r="K1451" s="355">
        <v>0</v>
      </c>
      <c r="M1451" s="364"/>
      <c r="N1451" s="364"/>
    </row>
    <row r="1452" spans="2:14" s="358" customFormat="1" x14ac:dyDescent="0.2">
      <c r="B1452" s="305">
        <v>41339.375</v>
      </c>
      <c r="C1452" s="117" t="s">
        <v>771</v>
      </c>
      <c r="D1452" s="117" t="s">
        <v>554</v>
      </c>
      <c r="E1452" s="116"/>
      <c r="F1452" s="348">
        <v>426</v>
      </c>
      <c r="G1452" s="348">
        <v>420</v>
      </c>
      <c r="H1452" s="348">
        <v>178920</v>
      </c>
      <c r="I1452" s="355">
        <v>1.5569565728159143</v>
      </c>
      <c r="J1452" s="355">
        <v>3.7070394590855097E-3</v>
      </c>
      <c r="K1452" s="355">
        <v>0</v>
      </c>
      <c r="M1452" s="364"/>
      <c r="N1452" s="364"/>
    </row>
    <row r="1453" spans="2:14" s="358" customFormat="1" x14ac:dyDescent="0.2">
      <c r="B1453" s="305">
        <v>41339.383333333331</v>
      </c>
      <c r="C1453" s="117" t="s">
        <v>744</v>
      </c>
      <c r="D1453" s="117" t="s">
        <v>554</v>
      </c>
      <c r="E1453" s="116"/>
      <c r="F1453" s="348">
        <v>82</v>
      </c>
      <c r="G1453" s="348">
        <v>318</v>
      </c>
      <c r="H1453" s="348">
        <v>26076</v>
      </c>
      <c r="I1453" s="355">
        <v>0.22691258435472714</v>
      </c>
      <c r="J1453" s="355">
        <v>7.1356158602115449E-4</v>
      </c>
      <c r="K1453" s="355">
        <v>0</v>
      </c>
      <c r="M1453" s="364"/>
      <c r="N1453" s="364"/>
    </row>
    <row r="1454" spans="2:14" s="358" customFormat="1" x14ac:dyDescent="0.2">
      <c r="B1454" s="305">
        <v>41339.385416666664</v>
      </c>
      <c r="C1454" s="117" t="s">
        <v>744</v>
      </c>
      <c r="D1454" s="117" t="s">
        <v>554</v>
      </c>
      <c r="E1454" s="116"/>
      <c r="F1454" s="348">
        <v>3</v>
      </c>
      <c r="G1454" s="348">
        <v>165</v>
      </c>
      <c r="H1454" s="348">
        <v>495</v>
      </c>
      <c r="I1454" s="355">
        <v>4.3074754278106279E-3</v>
      </c>
      <c r="J1454" s="355">
        <v>2.6105911683700774E-5</v>
      </c>
      <c r="K1454" s="355">
        <v>0</v>
      </c>
      <c r="M1454" s="364"/>
      <c r="N1454" s="364"/>
    </row>
    <row r="1455" spans="2:14" s="358" customFormat="1" x14ac:dyDescent="0.2">
      <c r="B1455" s="305">
        <v>41338.375</v>
      </c>
      <c r="C1455" s="117" t="s">
        <v>676</v>
      </c>
      <c r="D1455" s="117" t="s">
        <v>554</v>
      </c>
      <c r="E1455" s="116"/>
      <c r="F1455" s="348">
        <v>1055</v>
      </c>
      <c r="G1455" s="348">
        <v>530</v>
      </c>
      <c r="H1455" s="348">
        <v>559150</v>
      </c>
      <c r="I1455" s="355">
        <v>4.8657068393137628</v>
      </c>
      <c r="J1455" s="355">
        <v>9.1805789421014385E-3</v>
      </c>
      <c r="K1455" s="355">
        <v>0</v>
      </c>
      <c r="M1455" s="364"/>
      <c r="N1455" s="364"/>
    </row>
    <row r="1456" spans="2:14" s="358" customFormat="1" x14ac:dyDescent="0.2">
      <c r="B1456" s="305">
        <v>41337.583333333336</v>
      </c>
      <c r="C1456" s="117" t="s">
        <v>707</v>
      </c>
      <c r="D1456" s="117" t="s">
        <v>554</v>
      </c>
      <c r="E1456" s="116"/>
      <c r="F1456" s="348">
        <v>3</v>
      </c>
      <c r="G1456" s="348">
        <v>30</v>
      </c>
      <c r="H1456" s="348">
        <v>90</v>
      </c>
      <c r="I1456" s="355">
        <v>7.8317735051102323E-4</v>
      </c>
      <c r="J1456" s="355">
        <v>2.6105911683700774E-5</v>
      </c>
      <c r="K1456" s="355">
        <v>0</v>
      </c>
      <c r="M1456" s="364"/>
      <c r="N1456" s="364"/>
    </row>
    <row r="1457" spans="2:14" s="358" customFormat="1" x14ac:dyDescent="0.2">
      <c r="B1457" s="305">
        <v>41339.40625</v>
      </c>
      <c r="C1457" s="117" t="s">
        <v>686</v>
      </c>
      <c r="D1457" s="117" t="s">
        <v>551</v>
      </c>
      <c r="E1457" s="116"/>
      <c r="F1457" s="348">
        <v>1</v>
      </c>
      <c r="G1457" s="348">
        <v>130</v>
      </c>
      <c r="H1457" s="348">
        <v>130</v>
      </c>
      <c r="I1457" s="355">
        <v>5.034008600410078E-4</v>
      </c>
      <c r="J1457" s="355">
        <v>3.872314308007752E-6</v>
      </c>
      <c r="K1457" s="355">
        <v>0</v>
      </c>
      <c r="M1457" s="364"/>
      <c r="N1457" s="364"/>
    </row>
    <row r="1458" spans="2:14" s="358" customFormat="1" x14ac:dyDescent="0.2">
      <c r="B1458" s="305">
        <v>41339.512499999997</v>
      </c>
      <c r="C1458" s="117" t="s">
        <v>686</v>
      </c>
      <c r="D1458" s="117" t="s">
        <v>551</v>
      </c>
      <c r="E1458" s="116"/>
      <c r="F1458" s="348">
        <v>1</v>
      </c>
      <c r="G1458" s="348">
        <v>117</v>
      </c>
      <c r="H1458" s="348">
        <v>117</v>
      </c>
      <c r="I1458" s="355">
        <v>4.5306077403690703E-4</v>
      </c>
      <c r="J1458" s="355">
        <v>3.872314308007752E-6</v>
      </c>
      <c r="K1458" s="355">
        <v>0</v>
      </c>
      <c r="M1458" s="364"/>
      <c r="N1458" s="364"/>
    </row>
    <row r="1459" spans="2:14" s="358" customFormat="1" x14ac:dyDescent="0.2">
      <c r="B1459" s="305">
        <v>41340.413194444445</v>
      </c>
      <c r="C1459" s="117" t="s">
        <v>686</v>
      </c>
      <c r="D1459" s="117" t="s">
        <v>551</v>
      </c>
      <c r="E1459" s="116"/>
      <c r="F1459" s="348">
        <v>2</v>
      </c>
      <c r="G1459" s="348">
        <v>45</v>
      </c>
      <c r="H1459" s="348">
        <v>90</v>
      </c>
      <c r="I1459" s="355">
        <v>3.4850828772069772E-4</v>
      </c>
      <c r="J1459" s="355">
        <v>7.7446286160155041E-6</v>
      </c>
      <c r="K1459" s="355">
        <v>0</v>
      </c>
      <c r="M1459" s="364"/>
      <c r="N1459" s="364"/>
    </row>
    <row r="1460" spans="2:14" s="358" customFormat="1" x14ac:dyDescent="0.2">
      <c r="B1460" s="305">
        <v>41338.375</v>
      </c>
      <c r="C1460" s="117" t="s">
        <v>649</v>
      </c>
      <c r="D1460" s="117" t="s">
        <v>551</v>
      </c>
      <c r="E1460" s="116"/>
      <c r="F1460" s="348">
        <v>34</v>
      </c>
      <c r="G1460" s="348">
        <v>378</v>
      </c>
      <c r="H1460" s="348">
        <v>12852</v>
      </c>
      <c r="I1460" s="355">
        <v>4.9766983486515634E-2</v>
      </c>
      <c r="J1460" s="355">
        <v>1.3165868647226357E-4</v>
      </c>
      <c r="K1460" s="355">
        <v>0</v>
      </c>
      <c r="M1460" s="364"/>
      <c r="N1460" s="364"/>
    </row>
    <row r="1461" spans="2:14" s="358" customFormat="1" x14ac:dyDescent="0.2">
      <c r="B1461" s="305">
        <v>41338.381944444445</v>
      </c>
      <c r="C1461" s="117" t="s">
        <v>656</v>
      </c>
      <c r="D1461" s="117" t="s">
        <v>554</v>
      </c>
      <c r="E1461" s="116"/>
      <c r="F1461" s="348">
        <v>285</v>
      </c>
      <c r="G1461" s="348">
        <v>200</v>
      </c>
      <c r="H1461" s="348">
        <v>57000</v>
      </c>
      <c r="I1461" s="355">
        <v>0.4960123219903147</v>
      </c>
      <c r="J1461" s="355">
        <v>2.4800616099515736E-3</v>
      </c>
      <c r="K1461" s="355">
        <v>0</v>
      </c>
      <c r="M1461" s="364"/>
      <c r="N1461" s="364"/>
    </row>
    <row r="1462" spans="2:14" s="358" customFormat="1" x14ac:dyDescent="0.2">
      <c r="B1462" s="305">
        <v>41338.392361111109</v>
      </c>
      <c r="C1462" s="117" t="s">
        <v>616</v>
      </c>
      <c r="D1462" s="117" t="s">
        <v>554</v>
      </c>
      <c r="E1462" s="116"/>
      <c r="F1462" s="348">
        <v>15</v>
      </c>
      <c r="G1462" s="348">
        <v>215</v>
      </c>
      <c r="H1462" s="348">
        <v>3225</v>
      </c>
      <c r="I1462" s="355">
        <v>2.8063855059978333E-2</v>
      </c>
      <c r="J1462" s="355">
        <v>1.3052955841850387E-4</v>
      </c>
      <c r="K1462" s="355">
        <v>0</v>
      </c>
      <c r="M1462" s="364"/>
      <c r="N1462" s="364"/>
    </row>
    <row r="1463" spans="2:14" s="358" customFormat="1" x14ac:dyDescent="0.2">
      <c r="B1463" s="305">
        <v>41338.399305555555</v>
      </c>
      <c r="C1463" s="117" t="s">
        <v>758</v>
      </c>
      <c r="D1463" s="117" t="s">
        <v>554</v>
      </c>
      <c r="E1463" s="116"/>
      <c r="F1463" s="348">
        <v>5</v>
      </c>
      <c r="G1463" s="348">
        <v>310</v>
      </c>
      <c r="H1463" s="348">
        <v>1550</v>
      </c>
      <c r="I1463" s="355">
        <v>1.3488054369912067E-2</v>
      </c>
      <c r="J1463" s="355">
        <v>4.3509852806167955E-5</v>
      </c>
      <c r="K1463" s="355">
        <v>0</v>
      </c>
      <c r="M1463" s="364"/>
      <c r="N1463" s="364"/>
    </row>
    <row r="1464" spans="2:14" s="358" customFormat="1" x14ac:dyDescent="0.2">
      <c r="B1464" s="305">
        <v>41339.465277777781</v>
      </c>
      <c r="C1464" s="117" t="s">
        <v>638</v>
      </c>
      <c r="D1464" s="117" t="s">
        <v>554</v>
      </c>
      <c r="E1464" s="116"/>
      <c r="F1464" s="348">
        <v>1</v>
      </c>
      <c r="G1464" s="348">
        <v>60</v>
      </c>
      <c r="H1464" s="348">
        <v>60</v>
      </c>
      <c r="I1464" s="355">
        <v>5.2211823367401549E-4</v>
      </c>
      <c r="J1464" s="355">
        <v>8.7019705612335906E-6</v>
      </c>
      <c r="K1464" s="355">
        <v>0</v>
      </c>
      <c r="M1464" s="364"/>
      <c r="N1464" s="364"/>
    </row>
    <row r="1465" spans="2:14" s="358" customFormat="1" x14ac:dyDescent="0.2">
      <c r="B1465" s="305">
        <v>41339.420138888891</v>
      </c>
      <c r="C1465" s="117" t="s">
        <v>638</v>
      </c>
      <c r="D1465" s="117" t="s">
        <v>554</v>
      </c>
      <c r="E1465" s="116"/>
      <c r="F1465" s="348">
        <v>2</v>
      </c>
      <c r="G1465" s="348">
        <v>45</v>
      </c>
      <c r="H1465" s="348">
        <v>90</v>
      </c>
      <c r="I1465" s="355">
        <v>7.8317735051102323E-4</v>
      </c>
      <c r="J1465" s="355">
        <v>1.7403941122467181E-5</v>
      </c>
      <c r="K1465" s="355">
        <v>0</v>
      </c>
      <c r="M1465" s="364"/>
      <c r="N1465" s="364"/>
    </row>
    <row r="1466" spans="2:14" s="358" customFormat="1" x14ac:dyDescent="0.2">
      <c r="B1466" s="305">
        <v>41339.406944444447</v>
      </c>
      <c r="C1466" s="117" t="s">
        <v>611</v>
      </c>
      <c r="D1466" s="117" t="s">
        <v>551</v>
      </c>
      <c r="E1466" s="116"/>
      <c r="F1466" s="348">
        <v>77</v>
      </c>
      <c r="G1466" s="348">
        <v>332</v>
      </c>
      <c r="H1466" s="348">
        <v>25564</v>
      </c>
      <c r="I1466" s="355">
        <v>9.8991842969910177E-2</v>
      </c>
      <c r="J1466" s="355">
        <v>2.9816820171659695E-4</v>
      </c>
      <c r="K1466" s="355">
        <v>0</v>
      </c>
      <c r="M1466" s="364"/>
      <c r="N1466" s="364"/>
    </row>
    <row r="1467" spans="2:14" s="358" customFormat="1" x14ac:dyDescent="0.2">
      <c r="B1467" s="305">
        <v>41339.381944444445</v>
      </c>
      <c r="C1467" s="117" t="s">
        <v>638</v>
      </c>
      <c r="D1467" s="117" t="s">
        <v>554</v>
      </c>
      <c r="E1467" s="116"/>
      <c r="F1467" s="348">
        <v>80</v>
      </c>
      <c r="G1467" s="348">
        <v>240</v>
      </c>
      <c r="H1467" s="348">
        <v>19200</v>
      </c>
      <c r="I1467" s="355">
        <v>0.16707783477568494</v>
      </c>
      <c r="J1467" s="355">
        <v>6.9615764489868728E-4</v>
      </c>
      <c r="K1467" s="355">
        <v>0</v>
      </c>
      <c r="M1467" s="364"/>
      <c r="N1467" s="364"/>
    </row>
    <row r="1468" spans="2:14" s="358" customFormat="1" x14ac:dyDescent="0.2">
      <c r="B1468" s="305">
        <v>41339.364583333336</v>
      </c>
      <c r="C1468" s="117" t="s">
        <v>611</v>
      </c>
      <c r="D1468" s="117" t="s">
        <v>551</v>
      </c>
      <c r="E1468" s="116"/>
      <c r="F1468" s="348">
        <v>11</v>
      </c>
      <c r="G1468" s="348">
        <v>327</v>
      </c>
      <c r="H1468" s="348">
        <v>3597</v>
      </c>
      <c r="I1468" s="355">
        <v>1.3928714565903885E-2</v>
      </c>
      <c r="J1468" s="355">
        <v>4.2595457388085273E-5</v>
      </c>
      <c r="K1468" s="355">
        <v>0</v>
      </c>
      <c r="M1468" s="364"/>
      <c r="N1468" s="364"/>
    </row>
    <row r="1469" spans="2:14" s="358" customFormat="1" x14ac:dyDescent="0.2">
      <c r="B1469" s="305">
        <v>41339.385416666664</v>
      </c>
      <c r="C1469" s="117" t="s">
        <v>588</v>
      </c>
      <c r="D1469" s="117" t="s">
        <v>554</v>
      </c>
      <c r="E1469" s="116"/>
      <c r="F1469" s="348">
        <v>4</v>
      </c>
      <c r="G1469" s="348">
        <v>130</v>
      </c>
      <c r="H1469" s="348">
        <v>520</v>
      </c>
      <c r="I1469" s="355">
        <v>4.5250246918414677E-3</v>
      </c>
      <c r="J1469" s="355">
        <v>3.4807882244934363E-5</v>
      </c>
      <c r="K1469" s="355">
        <v>0</v>
      </c>
      <c r="M1469" s="364"/>
      <c r="N1469" s="364"/>
    </row>
    <row r="1470" spans="2:14" s="358" customFormat="1" x14ac:dyDescent="0.2">
      <c r="B1470" s="305">
        <v>41337.5</v>
      </c>
      <c r="C1470" s="117" t="s">
        <v>569</v>
      </c>
      <c r="D1470" s="117" t="s">
        <v>551</v>
      </c>
      <c r="E1470" s="116"/>
      <c r="F1470" s="348">
        <v>4</v>
      </c>
      <c r="G1470" s="348">
        <v>170</v>
      </c>
      <c r="H1470" s="348">
        <v>680</v>
      </c>
      <c r="I1470" s="355">
        <v>2.6331737294452715E-3</v>
      </c>
      <c r="J1470" s="355">
        <v>1.5489257232031008E-5</v>
      </c>
      <c r="K1470" s="355">
        <v>0</v>
      </c>
      <c r="M1470" s="364"/>
      <c r="N1470" s="364"/>
    </row>
    <row r="1471" spans="2:14" s="358" customFormat="1" x14ac:dyDescent="0.2">
      <c r="B1471" s="305">
        <v>41337.486111111109</v>
      </c>
      <c r="C1471" s="117" t="s">
        <v>569</v>
      </c>
      <c r="D1471" s="117" t="s">
        <v>551</v>
      </c>
      <c r="E1471" s="116"/>
      <c r="F1471" s="348">
        <v>1</v>
      </c>
      <c r="G1471" s="348">
        <v>95</v>
      </c>
      <c r="H1471" s="348">
        <v>95</v>
      </c>
      <c r="I1471" s="355">
        <v>3.6786985926073645E-4</v>
      </c>
      <c r="J1471" s="355">
        <v>3.872314308007752E-6</v>
      </c>
      <c r="K1471" s="355">
        <v>0</v>
      </c>
      <c r="M1471" s="364"/>
      <c r="N1471" s="364"/>
    </row>
    <row r="1472" spans="2:14" s="358" customFormat="1" x14ac:dyDescent="0.2">
      <c r="B1472" s="305">
        <v>41338.399305555555</v>
      </c>
      <c r="C1472" s="117" t="s">
        <v>794</v>
      </c>
      <c r="D1472" s="117" t="s">
        <v>542</v>
      </c>
      <c r="E1472" s="116"/>
      <c r="F1472" s="348">
        <v>2</v>
      </c>
      <c r="G1472" s="348">
        <v>245</v>
      </c>
      <c r="H1472" s="348">
        <v>490</v>
      </c>
      <c r="I1472" s="355">
        <v>1.7069067018730688E-3</v>
      </c>
      <c r="J1472" s="355">
        <v>6.9669661300941588E-6</v>
      </c>
      <c r="K1472" s="355">
        <v>0</v>
      </c>
      <c r="M1472" s="364"/>
      <c r="N1472" s="364"/>
    </row>
    <row r="1473" spans="2:14" s="358" customFormat="1" x14ac:dyDescent="0.2">
      <c r="B1473" s="305">
        <v>41338.416666666664</v>
      </c>
      <c r="C1473" s="117" t="s">
        <v>564</v>
      </c>
      <c r="D1473" s="117" t="s">
        <v>554</v>
      </c>
      <c r="E1473" s="116"/>
      <c r="F1473" s="348">
        <v>9</v>
      </c>
      <c r="G1473" s="348">
        <v>75</v>
      </c>
      <c r="H1473" s="348">
        <v>675</v>
      </c>
      <c r="I1473" s="355">
        <v>5.8738301288326746E-3</v>
      </c>
      <c r="J1473" s="355">
        <v>7.8317735051102317E-5</v>
      </c>
      <c r="K1473" s="355">
        <v>0</v>
      </c>
      <c r="M1473" s="364"/>
      <c r="N1473" s="364"/>
    </row>
    <row r="1474" spans="2:14" s="358" customFormat="1" x14ac:dyDescent="0.2">
      <c r="B1474" s="305">
        <v>41338.440972222219</v>
      </c>
      <c r="C1474" s="117" t="s">
        <v>564</v>
      </c>
      <c r="D1474" s="117" t="s">
        <v>554</v>
      </c>
      <c r="E1474" s="116"/>
      <c r="F1474" s="348">
        <v>4</v>
      </c>
      <c r="G1474" s="348">
        <v>160</v>
      </c>
      <c r="H1474" s="348">
        <v>640</v>
      </c>
      <c r="I1474" s="355">
        <v>5.5692611591894982E-3</v>
      </c>
      <c r="J1474" s="355">
        <v>3.4807882244934363E-5</v>
      </c>
      <c r="K1474" s="355">
        <v>0</v>
      </c>
      <c r="M1474" s="364"/>
      <c r="N1474" s="364"/>
    </row>
    <row r="1475" spans="2:14" s="358" customFormat="1" x14ac:dyDescent="0.2">
      <c r="B1475" s="305">
        <v>41338.37777777778</v>
      </c>
      <c r="C1475" s="117" t="s">
        <v>627</v>
      </c>
      <c r="D1475" s="117" t="s">
        <v>554</v>
      </c>
      <c r="E1475" s="116"/>
      <c r="F1475" s="348">
        <v>2</v>
      </c>
      <c r="G1475" s="348">
        <v>138</v>
      </c>
      <c r="H1475" s="348">
        <v>276</v>
      </c>
      <c r="I1475" s="355">
        <v>2.4017438749004711E-3</v>
      </c>
      <c r="J1475" s="355">
        <v>1.7403941122467181E-5</v>
      </c>
      <c r="K1475" s="355">
        <v>0</v>
      </c>
      <c r="M1475" s="364"/>
      <c r="N1475" s="364"/>
    </row>
    <row r="1476" spans="2:14" s="358" customFormat="1" x14ac:dyDescent="0.2">
      <c r="B1476" s="305">
        <v>41338.405555555553</v>
      </c>
      <c r="C1476" s="117" t="s">
        <v>550</v>
      </c>
      <c r="D1476" s="117" t="s">
        <v>551</v>
      </c>
      <c r="E1476" s="116"/>
      <c r="F1476" s="348">
        <v>3</v>
      </c>
      <c r="G1476" s="348">
        <v>266</v>
      </c>
      <c r="H1476" s="348">
        <v>798</v>
      </c>
      <c r="I1476" s="355">
        <v>3.0901068177901863E-3</v>
      </c>
      <c r="J1476" s="355">
        <v>1.1616942924023257E-5</v>
      </c>
      <c r="K1476" s="355">
        <v>0</v>
      </c>
      <c r="M1476" s="364"/>
      <c r="N1476" s="364"/>
    </row>
    <row r="1477" spans="2:14" s="358" customFormat="1" x14ac:dyDescent="0.2">
      <c r="B1477" s="305">
        <v>41339.377083333333</v>
      </c>
      <c r="C1477" s="117" t="s">
        <v>601</v>
      </c>
      <c r="D1477" s="117" t="s">
        <v>551</v>
      </c>
      <c r="E1477" s="116"/>
      <c r="F1477" s="348">
        <v>6</v>
      </c>
      <c r="G1477" s="348">
        <v>149</v>
      </c>
      <c r="H1477" s="348">
        <v>894</v>
      </c>
      <c r="I1477" s="355">
        <v>3.4618489913589307E-3</v>
      </c>
      <c r="J1477" s="355">
        <v>2.3233885848046514E-5</v>
      </c>
      <c r="K1477" s="355">
        <v>0</v>
      </c>
      <c r="M1477" s="364"/>
      <c r="N1477" s="364"/>
    </row>
    <row r="1478" spans="2:14" s="358" customFormat="1" x14ac:dyDescent="0.2">
      <c r="B1478" s="305">
        <v>41338.479166666664</v>
      </c>
      <c r="C1478" s="117" t="s">
        <v>564</v>
      </c>
      <c r="D1478" s="117" t="s">
        <v>554</v>
      </c>
      <c r="E1478" s="116"/>
      <c r="F1478" s="348">
        <v>20</v>
      </c>
      <c r="G1478" s="348">
        <v>75</v>
      </c>
      <c r="H1478" s="348">
        <v>1500</v>
      </c>
      <c r="I1478" s="355">
        <v>1.3052955841850388E-2</v>
      </c>
      <c r="J1478" s="355">
        <v>1.7403941122467182E-4</v>
      </c>
      <c r="K1478" s="355">
        <v>0</v>
      </c>
      <c r="M1478" s="364"/>
      <c r="N1478" s="364"/>
    </row>
    <row r="1479" spans="2:14" s="358" customFormat="1" x14ac:dyDescent="0.2">
      <c r="B1479" s="305">
        <v>41339.479166666664</v>
      </c>
      <c r="C1479" s="117" t="s">
        <v>588</v>
      </c>
      <c r="D1479" s="117" t="s">
        <v>554</v>
      </c>
      <c r="E1479" s="116"/>
      <c r="F1479" s="348">
        <v>20</v>
      </c>
      <c r="G1479" s="348">
        <v>338.25</v>
      </c>
      <c r="H1479" s="348">
        <v>6765</v>
      </c>
      <c r="I1479" s="355">
        <v>5.8868830846745247E-2</v>
      </c>
      <c r="J1479" s="355">
        <v>1.7403941122467182E-4</v>
      </c>
      <c r="K1479" s="355">
        <v>0</v>
      </c>
      <c r="M1479" s="364"/>
      <c r="N1479" s="364"/>
    </row>
    <row r="1480" spans="2:14" s="358" customFormat="1" x14ac:dyDescent="0.2">
      <c r="B1480" s="305">
        <v>41338.381944444445</v>
      </c>
      <c r="C1480" s="117" t="s">
        <v>657</v>
      </c>
      <c r="D1480" s="117" t="s">
        <v>551</v>
      </c>
      <c r="E1480" s="116"/>
      <c r="F1480" s="348">
        <v>332</v>
      </c>
      <c r="G1480" s="348">
        <v>338</v>
      </c>
      <c r="H1480" s="348">
        <v>112216</v>
      </c>
      <c r="I1480" s="355">
        <v>0.43453562238739796</v>
      </c>
      <c r="J1480" s="355">
        <v>1.2856083502585738E-3</v>
      </c>
      <c r="K1480" s="355">
        <v>0</v>
      </c>
      <c r="M1480" s="364"/>
      <c r="N1480" s="364"/>
    </row>
    <row r="1481" spans="2:14" s="358" customFormat="1" x14ac:dyDescent="0.2">
      <c r="B1481" s="305">
        <v>41340.378472222219</v>
      </c>
      <c r="C1481" s="117" t="s">
        <v>641</v>
      </c>
      <c r="D1481" s="117" t="s">
        <v>551</v>
      </c>
      <c r="E1481" s="116"/>
      <c r="F1481" s="348">
        <v>664</v>
      </c>
      <c r="G1481" s="348">
        <v>11</v>
      </c>
      <c r="H1481" s="348">
        <v>7304</v>
      </c>
      <c r="I1481" s="355">
        <v>2.8283383705688624E-2</v>
      </c>
      <c r="J1481" s="355">
        <v>2.5712167005171476E-3</v>
      </c>
      <c r="K1481" s="355">
        <v>0</v>
      </c>
      <c r="M1481" s="364"/>
      <c r="N1481" s="364"/>
    </row>
    <row r="1482" spans="2:14" s="358" customFormat="1" x14ac:dyDescent="0.2">
      <c r="B1482" s="305">
        <v>41340.378472222219</v>
      </c>
      <c r="C1482" s="117" t="s">
        <v>641</v>
      </c>
      <c r="D1482" s="117" t="s">
        <v>551</v>
      </c>
      <c r="E1482" s="116"/>
      <c r="F1482" s="348">
        <v>259</v>
      </c>
      <c r="G1482" s="348">
        <v>386</v>
      </c>
      <c r="H1482" s="348">
        <v>99974</v>
      </c>
      <c r="I1482" s="355">
        <v>0.38713075062876706</v>
      </c>
      <c r="J1482" s="355">
        <v>1.0029294057740078E-3</v>
      </c>
      <c r="K1482" s="355">
        <v>0</v>
      </c>
      <c r="M1482" s="364"/>
      <c r="N1482" s="364"/>
    </row>
    <row r="1483" spans="2:14" s="358" customFormat="1" x14ac:dyDescent="0.2">
      <c r="B1483" s="305">
        <v>41338.375694444447</v>
      </c>
      <c r="C1483" s="117" t="s">
        <v>602</v>
      </c>
      <c r="D1483" s="117" t="s">
        <v>542</v>
      </c>
      <c r="E1483" s="116"/>
      <c r="F1483" s="348">
        <v>83</v>
      </c>
      <c r="G1483" s="348">
        <v>299</v>
      </c>
      <c r="H1483" s="348">
        <v>24817</v>
      </c>
      <c r="I1483" s="355">
        <v>8.6449599225273371E-2</v>
      </c>
      <c r="J1483" s="355">
        <v>2.8912909439890758E-4</v>
      </c>
      <c r="K1483" s="355">
        <v>0</v>
      </c>
      <c r="M1483" s="364"/>
      <c r="N1483" s="364"/>
    </row>
    <row r="1484" spans="2:14" s="358" customFormat="1" x14ac:dyDescent="0.2">
      <c r="B1484" s="305">
        <v>41339.388194444444</v>
      </c>
      <c r="C1484" s="117" t="s">
        <v>598</v>
      </c>
      <c r="D1484" s="117" t="s">
        <v>551</v>
      </c>
      <c r="E1484" s="116"/>
      <c r="F1484" s="348">
        <v>3</v>
      </c>
      <c r="G1484" s="348">
        <v>266</v>
      </c>
      <c r="H1484" s="348">
        <v>798</v>
      </c>
      <c r="I1484" s="355">
        <v>3.0901068177901863E-3</v>
      </c>
      <c r="J1484" s="355">
        <v>1.1616942924023257E-5</v>
      </c>
      <c r="K1484" s="355">
        <v>0</v>
      </c>
      <c r="M1484" s="364"/>
      <c r="N1484" s="364"/>
    </row>
    <row r="1485" spans="2:14" s="358" customFormat="1" x14ac:dyDescent="0.2">
      <c r="B1485" s="305">
        <v>41339.375</v>
      </c>
      <c r="C1485" s="117" t="s">
        <v>633</v>
      </c>
      <c r="D1485" s="117" t="s">
        <v>554</v>
      </c>
      <c r="E1485" s="116"/>
      <c r="F1485" s="348">
        <v>4</v>
      </c>
      <c r="G1485" s="348">
        <v>185</v>
      </c>
      <c r="H1485" s="348">
        <v>740</v>
      </c>
      <c r="I1485" s="355">
        <v>6.4394582153128573E-3</v>
      </c>
      <c r="J1485" s="355">
        <v>3.4807882244934363E-5</v>
      </c>
      <c r="K1485" s="355">
        <v>0</v>
      </c>
      <c r="M1485" s="364"/>
      <c r="N1485" s="364"/>
    </row>
    <row r="1486" spans="2:14" s="358" customFormat="1" x14ac:dyDescent="0.2">
      <c r="B1486" s="305">
        <v>41340.381944444445</v>
      </c>
      <c r="C1486" s="117" t="s">
        <v>797</v>
      </c>
      <c r="D1486" s="117" t="s">
        <v>554</v>
      </c>
      <c r="E1486" s="116"/>
      <c r="F1486" s="348">
        <v>110</v>
      </c>
      <c r="G1486" s="348">
        <v>3</v>
      </c>
      <c r="H1486" s="348">
        <v>330</v>
      </c>
      <c r="I1486" s="355">
        <v>2.8716502852070853E-3</v>
      </c>
      <c r="J1486" s="355">
        <v>9.5721676173569502E-4</v>
      </c>
      <c r="K1486" s="355">
        <v>0</v>
      </c>
      <c r="M1486" s="364"/>
      <c r="N1486" s="364"/>
    </row>
    <row r="1487" spans="2:14" s="358" customFormat="1" x14ac:dyDescent="0.2">
      <c r="B1487" s="305">
        <v>41338.381944444445</v>
      </c>
      <c r="C1487" s="117" t="s">
        <v>659</v>
      </c>
      <c r="D1487" s="117" t="s">
        <v>551</v>
      </c>
      <c r="E1487" s="116"/>
      <c r="F1487" s="348">
        <v>2</v>
      </c>
      <c r="G1487" s="348">
        <v>300</v>
      </c>
      <c r="H1487" s="348">
        <v>600</v>
      </c>
      <c r="I1487" s="355">
        <v>2.3233885848046513E-3</v>
      </c>
      <c r="J1487" s="355">
        <v>7.7446286160155041E-6</v>
      </c>
      <c r="K1487" s="355">
        <v>0</v>
      </c>
      <c r="M1487" s="364"/>
      <c r="N1487" s="364"/>
    </row>
    <row r="1488" spans="2:14" s="358" customFormat="1" x14ac:dyDescent="0.2">
      <c r="B1488" s="305">
        <v>41339.371527777781</v>
      </c>
      <c r="C1488" s="117" t="s">
        <v>794</v>
      </c>
      <c r="D1488" s="117" t="s">
        <v>542</v>
      </c>
      <c r="E1488" s="116"/>
      <c r="F1488" s="348">
        <v>2</v>
      </c>
      <c r="G1488" s="348">
        <v>28</v>
      </c>
      <c r="H1488" s="348">
        <v>56</v>
      </c>
      <c r="I1488" s="355">
        <v>1.9507505164263644E-4</v>
      </c>
      <c r="J1488" s="355">
        <v>6.9669661300941588E-6</v>
      </c>
      <c r="K1488" s="355">
        <v>0</v>
      </c>
      <c r="M1488" s="364"/>
      <c r="N1488" s="364"/>
    </row>
    <row r="1489" spans="2:14" s="358" customFormat="1" x14ac:dyDescent="0.2">
      <c r="B1489" s="305">
        <v>41339.486111111109</v>
      </c>
      <c r="C1489" s="117" t="s">
        <v>794</v>
      </c>
      <c r="D1489" s="117" t="s">
        <v>542</v>
      </c>
      <c r="E1489" s="116"/>
      <c r="F1489" s="348">
        <v>3</v>
      </c>
      <c r="G1489" s="348">
        <v>182</v>
      </c>
      <c r="H1489" s="348">
        <v>546</v>
      </c>
      <c r="I1489" s="355">
        <v>1.9019817535157052E-3</v>
      </c>
      <c r="J1489" s="355">
        <v>1.0450449195141237E-5</v>
      </c>
      <c r="K1489" s="355">
        <v>0</v>
      </c>
      <c r="M1489" s="364"/>
      <c r="N1489" s="364"/>
    </row>
    <row r="1490" spans="2:14" s="358" customFormat="1" x14ac:dyDescent="0.2">
      <c r="B1490" s="305">
        <v>41339.409722222219</v>
      </c>
      <c r="C1490" s="117" t="s">
        <v>794</v>
      </c>
      <c r="D1490" s="117" t="s">
        <v>542</v>
      </c>
      <c r="E1490" s="116"/>
      <c r="F1490" s="348">
        <v>1</v>
      </c>
      <c r="G1490" s="348">
        <v>70</v>
      </c>
      <c r="H1490" s="348">
        <v>70</v>
      </c>
      <c r="I1490" s="355">
        <v>2.4384381455329554E-4</v>
      </c>
      <c r="J1490" s="355">
        <v>3.4834830650470794E-6</v>
      </c>
      <c r="K1490" s="355">
        <v>0</v>
      </c>
      <c r="M1490" s="364"/>
      <c r="N1490" s="364"/>
    </row>
    <row r="1491" spans="2:14" s="358" customFormat="1" x14ac:dyDescent="0.2">
      <c r="B1491" s="305">
        <v>41340.375</v>
      </c>
      <c r="C1491" s="117" t="s">
        <v>641</v>
      </c>
      <c r="D1491" s="117" t="s">
        <v>551</v>
      </c>
      <c r="E1491" s="116"/>
      <c r="F1491" s="348">
        <v>3</v>
      </c>
      <c r="G1491" s="348">
        <v>295</v>
      </c>
      <c r="H1491" s="348">
        <v>885</v>
      </c>
      <c r="I1491" s="355">
        <v>3.4269981625868608E-3</v>
      </c>
      <c r="J1491" s="355">
        <v>1.1616942924023257E-5</v>
      </c>
      <c r="K1491" s="355">
        <v>0</v>
      </c>
      <c r="M1491" s="364"/>
      <c r="N1491" s="364"/>
    </row>
    <row r="1492" spans="2:14" s="358" customFormat="1" x14ac:dyDescent="0.2">
      <c r="B1492" s="305">
        <v>41340.381944444445</v>
      </c>
      <c r="C1492" s="117" t="s">
        <v>601</v>
      </c>
      <c r="D1492" s="117" t="s">
        <v>551</v>
      </c>
      <c r="E1492" s="116"/>
      <c r="F1492" s="348">
        <v>147</v>
      </c>
      <c r="G1492" s="348">
        <v>285.81632653061223</v>
      </c>
      <c r="H1492" s="348">
        <v>42015</v>
      </c>
      <c r="I1492" s="355">
        <v>0.16269528565094571</v>
      </c>
      <c r="J1492" s="355">
        <v>5.6923020327713958E-4</v>
      </c>
      <c r="K1492" s="355">
        <v>0</v>
      </c>
      <c r="M1492" s="364"/>
      <c r="N1492" s="364"/>
    </row>
    <row r="1493" spans="2:14" s="358" customFormat="1" x14ac:dyDescent="0.2">
      <c r="B1493" s="305">
        <v>41340.392361111109</v>
      </c>
      <c r="C1493" s="117" t="s">
        <v>611</v>
      </c>
      <c r="D1493" s="117" t="s">
        <v>551</v>
      </c>
      <c r="E1493" s="116"/>
      <c r="F1493" s="348">
        <v>15</v>
      </c>
      <c r="G1493" s="348">
        <v>327</v>
      </c>
      <c r="H1493" s="348">
        <v>4905</v>
      </c>
      <c r="I1493" s="355">
        <v>1.8993701680778026E-2</v>
      </c>
      <c r="J1493" s="355">
        <v>5.8084714620116285E-5</v>
      </c>
      <c r="K1493" s="355">
        <v>0</v>
      </c>
      <c r="M1493" s="364"/>
      <c r="N1493" s="364"/>
    </row>
    <row r="1494" spans="2:14" s="358" customFormat="1" x14ac:dyDescent="0.2">
      <c r="B1494" s="305">
        <v>41338.399305555555</v>
      </c>
      <c r="C1494" s="117" t="s">
        <v>550</v>
      </c>
      <c r="D1494" s="117" t="s">
        <v>551</v>
      </c>
      <c r="E1494" s="116"/>
      <c r="F1494" s="348">
        <v>6</v>
      </c>
      <c r="G1494" s="348">
        <v>310</v>
      </c>
      <c r="H1494" s="348">
        <v>1860</v>
      </c>
      <c r="I1494" s="355">
        <v>7.2025046128944194E-3</v>
      </c>
      <c r="J1494" s="355">
        <v>2.3233885848046514E-5</v>
      </c>
      <c r="K1494" s="355">
        <v>0</v>
      </c>
      <c r="M1494" s="364"/>
      <c r="N1494" s="364"/>
    </row>
    <row r="1495" spans="2:14" s="358" customFormat="1" x14ac:dyDescent="0.2">
      <c r="B1495" s="305">
        <v>41339.370138888888</v>
      </c>
      <c r="C1495" s="117" t="s">
        <v>550</v>
      </c>
      <c r="D1495" s="117" t="s">
        <v>551</v>
      </c>
      <c r="E1495" s="116"/>
      <c r="F1495" s="348">
        <v>1</v>
      </c>
      <c r="G1495" s="348">
        <v>105</v>
      </c>
      <c r="H1495" s="348">
        <v>105</v>
      </c>
      <c r="I1495" s="355">
        <v>4.0659300234081397E-4</v>
      </c>
      <c r="J1495" s="355">
        <v>3.872314308007752E-6</v>
      </c>
      <c r="K1495" s="355">
        <v>0</v>
      </c>
      <c r="M1495" s="364"/>
      <c r="N1495" s="364"/>
    </row>
    <row r="1496" spans="2:14" s="358" customFormat="1" x14ac:dyDescent="0.2">
      <c r="B1496" s="305">
        <v>41339.545138888891</v>
      </c>
      <c r="C1496" s="117" t="s">
        <v>550</v>
      </c>
      <c r="D1496" s="117" t="s">
        <v>551</v>
      </c>
      <c r="E1496" s="116"/>
      <c r="F1496" s="348">
        <v>7</v>
      </c>
      <c r="G1496" s="348">
        <v>100</v>
      </c>
      <c r="H1496" s="348">
        <v>700</v>
      </c>
      <c r="I1496" s="355">
        <v>2.7106200156054266E-3</v>
      </c>
      <c r="J1496" s="355">
        <v>2.7106200156054265E-5</v>
      </c>
      <c r="K1496" s="355">
        <v>0</v>
      </c>
      <c r="M1496" s="364"/>
      <c r="N1496" s="364"/>
    </row>
    <row r="1497" spans="2:14" s="358" customFormat="1" x14ac:dyDescent="0.2">
      <c r="B1497" s="305">
        <v>41338.569444444445</v>
      </c>
      <c r="C1497" s="117" t="s">
        <v>621</v>
      </c>
      <c r="D1497" s="117" t="s">
        <v>554</v>
      </c>
      <c r="E1497" s="116"/>
      <c r="F1497" s="348">
        <v>14</v>
      </c>
      <c r="G1497" s="348">
        <v>105</v>
      </c>
      <c r="H1497" s="348">
        <v>1470</v>
      </c>
      <c r="I1497" s="355">
        <v>1.279189672501338E-2</v>
      </c>
      <c r="J1497" s="355">
        <v>1.2182758785727028E-4</v>
      </c>
      <c r="K1497" s="355">
        <v>0</v>
      </c>
      <c r="M1497" s="364"/>
      <c r="N1497" s="364"/>
    </row>
    <row r="1498" spans="2:14" s="358" customFormat="1" x14ac:dyDescent="0.2">
      <c r="B1498" s="305">
        <v>41338.416666666664</v>
      </c>
      <c r="C1498" s="117" t="s">
        <v>678</v>
      </c>
      <c r="D1498" s="117" t="s">
        <v>554</v>
      </c>
      <c r="E1498" s="116"/>
      <c r="F1498" s="348">
        <v>173</v>
      </c>
      <c r="G1498" s="348">
        <v>40.78034682080925</v>
      </c>
      <c r="H1498" s="348">
        <v>7055</v>
      </c>
      <c r="I1498" s="355">
        <v>6.1392402309502984E-2</v>
      </c>
      <c r="J1498" s="355">
        <v>1.5054409070934113E-3</v>
      </c>
      <c r="K1498" s="355">
        <v>0</v>
      </c>
      <c r="M1498" s="364"/>
      <c r="N1498" s="364"/>
    </row>
    <row r="1499" spans="2:14" s="358" customFormat="1" x14ac:dyDescent="0.2">
      <c r="B1499" s="305">
        <v>41326.430555555555</v>
      </c>
      <c r="C1499" s="117" t="s">
        <v>798</v>
      </c>
      <c r="D1499" s="117" t="s">
        <v>554</v>
      </c>
      <c r="E1499" s="116"/>
      <c r="F1499" s="348">
        <v>1</v>
      </c>
      <c r="G1499" s="348">
        <v>88</v>
      </c>
      <c r="H1499" s="348">
        <v>88</v>
      </c>
      <c r="I1499" s="355">
        <v>7.6577340938855602E-4</v>
      </c>
      <c r="J1499" s="355">
        <v>8.7019705612335906E-6</v>
      </c>
      <c r="K1499" s="355">
        <v>0</v>
      </c>
      <c r="M1499" s="364"/>
      <c r="N1499" s="364"/>
    </row>
    <row r="1500" spans="2:14" s="358" customFormat="1" x14ac:dyDescent="0.2">
      <c r="B1500" s="305">
        <v>41333.378472222219</v>
      </c>
      <c r="C1500" s="117" t="s">
        <v>669</v>
      </c>
      <c r="D1500" s="117" t="s">
        <v>554</v>
      </c>
      <c r="E1500" s="116"/>
      <c r="F1500" s="348">
        <v>1</v>
      </c>
      <c r="G1500" s="348">
        <v>307</v>
      </c>
      <c r="H1500" s="348">
        <v>307</v>
      </c>
      <c r="I1500" s="355">
        <v>2.6715049622987124E-3</v>
      </c>
      <c r="J1500" s="355">
        <v>8.7019705612335906E-6</v>
      </c>
      <c r="K1500" s="355">
        <v>0</v>
      </c>
      <c r="M1500" s="364"/>
      <c r="N1500" s="364"/>
    </row>
    <row r="1501" spans="2:14" s="358" customFormat="1" x14ac:dyDescent="0.2">
      <c r="B1501" s="305">
        <v>41334.378472222219</v>
      </c>
      <c r="C1501" s="117" t="s">
        <v>623</v>
      </c>
      <c r="D1501" s="117" t="s">
        <v>554</v>
      </c>
      <c r="E1501" s="116"/>
      <c r="F1501" s="348">
        <v>28</v>
      </c>
      <c r="G1501" s="348">
        <v>215</v>
      </c>
      <c r="H1501" s="348">
        <v>6020</v>
      </c>
      <c r="I1501" s="355">
        <v>5.2385862778626217E-2</v>
      </c>
      <c r="J1501" s="355">
        <v>2.4365517571454056E-4</v>
      </c>
      <c r="K1501" s="355">
        <v>0</v>
      </c>
      <c r="M1501" s="364"/>
      <c r="N1501" s="364"/>
    </row>
    <row r="1502" spans="2:14" s="358" customFormat="1" x14ac:dyDescent="0.2">
      <c r="B1502" s="305">
        <v>41334.412499999999</v>
      </c>
      <c r="C1502" s="117" t="s">
        <v>670</v>
      </c>
      <c r="D1502" s="117" t="s">
        <v>551</v>
      </c>
      <c r="E1502" s="116"/>
      <c r="F1502" s="348">
        <v>8</v>
      </c>
      <c r="G1502" s="348">
        <v>7</v>
      </c>
      <c r="H1502" s="348">
        <v>56</v>
      </c>
      <c r="I1502" s="355">
        <v>2.1684960124843412E-4</v>
      </c>
      <c r="J1502" s="355">
        <v>3.0978514464062016E-5</v>
      </c>
      <c r="K1502" s="355">
        <v>0</v>
      </c>
      <c r="M1502" s="364"/>
      <c r="N1502" s="364"/>
    </row>
    <row r="1503" spans="2:14" s="358" customFormat="1" x14ac:dyDescent="0.2">
      <c r="B1503" s="305">
        <v>41333.368055555555</v>
      </c>
      <c r="C1503" s="117" t="s">
        <v>606</v>
      </c>
      <c r="D1503" s="117" t="s">
        <v>554</v>
      </c>
      <c r="E1503" s="116"/>
      <c r="F1503" s="348">
        <v>34</v>
      </c>
      <c r="G1503" s="348">
        <v>200</v>
      </c>
      <c r="H1503" s="348">
        <v>6800</v>
      </c>
      <c r="I1503" s="355">
        <v>5.9173399816388424E-2</v>
      </c>
      <c r="J1503" s="355">
        <v>2.9586699908194211E-4</v>
      </c>
      <c r="K1503" s="355">
        <v>0</v>
      </c>
      <c r="M1503" s="364"/>
      <c r="N1503" s="364"/>
    </row>
    <row r="1504" spans="2:14" s="358" customFormat="1" x14ac:dyDescent="0.2">
      <c r="B1504" s="305">
        <v>41334.427083333336</v>
      </c>
      <c r="C1504" s="117" t="s">
        <v>749</v>
      </c>
      <c r="D1504" s="117" t="s">
        <v>554</v>
      </c>
      <c r="E1504" s="116"/>
      <c r="F1504" s="348">
        <v>4</v>
      </c>
      <c r="G1504" s="348">
        <v>125</v>
      </c>
      <c r="H1504" s="348">
        <v>500</v>
      </c>
      <c r="I1504" s="355">
        <v>4.3509852806167953E-3</v>
      </c>
      <c r="J1504" s="355">
        <v>3.4807882244934363E-5</v>
      </c>
      <c r="K1504" s="355">
        <v>0</v>
      </c>
      <c r="M1504" s="364"/>
      <c r="N1504" s="364"/>
    </row>
    <row r="1505" spans="2:14" s="358" customFormat="1" x14ac:dyDescent="0.2">
      <c r="B1505" s="305">
        <v>41336.356944444444</v>
      </c>
      <c r="C1505" s="117" t="s">
        <v>661</v>
      </c>
      <c r="D1505" s="117" t="s">
        <v>554</v>
      </c>
      <c r="E1505" s="116"/>
      <c r="F1505" s="348">
        <v>163</v>
      </c>
      <c r="G1505" s="348">
        <v>307</v>
      </c>
      <c r="H1505" s="348">
        <v>50041</v>
      </c>
      <c r="I1505" s="355">
        <v>0.43545530885469014</v>
      </c>
      <c r="J1505" s="355">
        <v>1.4184212014810753E-3</v>
      </c>
      <c r="K1505" s="355">
        <v>0</v>
      </c>
      <c r="M1505" s="364"/>
      <c r="N1505" s="364"/>
    </row>
    <row r="1506" spans="2:14" s="358" customFormat="1" x14ac:dyDescent="0.2">
      <c r="B1506" s="305">
        <v>41332.35833333333</v>
      </c>
      <c r="C1506" s="117" t="s">
        <v>734</v>
      </c>
      <c r="D1506" s="117" t="s">
        <v>554</v>
      </c>
      <c r="E1506" s="116"/>
      <c r="F1506" s="348">
        <v>2</v>
      </c>
      <c r="G1506" s="348">
        <v>34</v>
      </c>
      <c r="H1506" s="348">
        <v>68</v>
      </c>
      <c r="I1506" s="355">
        <v>5.9173399816388422E-4</v>
      </c>
      <c r="J1506" s="355">
        <v>1.7403941122467181E-5</v>
      </c>
      <c r="K1506" s="355">
        <v>0</v>
      </c>
      <c r="M1506" s="364"/>
      <c r="N1506" s="364"/>
    </row>
    <row r="1507" spans="2:14" s="358" customFormat="1" x14ac:dyDescent="0.2">
      <c r="B1507" s="305">
        <v>41333.375</v>
      </c>
      <c r="C1507" s="117" t="s">
        <v>700</v>
      </c>
      <c r="D1507" s="117" t="s">
        <v>554</v>
      </c>
      <c r="E1507" s="116"/>
      <c r="F1507" s="348">
        <v>21</v>
      </c>
      <c r="G1507" s="348">
        <v>105</v>
      </c>
      <c r="H1507" s="348">
        <v>2205</v>
      </c>
      <c r="I1507" s="355">
        <v>1.918784508752007E-2</v>
      </c>
      <c r="J1507" s="355">
        <v>1.8274138178590543E-4</v>
      </c>
      <c r="K1507" s="355">
        <v>0</v>
      </c>
      <c r="M1507" s="364"/>
      <c r="N1507" s="364"/>
    </row>
    <row r="1508" spans="2:14" s="358" customFormat="1" x14ac:dyDescent="0.2">
      <c r="B1508" s="305">
        <v>41333.479166666664</v>
      </c>
      <c r="C1508" s="117" t="s">
        <v>761</v>
      </c>
      <c r="D1508" s="117" t="s">
        <v>554</v>
      </c>
      <c r="E1508" s="116"/>
      <c r="F1508" s="348">
        <v>9</v>
      </c>
      <c r="G1508" s="348">
        <v>28</v>
      </c>
      <c r="H1508" s="348">
        <v>252</v>
      </c>
      <c r="I1508" s="355">
        <v>2.192896581430865E-3</v>
      </c>
      <c r="J1508" s="355">
        <v>7.8317735051102317E-5</v>
      </c>
      <c r="K1508" s="355">
        <v>0</v>
      </c>
      <c r="M1508" s="364"/>
      <c r="N1508" s="364"/>
    </row>
    <row r="1509" spans="2:14" s="358" customFormat="1" x14ac:dyDescent="0.2">
      <c r="B1509" s="305">
        <v>41335.527777777781</v>
      </c>
      <c r="C1509" s="117" t="s">
        <v>717</v>
      </c>
      <c r="D1509" s="117" t="s">
        <v>542</v>
      </c>
      <c r="E1509" s="116"/>
      <c r="F1509" s="348">
        <v>315</v>
      </c>
      <c r="G1509" s="348">
        <v>77</v>
      </c>
      <c r="H1509" s="348">
        <v>24255</v>
      </c>
      <c r="I1509" s="355">
        <v>8.4491881742716907E-2</v>
      </c>
      <c r="J1509" s="355">
        <v>1.0972971654898301E-3</v>
      </c>
      <c r="K1509" s="355">
        <v>0</v>
      </c>
      <c r="M1509" s="364"/>
      <c r="N1509" s="364"/>
    </row>
    <row r="1510" spans="2:14" s="358" customFormat="1" x14ac:dyDescent="0.2">
      <c r="B1510" s="305">
        <v>41337.503472222219</v>
      </c>
      <c r="C1510" s="117" t="s">
        <v>625</v>
      </c>
      <c r="D1510" s="117" t="s">
        <v>551</v>
      </c>
      <c r="E1510" s="116"/>
      <c r="F1510" s="348">
        <v>48</v>
      </c>
      <c r="G1510" s="348">
        <v>170</v>
      </c>
      <c r="H1510" s="348">
        <v>8160</v>
      </c>
      <c r="I1510" s="355">
        <v>3.1598084753343261E-2</v>
      </c>
      <c r="J1510" s="355">
        <v>1.8587108678437211E-4</v>
      </c>
      <c r="K1510" s="355">
        <v>0</v>
      </c>
      <c r="M1510" s="364"/>
      <c r="N1510" s="364"/>
    </row>
    <row r="1511" spans="2:14" s="358" customFormat="1" x14ac:dyDescent="0.2">
      <c r="B1511" s="305">
        <v>41338.388888888891</v>
      </c>
      <c r="C1511" s="117" t="s">
        <v>612</v>
      </c>
      <c r="D1511" s="117" t="s">
        <v>551</v>
      </c>
      <c r="E1511" s="116"/>
      <c r="F1511" s="348">
        <v>1</v>
      </c>
      <c r="G1511" s="348">
        <v>40</v>
      </c>
      <c r="H1511" s="348">
        <v>40</v>
      </c>
      <c r="I1511" s="355">
        <v>1.548925723203101E-4</v>
      </c>
      <c r="J1511" s="355">
        <v>3.872314308007752E-6</v>
      </c>
      <c r="K1511" s="355">
        <v>0</v>
      </c>
      <c r="M1511" s="364"/>
      <c r="N1511" s="364"/>
    </row>
    <row r="1512" spans="2:14" s="358" customFormat="1" x14ac:dyDescent="0.2">
      <c r="B1512" s="305">
        <v>41338.378472222219</v>
      </c>
      <c r="C1512" s="117" t="s">
        <v>612</v>
      </c>
      <c r="D1512" s="117" t="s">
        <v>551</v>
      </c>
      <c r="E1512" s="116"/>
      <c r="F1512" s="348">
        <v>1</v>
      </c>
      <c r="G1512" s="348">
        <v>60</v>
      </c>
      <c r="H1512" s="348">
        <v>60</v>
      </c>
      <c r="I1512" s="355">
        <v>2.3233885848046514E-4</v>
      </c>
      <c r="J1512" s="355">
        <v>3.872314308007752E-6</v>
      </c>
      <c r="K1512" s="355">
        <v>0</v>
      </c>
      <c r="M1512" s="364"/>
      <c r="N1512" s="364"/>
    </row>
    <row r="1513" spans="2:14" s="358" customFormat="1" x14ac:dyDescent="0.2">
      <c r="B1513" s="305">
        <v>41338.381944444445</v>
      </c>
      <c r="C1513" s="117" t="s">
        <v>612</v>
      </c>
      <c r="D1513" s="117" t="s">
        <v>551</v>
      </c>
      <c r="E1513" s="116"/>
      <c r="F1513" s="348">
        <v>1</v>
      </c>
      <c r="G1513" s="348">
        <v>110</v>
      </c>
      <c r="H1513" s="348">
        <v>110</v>
      </c>
      <c r="I1513" s="355">
        <v>4.2595457388085276E-4</v>
      </c>
      <c r="J1513" s="355">
        <v>3.872314308007752E-6</v>
      </c>
      <c r="K1513" s="355">
        <v>0</v>
      </c>
      <c r="M1513" s="364"/>
      <c r="N1513" s="364"/>
    </row>
    <row r="1514" spans="2:14" s="358" customFormat="1" x14ac:dyDescent="0.2">
      <c r="B1514" s="305">
        <v>41335.600694444445</v>
      </c>
      <c r="C1514" s="117" t="s">
        <v>756</v>
      </c>
      <c r="D1514" s="117" t="s">
        <v>542</v>
      </c>
      <c r="E1514" s="116"/>
      <c r="F1514" s="348">
        <v>1</v>
      </c>
      <c r="G1514" s="348">
        <v>25</v>
      </c>
      <c r="H1514" s="348">
        <v>25</v>
      </c>
      <c r="I1514" s="355">
        <v>8.7087076626176976E-5</v>
      </c>
      <c r="J1514" s="355">
        <v>3.4834830650470794E-6</v>
      </c>
      <c r="K1514" s="355">
        <v>0</v>
      </c>
      <c r="M1514" s="364"/>
      <c r="N1514" s="364"/>
    </row>
    <row r="1515" spans="2:14" s="358" customFormat="1" x14ac:dyDescent="0.2">
      <c r="B1515" s="305">
        <v>41338.40625</v>
      </c>
      <c r="C1515" s="117" t="s">
        <v>612</v>
      </c>
      <c r="D1515" s="117" t="s">
        <v>551</v>
      </c>
      <c r="E1515" s="116"/>
      <c r="F1515" s="348">
        <v>1</v>
      </c>
      <c r="G1515" s="348">
        <v>60</v>
      </c>
      <c r="H1515" s="348">
        <v>60</v>
      </c>
      <c r="I1515" s="355">
        <v>2.3233885848046514E-4</v>
      </c>
      <c r="J1515" s="355">
        <v>3.872314308007752E-6</v>
      </c>
      <c r="K1515" s="355">
        <v>0</v>
      </c>
      <c r="M1515" s="364"/>
      <c r="N1515" s="364"/>
    </row>
    <row r="1516" spans="2:14" s="358" customFormat="1" x14ac:dyDescent="0.2">
      <c r="B1516" s="305">
        <v>41339.5</v>
      </c>
      <c r="C1516" s="117" t="s">
        <v>550</v>
      </c>
      <c r="D1516" s="117" t="s">
        <v>551</v>
      </c>
      <c r="E1516" s="116"/>
      <c r="F1516" s="348">
        <v>1</v>
      </c>
      <c r="G1516" s="348">
        <v>27</v>
      </c>
      <c r="H1516" s="348">
        <v>27</v>
      </c>
      <c r="I1516" s="355">
        <v>1.0455248631620932E-4</v>
      </c>
      <c r="J1516" s="355">
        <v>3.872314308007752E-6</v>
      </c>
      <c r="K1516" s="355">
        <v>0</v>
      </c>
      <c r="M1516" s="364"/>
      <c r="N1516" s="364"/>
    </row>
    <row r="1517" spans="2:14" s="358" customFormat="1" x14ac:dyDescent="0.2">
      <c r="B1517" s="305">
        <v>41338.40625</v>
      </c>
      <c r="C1517" s="117" t="s">
        <v>753</v>
      </c>
      <c r="D1517" s="117" t="s">
        <v>554</v>
      </c>
      <c r="E1517" s="116"/>
      <c r="F1517" s="348">
        <v>37</v>
      </c>
      <c r="G1517" s="348">
        <v>395</v>
      </c>
      <c r="H1517" s="348">
        <v>14615</v>
      </c>
      <c r="I1517" s="355">
        <v>0.12717929975242895</v>
      </c>
      <c r="J1517" s="355">
        <v>3.2197291076564288E-4</v>
      </c>
      <c r="K1517" s="355">
        <v>0</v>
      </c>
      <c r="M1517" s="364"/>
      <c r="N1517" s="364"/>
    </row>
    <row r="1518" spans="2:14" s="358" customFormat="1" x14ac:dyDescent="0.2">
      <c r="B1518" s="305">
        <v>41332.368055555555</v>
      </c>
      <c r="C1518" s="117" t="s">
        <v>736</v>
      </c>
      <c r="D1518" s="117" t="s">
        <v>554</v>
      </c>
      <c r="E1518" s="116"/>
      <c r="F1518" s="348">
        <v>221</v>
      </c>
      <c r="G1518" s="348">
        <v>169</v>
      </c>
      <c r="H1518" s="348">
        <v>37349</v>
      </c>
      <c r="I1518" s="355">
        <v>0.3250098984915134</v>
      </c>
      <c r="J1518" s="355">
        <v>1.9231354940326237E-3</v>
      </c>
      <c r="K1518" s="355">
        <v>0</v>
      </c>
      <c r="M1518" s="364"/>
      <c r="N1518" s="364"/>
    </row>
    <row r="1519" spans="2:14" s="358" customFormat="1" x14ac:dyDescent="0.2">
      <c r="B1519" s="305">
        <v>41336.541666666664</v>
      </c>
      <c r="C1519" s="117" t="s">
        <v>753</v>
      </c>
      <c r="D1519" s="117" t="s">
        <v>554</v>
      </c>
      <c r="E1519" s="116"/>
      <c r="F1519" s="348">
        <v>223</v>
      </c>
      <c r="G1519" s="348">
        <v>397</v>
      </c>
      <c r="H1519" s="348">
        <v>88531</v>
      </c>
      <c r="I1519" s="355">
        <v>0.77039415575657111</v>
      </c>
      <c r="J1519" s="355">
        <v>1.9405394351550908E-3</v>
      </c>
      <c r="K1519" s="355">
        <v>0</v>
      </c>
      <c r="M1519" s="364"/>
      <c r="N1519" s="364"/>
    </row>
    <row r="1520" spans="2:14" s="358" customFormat="1" x14ac:dyDescent="0.2">
      <c r="B1520" s="305">
        <v>41332.416666666664</v>
      </c>
      <c r="C1520" s="117" t="s">
        <v>730</v>
      </c>
      <c r="D1520" s="117" t="s">
        <v>542</v>
      </c>
      <c r="E1520" s="116"/>
      <c r="F1520" s="348">
        <v>119</v>
      </c>
      <c r="G1520" s="348">
        <v>130</v>
      </c>
      <c r="H1520" s="348">
        <v>15470</v>
      </c>
      <c r="I1520" s="355">
        <v>5.3889483016278314E-2</v>
      </c>
      <c r="J1520" s="355">
        <v>4.1453448474060241E-4</v>
      </c>
      <c r="K1520" s="355">
        <v>0</v>
      </c>
      <c r="M1520" s="364"/>
      <c r="N1520" s="364"/>
    </row>
    <row r="1521" spans="2:14" s="358" customFormat="1" x14ac:dyDescent="0.2">
      <c r="B1521" s="305">
        <v>41332.541666666664</v>
      </c>
      <c r="C1521" s="117" t="s">
        <v>547</v>
      </c>
      <c r="D1521" s="117" t="s">
        <v>542</v>
      </c>
      <c r="E1521" s="116"/>
      <c r="F1521" s="348">
        <v>149</v>
      </c>
      <c r="G1521" s="348">
        <v>90</v>
      </c>
      <c r="H1521" s="348">
        <v>13410</v>
      </c>
      <c r="I1521" s="355">
        <v>4.6713507902281334E-2</v>
      </c>
      <c r="J1521" s="355">
        <v>5.1903897669201479E-4</v>
      </c>
      <c r="K1521" s="355">
        <v>0</v>
      </c>
      <c r="M1521" s="364"/>
      <c r="N1521" s="364"/>
    </row>
    <row r="1522" spans="2:14" s="358" customFormat="1" x14ac:dyDescent="0.2">
      <c r="B1522" s="305">
        <v>41338.375</v>
      </c>
      <c r="C1522" s="117" t="s">
        <v>671</v>
      </c>
      <c r="D1522" s="117" t="s">
        <v>554</v>
      </c>
      <c r="E1522" s="116"/>
      <c r="F1522" s="348">
        <v>130</v>
      </c>
      <c r="G1522" s="348">
        <v>277</v>
      </c>
      <c r="H1522" s="348">
        <v>36010</v>
      </c>
      <c r="I1522" s="355">
        <v>0.31335795991002163</v>
      </c>
      <c r="J1522" s="355">
        <v>1.1312561729603669E-3</v>
      </c>
      <c r="K1522" s="355">
        <v>0</v>
      </c>
      <c r="M1522" s="364"/>
      <c r="N1522" s="364"/>
    </row>
    <row r="1523" spans="2:14" s="358" customFormat="1" x14ac:dyDescent="0.2">
      <c r="B1523" s="305">
        <v>41333.361111111109</v>
      </c>
      <c r="C1523" s="117" t="s">
        <v>746</v>
      </c>
      <c r="D1523" s="117" t="s">
        <v>542</v>
      </c>
      <c r="E1523" s="116"/>
      <c r="F1523" s="348">
        <v>340</v>
      </c>
      <c r="G1523" s="348">
        <v>430</v>
      </c>
      <c r="H1523" s="348">
        <v>146200</v>
      </c>
      <c r="I1523" s="355">
        <v>0.50928522410988297</v>
      </c>
      <c r="J1523" s="355">
        <v>1.1843842421160068E-3</v>
      </c>
      <c r="K1523" s="355">
        <v>0</v>
      </c>
      <c r="M1523" s="364"/>
      <c r="N1523" s="364"/>
    </row>
    <row r="1524" spans="2:14" s="358" customFormat="1" x14ac:dyDescent="0.2">
      <c r="B1524" s="305">
        <v>41333.364583333336</v>
      </c>
      <c r="C1524" s="117" t="s">
        <v>594</v>
      </c>
      <c r="D1524" s="117" t="s">
        <v>551</v>
      </c>
      <c r="E1524" s="116"/>
      <c r="F1524" s="348">
        <v>2</v>
      </c>
      <c r="G1524" s="348">
        <v>55</v>
      </c>
      <c r="H1524" s="348">
        <v>110</v>
      </c>
      <c r="I1524" s="355">
        <v>4.2595457388085276E-4</v>
      </c>
      <c r="J1524" s="355">
        <v>7.7446286160155041E-6</v>
      </c>
      <c r="K1524" s="355">
        <v>0</v>
      </c>
      <c r="M1524" s="364"/>
      <c r="N1524" s="364"/>
    </row>
    <row r="1525" spans="2:14" s="358" customFormat="1" x14ac:dyDescent="0.2">
      <c r="B1525" s="305">
        <v>41337.375</v>
      </c>
      <c r="C1525" s="117" t="s">
        <v>625</v>
      </c>
      <c r="D1525" s="117" t="s">
        <v>551</v>
      </c>
      <c r="E1525" s="116"/>
      <c r="F1525" s="348">
        <v>43</v>
      </c>
      <c r="G1525" s="348">
        <v>165</v>
      </c>
      <c r="H1525" s="348">
        <v>7095</v>
      </c>
      <c r="I1525" s="355">
        <v>2.7474070015315002E-2</v>
      </c>
      <c r="J1525" s="355">
        <v>1.6650951524433335E-4</v>
      </c>
      <c r="K1525" s="355">
        <v>0</v>
      </c>
      <c r="M1525" s="364"/>
      <c r="N1525" s="364"/>
    </row>
    <row r="1526" spans="2:14" s="358" customFormat="1" x14ac:dyDescent="0.2">
      <c r="B1526" s="305">
        <v>41338.568055555559</v>
      </c>
      <c r="C1526" s="117" t="s">
        <v>606</v>
      </c>
      <c r="D1526" s="117" t="s">
        <v>554</v>
      </c>
      <c r="E1526" s="116"/>
      <c r="F1526" s="348">
        <v>109</v>
      </c>
      <c r="G1526" s="348">
        <v>68</v>
      </c>
      <c r="H1526" s="348">
        <v>7412</v>
      </c>
      <c r="I1526" s="355">
        <v>6.4499005799863382E-2</v>
      </c>
      <c r="J1526" s="355">
        <v>9.4851479117446147E-4</v>
      </c>
      <c r="K1526" s="355">
        <v>0</v>
      </c>
      <c r="M1526" s="364"/>
      <c r="N1526" s="364"/>
    </row>
    <row r="1527" spans="2:14" s="358" customFormat="1" x14ac:dyDescent="0.2">
      <c r="B1527" s="305">
        <v>41338.465277777781</v>
      </c>
      <c r="C1527" s="117" t="s">
        <v>612</v>
      </c>
      <c r="D1527" s="117" t="s">
        <v>551</v>
      </c>
      <c r="E1527" s="116"/>
      <c r="F1527" s="348">
        <v>1</v>
      </c>
      <c r="G1527" s="348">
        <v>75</v>
      </c>
      <c r="H1527" s="348">
        <v>75</v>
      </c>
      <c r="I1527" s="355">
        <v>2.9042357310058142E-4</v>
      </c>
      <c r="J1527" s="355">
        <v>3.872314308007752E-6</v>
      </c>
      <c r="K1527" s="355">
        <v>0</v>
      </c>
      <c r="M1527" s="364"/>
      <c r="N1527" s="364"/>
    </row>
    <row r="1528" spans="2:14" s="358" customFormat="1" x14ac:dyDescent="0.2">
      <c r="B1528" s="305">
        <v>41339.361111111109</v>
      </c>
      <c r="C1528" s="117" t="s">
        <v>606</v>
      </c>
      <c r="D1528" s="117" t="s">
        <v>554</v>
      </c>
      <c r="E1528" s="116"/>
      <c r="F1528" s="348">
        <v>4</v>
      </c>
      <c r="G1528" s="348">
        <v>355</v>
      </c>
      <c r="H1528" s="348">
        <v>1420</v>
      </c>
      <c r="I1528" s="355">
        <v>1.23567981969517E-2</v>
      </c>
      <c r="J1528" s="355">
        <v>3.4807882244934363E-5</v>
      </c>
      <c r="K1528" s="355">
        <v>0</v>
      </c>
      <c r="M1528" s="364"/>
      <c r="N1528" s="364"/>
    </row>
    <row r="1529" spans="2:14" s="358" customFormat="1" x14ac:dyDescent="0.2">
      <c r="B1529" s="305">
        <v>41338.590277777781</v>
      </c>
      <c r="C1529" s="117" t="s">
        <v>612</v>
      </c>
      <c r="D1529" s="117" t="s">
        <v>551</v>
      </c>
      <c r="E1529" s="116"/>
      <c r="F1529" s="348">
        <v>3</v>
      </c>
      <c r="G1529" s="348">
        <v>86.666666666666671</v>
      </c>
      <c r="H1529" s="348">
        <v>260</v>
      </c>
      <c r="I1529" s="355">
        <v>1.0068017200820156E-3</v>
      </c>
      <c r="J1529" s="355">
        <v>1.1616942924023257E-5</v>
      </c>
      <c r="K1529" s="355">
        <v>0</v>
      </c>
      <c r="M1529" s="364"/>
      <c r="N1529" s="364"/>
    </row>
    <row r="1530" spans="2:14" s="358" customFormat="1" x14ac:dyDescent="0.2">
      <c r="B1530" s="305">
        <v>41339.354166666664</v>
      </c>
      <c r="C1530" s="117" t="s">
        <v>749</v>
      </c>
      <c r="D1530" s="117" t="s">
        <v>554</v>
      </c>
      <c r="E1530" s="116"/>
      <c r="F1530" s="348">
        <v>10</v>
      </c>
      <c r="G1530" s="348">
        <v>212</v>
      </c>
      <c r="H1530" s="348">
        <v>2120</v>
      </c>
      <c r="I1530" s="355">
        <v>1.8448177589815214E-2</v>
      </c>
      <c r="J1530" s="355">
        <v>8.701970561233591E-5</v>
      </c>
      <c r="K1530" s="355">
        <v>0</v>
      </c>
      <c r="M1530" s="364"/>
      <c r="N1530" s="364"/>
    </row>
    <row r="1531" spans="2:14" s="358" customFormat="1" x14ac:dyDescent="0.2">
      <c r="B1531" s="305">
        <v>41338.373611111114</v>
      </c>
      <c r="C1531" s="117" t="s">
        <v>625</v>
      </c>
      <c r="D1531" s="117" t="s">
        <v>551</v>
      </c>
      <c r="E1531" s="116"/>
      <c r="F1531" s="348">
        <v>2559</v>
      </c>
      <c r="G1531" s="348">
        <v>470</v>
      </c>
      <c r="H1531" s="348">
        <v>1202730</v>
      </c>
      <c r="I1531" s="355">
        <v>4.6573485876701639</v>
      </c>
      <c r="J1531" s="355">
        <v>9.9092523141918378E-3</v>
      </c>
      <c r="K1531" s="355">
        <v>0</v>
      </c>
      <c r="M1531" s="364"/>
      <c r="N1531" s="364"/>
    </row>
    <row r="1532" spans="2:14" s="358" customFormat="1" x14ac:dyDescent="0.2">
      <c r="B1532" s="305">
        <v>41332.375</v>
      </c>
      <c r="C1532" s="117" t="s">
        <v>597</v>
      </c>
      <c r="D1532" s="117" t="s">
        <v>551</v>
      </c>
      <c r="E1532" s="116"/>
      <c r="F1532" s="348">
        <v>6</v>
      </c>
      <c r="G1532" s="348">
        <v>30</v>
      </c>
      <c r="H1532" s="348">
        <v>180</v>
      </c>
      <c r="I1532" s="355">
        <v>6.9701657544139544E-4</v>
      </c>
      <c r="J1532" s="355">
        <v>2.3233885848046514E-5</v>
      </c>
      <c r="K1532" s="355">
        <v>0</v>
      </c>
      <c r="M1532" s="364"/>
      <c r="N1532" s="364"/>
    </row>
    <row r="1533" spans="2:14" s="358" customFormat="1" x14ac:dyDescent="0.2">
      <c r="B1533" s="305">
        <v>41340.517361111109</v>
      </c>
      <c r="C1533" s="117" t="s">
        <v>774</v>
      </c>
      <c r="D1533" s="117" t="s">
        <v>554</v>
      </c>
      <c r="E1533" s="116"/>
      <c r="F1533" s="348">
        <v>35</v>
      </c>
      <c r="G1533" s="348">
        <v>120</v>
      </c>
      <c r="H1533" s="348">
        <v>4200</v>
      </c>
      <c r="I1533" s="355">
        <v>3.6548276357181081E-2</v>
      </c>
      <c r="J1533" s="355">
        <v>3.0456896964317572E-4</v>
      </c>
      <c r="K1533" s="355">
        <v>0</v>
      </c>
      <c r="M1533" s="364"/>
      <c r="N1533" s="364"/>
    </row>
    <row r="1534" spans="2:14" s="358" customFormat="1" x14ac:dyDescent="0.2">
      <c r="B1534" s="305">
        <v>41340.375</v>
      </c>
      <c r="C1534" s="117" t="s">
        <v>683</v>
      </c>
      <c r="D1534" s="117" t="s">
        <v>554</v>
      </c>
      <c r="E1534" s="116"/>
      <c r="F1534" s="348">
        <v>11</v>
      </c>
      <c r="G1534" s="348">
        <v>348</v>
      </c>
      <c r="H1534" s="348">
        <v>3828</v>
      </c>
      <c r="I1534" s="355">
        <v>3.3311143308402187E-2</v>
      </c>
      <c r="J1534" s="355">
        <v>9.5721676173569502E-5</v>
      </c>
      <c r="K1534" s="355">
        <v>0</v>
      </c>
      <c r="M1534" s="364"/>
      <c r="N1534" s="364"/>
    </row>
    <row r="1535" spans="2:14" s="358" customFormat="1" x14ac:dyDescent="0.2">
      <c r="B1535" s="305">
        <v>41336.375</v>
      </c>
      <c r="C1535" s="117" t="s">
        <v>612</v>
      </c>
      <c r="D1535" s="117" t="s">
        <v>551</v>
      </c>
      <c r="E1535" s="116"/>
      <c r="F1535" s="348">
        <v>116</v>
      </c>
      <c r="G1535" s="348">
        <v>367</v>
      </c>
      <c r="H1535" s="348">
        <v>42572</v>
      </c>
      <c r="I1535" s="355">
        <v>0.16485216472050604</v>
      </c>
      <c r="J1535" s="355">
        <v>4.4918845972889926E-4</v>
      </c>
      <c r="K1535" s="355">
        <v>0</v>
      </c>
      <c r="M1535" s="364"/>
      <c r="N1535" s="364"/>
    </row>
    <row r="1536" spans="2:14" s="358" customFormat="1" x14ac:dyDescent="0.2">
      <c r="B1536" s="305">
        <v>41325.493055555555</v>
      </c>
      <c r="C1536" s="117" t="s">
        <v>657</v>
      </c>
      <c r="D1536" s="117" t="s">
        <v>551</v>
      </c>
      <c r="E1536" s="116"/>
      <c r="F1536" s="348">
        <v>3</v>
      </c>
      <c r="G1536" s="348">
        <v>270</v>
      </c>
      <c r="H1536" s="348">
        <v>810</v>
      </c>
      <c r="I1536" s="355">
        <v>3.1365745894862793E-3</v>
      </c>
      <c r="J1536" s="355">
        <v>1.1616942924023257E-5</v>
      </c>
      <c r="K1536" s="355">
        <v>0</v>
      </c>
      <c r="M1536" s="364"/>
      <c r="N1536" s="364"/>
    </row>
    <row r="1537" spans="2:14" s="358" customFormat="1" x14ac:dyDescent="0.2">
      <c r="B1537" s="305">
        <v>41337.59375</v>
      </c>
      <c r="C1537" s="117" t="s">
        <v>612</v>
      </c>
      <c r="D1537" s="117" t="s">
        <v>551</v>
      </c>
      <c r="E1537" s="116"/>
      <c r="F1537" s="348">
        <v>3</v>
      </c>
      <c r="G1537" s="348">
        <v>60</v>
      </c>
      <c r="H1537" s="348">
        <v>180</v>
      </c>
      <c r="I1537" s="355">
        <v>6.9701657544139544E-4</v>
      </c>
      <c r="J1537" s="355">
        <v>1.1616942924023257E-5</v>
      </c>
      <c r="K1537" s="355">
        <v>0</v>
      </c>
      <c r="M1537" s="364"/>
      <c r="N1537" s="364"/>
    </row>
    <row r="1538" spans="2:14" s="358" customFormat="1" x14ac:dyDescent="0.2">
      <c r="B1538" s="305">
        <v>41334.395833333336</v>
      </c>
      <c r="C1538" s="117" t="s">
        <v>719</v>
      </c>
      <c r="D1538" s="117" t="s">
        <v>542</v>
      </c>
      <c r="E1538" s="116"/>
      <c r="F1538" s="348">
        <v>90</v>
      </c>
      <c r="G1538" s="348">
        <v>210</v>
      </c>
      <c r="H1538" s="348">
        <v>18900</v>
      </c>
      <c r="I1538" s="355">
        <v>6.5837829929389802E-2</v>
      </c>
      <c r="J1538" s="355">
        <v>3.1351347585423711E-4</v>
      </c>
      <c r="K1538" s="355">
        <v>0</v>
      </c>
      <c r="M1538" s="364"/>
      <c r="N1538" s="364"/>
    </row>
    <row r="1539" spans="2:14" s="358" customFormat="1" x14ac:dyDescent="0.2">
      <c r="B1539" s="305">
        <v>41337.395833333336</v>
      </c>
      <c r="C1539" s="117" t="s">
        <v>612</v>
      </c>
      <c r="D1539" s="117" t="s">
        <v>551</v>
      </c>
      <c r="E1539" s="116"/>
      <c r="F1539" s="348">
        <v>10</v>
      </c>
      <c r="G1539" s="348">
        <v>240</v>
      </c>
      <c r="H1539" s="348">
        <v>2400</v>
      </c>
      <c r="I1539" s="355">
        <v>9.2935543392186053E-3</v>
      </c>
      <c r="J1539" s="355">
        <v>3.8723143080077525E-5</v>
      </c>
      <c r="K1539" s="355">
        <v>0</v>
      </c>
      <c r="M1539" s="364"/>
      <c r="N1539" s="364"/>
    </row>
    <row r="1540" spans="2:14" s="358" customFormat="1" x14ac:dyDescent="0.2">
      <c r="B1540" s="305">
        <v>41333.357638888891</v>
      </c>
      <c r="C1540" s="117" t="s">
        <v>799</v>
      </c>
      <c r="D1540" s="117" t="s">
        <v>554</v>
      </c>
      <c r="E1540" s="116"/>
      <c r="F1540" s="348">
        <v>67</v>
      </c>
      <c r="G1540" s="348">
        <v>425</v>
      </c>
      <c r="H1540" s="348">
        <v>28475</v>
      </c>
      <c r="I1540" s="355">
        <v>0.24778861173112651</v>
      </c>
      <c r="J1540" s="355">
        <v>5.8303202760265067E-4</v>
      </c>
      <c r="K1540" s="355">
        <v>0</v>
      </c>
      <c r="M1540" s="364"/>
      <c r="N1540" s="364"/>
    </row>
    <row r="1541" spans="2:14" s="358" customFormat="1" x14ac:dyDescent="0.2">
      <c r="B1541" s="305">
        <v>41333.385416666664</v>
      </c>
      <c r="C1541" s="117" t="s">
        <v>599</v>
      </c>
      <c r="D1541" s="117" t="s">
        <v>554</v>
      </c>
      <c r="E1541" s="116"/>
      <c r="F1541" s="348">
        <v>70</v>
      </c>
      <c r="G1541" s="348">
        <v>315</v>
      </c>
      <c r="H1541" s="348">
        <v>22050</v>
      </c>
      <c r="I1541" s="355">
        <v>0.1918784508752007</v>
      </c>
      <c r="J1541" s="355">
        <v>6.0913793928635144E-4</v>
      </c>
      <c r="K1541" s="355">
        <v>0</v>
      </c>
      <c r="M1541" s="364"/>
      <c r="N1541" s="364"/>
    </row>
    <row r="1542" spans="2:14" s="358" customFormat="1" x14ac:dyDescent="0.2">
      <c r="B1542" s="305">
        <v>41333.410717592589</v>
      </c>
      <c r="C1542" s="117" t="s">
        <v>599</v>
      </c>
      <c r="D1542" s="117" t="s">
        <v>554</v>
      </c>
      <c r="E1542" s="116"/>
      <c r="F1542" s="348">
        <v>45</v>
      </c>
      <c r="G1542" s="348">
        <v>123</v>
      </c>
      <c r="H1542" s="348">
        <v>5535</v>
      </c>
      <c r="I1542" s="355">
        <v>4.8165407056427925E-2</v>
      </c>
      <c r="J1542" s="355">
        <v>3.9158867525551161E-4</v>
      </c>
      <c r="K1542" s="355">
        <v>0</v>
      </c>
      <c r="M1542" s="364"/>
      <c r="N1542" s="364"/>
    </row>
    <row r="1543" spans="2:14" s="358" customFormat="1" x14ac:dyDescent="0.2">
      <c r="B1543" s="305">
        <v>41336.479166666664</v>
      </c>
      <c r="C1543" s="117" t="s">
        <v>784</v>
      </c>
      <c r="D1543" s="117" t="s">
        <v>542</v>
      </c>
      <c r="E1543" s="116"/>
      <c r="F1543" s="348">
        <v>96</v>
      </c>
      <c r="G1543" s="348">
        <v>90</v>
      </c>
      <c r="H1543" s="348">
        <v>8640</v>
      </c>
      <c r="I1543" s="355">
        <v>3.0097293682006764E-2</v>
      </c>
      <c r="J1543" s="355">
        <v>3.344143742445196E-4</v>
      </c>
      <c r="K1543" s="355">
        <v>0</v>
      </c>
      <c r="M1543" s="364"/>
      <c r="N1543" s="364"/>
    </row>
    <row r="1544" spans="2:14" s="358" customFormat="1" x14ac:dyDescent="0.2">
      <c r="B1544" s="305">
        <v>41334.456944444442</v>
      </c>
      <c r="C1544" s="117" t="s">
        <v>599</v>
      </c>
      <c r="D1544" s="117" t="s">
        <v>554</v>
      </c>
      <c r="E1544" s="116"/>
      <c r="F1544" s="348">
        <v>165</v>
      </c>
      <c r="G1544" s="348">
        <v>174</v>
      </c>
      <c r="H1544" s="348">
        <v>28710</v>
      </c>
      <c r="I1544" s="355">
        <v>0.24983357481301641</v>
      </c>
      <c r="J1544" s="355">
        <v>1.4358251426035426E-3</v>
      </c>
      <c r="K1544" s="355">
        <v>0</v>
      </c>
      <c r="M1544" s="364"/>
      <c r="N1544" s="364"/>
    </row>
    <row r="1545" spans="2:14" s="358" customFormat="1" x14ac:dyDescent="0.2">
      <c r="B1545" s="305">
        <v>41341.395833333336</v>
      </c>
      <c r="C1545" s="117" t="s">
        <v>607</v>
      </c>
      <c r="D1545" s="117" t="s">
        <v>551</v>
      </c>
      <c r="E1545" s="116"/>
      <c r="F1545" s="348">
        <v>84</v>
      </c>
      <c r="G1545" s="348">
        <v>100</v>
      </c>
      <c r="H1545" s="348">
        <v>8400</v>
      </c>
      <c r="I1545" s="355">
        <v>3.2527440187265118E-2</v>
      </c>
      <c r="J1545" s="355">
        <v>3.2527440187265122E-4</v>
      </c>
      <c r="K1545" s="355">
        <v>0</v>
      </c>
      <c r="M1545" s="364"/>
      <c r="N1545" s="364"/>
    </row>
    <row r="1546" spans="2:14" s="358" customFormat="1" x14ac:dyDescent="0.2">
      <c r="B1546" s="305">
        <v>41341.397222222222</v>
      </c>
      <c r="C1546" s="117" t="s">
        <v>748</v>
      </c>
      <c r="D1546" s="117" t="s">
        <v>551</v>
      </c>
      <c r="E1546" s="116"/>
      <c r="F1546" s="348">
        <v>3</v>
      </c>
      <c r="G1546" s="348">
        <v>123</v>
      </c>
      <c r="H1546" s="348">
        <v>369</v>
      </c>
      <c r="I1546" s="355">
        <v>1.4288839796548606E-3</v>
      </c>
      <c r="J1546" s="355">
        <v>1.1616942924023257E-5</v>
      </c>
      <c r="K1546" s="355">
        <v>0</v>
      </c>
      <c r="M1546" s="364"/>
      <c r="N1546" s="364"/>
    </row>
    <row r="1547" spans="2:14" s="358" customFormat="1" x14ac:dyDescent="0.2">
      <c r="B1547" s="305">
        <v>41341.42083333333</v>
      </c>
      <c r="C1547" s="117" t="s">
        <v>621</v>
      </c>
      <c r="D1547" s="117" t="s">
        <v>554</v>
      </c>
      <c r="E1547" s="116"/>
      <c r="F1547" s="348">
        <v>248</v>
      </c>
      <c r="G1547" s="348">
        <v>320</v>
      </c>
      <c r="H1547" s="348">
        <v>79360</v>
      </c>
      <c r="I1547" s="355">
        <v>0.69058838373949782</v>
      </c>
      <c r="J1547" s="355">
        <v>2.1580886991859308E-3</v>
      </c>
      <c r="K1547" s="355">
        <v>0</v>
      </c>
      <c r="M1547" s="364"/>
      <c r="N1547" s="364"/>
    </row>
    <row r="1548" spans="2:14" s="358" customFormat="1" x14ac:dyDescent="0.2">
      <c r="B1548" s="305">
        <v>41341.386805555558</v>
      </c>
      <c r="C1548" s="117" t="s">
        <v>627</v>
      </c>
      <c r="D1548" s="117" t="s">
        <v>554</v>
      </c>
      <c r="E1548" s="116"/>
      <c r="F1548" s="348">
        <v>20</v>
      </c>
      <c r="G1548" s="348">
        <v>243</v>
      </c>
      <c r="H1548" s="348">
        <v>4860</v>
      </c>
      <c r="I1548" s="355">
        <v>4.2291576927595255E-2</v>
      </c>
      <c r="J1548" s="355">
        <v>1.7403941122467182E-4</v>
      </c>
      <c r="K1548" s="355">
        <v>0</v>
      </c>
      <c r="M1548" s="364"/>
      <c r="N1548" s="364"/>
    </row>
    <row r="1549" spans="2:14" s="358" customFormat="1" x14ac:dyDescent="0.2">
      <c r="B1549" s="305">
        <v>41341.34375</v>
      </c>
      <c r="C1549" s="117" t="s">
        <v>707</v>
      </c>
      <c r="D1549" s="117" t="s">
        <v>554</v>
      </c>
      <c r="E1549" s="116"/>
      <c r="F1549" s="348">
        <v>8</v>
      </c>
      <c r="G1549" s="348">
        <v>55</v>
      </c>
      <c r="H1549" s="348">
        <v>440</v>
      </c>
      <c r="I1549" s="355">
        <v>3.8288670469427801E-3</v>
      </c>
      <c r="J1549" s="355">
        <v>6.9615764489868725E-5</v>
      </c>
      <c r="K1549" s="355">
        <v>0</v>
      </c>
      <c r="M1549" s="364"/>
      <c r="N1549" s="364"/>
    </row>
    <row r="1550" spans="2:14" s="358" customFormat="1" x14ac:dyDescent="0.2">
      <c r="B1550" s="305">
        <v>41341.364583333336</v>
      </c>
      <c r="C1550" s="117" t="s">
        <v>708</v>
      </c>
      <c r="D1550" s="117" t="s">
        <v>554</v>
      </c>
      <c r="E1550" s="116"/>
      <c r="F1550" s="348">
        <v>20</v>
      </c>
      <c r="G1550" s="348">
        <v>240</v>
      </c>
      <c r="H1550" s="348">
        <v>4800</v>
      </c>
      <c r="I1550" s="355">
        <v>4.1769458693921235E-2</v>
      </c>
      <c r="J1550" s="355">
        <v>1.7403941122467182E-4</v>
      </c>
      <c r="K1550" s="355">
        <v>0</v>
      </c>
      <c r="M1550" s="364"/>
      <c r="N1550" s="364"/>
    </row>
    <row r="1551" spans="2:14" s="358" customFormat="1" x14ac:dyDescent="0.2">
      <c r="B1551" s="305">
        <v>41341.364583333336</v>
      </c>
      <c r="C1551" s="117" t="s">
        <v>708</v>
      </c>
      <c r="D1551" s="117" t="s">
        <v>554</v>
      </c>
      <c r="E1551" s="116"/>
      <c r="F1551" s="348">
        <v>263</v>
      </c>
      <c r="G1551" s="348">
        <v>240</v>
      </c>
      <c r="H1551" s="348">
        <v>63120</v>
      </c>
      <c r="I1551" s="355">
        <v>0.54926838182506432</v>
      </c>
      <c r="J1551" s="355">
        <v>2.2886182576044344E-3</v>
      </c>
      <c r="K1551" s="355">
        <v>0</v>
      </c>
      <c r="M1551" s="364"/>
      <c r="N1551" s="364"/>
    </row>
    <row r="1552" spans="2:14" s="358" customFormat="1" x14ac:dyDescent="0.2">
      <c r="B1552" s="305">
        <v>41340.643055555556</v>
      </c>
      <c r="C1552" s="117" t="s">
        <v>611</v>
      </c>
      <c r="D1552" s="117" t="s">
        <v>551</v>
      </c>
      <c r="E1552" s="116"/>
      <c r="F1552" s="348">
        <v>4</v>
      </c>
      <c r="G1552" s="348">
        <v>59</v>
      </c>
      <c r="H1552" s="348">
        <v>236</v>
      </c>
      <c r="I1552" s="355">
        <v>9.1386617668982959E-4</v>
      </c>
      <c r="J1552" s="355">
        <v>1.5489257232031008E-5</v>
      </c>
      <c r="K1552" s="355">
        <v>0</v>
      </c>
      <c r="M1552" s="364"/>
      <c r="N1552" s="364"/>
    </row>
    <row r="1553" spans="2:14" s="358" customFormat="1" x14ac:dyDescent="0.2">
      <c r="B1553" s="305">
        <v>41341.392361111109</v>
      </c>
      <c r="C1553" s="117" t="s">
        <v>638</v>
      </c>
      <c r="D1553" s="117" t="s">
        <v>554</v>
      </c>
      <c r="E1553" s="116"/>
      <c r="F1553" s="348">
        <v>158</v>
      </c>
      <c r="G1553" s="348">
        <v>273</v>
      </c>
      <c r="H1553" s="348">
        <v>43134</v>
      </c>
      <c r="I1553" s="355">
        <v>0.37535079818824973</v>
      </c>
      <c r="J1553" s="355">
        <v>1.3749113486749075E-3</v>
      </c>
      <c r="K1553" s="355">
        <v>0</v>
      </c>
      <c r="M1553" s="364"/>
      <c r="N1553" s="364"/>
    </row>
    <row r="1554" spans="2:14" s="358" customFormat="1" x14ac:dyDescent="0.2">
      <c r="B1554" s="305">
        <v>41341.388888888891</v>
      </c>
      <c r="C1554" s="117" t="s">
        <v>601</v>
      </c>
      <c r="D1554" s="117" t="s">
        <v>551</v>
      </c>
      <c r="E1554" s="116"/>
      <c r="F1554" s="348">
        <v>124</v>
      </c>
      <c r="G1554" s="348">
        <v>168.7741935483871</v>
      </c>
      <c r="H1554" s="348">
        <v>20928</v>
      </c>
      <c r="I1554" s="355">
        <v>8.1039793837986235E-2</v>
      </c>
      <c r="J1554" s="355">
        <v>4.801669741929613E-4</v>
      </c>
      <c r="K1554" s="355">
        <v>0</v>
      </c>
      <c r="M1554" s="364"/>
      <c r="N1554" s="364"/>
    </row>
    <row r="1555" spans="2:14" s="358" customFormat="1" x14ac:dyDescent="0.2">
      <c r="B1555" s="305">
        <v>41341.361111111109</v>
      </c>
      <c r="C1555" s="117" t="s">
        <v>732</v>
      </c>
      <c r="D1555" s="117" t="s">
        <v>542</v>
      </c>
      <c r="E1555" s="116"/>
      <c r="F1555" s="348">
        <v>67</v>
      </c>
      <c r="G1555" s="348">
        <v>375</v>
      </c>
      <c r="H1555" s="348">
        <v>25125</v>
      </c>
      <c r="I1555" s="355">
        <v>8.7522512009307871E-2</v>
      </c>
      <c r="J1555" s="355">
        <v>2.333933653581543E-4</v>
      </c>
      <c r="K1555" s="355">
        <v>0</v>
      </c>
      <c r="M1555" s="364"/>
      <c r="N1555" s="364"/>
    </row>
    <row r="1556" spans="2:14" s="358" customFormat="1" x14ac:dyDescent="0.2">
      <c r="B1556" s="305">
        <v>41341.385416666664</v>
      </c>
      <c r="C1556" s="117" t="s">
        <v>607</v>
      </c>
      <c r="D1556" s="117" t="s">
        <v>551</v>
      </c>
      <c r="E1556" s="116"/>
      <c r="F1556" s="348">
        <v>2</v>
      </c>
      <c r="G1556" s="348">
        <v>45</v>
      </c>
      <c r="H1556" s="348">
        <v>90</v>
      </c>
      <c r="I1556" s="355">
        <v>3.4850828772069772E-4</v>
      </c>
      <c r="J1556" s="355">
        <v>7.7446286160155041E-6</v>
      </c>
      <c r="K1556" s="355">
        <v>0</v>
      </c>
      <c r="M1556" s="364"/>
      <c r="N1556" s="364"/>
    </row>
    <row r="1557" spans="2:14" s="358" customFormat="1" x14ac:dyDescent="0.2">
      <c r="B1557" s="305">
        <v>41341.416666666664</v>
      </c>
      <c r="C1557" s="117" t="s">
        <v>707</v>
      </c>
      <c r="D1557" s="117" t="s">
        <v>554</v>
      </c>
      <c r="E1557" s="116"/>
      <c r="F1557" s="348">
        <v>3</v>
      </c>
      <c r="G1557" s="348">
        <v>65</v>
      </c>
      <c r="H1557" s="348">
        <v>195</v>
      </c>
      <c r="I1557" s="355">
        <v>1.6968842594405503E-3</v>
      </c>
      <c r="J1557" s="355">
        <v>2.6105911683700774E-5</v>
      </c>
      <c r="K1557" s="355">
        <v>0</v>
      </c>
      <c r="M1557" s="364"/>
      <c r="N1557" s="364"/>
    </row>
    <row r="1558" spans="2:14" s="358" customFormat="1" x14ac:dyDescent="0.2">
      <c r="B1558" s="305">
        <v>41341.395833333336</v>
      </c>
      <c r="C1558" s="117" t="s">
        <v>753</v>
      </c>
      <c r="D1558" s="117" t="s">
        <v>554</v>
      </c>
      <c r="E1558" s="116"/>
      <c r="F1558" s="348">
        <v>16</v>
      </c>
      <c r="G1558" s="348">
        <v>313</v>
      </c>
      <c r="H1558" s="348">
        <v>5008</v>
      </c>
      <c r="I1558" s="355">
        <v>4.3579468570657823E-2</v>
      </c>
      <c r="J1558" s="355">
        <v>1.3923152897973745E-4</v>
      </c>
      <c r="K1558" s="355">
        <v>0</v>
      </c>
      <c r="M1558" s="364"/>
      <c r="N1558" s="364"/>
    </row>
    <row r="1559" spans="2:14" s="358" customFormat="1" x14ac:dyDescent="0.2">
      <c r="B1559" s="305">
        <v>41340.576388888891</v>
      </c>
      <c r="C1559" s="117" t="s">
        <v>701</v>
      </c>
      <c r="D1559" s="117" t="s">
        <v>551</v>
      </c>
      <c r="E1559" s="116"/>
      <c r="F1559" s="348">
        <v>30</v>
      </c>
      <c r="G1559" s="348">
        <v>35</v>
      </c>
      <c r="H1559" s="348">
        <v>1050</v>
      </c>
      <c r="I1559" s="355">
        <v>4.0659300234081397E-3</v>
      </c>
      <c r="J1559" s="355">
        <v>1.1616942924023257E-4</v>
      </c>
      <c r="K1559" s="355">
        <v>0</v>
      </c>
      <c r="M1559" s="364"/>
      <c r="N1559" s="364"/>
    </row>
    <row r="1560" spans="2:14" s="358" customFormat="1" x14ac:dyDescent="0.2">
      <c r="B1560" s="305">
        <v>41340.399305555555</v>
      </c>
      <c r="C1560" s="117" t="s">
        <v>669</v>
      </c>
      <c r="D1560" s="117" t="s">
        <v>554</v>
      </c>
      <c r="E1560" s="116"/>
      <c r="F1560" s="348">
        <v>5</v>
      </c>
      <c r="G1560" s="348">
        <v>245</v>
      </c>
      <c r="H1560" s="348">
        <v>1225</v>
      </c>
      <c r="I1560" s="355">
        <v>1.0659913937511149E-2</v>
      </c>
      <c r="J1560" s="355">
        <v>4.3509852806167955E-5</v>
      </c>
      <c r="K1560" s="355">
        <v>0</v>
      </c>
      <c r="M1560" s="364"/>
      <c r="N1560" s="364"/>
    </row>
    <row r="1561" spans="2:14" s="358" customFormat="1" x14ac:dyDescent="0.2">
      <c r="B1561" s="305">
        <v>41340.381944444445</v>
      </c>
      <c r="C1561" s="117" t="s">
        <v>672</v>
      </c>
      <c r="D1561" s="117" t="s">
        <v>551</v>
      </c>
      <c r="E1561" s="116"/>
      <c r="F1561" s="348">
        <v>174</v>
      </c>
      <c r="G1561" s="348">
        <v>385</v>
      </c>
      <c r="H1561" s="348">
        <v>66990</v>
      </c>
      <c r="I1561" s="355">
        <v>0.25940633549343933</v>
      </c>
      <c r="J1561" s="355">
        <v>6.7378268959334894E-4</v>
      </c>
      <c r="K1561" s="355">
        <v>0</v>
      </c>
      <c r="M1561" s="364"/>
      <c r="N1561" s="364"/>
    </row>
    <row r="1562" spans="2:14" s="358" customFormat="1" x14ac:dyDescent="0.2">
      <c r="B1562" s="305">
        <v>41340.5</v>
      </c>
      <c r="C1562" s="117" t="s">
        <v>618</v>
      </c>
      <c r="D1562" s="117" t="s">
        <v>551</v>
      </c>
      <c r="E1562" s="116"/>
      <c r="F1562" s="348">
        <v>5</v>
      </c>
      <c r="G1562" s="348">
        <v>90</v>
      </c>
      <c r="H1562" s="348">
        <v>450</v>
      </c>
      <c r="I1562" s="355">
        <v>1.7425414386034886E-3</v>
      </c>
      <c r="J1562" s="355">
        <v>1.9361571540038763E-5</v>
      </c>
      <c r="K1562" s="355">
        <v>0</v>
      </c>
      <c r="M1562" s="364"/>
      <c r="N1562" s="364"/>
    </row>
    <row r="1563" spans="2:14" s="358" customFormat="1" x14ac:dyDescent="0.2">
      <c r="B1563" s="305">
        <v>41340.395833333336</v>
      </c>
      <c r="C1563" s="117" t="s">
        <v>736</v>
      </c>
      <c r="D1563" s="117" t="s">
        <v>554</v>
      </c>
      <c r="E1563" s="116"/>
      <c r="F1563" s="348">
        <v>62</v>
      </c>
      <c r="G1563" s="348">
        <v>375</v>
      </c>
      <c r="H1563" s="348">
        <v>23250</v>
      </c>
      <c r="I1563" s="355">
        <v>0.202320815548681</v>
      </c>
      <c r="J1563" s="355">
        <v>5.395221747964827E-4</v>
      </c>
      <c r="K1563" s="355">
        <v>0</v>
      </c>
      <c r="M1563" s="364"/>
      <c r="N1563" s="364"/>
    </row>
    <row r="1564" spans="2:14" s="358" customFormat="1" x14ac:dyDescent="0.2">
      <c r="B1564" s="305">
        <v>41339.371527777781</v>
      </c>
      <c r="C1564" s="117" t="s">
        <v>625</v>
      </c>
      <c r="D1564" s="117" t="s">
        <v>551</v>
      </c>
      <c r="E1564" s="116"/>
      <c r="F1564" s="348">
        <v>5</v>
      </c>
      <c r="G1564" s="348">
        <v>395</v>
      </c>
      <c r="H1564" s="348">
        <v>1975</v>
      </c>
      <c r="I1564" s="355">
        <v>7.6478207583153112E-3</v>
      </c>
      <c r="J1564" s="355">
        <v>1.9361571540038763E-5</v>
      </c>
      <c r="K1564" s="355">
        <v>0</v>
      </c>
      <c r="M1564" s="364"/>
      <c r="N1564" s="364"/>
    </row>
    <row r="1565" spans="2:14" s="358" customFormat="1" x14ac:dyDescent="0.2">
      <c r="B1565" s="305">
        <v>41340.395833333336</v>
      </c>
      <c r="C1565" s="117" t="s">
        <v>613</v>
      </c>
      <c r="D1565" s="117" t="s">
        <v>554</v>
      </c>
      <c r="E1565" s="116"/>
      <c r="F1565" s="348">
        <v>14</v>
      </c>
      <c r="G1565" s="348">
        <v>125</v>
      </c>
      <c r="H1565" s="348">
        <v>1750</v>
      </c>
      <c r="I1565" s="355">
        <v>1.5228448482158785E-2</v>
      </c>
      <c r="J1565" s="355">
        <v>1.2182758785727028E-4</v>
      </c>
      <c r="K1565" s="355">
        <v>0</v>
      </c>
      <c r="M1565" s="364"/>
      <c r="N1565" s="364"/>
    </row>
    <row r="1566" spans="2:14" s="358" customFormat="1" x14ac:dyDescent="0.2">
      <c r="B1566" s="305">
        <v>41340.524305555555</v>
      </c>
      <c r="C1566" s="117" t="s">
        <v>613</v>
      </c>
      <c r="D1566" s="117" t="s">
        <v>554</v>
      </c>
      <c r="E1566" s="116"/>
      <c r="F1566" s="348">
        <v>13</v>
      </c>
      <c r="G1566" s="348">
        <v>140</v>
      </c>
      <c r="H1566" s="348">
        <v>1820</v>
      </c>
      <c r="I1566" s="355">
        <v>1.5837586421445136E-2</v>
      </c>
      <c r="J1566" s="355">
        <v>1.1312561729603669E-4</v>
      </c>
      <c r="K1566" s="355">
        <v>0</v>
      </c>
      <c r="M1566" s="364"/>
      <c r="N1566" s="364"/>
    </row>
    <row r="1567" spans="2:14" s="358" customFormat="1" x14ac:dyDescent="0.2">
      <c r="B1567" s="305">
        <v>41338.460416666669</v>
      </c>
      <c r="C1567" s="117" t="s">
        <v>569</v>
      </c>
      <c r="D1567" s="117" t="s">
        <v>551</v>
      </c>
      <c r="E1567" s="116"/>
      <c r="F1567" s="348">
        <v>6</v>
      </c>
      <c r="G1567" s="348">
        <v>37</v>
      </c>
      <c r="H1567" s="348">
        <v>222</v>
      </c>
      <c r="I1567" s="355">
        <v>8.5965377637772105E-4</v>
      </c>
      <c r="J1567" s="355">
        <v>2.3233885848046514E-5</v>
      </c>
      <c r="K1567" s="355">
        <v>0</v>
      </c>
      <c r="M1567" s="364"/>
      <c r="N1567" s="364"/>
    </row>
    <row r="1568" spans="2:14" s="358" customFormat="1" x14ac:dyDescent="0.2">
      <c r="B1568" s="305">
        <v>41333.441666666666</v>
      </c>
      <c r="C1568" s="117" t="s">
        <v>594</v>
      </c>
      <c r="D1568" s="117" t="s">
        <v>551</v>
      </c>
      <c r="E1568" s="116"/>
      <c r="F1568" s="348">
        <v>3</v>
      </c>
      <c r="G1568" s="348">
        <v>64</v>
      </c>
      <c r="H1568" s="348">
        <v>192</v>
      </c>
      <c r="I1568" s="355">
        <v>7.4348434713748844E-4</v>
      </c>
      <c r="J1568" s="355">
        <v>1.1616942924023257E-5</v>
      </c>
      <c r="K1568" s="355">
        <v>0</v>
      </c>
      <c r="M1568" s="364"/>
      <c r="N1568" s="364"/>
    </row>
    <row r="1569" spans="2:14" s="358" customFormat="1" x14ac:dyDescent="0.2">
      <c r="B1569" s="305">
        <v>41341.409722222219</v>
      </c>
      <c r="C1569" s="117" t="s">
        <v>633</v>
      </c>
      <c r="D1569" s="117" t="s">
        <v>554</v>
      </c>
      <c r="E1569" s="116"/>
      <c r="F1569" s="348">
        <v>5</v>
      </c>
      <c r="G1569" s="348">
        <v>185</v>
      </c>
      <c r="H1569" s="348">
        <v>925</v>
      </c>
      <c r="I1569" s="355">
        <v>8.0493227691410714E-3</v>
      </c>
      <c r="J1569" s="355">
        <v>4.3509852806167955E-5</v>
      </c>
      <c r="K1569" s="355">
        <v>0</v>
      </c>
      <c r="M1569" s="364"/>
      <c r="N1569" s="364"/>
    </row>
    <row r="1570" spans="2:14" s="358" customFormat="1" x14ac:dyDescent="0.2">
      <c r="B1570" s="305">
        <v>41336.354166666664</v>
      </c>
      <c r="C1570" s="117" t="s">
        <v>579</v>
      </c>
      <c r="D1570" s="117" t="s">
        <v>542</v>
      </c>
      <c r="E1570" s="116"/>
      <c r="F1570" s="348">
        <v>1</v>
      </c>
      <c r="G1570" s="348">
        <v>142</v>
      </c>
      <c r="H1570" s="348">
        <v>142</v>
      </c>
      <c r="I1570" s="355">
        <v>4.9465459523668522E-4</v>
      </c>
      <c r="J1570" s="355">
        <v>3.4834830650470794E-6</v>
      </c>
      <c r="K1570" s="355">
        <v>0</v>
      </c>
      <c r="M1570" s="364"/>
      <c r="N1570" s="364"/>
    </row>
    <row r="1571" spans="2:14" s="358" customFormat="1" x14ac:dyDescent="0.2">
      <c r="B1571" s="305">
        <v>41334.340277777781</v>
      </c>
      <c r="C1571" s="117" t="s">
        <v>596</v>
      </c>
      <c r="D1571" s="117" t="s">
        <v>554</v>
      </c>
      <c r="E1571" s="116"/>
      <c r="F1571" s="348">
        <v>305</v>
      </c>
      <c r="G1571" s="348">
        <v>216.52786885245902</v>
      </c>
      <c r="H1571" s="348">
        <v>66041</v>
      </c>
      <c r="I1571" s="355">
        <v>0.57468683783442764</v>
      </c>
      <c r="J1571" s="355">
        <v>2.6541010211762455E-3</v>
      </c>
      <c r="K1571" s="355">
        <v>0</v>
      </c>
      <c r="M1571" s="364"/>
      <c r="N1571" s="364"/>
    </row>
    <row r="1572" spans="2:14" s="358" customFormat="1" x14ac:dyDescent="0.2">
      <c r="B1572" s="305">
        <v>41337.361111111109</v>
      </c>
      <c r="C1572" s="117" t="s">
        <v>599</v>
      </c>
      <c r="D1572" s="117" t="s">
        <v>554</v>
      </c>
      <c r="E1572" s="116"/>
      <c r="F1572" s="348">
        <v>102</v>
      </c>
      <c r="G1572" s="348">
        <v>474</v>
      </c>
      <c r="H1572" s="348">
        <v>48348</v>
      </c>
      <c r="I1572" s="355">
        <v>0.42072287269452169</v>
      </c>
      <c r="J1572" s="355">
        <v>8.8760099724582628E-4</v>
      </c>
      <c r="K1572" s="355">
        <v>0</v>
      </c>
      <c r="M1572" s="364"/>
      <c r="N1572" s="364"/>
    </row>
    <row r="1573" spans="2:14" s="358" customFormat="1" x14ac:dyDescent="0.2">
      <c r="B1573" s="305">
        <v>41332.567361111112</v>
      </c>
      <c r="C1573" s="117" t="s">
        <v>569</v>
      </c>
      <c r="D1573" s="117" t="s">
        <v>551</v>
      </c>
      <c r="E1573" s="116"/>
      <c r="F1573" s="348">
        <v>1</v>
      </c>
      <c r="G1573" s="348">
        <v>38</v>
      </c>
      <c r="H1573" s="348">
        <v>38</v>
      </c>
      <c r="I1573" s="355">
        <v>1.4714794370429459E-4</v>
      </c>
      <c r="J1573" s="355">
        <v>3.872314308007752E-6</v>
      </c>
      <c r="K1573" s="355">
        <v>0</v>
      </c>
      <c r="M1573" s="364"/>
      <c r="N1573" s="364"/>
    </row>
    <row r="1574" spans="2:14" s="358" customFormat="1" x14ac:dyDescent="0.2">
      <c r="B1574" s="305">
        <v>41338.402777777781</v>
      </c>
      <c r="C1574" s="117" t="s">
        <v>569</v>
      </c>
      <c r="D1574" s="117" t="s">
        <v>551</v>
      </c>
      <c r="E1574" s="116"/>
      <c r="F1574" s="348">
        <v>2</v>
      </c>
      <c r="G1574" s="348">
        <v>170</v>
      </c>
      <c r="H1574" s="348">
        <v>340</v>
      </c>
      <c r="I1574" s="355">
        <v>1.3165868647226357E-3</v>
      </c>
      <c r="J1574" s="355">
        <v>7.7446286160155041E-6</v>
      </c>
      <c r="K1574" s="355">
        <v>0</v>
      </c>
      <c r="M1574" s="364"/>
      <c r="N1574" s="364"/>
    </row>
    <row r="1575" spans="2:14" s="358" customFormat="1" x14ac:dyDescent="0.2">
      <c r="B1575" s="305">
        <v>41326.364583333336</v>
      </c>
      <c r="C1575" s="117" t="s">
        <v>717</v>
      </c>
      <c r="D1575" s="117" t="s">
        <v>542</v>
      </c>
      <c r="E1575" s="116"/>
      <c r="F1575" s="348">
        <v>92</v>
      </c>
      <c r="G1575" s="348">
        <v>295</v>
      </c>
      <c r="H1575" s="348">
        <v>27140</v>
      </c>
      <c r="I1575" s="355">
        <v>9.4541730385377734E-2</v>
      </c>
      <c r="J1575" s="355">
        <v>3.2048044198433129E-4</v>
      </c>
      <c r="K1575" s="355">
        <v>0</v>
      </c>
      <c r="M1575" s="364"/>
      <c r="N1575" s="364"/>
    </row>
    <row r="1576" spans="2:14" s="358" customFormat="1" x14ac:dyDescent="0.2">
      <c r="B1576" s="305">
        <v>41341.583333333336</v>
      </c>
      <c r="C1576" s="117" t="s">
        <v>707</v>
      </c>
      <c r="D1576" s="117" t="s">
        <v>554</v>
      </c>
      <c r="E1576" s="116"/>
      <c r="F1576" s="348">
        <v>1</v>
      </c>
      <c r="G1576" s="348">
        <v>70</v>
      </c>
      <c r="H1576" s="348">
        <v>70</v>
      </c>
      <c r="I1576" s="355">
        <v>6.0913793928635144E-4</v>
      </c>
      <c r="J1576" s="355">
        <v>8.7019705612335906E-6</v>
      </c>
      <c r="K1576" s="355">
        <v>0</v>
      </c>
      <c r="M1576" s="364"/>
      <c r="N1576" s="364"/>
    </row>
    <row r="1577" spans="2:14" s="358" customFormat="1" x14ac:dyDescent="0.2">
      <c r="B1577" s="305">
        <v>41341.520833333336</v>
      </c>
      <c r="C1577" s="117" t="s">
        <v>707</v>
      </c>
      <c r="D1577" s="117" t="s">
        <v>554</v>
      </c>
      <c r="E1577" s="116"/>
      <c r="F1577" s="348">
        <v>11</v>
      </c>
      <c r="G1577" s="348">
        <v>40</v>
      </c>
      <c r="H1577" s="348">
        <v>440</v>
      </c>
      <c r="I1577" s="355">
        <v>3.8288670469427801E-3</v>
      </c>
      <c r="J1577" s="355">
        <v>9.5721676173569502E-5</v>
      </c>
      <c r="K1577" s="355">
        <v>0</v>
      </c>
      <c r="M1577" s="364"/>
      <c r="N1577" s="364"/>
    </row>
    <row r="1578" spans="2:14" s="358" customFormat="1" x14ac:dyDescent="0.2">
      <c r="B1578" s="305">
        <v>41342.383333333331</v>
      </c>
      <c r="C1578" s="117" t="s">
        <v>649</v>
      </c>
      <c r="D1578" s="117" t="s">
        <v>551</v>
      </c>
      <c r="E1578" s="116"/>
      <c r="F1578" s="348">
        <v>9</v>
      </c>
      <c r="G1578" s="348">
        <v>443</v>
      </c>
      <c r="H1578" s="348">
        <v>3987</v>
      </c>
      <c r="I1578" s="355">
        <v>1.5438917146026909E-2</v>
      </c>
      <c r="J1578" s="355">
        <v>3.4850828772069771E-5</v>
      </c>
      <c r="K1578" s="355">
        <v>0</v>
      </c>
      <c r="M1578" s="364"/>
      <c r="N1578" s="364"/>
    </row>
    <row r="1579" spans="2:14" s="358" customFormat="1" x14ac:dyDescent="0.2">
      <c r="B1579" s="305">
        <v>41341.479166666664</v>
      </c>
      <c r="C1579" s="117" t="s">
        <v>607</v>
      </c>
      <c r="D1579" s="117" t="s">
        <v>551</v>
      </c>
      <c r="E1579" s="116"/>
      <c r="F1579" s="348">
        <v>1</v>
      </c>
      <c r="G1579" s="348">
        <v>30</v>
      </c>
      <c r="H1579" s="348">
        <v>30</v>
      </c>
      <c r="I1579" s="355">
        <v>1.1616942924023257E-4</v>
      </c>
      <c r="J1579" s="355">
        <v>3.872314308007752E-6</v>
      </c>
      <c r="K1579" s="355">
        <v>0</v>
      </c>
      <c r="M1579" s="364"/>
      <c r="N1579" s="364"/>
    </row>
    <row r="1580" spans="2:14" s="358" customFormat="1" x14ac:dyDescent="0.2">
      <c r="B1580" s="305">
        <v>41339.59375</v>
      </c>
      <c r="C1580" s="117" t="s">
        <v>612</v>
      </c>
      <c r="D1580" s="117" t="s">
        <v>551</v>
      </c>
      <c r="E1580" s="116"/>
      <c r="F1580" s="348">
        <v>1</v>
      </c>
      <c r="G1580" s="348">
        <v>55</v>
      </c>
      <c r="H1580" s="348">
        <v>55</v>
      </c>
      <c r="I1580" s="355">
        <v>2.1297728694042638E-4</v>
      </c>
      <c r="J1580" s="355">
        <v>3.872314308007752E-6</v>
      </c>
      <c r="K1580" s="355">
        <v>0</v>
      </c>
      <c r="M1580" s="364"/>
      <c r="N1580" s="364"/>
    </row>
    <row r="1581" spans="2:14" s="358" customFormat="1" x14ac:dyDescent="0.2">
      <c r="B1581" s="305">
        <v>41333.53125</v>
      </c>
      <c r="C1581" s="117" t="s">
        <v>612</v>
      </c>
      <c r="D1581" s="117" t="s">
        <v>551</v>
      </c>
      <c r="E1581" s="116"/>
      <c r="F1581" s="348">
        <v>2</v>
      </c>
      <c r="G1581" s="348">
        <v>30</v>
      </c>
      <c r="H1581" s="348">
        <v>60</v>
      </c>
      <c r="I1581" s="355">
        <v>2.3233885848046514E-4</v>
      </c>
      <c r="J1581" s="355">
        <v>7.7446286160155041E-6</v>
      </c>
      <c r="K1581" s="355">
        <v>0</v>
      </c>
      <c r="M1581" s="364"/>
      <c r="N1581" s="364"/>
    </row>
    <row r="1582" spans="2:14" s="358" customFormat="1" x14ac:dyDescent="0.2">
      <c r="B1582" s="305">
        <v>41336.427083333336</v>
      </c>
      <c r="C1582" s="117" t="s">
        <v>603</v>
      </c>
      <c r="D1582" s="117" t="s">
        <v>542</v>
      </c>
      <c r="E1582" s="116"/>
      <c r="F1582" s="348">
        <v>215</v>
      </c>
      <c r="G1582" s="348">
        <v>225.09302325581396</v>
      </c>
      <c r="H1582" s="348">
        <v>48395</v>
      </c>
      <c r="I1582" s="355">
        <v>0.16858316293295339</v>
      </c>
      <c r="J1582" s="355">
        <v>7.48948858985122E-4</v>
      </c>
      <c r="K1582" s="355">
        <v>0</v>
      </c>
      <c r="M1582" s="364"/>
      <c r="N1582" s="364"/>
    </row>
    <row r="1583" spans="2:14" s="358" customFormat="1" x14ac:dyDescent="0.2">
      <c r="B1583" s="305">
        <v>41333.569444444445</v>
      </c>
      <c r="C1583" s="117" t="s">
        <v>550</v>
      </c>
      <c r="D1583" s="117" t="s">
        <v>551</v>
      </c>
      <c r="E1583" s="116"/>
      <c r="F1583" s="348">
        <v>1</v>
      </c>
      <c r="G1583" s="348">
        <v>80</v>
      </c>
      <c r="H1583" s="348">
        <v>80</v>
      </c>
      <c r="I1583" s="355">
        <v>3.097851446406202E-4</v>
      </c>
      <c r="J1583" s="355">
        <v>3.872314308007752E-6</v>
      </c>
      <c r="K1583" s="355">
        <v>0</v>
      </c>
      <c r="M1583" s="364"/>
      <c r="N1583" s="364"/>
    </row>
    <row r="1584" spans="2:14" s="358" customFormat="1" x14ac:dyDescent="0.2">
      <c r="B1584" s="305">
        <v>41339.359027777777</v>
      </c>
      <c r="C1584" s="117" t="s">
        <v>612</v>
      </c>
      <c r="D1584" s="117" t="s">
        <v>551</v>
      </c>
      <c r="E1584" s="116"/>
      <c r="F1584" s="348">
        <v>1790</v>
      </c>
      <c r="G1584" s="348">
        <v>78.596089385474855</v>
      </c>
      <c r="H1584" s="348">
        <v>140687</v>
      </c>
      <c r="I1584" s="355">
        <v>0.54478428305068671</v>
      </c>
      <c r="J1584" s="355">
        <v>6.9314426113338771E-3</v>
      </c>
      <c r="K1584" s="355">
        <v>0</v>
      </c>
      <c r="M1584" s="364"/>
      <c r="N1584" s="364"/>
    </row>
    <row r="1585" spans="2:14" s="358" customFormat="1" x14ac:dyDescent="0.2">
      <c r="B1585" s="305">
        <v>41338.375694444447</v>
      </c>
      <c r="C1585" s="117" t="s">
        <v>623</v>
      </c>
      <c r="D1585" s="117" t="s">
        <v>554</v>
      </c>
      <c r="E1585" s="116"/>
      <c r="F1585" s="348">
        <v>215</v>
      </c>
      <c r="G1585" s="348">
        <v>307.86976744186046</v>
      </c>
      <c r="H1585" s="348">
        <v>66192</v>
      </c>
      <c r="I1585" s="355">
        <v>0.5760008353891739</v>
      </c>
      <c r="J1585" s="355">
        <v>1.8709236706652222E-3</v>
      </c>
      <c r="K1585" s="355">
        <v>0</v>
      </c>
      <c r="M1585" s="364"/>
      <c r="N1585" s="364"/>
    </row>
    <row r="1586" spans="2:14" s="358" customFormat="1" x14ac:dyDescent="0.2">
      <c r="B1586" s="305">
        <v>41340.388194444444</v>
      </c>
      <c r="C1586" s="117" t="s">
        <v>674</v>
      </c>
      <c r="D1586" s="117" t="s">
        <v>551</v>
      </c>
      <c r="E1586" s="116"/>
      <c r="F1586" s="348">
        <v>2</v>
      </c>
      <c r="G1586" s="348">
        <v>211</v>
      </c>
      <c r="H1586" s="348">
        <v>422</v>
      </c>
      <c r="I1586" s="355">
        <v>1.6341166379792715E-3</v>
      </c>
      <c r="J1586" s="355">
        <v>7.7446286160155041E-6</v>
      </c>
      <c r="K1586" s="355">
        <v>0</v>
      </c>
      <c r="M1586" s="364"/>
      <c r="N1586" s="364"/>
    </row>
    <row r="1587" spans="2:14" s="358" customFormat="1" x14ac:dyDescent="0.2">
      <c r="B1587" s="305">
        <v>41335.368750000001</v>
      </c>
      <c r="C1587" s="117" t="s">
        <v>800</v>
      </c>
      <c r="D1587" s="117" t="s">
        <v>542</v>
      </c>
      <c r="E1587" s="116"/>
      <c r="F1587" s="348">
        <v>3</v>
      </c>
      <c r="G1587" s="348">
        <v>114</v>
      </c>
      <c r="H1587" s="348">
        <v>342</v>
      </c>
      <c r="I1587" s="355">
        <v>1.1913512082461011E-3</v>
      </c>
      <c r="J1587" s="355">
        <v>1.0450449195141237E-5</v>
      </c>
      <c r="K1587" s="355">
        <v>0</v>
      </c>
      <c r="M1587" s="364"/>
      <c r="N1587" s="364"/>
    </row>
    <row r="1588" spans="2:14" s="358" customFormat="1" x14ac:dyDescent="0.2">
      <c r="B1588" s="305">
        <v>41340.395833333336</v>
      </c>
      <c r="C1588" s="117" t="s">
        <v>612</v>
      </c>
      <c r="D1588" s="117" t="s">
        <v>551</v>
      </c>
      <c r="E1588" s="116"/>
      <c r="F1588" s="348">
        <v>1</v>
      </c>
      <c r="G1588" s="348">
        <v>145</v>
      </c>
      <c r="H1588" s="348">
        <v>145</v>
      </c>
      <c r="I1588" s="355">
        <v>5.6148557466112405E-4</v>
      </c>
      <c r="J1588" s="355">
        <v>3.872314308007752E-6</v>
      </c>
      <c r="K1588" s="355">
        <v>0</v>
      </c>
      <c r="M1588" s="364"/>
      <c r="N1588" s="364"/>
    </row>
    <row r="1589" spans="2:14" s="358" customFormat="1" x14ac:dyDescent="0.2">
      <c r="B1589" s="305">
        <v>41335.392361111109</v>
      </c>
      <c r="C1589" s="117" t="s">
        <v>597</v>
      </c>
      <c r="D1589" s="117" t="s">
        <v>551</v>
      </c>
      <c r="E1589" s="116"/>
      <c r="F1589" s="348">
        <v>327</v>
      </c>
      <c r="G1589" s="348">
        <v>373.66360856269114</v>
      </c>
      <c r="H1589" s="348">
        <v>122188</v>
      </c>
      <c r="I1589" s="355">
        <v>0.47315034066685124</v>
      </c>
      <c r="J1589" s="355">
        <v>1.2662467787185349E-3</v>
      </c>
      <c r="K1589" s="355">
        <v>0</v>
      </c>
      <c r="M1589" s="364"/>
      <c r="N1589" s="364"/>
    </row>
    <row r="1590" spans="2:14" s="358" customFormat="1" x14ac:dyDescent="0.2">
      <c r="B1590" s="305">
        <v>41340.378472222219</v>
      </c>
      <c r="C1590" s="117" t="s">
        <v>612</v>
      </c>
      <c r="D1590" s="117" t="s">
        <v>551</v>
      </c>
      <c r="E1590" s="116"/>
      <c r="F1590" s="348">
        <v>2</v>
      </c>
      <c r="G1590" s="348">
        <v>115</v>
      </c>
      <c r="H1590" s="348">
        <v>230</v>
      </c>
      <c r="I1590" s="355">
        <v>8.9063229084178309E-4</v>
      </c>
      <c r="J1590" s="355">
        <v>7.7446286160155041E-6</v>
      </c>
      <c r="K1590" s="355">
        <v>0</v>
      </c>
      <c r="M1590" s="364"/>
      <c r="N1590" s="364"/>
    </row>
    <row r="1591" spans="2:14" s="358" customFormat="1" x14ac:dyDescent="0.2">
      <c r="B1591" s="305">
        <v>41337.406805555554</v>
      </c>
      <c r="C1591" s="117" t="s">
        <v>630</v>
      </c>
      <c r="D1591" s="117" t="s">
        <v>554</v>
      </c>
      <c r="E1591" s="116"/>
      <c r="F1591" s="348">
        <v>6</v>
      </c>
      <c r="G1591" s="348">
        <v>59</v>
      </c>
      <c r="H1591" s="348">
        <v>354</v>
      </c>
      <c r="I1591" s="355">
        <v>3.0804975786766914E-3</v>
      </c>
      <c r="J1591" s="355">
        <v>5.2211823367401547E-5</v>
      </c>
      <c r="K1591" s="355">
        <v>0</v>
      </c>
      <c r="M1591" s="364"/>
      <c r="N1591" s="364"/>
    </row>
    <row r="1592" spans="2:14" s="358" customFormat="1" x14ac:dyDescent="0.2">
      <c r="B1592" s="305">
        <v>41337.356249999997</v>
      </c>
      <c r="C1592" s="117" t="s">
        <v>653</v>
      </c>
      <c r="D1592" s="117" t="s">
        <v>554</v>
      </c>
      <c r="E1592" s="116"/>
      <c r="F1592" s="348">
        <v>23</v>
      </c>
      <c r="G1592" s="348">
        <v>112</v>
      </c>
      <c r="H1592" s="348">
        <v>2576</v>
      </c>
      <c r="I1592" s="355">
        <v>2.2416276165737731E-2</v>
      </c>
      <c r="J1592" s="355">
        <v>2.0014532290837261E-4</v>
      </c>
      <c r="K1592" s="355">
        <v>0</v>
      </c>
      <c r="M1592" s="364"/>
      <c r="N1592" s="364"/>
    </row>
    <row r="1593" spans="2:14" s="358" customFormat="1" x14ac:dyDescent="0.2">
      <c r="B1593" s="305">
        <v>41340.5</v>
      </c>
      <c r="C1593" s="117" t="s">
        <v>612</v>
      </c>
      <c r="D1593" s="117" t="s">
        <v>551</v>
      </c>
      <c r="E1593" s="116"/>
      <c r="F1593" s="348">
        <v>32</v>
      </c>
      <c r="G1593" s="348">
        <v>90</v>
      </c>
      <c r="H1593" s="348">
        <v>2880</v>
      </c>
      <c r="I1593" s="355">
        <v>1.1152265207062327E-2</v>
      </c>
      <c r="J1593" s="355">
        <v>1.2391405785624807E-4</v>
      </c>
      <c r="K1593" s="355">
        <v>0</v>
      </c>
      <c r="M1593" s="364"/>
      <c r="N1593" s="364"/>
    </row>
    <row r="1594" spans="2:14" s="358" customFormat="1" x14ac:dyDescent="0.2">
      <c r="B1594" s="305">
        <v>41337.392361111109</v>
      </c>
      <c r="C1594" s="117" t="s">
        <v>597</v>
      </c>
      <c r="D1594" s="117" t="s">
        <v>551</v>
      </c>
      <c r="E1594" s="116"/>
      <c r="F1594" s="348">
        <v>59</v>
      </c>
      <c r="G1594" s="348">
        <v>425</v>
      </c>
      <c r="H1594" s="348">
        <v>25075</v>
      </c>
      <c r="I1594" s="355">
        <v>9.7098281273294396E-2</v>
      </c>
      <c r="J1594" s="355">
        <v>2.284665441724574E-4</v>
      </c>
      <c r="K1594" s="355">
        <v>0</v>
      </c>
      <c r="M1594" s="364"/>
      <c r="N1594" s="364"/>
    </row>
    <row r="1595" spans="2:14" s="358" customFormat="1" x14ac:dyDescent="0.2">
      <c r="B1595" s="305">
        <v>41337.336805555555</v>
      </c>
      <c r="C1595" s="117" t="s">
        <v>630</v>
      </c>
      <c r="D1595" s="117" t="s">
        <v>554</v>
      </c>
      <c r="E1595" s="116"/>
      <c r="F1595" s="348">
        <v>9</v>
      </c>
      <c r="G1595" s="348">
        <v>300</v>
      </c>
      <c r="H1595" s="348">
        <v>2700</v>
      </c>
      <c r="I1595" s="355">
        <v>2.3495320515330698E-2</v>
      </c>
      <c r="J1595" s="355">
        <v>7.8317735051102317E-5</v>
      </c>
      <c r="K1595" s="355">
        <v>0</v>
      </c>
      <c r="M1595" s="364"/>
      <c r="N1595" s="364"/>
    </row>
    <row r="1596" spans="2:14" s="358" customFormat="1" x14ac:dyDescent="0.2">
      <c r="B1596" s="305">
        <v>41342.388888888891</v>
      </c>
      <c r="C1596" s="117" t="s">
        <v>707</v>
      </c>
      <c r="D1596" s="117" t="s">
        <v>554</v>
      </c>
      <c r="E1596" s="116"/>
      <c r="F1596" s="348">
        <v>89</v>
      </c>
      <c r="G1596" s="348">
        <v>229</v>
      </c>
      <c r="H1596" s="348">
        <v>20381</v>
      </c>
      <c r="I1596" s="355">
        <v>0.17735486200850181</v>
      </c>
      <c r="J1596" s="355">
        <v>7.7447537994978968E-4</v>
      </c>
      <c r="K1596" s="355">
        <v>0</v>
      </c>
      <c r="M1596" s="364"/>
      <c r="N1596" s="364"/>
    </row>
    <row r="1597" spans="2:14" s="358" customFormat="1" x14ac:dyDescent="0.2">
      <c r="B1597" s="305">
        <v>41340.375</v>
      </c>
      <c r="C1597" s="117" t="s">
        <v>626</v>
      </c>
      <c r="D1597" s="117" t="s">
        <v>554</v>
      </c>
      <c r="E1597" s="116"/>
      <c r="F1597" s="348">
        <v>3</v>
      </c>
      <c r="G1597" s="348">
        <v>270</v>
      </c>
      <c r="H1597" s="348">
        <v>810</v>
      </c>
      <c r="I1597" s="355">
        <v>7.0485961545992092E-3</v>
      </c>
      <c r="J1597" s="355">
        <v>2.6105911683700774E-5</v>
      </c>
      <c r="K1597" s="355">
        <v>0</v>
      </c>
      <c r="M1597" s="364"/>
      <c r="N1597" s="364"/>
    </row>
    <row r="1598" spans="2:14" s="358" customFormat="1" x14ac:dyDescent="0.2">
      <c r="B1598" s="305">
        <v>41336.354166666664</v>
      </c>
      <c r="C1598" s="117" t="s">
        <v>544</v>
      </c>
      <c r="D1598" s="117" t="s">
        <v>542</v>
      </c>
      <c r="E1598" s="116"/>
      <c r="F1598" s="348">
        <v>588</v>
      </c>
      <c r="G1598" s="348">
        <v>272</v>
      </c>
      <c r="H1598" s="348">
        <v>159936</v>
      </c>
      <c r="I1598" s="355">
        <v>0.5571343474913697</v>
      </c>
      <c r="J1598" s="355">
        <v>2.0482880422476825E-3</v>
      </c>
      <c r="K1598" s="355">
        <v>0</v>
      </c>
      <c r="M1598" s="364"/>
      <c r="N1598" s="364"/>
    </row>
    <row r="1599" spans="2:14" s="358" customFormat="1" x14ac:dyDescent="0.2">
      <c r="B1599" s="305">
        <v>41340.409722222219</v>
      </c>
      <c r="C1599" s="117" t="s">
        <v>567</v>
      </c>
      <c r="D1599" s="117" t="s">
        <v>551</v>
      </c>
      <c r="E1599" s="116"/>
      <c r="F1599" s="348">
        <v>39</v>
      </c>
      <c r="G1599" s="348">
        <v>290</v>
      </c>
      <c r="H1599" s="348">
        <v>11310</v>
      </c>
      <c r="I1599" s="355">
        <v>4.3795874823567678E-2</v>
      </c>
      <c r="J1599" s="355">
        <v>1.5102025801230233E-4</v>
      </c>
      <c r="K1599" s="355">
        <v>0</v>
      </c>
      <c r="M1599" s="364"/>
      <c r="N1599" s="364"/>
    </row>
    <row r="1600" spans="2:14" s="358" customFormat="1" x14ac:dyDescent="0.2">
      <c r="B1600" s="305">
        <v>41334.447916666664</v>
      </c>
      <c r="C1600" s="117" t="s">
        <v>594</v>
      </c>
      <c r="D1600" s="117" t="s">
        <v>551</v>
      </c>
      <c r="E1600" s="116"/>
      <c r="F1600" s="348">
        <v>73</v>
      </c>
      <c r="G1600" s="348">
        <v>225</v>
      </c>
      <c r="H1600" s="348">
        <v>16425</v>
      </c>
      <c r="I1600" s="355">
        <v>6.3602762509027327E-2</v>
      </c>
      <c r="J1600" s="355">
        <v>2.8267894448456593E-4</v>
      </c>
      <c r="K1600" s="355">
        <v>0</v>
      </c>
      <c r="M1600" s="364"/>
      <c r="N1600" s="364"/>
    </row>
    <row r="1601" spans="2:14" s="358" customFormat="1" x14ac:dyDescent="0.2">
      <c r="B1601" s="305">
        <v>41340.548611111109</v>
      </c>
      <c r="C1601" s="117" t="s">
        <v>612</v>
      </c>
      <c r="D1601" s="117" t="s">
        <v>551</v>
      </c>
      <c r="E1601" s="116"/>
      <c r="F1601" s="348">
        <v>1</v>
      </c>
      <c r="G1601" s="348">
        <v>55</v>
      </c>
      <c r="H1601" s="348">
        <v>55</v>
      </c>
      <c r="I1601" s="355">
        <v>2.1297728694042638E-4</v>
      </c>
      <c r="J1601" s="355">
        <v>3.872314308007752E-6</v>
      </c>
      <c r="K1601" s="355">
        <v>0</v>
      </c>
      <c r="M1601" s="364"/>
      <c r="N1601" s="364"/>
    </row>
    <row r="1602" spans="2:14" s="358" customFormat="1" x14ac:dyDescent="0.2">
      <c r="B1602" s="305">
        <v>41341.375</v>
      </c>
      <c r="C1602" s="117" t="s">
        <v>671</v>
      </c>
      <c r="D1602" s="117" t="s">
        <v>554</v>
      </c>
      <c r="E1602" s="116"/>
      <c r="F1602" s="348">
        <v>39</v>
      </c>
      <c r="G1602" s="348">
        <v>400</v>
      </c>
      <c r="H1602" s="348">
        <v>15600</v>
      </c>
      <c r="I1602" s="355">
        <v>0.13575074075524401</v>
      </c>
      <c r="J1602" s="355">
        <v>3.3937685188811009E-4</v>
      </c>
      <c r="K1602" s="355">
        <v>0</v>
      </c>
      <c r="M1602" s="364"/>
      <c r="N1602" s="364"/>
    </row>
    <row r="1603" spans="2:14" s="358" customFormat="1" x14ac:dyDescent="0.2">
      <c r="B1603" s="305">
        <v>41341.420138888891</v>
      </c>
      <c r="C1603" s="117" t="s">
        <v>612</v>
      </c>
      <c r="D1603" s="117" t="s">
        <v>551</v>
      </c>
      <c r="E1603" s="116"/>
      <c r="F1603" s="348">
        <v>33</v>
      </c>
      <c r="G1603" s="348">
        <v>175</v>
      </c>
      <c r="H1603" s="348">
        <v>5775</v>
      </c>
      <c r="I1603" s="355">
        <v>2.2362615128744771E-2</v>
      </c>
      <c r="J1603" s="355">
        <v>1.2778637216425583E-4</v>
      </c>
      <c r="K1603" s="355">
        <v>0</v>
      </c>
      <c r="M1603" s="364"/>
      <c r="N1603" s="364"/>
    </row>
    <row r="1604" spans="2:14" s="358" customFormat="1" x14ac:dyDescent="0.2">
      <c r="B1604" s="305">
        <v>41334.40625</v>
      </c>
      <c r="C1604" s="117" t="s">
        <v>612</v>
      </c>
      <c r="D1604" s="117" t="s">
        <v>551</v>
      </c>
      <c r="E1604" s="116"/>
      <c r="F1604" s="348">
        <v>5</v>
      </c>
      <c r="G1604" s="348">
        <v>315</v>
      </c>
      <c r="H1604" s="348">
        <v>1575</v>
      </c>
      <c r="I1604" s="355">
        <v>6.09889503511221E-3</v>
      </c>
      <c r="J1604" s="355">
        <v>1.9361571540038763E-5</v>
      </c>
      <c r="K1604" s="355">
        <v>0</v>
      </c>
      <c r="M1604" s="364"/>
      <c r="N1604" s="364"/>
    </row>
    <row r="1605" spans="2:14" s="358" customFormat="1" x14ac:dyDescent="0.2">
      <c r="B1605" s="305">
        <v>41339.375</v>
      </c>
      <c r="C1605" s="117" t="s">
        <v>587</v>
      </c>
      <c r="D1605" s="117" t="s">
        <v>554</v>
      </c>
      <c r="E1605" s="116"/>
      <c r="F1605" s="348">
        <v>114</v>
      </c>
      <c r="G1605" s="348">
        <v>385</v>
      </c>
      <c r="H1605" s="348">
        <v>43890</v>
      </c>
      <c r="I1605" s="355">
        <v>0.38192948793254233</v>
      </c>
      <c r="J1605" s="355">
        <v>9.9202464398062944E-4</v>
      </c>
      <c r="K1605" s="355">
        <v>0</v>
      </c>
      <c r="M1605" s="364"/>
      <c r="N1605" s="364"/>
    </row>
    <row r="1606" spans="2:14" s="358" customFormat="1" x14ac:dyDescent="0.2">
      <c r="B1606" s="305">
        <v>41338.364583333336</v>
      </c>
      <c r="C1606" s="117" t="s">
        <v>724</v>
      </c>
      <c r="D1606" s="117" t="s">
        <v>554</v>
      </c>
      <c r="E1606" s="116"/>
      <c r="F1606" s="348">
        <v>42</v>
      </c>
      <c r="G1606" s="348">
        <v>295</v>
      </c>
      <c r="H1606" s="348">
        <v>12390</v>
      </c>
      <c r="I1606" s="355">
        <v>0.1078174152536842</v>
      </c>
      <c r="J1606" s="355">
        <v>3.6548276357181085E-4</v>
      </c>
      <c r="K1606" s="355">
        <v>0</v>
      </c>
      <c r="M1606" s="364"/>
      <c r="N1606" s="364"/>
    </row>
    <row r="1607" spans="2:14" s="358" customFormat="1" x14ac:dyDescent="0.2">
      <c r="B1607" s="305">
        <v>41339.385416666664</v>
      </c>
      <c r="C1607" s="117" t="s">
        <v>612</v>
      </c>
      <c r="D1607" s="117" t="s">
        <v>551</v>
      </c>
      <c r="E1607" s="116"/>
      <c r="F1607" s="348">
        <v>53</v>
      </c>
      <c r="G1607" s="348">
        <v>305</v>
      </c>
      <c r="H1607" s="348">
        <v>16165</v>
      </c>
      <c r="I1607" s="355">
        <v>6.2595960788945318E-2</v>
      </c>
      <c r="J1607" s="355">
        <v>2.0523265832441087E-4</v>
      </c>
      <c r="K1607" s="355">
        <v>0</v>
      </c>
      <c r="M1607" s="364"/>
      <c r="N1607" s="364"/>
    </row>
    <row r="1608" spans="2:14" s="358" customFormat="1" x14ac:dyDescent="0.2">
      <c r="B1608" s="305">
        <v>41336.381944444445</v>
      </c>
      <c r="C1608" s="117" t="s">
        <v>610</v>
      </c>
      <c r="D1608" s="117" t="s">
        <v>542</v>
      </c>
      <c r="E1608" s="116"/>
      <c r="F1608" s="348">
        <v>1</v>
      </c>
      <c r="G1608" s="348">
        <v>200</v>
      </c>
      <c r="H1608" s="348">
        <v>200</v>
      </c>
      <c r="I1608" s="355">
        <v>6.9669661300941581E-4</v>
      </c>
      <c r="J1608" s="355">
        <v>3.4834830650470794E-6</v>
      </c>
      <c r="K1608" s="355">
        <v>0</v>
      </c>
      <c r="M1608" s="364"/>
      <c r="N1608" s="364"/>
    </row>
    <row r="1609" spans="2:14" s="358" customFormat="1" x14ac:dyDescent="0.2">
      <c r="B1609" s="305">
        <v>41337.392361111109</v>
      </c>
      <c r="C1609" s="117" t="s">
        <v>640</v>
      </c>
      <c r="D1609" s="117" t="s">
        <v>542</v>
      </c>
      <c r="E1609" s="116"/>
      <c r="F1609" s="348">
        <v>86</v>
      </c>
      <c r="G1609" s="348">
        <v>374</v>
      </c>
      <c r="H1609" s="348">
        <v>32164</v>
      </c>
      <c r="I1609" s="355">
        <v>0.11204274930417425</v>
      </c>
      <c r="J1609" s="355">
        <v>2.995795435940488E-4</v>
      </c>
      <c r="K1609" s="355">
        <v>0</v>
      </c>
      <c r="M1609" s="364"/>
      <c r="N1609" s="364"/>
    </row>
    <row r="1610" spans="2:14" s="358" customFormat="1" x14ac:dyDescent="0.2">
      <c r="B1610" s="305">
        <v>41339.385416666664</v>
      </c>
      <c r="C1610" s="117" t="s">
        <v>657</v>
      </c>
      <c r="D1610" s="117" t="s">
        <v>551</v>
      </c>
      <c r="E1610" s="116"/>
      <c r="F1610" s="348">
        <v>2</v>
      </c>
      <c r="G1610" s="348">
        <v>175</v>
      </c>
      <c r="H1610" s="348">
        <v>350</v>
      </c>
      <c r="I1610" s="355">
        <v>1.3553100078027133E-3</v>
      </c>
      <c r="J1610" s="355">
        <v>7.7446286160155041E-6</v>
      </c>
      <c r="K1610" s="355">
        <v>0</v>
      </c>
      <c r="M1610" s="364"/>
      <c r="N1610" s="364"/>
    </row>
    <row r="1611" spans="2:14" s="358" customFormat="1" x14ac:dyDescent="0.2">
      <c r="B1611" s="305">
        <v>41338.341666666667</v>
      </c>
      <c r="C1611" s="117" t="s">
        <v>801</v>
      </c>
      <c r="D1611" s="117" t="s">
        <v>554</v>
      </c>
      <c r="E1611" s="116"/>
      <c r="F1611" s="348">
        <v>1</v>
      </c>
      <c r="G1611" s="348">
        <v>533</v>
      </c>
      <c r="H1611" s="348">
        <v>533</v>
      </c>
      <c r="I1611" s="355">
        <v>4.6381503091375044E-3</v>
      </c>
      <c r="J1611" s="355">
        <v>8.7019705612335906E-6</v>
      </c>
      <c r="K1611" s="355">
        <v>0</v>
      </c>
      <c r="M1611" s="364"/>
      <c r="N1611" s="364"/>
    </row>
    <row r="1612" spans="2:14" s="358" customFormat="1" x14ac:dyDescent="0.2">
      <c r="B1612" s="305">
        <v>41337.506944444445</v>
      </c>
      <c r="C1612" s="117" t="s">
        <v>630</v>
      </c>
      <c r="D1612" s="117" t="s">
        <v>554</v>
      </c>
      <c r="E1612" s="116"/>
      <c r="F1612" s="348">
        <v>3</v>
      </c>
      <c r="G1612" s="348">
        <v>155</v>
      </c>
      <c r="H1612" s="348">
        <v>465</v>
      </c>
      <c r="I1612" s="355">
        <v>4.0464163109736198E-3</v>
      </c>
      <c r="J1612" s="355">
        <v>2.6105911683700774E-5</v>
      </c>
      <c r="K1612" s="355">
        <v>0</v>
      </c>
      <c r="M1612" s="364"/>
      <c r="N1612" s="364"/>
    </row>
    <row r="1613" spans="2:14" s="358" customFormat="1" x14ac:dyDescent="0.2">
      <c r="B1613" s="305">
        <v>41333.354166666664</v>
      </c>
      <c r="C1613" s="117" t="s">
        <v>652</v>
      </c>
      <c r="D1613" s="117" t="s">
        <v>554</v>
      </c>
      <c r="E1613" s="116"/>
      <c r="F1613" s="348">
        <v>198</v>
      </c>
      <c r="G1613" s="348">
        <v>453</v>
      </c>
      <c r="H1613" s="348">
        <v>89694</v>
      </c>
      <c r="I1613" s="355">
        <v>0.78051454751928573</v>
      </c>
      <c r="J1613" s="355">
        <v>1.722990171124251E-3</v>
      </c>
      <c r="K1613" s="355">
        <v>0</v>
      </c>
      <c r="M1613" s="364"/>
      <c r="N1613" s="364"/>
    </row>
    <row r="1614" spans="2:14" s="358" customFormat="1" x14ac:dyDescent="0.2">
      <c r="B1614" s="305">
        <v>41337.722222222219</v>
      </c>
      <c r="C1614" s="117" t="s">
        <v>738</v>
      </c>
      <c r="D1614" s="117" t="s">
        <v>542</v>
      </c>
      <c r="E1614" s="116"/>
      <c r="F1614" s="348">
        <v>20</v>
      </c>
      <c r="G1614" s="348">
        <v>120</v>
      </c>
      <c r="H1614" s="348">
        <v>2400</v>
      </c>
      <c r="I1614" s="355">
        <v>8.360359356112991E-3</v>
      </c>
      <c r="J1614" s="355">
        <v>6.9669661300941592E-5</v>
      </c>
      <c r="K1614" s="355">
        <v>0</v>
      </c>
      <c r="M1614" s="364"/>
      <c r="N1614" s="364"/>
    </row>
    <row r="1615" spans="2:14" s="358" customFormat="1" x14ac:dyDescent="0.2">
      <c r="B1615" s="305">
        <v>41338.356944444444</v>
      </c>
      <c r="C1615" s="117" t="s">
        <v>630</v>
      </c>
      <c r="D1615" s="117" t="s">
        <v>554</v>
      </c>
      <c r="E1615" s="116"/>
      <c r="F1615" s="348">
        <v>3</v>
      </c>
      <c r="G1615" s="348">
        <v>171</v>
      </c>
      <c r="H1615" s="348">
        <v>513</v>
      </c>
      <c r="I1615" s="355">
        <v>4.4641108979128321E-3</v>
      </c>
      <c r="J1615" s="355">
        <v>2.6105911683700774E-5</v>
      </c>
      <c r="K1615" s="355">
        <v>0</v>
      </c>
      <c r="M1615" s="364"/>
      <c r="N1615" s="364"/>
    </row>
    <row r="1616" spans="2:14" s="358" customFormat="1" x14ac:dyDescent="0.2">
      <c r="B1616" s="305">
        <v>41338.501388888886</v>
      </c>
      <c r="C1616" s="117" t="s">
        <v>630</v>
      </c>
      <c r="D1616" s="117" t="s">
        <v>554</v>
      </c>
      <c r="E1616" s="116"/>
      <c r="F1616" s="348">
        <v>1</v>
      </c>
      <c r="G1616" s="348">
        <v>147</v>
      </c>
      <c r="H1616" s="348">
        <v>147</v>
      </c>
      <c r="I1616" s="355">
        <v>1.2791896725013378E-3</v>
      </c>
      <c r="J1616" s="355">
        <v>8.7019705612335906E-6</v>
      </c>
      <c r="K1616" s="355">
        <v>0</v>
      </c>
      <c r="M1616" s="364"/>
      <c r="N1616" s="364"/>
    </row>
    <row r="1617" spans="2:14" s="358" customFormat="1" x14ac:dyDescent="0.2">
      <c r="B1617" s="305">
        <v>41339.409722222219</v>
      </c>
      <c r="C1617" s="117" t="s">
        <v>659</v>
      </c>
      <c r="D1617" s="117" t="s">
        <v>551</v>
      </c>
      <c r="E1617" s="116"/>
      <c r="F1617" s="348">
        <v>49</v>
      </c>
      <c r="G1617" s="348">
        <v>250</v>
      </c>
      <c r="H1617" s="348">
        <v>12250</v>
      </c>
      <c r="I1617" s="355">
        <v>4.7435850273094965E-2</v>
      </c>
      <c r="J1617" s="355">
        <v>1.8974340109237988E-4</v>
      </c>
      <c r="K1617" s="355">
        <v>0</v>
      </c>
      <c r="M1617" s="364"/>
      <c r="N1617" s="364"/>
    </row>
    <row r="1618" spans="2:14" s="358" customFormat="1" x14ac:dyDescent="0.2">
      <c r="B1618" s="305">
        <v>41339.367361111108</v>
      </c>
      <c r="C1618" s="117" t="s">
        <v>634</v>
      </c>
      <c r="D1618" s="117" t="s">
        <v>542</v>
      </c>
      <c r="E1618" s="116"/>
      <c r="F1618" s="348">
        <v>24</v>
      </c>
      <c r="G1618" s="348">
        <v>384</v>
      </c>
      <c r="H1618" s="348">
        <v>9216</v>
      </c>
      <c r="I1618" s="355">
        <v>3.2103779927473881E-2</v>
      </c>
      <c r="J1618" s="355">
        <v>8.3603593561129899E-5</v>
      </c>
      <c r="K1618" s="355">
        <v>0</v>
      </c>
      <c r="M1618" s="364"/>
      <c r="N1618" s="364"/>
    </row>
    <row r="1619" spans="2:14" s="358" customFormat="1" x14ac:dyDescent="0.2">
      <c r="B1619" s="305">
        <v>41334.364583333336</v>
      </c>
      <c r="C1619" s="117" t="s">
        <v>743</v>
      </c>
      <c r="D1619" s="117" t="s">
        <v>554</v>
      </c>
      <c r="E1619" s="116"/>
      <c r="F1619" s="348">
        <v>49</v>
      </c>
      <c r="G1619" s="348">
        <v>180</v>
      </c>
      <c r="H1619" s="348">
        <v>8820</v>
      </c>
      <c r="I1619" s="355">
        <v>7.6751380350080278E-2</v>
      </c>
      <c r="J1619" s="355">
        <v>4.2639655750044598E-4</v>
      </c>
      <c r="K1619" s="355">
        <v>0</v>
      </c>
      <c r="M1619" s="364"/>
      <c r="N1619" s="364"/>
    </row>
    <row r="1620" spans="2:14" s="358" customFormat="1" x14ac:dyDescent="0.2">
      <c r="B1620" s="305">
        <v>41334.378472222219</v>
      </c>
      <c r="C1620" s="117" t="s">
        <v>743</v>
      </c>
      <c r="D1620" s="117" t="s">
        <v>554</v>
      </c>
      <c r="E1620" s="116"/>
      <c r="F1620" s="348">
        <v>105</v>
      </c>
      <c r="G1620" s="348">
        <v>92</v>
      </c>
      <c r="H1620" s="348">
        <v>9660</v>
      </c>
      <c r="I1620" s="355">
        <v>8.4061035621516497E-2</v>
      </c>
      <c r="J1620" s="355">
        <v>9.1370690892952704E-4</v>
      </c>
      <c r="K1620" s="355">
        <v>0</v>
      </c>
      <c r="M1620" s="364"/>
      <c r="N1620" s="364"/>
    </row>
    <row r="1621" spans="2:14" s="358" customFormat="1" x14ac:dyDescent="0.2">
      <c r="B1621" s="305">
        <v>41334.513888888891</v>
      </c>
      <c r="C1621" s="117" t="s">
        <v>743</v>
      </c>
      <c r="D1621" s="117" t="s">
        <v>554</v>
      </c>
      <c r="E1621" s="116"/>
      <c r="F1621" s="348">
        <v>3</v>
      </c>
      <c r="G1621" s="348">
        <v>37</v>
      </c>
      <c r="H1621" s="348">
        <v>111</v>
      </c>
      <c r="I1621" s="355">
        <v>9.6591873229692868E-4</v>
      </c>
      <c r="J1621" s="355">
        <v>2.6105911683700774E-5</v>
      </c>
      <c r="K1621" s="355">
        <v>0</v>
      </c>
      <c r="M1621" s="364"/>
      <c r="N1621" s="364"/>
    </row>
    <row r="1622" spans="2:14" s="358" customFormat="1" x14ac:dyDescent="0.2">
      <c r="B1622" s="305">
        <v>41338.366666666669</v>
      </c>
      <c r="C1622" s="117" t="s">
        <v>599</v>
      </c>
      <c r="D1622" s="117" t="s">
        <v>554</v>
      </c>
      <c r="E1622" s="116"/>
      <c r="F1622" s="348">
        <v>55</v>
      </c>
      <c r="G1622" s="348">
        <v>319.23636363636365</v>
      </c>
      <c r="H1622" s="348">
        <v>17558</v>
      </c>
      <c r="I1622" s="355">
        <v>0.15278919911413941</v>
      </c>
      <c r="J1622" s="355">
        <v>4.7860838086784751E-4</v>
      </c>
      <c r="K1622" s="355">
        <v>0</v>
      </c>
      <c r="M1622" s="364"/>
      <c r="N1622" s="364"/>
    </row>
    <row r="1623" spans="2:14" s="358" customFormat="1" x14ac:dyDescent="0.2">
      <c r="B1623" s="305">
        <v>41338.364583333336</v>
      </c>
      <c r="C1623" s="117" t="s">
        <v>652</v>
      </c>
      <c r="D1623" s="117" t="s">
        <v>554</v>
      </c>
      <c r="E1623" s="116"/>
      <c r="F1623" s="348">
        <v>253</v>
      </c>
      <c r="G1623" s="348">
        <v>644</v>
      </c>
      <c r="H1623" s="348">
        <v>162932</v>
      </c>
      <c r="I1623" s="355">
        <v>1.4178294674829115</v>
      </c>
      <c r="J1623" s="355">
        <v>2.2015985519920987E-3</v>
      </c>
      <c r="K1623" s="355">
        <v>0</v>
      </c>
      <c r="M1623" s="364"/>
      <c r="N1623" s="364"/>
    </row>
    <row r="1624" spans="2:14" s="358" customFormat="1" x14ac:dyDescent="0.2">
      <c r="B1624" s="305">
        <v>41338.394444444442</v>
      </c>
      <c r="C1624" s="117" t="s">
        <v>798</v>
      </c>
      <c r="D1624" s="117" t="s">
        <v>554</v>
      </c>
      <c r="E1624" s="116"/>
      <c r="F1624" s="348">
        <v>53</v>
      </c>
      <c r="G1624" s="348">
        <v>226</v>
      </c>
      <c r="H1624" s="348">
        <v>11978</v>
      </c>
      <c r="I1624" s="355">
        <v>0.10423220338245595</v>
      </c>
      <c r="J1624" s="355">
        <v>4.6120443974538035E-4</v>
      </c>
      <c r="K1624" s="355">
        <v>0</v>
      </c>
      <c r="M1624" s="364"/>
      <c r="N1624" s="364"/>
    </row>
    <row r="1625" spans="2:14" s="358" customFormat="1" x14ac:dyDescent="0.2">
      <c r="B1625" s="305">
        <v>41338.369444444441</v>
      </c>
      <c r="C1625" s="117" t="s">
        <v>743</v>
      </c>
      <c r="D1625" s="117" t="s">
        <v>554</v>
      </c>
      <c r="E1625" s="116"/>
      <c r="F1625" s="348">
        <v>424</v>
      </c>
      <c r="G1625" s="348">
        <v>174</v>
      </c>
      <c r="H1625" s="348">
        <v>73776</v>
      </c>
      <c r="I1625" s="355">
        <v>0.64199658012556948</v>
      </c>
      <c r="J1625" s="355">
        <v>3.6896355179630428E-3</v>
      </c>
      <c r="K1625" s="355">
        <v>0</v>
      </c>
      <c r="M1625" s="364"/>
      <c r="N1625" s="364"/>
    </row>
    <row r="1626" spans="2:14" s="358" customFormat="1" x14ac:dyDescent="0.2">
      <c r="B1626" s="305">
        <v>41339.541666666664</v>
      </c>
      <c r="C1626" s="117" t="s">
        <v>630</v>
      </c>
      <c r="D1626" s="117" t="s">
        <v>554</v>
      </c>
      <c r="E1626" s="116"/>
      <c r="F1626" s="348">
        <v>2</v>
      </c>
      <c r="G1626" s="348">
        <v>95</v>
      </c>
      <c r="H1626" s="348">
        <v>190</v>
      </c>
      <c r="I1626" s="355">
        <v>1.6533744066343824E-3</v>
      </c>
      <c r="J1626" s="355">
        <v>1.7403941122467181E-5</v>
      </c>
      <c r="K1626" s="355">
        <v>0</v>
      </c>
      <c r="M1626" s="364"/>
      <c r="N1626" s="364"/>
    </row>
    <row r="1627" spans="2:14" s="358" customFormat="1" x14ac:dyDescent="0.2">
      <c r="B1627" s="305">
        <v>41337.393750000003</v>
      </c>
      <c r="C1627" s="117" t="s">
        <v>619</v>
      </c>
      <c r="D1627" s="117" t="s">
        <v>542</v>
      </c>
      <c r="E1627" s="116"/>
      <c r="F1627" s="348">
        <v>79</v>
      </c>
      <c r="G1627" s="348">
        <v>13</v>
      </c>
      <c r="H1627" s="348">
        <v>1027</v>
      </c>
      <c r="I1627" s="355">
        <v>3.5775371078033504E-3</v>
      </c>
      <c r="J1627" s="355">
        <v>2.7519516213871928E-4</v>
      </c>
      <c r="K1627" s="355">
        <v>0</v>
      </c>
      <c r="M1627" s="364"/>
      <c r="N1627" s="364"/>
    </row>
    <row r="1628" spans="2:14" s="358" customFormat="1" x14ac:dyDescent="0.2">
      <c r="B1628" s="305">
        <v>41333.376388888886</v>
      </c>
      <c r="C1628" s="117" t="s">
        <v>645</v>
      </c>
      <c r="D1628" s="117" t="s">
        <v>554</v>
      </c>
      <c r="E1628" s="116"/>
      <c r="F1628" s="348">
        <v>94</v>
      </c>
      <c r="G1628" s="348">
        <v>353</v>
      </c>
      <c r="H1628" s="348">
        <v>33182</v>
      </c>
      <c r="I1628" s="355">
        <v>0.28874878716285302</v>
      </c>
      <c r="J1628" s="355">
        <v>8.1798523275595754E-4</v>
      </c>
      <c r="K1628" s="355">
        <v>0</v>
      </c>
      <c r="M1628" s="364"/>
      <c r="N1628" s="364"/>
    </row>
    <row r="1629" spans="2:14" s="358" customFormat="1" x14ac:dyDescent="0.2">
      <c r="B1629" s="305">
        <v>41340.392361111109</v>
      </c>
      <c r="C1629" s="117" t="s">
        <v>630</v>
      </c>
      <c r="D1629" s="117" t="s">
        <v>554</v>
      </c>
      <c r="E1629" s="116"/>
      <c r="F1629" s="348">
        <v>2</v>
      </c>
      <c r="G1629" s="348">
        <v>65</v>
      </c>
      <c r="H1629" s="348">
        <v>130</v>
      </c>
      <c r="I1629" s="355">
        <v>1.1312561729603669E-3</v>
      </c>
      <c r="J1629" s="355">
        <v>1.7403941122467181E-5</v>
      </c>
      <c r="K1629" s="355">
        <v>0</v>
      </c>
      <c r="M1629" s="364"/>
      <c r="N1629" s="364"/>
    </row>
    <row r="1630" spans="2:14" s="358" customFormat="1" x14ac:dyDescent="0.2">
      <c r="B1630" s="305">
        <v>41338.415277777778</v>
      </c>
      <c r="C1630" s="117" t="s">
        <v>685</v>
      </c>
      <c r="D1630" s="117" t="s">
        <v>554</v>
      </c>
      <c r="E1630" s="116"/>
      <c r="F1630" s="348">
        <v>2</v>
      </c>
      <c r="G1630" s="348">
        <v>142</v>
      </c>
      <c r="H1630" s="348">
        <v>284</v>
      </c>
      <c r="I1630" s="355">
        <v>2.4713596393903399E-3</v>
      </c>
      <c r="J1630" s="355">
        <v>1.7403941122467181E-5</v>
      </c>
      <c r="K1630" s="355">
        <v>0</v>
      </c>
      <c r="M1630" s="364"/>
      <c r="N1630" s="364"/>
    </row>
    <row r="1631" spans="2:14" s="358" customFormat="1" x14ac:dyDescent="0.2">
      <c r="B1631" s="305">
        <v>41340.503472222219</v>
      </c>
      <c r="C1631" s="117" t="s">
        <v>630</v>
      </c>
      <c r="D1631" s="117" t="s">
        <v>554</v>
      </c>
      <c r="E1631" s="116"/>
      <c r="F1631" s="348">
        <v>11</v>
      </c>
      <c r="G1631" s="348">
        <v>95</v>
      </c>
      <c r="H1631" s="348">
        <v>1045</v>
      </c>
      <c r="I1631" s="355">
        <v>9.0935592364891037E-3</v>
      </c>
      <c r="J1631" s="355">
        <v>9.5721676173569502E-5</v>
      </c>
      <c r="K1631" s="355">
        <v>0</v>
      </c>
      <c r="M1631" s="364"/>
      <c r="N1631" s="364"/>
    </row>
    <row r="1632" spans="2:14" s="358" customFormat="1" x14ac:dyDescent="0.2">
      <c r="B1632" s="305">
        <v>41341.395833333336</v>
      </c>
      <c r="C1632" s="117" t="s">
        <v>608</v>
      </c>
      <c r="D1632" s="117" t="s">
        <v>554</v>
      </c>
      <c r="E1632" s="116"/>
      <c r="F1632" s="348">
        <v>3</v>
      </c>
      <c r="G1632" s="348">
        <v>120</v>
      </c>
      <c r="H1632" s="348">
        <v>360</v>
      </c>
      <c r="I1632" s="355">
        <v>3.1327094020440929E-3</v>
      </c>
      <c r="J1632" s="355">
        <v>2.6105911683700774E-5</v>
      </c>
      <c r="K1632" s="355">
        <v>0</v>
      </c>
      <c r="M1632" s="364"/>
      <c r="N1632" s="364"/>
    </row>
    <row r="1633" spans="2:14" s="358" customFormat="1" x14ac:dyDescent="0.2">
      <c r="B1633" s="305">
        <v>41340.472222222219</v>
      </c>
      <c r="C1633" s="117" t="s">
        <v>794</v>
      </c>
      <c r="D1633" s="117" t="s">
        <v>542</v>
      </c>
      <c r="E1633" s="116"/>
      <c r="F1633" s="348">
        <v>4</v>
      </c>
      <c r="G1633" s="348">
        <v>60</v>
      </c>
      <c r="H1633" s="348">
        <v>240</v>
      </c>
      <c r="I1633" s="355">
        <v>8.3603593561129899E-4</v>
      </c>
      <c r="J1633" s="355">
        <v>1.3933932260188318E-5</v>
      </c>
      <c r="K1633" s="355">
        <v>0</v>
      </c>
      <c r="M1633" s="364"/>
      <c r="N1633" s="364"/>
    </row>
    <row r="1634" spans="2:14" s="358" customFormat="1" x14ac:dyDescent="0.2">
      <c r="B1634" s="305">
        <v>41340.354166666664</v>
      </c>
      <c r="C1634" s="117" t="s">
        <v>794</v>
      </c>
      <c r="D1634" s="117" t="s">
        <v>542</v>
      </c>
      <c r="E1634" s="116"/>
      <c r="F1634" s="348">
        <v>4</v>
      </c>
      <c r="G1634" s="348">
        <v>160</v>
      </c>
      <c r="H1634" s="348">
        <v>640</v>
      </c>
      <c r="I1634" s="355">
        <v>2.2294291616301309E-3</v>
      </c>
      <c r="J1634" s="355">
        <v>1.3933932260188318E-5</v>
      </c>
      <c r="K1634" s="355">
        <v>0</v>
      </c>
      <c r="M1634" s="364"/>
      <c r="N1634" s="364"/>
    </row>
    <row r="1635" spans="2:14" s="358" customFormat="1" x14ac:dyDescent="0.2">
      <c r="B1635" s="305">
        <v>41340.388888888891</v>
      </c>
      <c r="C1635" s="117" t="s">
        <v>550</v>
      </c>
      <c r="D1635" s="117" t="s">
        <v>551</v>
      </c>
      <c r="E1635" s="116"/>
      <c r="F1635" s="348">
        <v>59</v>
      </c>
      <c r="G1635" s="348">
        <v>175</v>
      </c>
      <c r="H1635" s="348">
        <v>10325</v>
      </c>
      <c r="I1635" s="355">
        <v>3.9981645230180045E-2</v>
      </c>
      <c r="J1635" s="355">
        <v>2.284665441724574E-4</v>
      </c>
      <c r="K1635" s="355">
        <v>0</v>
      </c>
      <c r="M1635" s="364"/>
      <c r="N1635" s="364"/>
    </row>
    <row r="1636" spans="2:14" s="358" customFormat="1" x14ac:dyDescent="0.2">
      <c r="B1636" s="305">
        <v>41340.354861111111</v>
      </c>
      <c r="C1636" s="117" t="s">
        <v>569</v>
      </c>
      <c r="D1636" s="117" t="s">
        <v>551</v>
      </c>
      <c r="E1636" s="116"/>
      <c r="F1636" s="348">
        <v>170</v>
      </c>
      <c r="G1636" s="348">
        <v>377</v>
      </c>
      <c r="H1636" s="348">
        <v>64090</v>
      </c>
      <c r="I1636" s="355">
        <v>0.24817662400021684</v>
      </c>
      <c r="J1636" s="355">
        <v>6.5829343236131787E-4</v>
      </c>
      <c r="K1636" s="355">
        <v>0</v>
      </c>
      <c r="M1636" s="364"/>
      <c r="N1636" s="364"/>
    </row>
    <row r="1637" spans="2:14" s="358" customFormat="1" x14ac:dyDescent="0.2">
      <c r="B1637" s="305">
        <v>41338.486111111109</v>
      </c>
      <c r="C1637" s="117" t="s">
        <v>761</v>
      </c>
      <c r="D1637" s="117" t="s">
        <v>554</v>
      </c>
      <c r="E1637" s="116"/>
      <c r="F1637" s="348">
        <v>2</v>
      </c>
      <c r="G1637" s="348">
        <v>35</v>
      </c>
      <c r="H1637" s="348">
        <v>70</v>
      </c>
      <c r="I1637" s="355">
        <v>6.0913793928635144E-4</v>
      </c>
      <c r="J1637" s="355">
        <v>1.7403941122467181E-5</v>
      </c>
      <c r="K1637" s="355">
        <v>0</v>
      </c>
      <c r="M1637" s="364"/>
      <c r="N1637" s="364"/>
    </row>
    <row r="1638" spans="2:14" s="358" customFormat="1" x14ac:dyDescent="0.2">
      <c r="B1638" s="305">
        <v>41341.375</v>
      </c>
      <c r="C1638" s="117" t="s">
        <v>569</v>
      </c>
      <c r="D1638" s="117" t="s">
        <v>551</v>
      </c>
      <c r="E1638" s="116"/>
      <c r="F1638" s="348">
        <v>2</v>
      </c>
      <c r="G1638" s="348">
        <v>90</v>
      </c>
      <c r="H1638" s="348">
        <v>180</v>
      </c>
      <c r="I1638" s="355">
        <v>6.9701657544139544E-4</v>
      </c>
      <c r="J1638" s="355">
        <v>7.7446286160155041E-6</v>
      </c>
      <c r="K1638" s="355">
        <v>0</v>
      </c>
      <c r="M1638" s="364"/>
      <c r="N1638" s="364"/>
    </row>
    <row r="1639" spans="2:14" s="358" customFormat="1" x14ac:dyDescent="0.2">
      <c r="B1639" s="305">
        <v>41341.388888888891</v>
      </c>
      <c r="C1639" s="117" t="s">
        <v>553</v>
      </c>
      <c r="D1639" s="117" t="s">
        <v>554</v>
      </c>
      <c r="E1639" s="116"/>
      <c r="F1639" s="348">
        <v>35</v>
      </c>
      <c r="G1639" s="348">
        <v>130</v>
      </c>
      <c r="H1639" s="348">
        <v>4550</v>
      </c>
      <c r="I1639" s="355">
        <v>3.9593966053612838E-2</v>
      </c>
      <c r="J1639" s="355">
        <v>3.0456896964317572E-4</v>
      </c>
      <c r="K1639" s="355">
        <v>0</v>
      </c>
      <c r="M1639" s="364"/>
      <c r="N1639" s="364"/>
    </row>
    <row r="1640" spans="2:14" s="358" customFormat="1" x14ac:dyDescent="0.2">
      <c r="B1640" s="305">
        <v>41341.430555555555</v>
      </c>
      <c r="C1640" s="117" t="s">
        <v>602</v>
      </c>
      <c r="D1640" s="117" t="s">
        <v>542</v>
      </c>
      <c r="E1640" s="116"/>
      <c r="F1640" s="348">
        <v>63</v>
      </c>
      <c r="G1640" s="348">
        <v>188</v>
      </c>
      <c r="H1640" s="348">
        <v>11844</v>
      </c>
      <c r="I1640" s="355">
        <v>4.1258373422417609E-2</v>
      </c>
      <c r="J1640" s="355">
        <v>2.1945943309796599E-4</v>
      </c>
      <c r="K1640" s="355">
        <v>0</v>
      </c>
      <c r="M1640" s="364"/>
      <c r="N1640" s="364"/>
    </row>
    <row r="1641" spans="2:14" s="358" customFormat="1" x14ac:dyDescent="0.2">
      <c r="B1641" s="305">
        <v>41340.385416666664</v>
      </c>
      <c r="C1641" s="117" t="s">
        <v>791</v>
      </c>
      <c r="D1641" s="117" t="s">
        <v>542</v>
      </c>
      <c r="E1641" s="116"/>
      <c r="F1641" s="348">
        <v>565</v>
      </c>
      <c r="G1641" s="348">
        <v>340</v>
      </c>
      <c r="H1641" s="348">
        <v>192100</v>
      </c>
      <c r="I1641" s="355">
        <v>0.66917709679554394</v>
      </c>
      <c r="J1641" s="355">
        <v>1.9681679317515998E-3</v>
      </c>
      <c r="K1641" s="355">
        <v>0</v>
      </c>
      <c r="M1641" s="364"/>
      <c r="N1641" s="364"/>
    </row>
    <row r="1642" spans="2:14" s="358" customFormat="1" x14ac:dyDescent="0.2">
      <c r="B1642" s="305">
        <v>41341.454861111109</v>
      </c>
      <c r="C1642" s="117" t="s">
        <v>569</v>
      </c>
      <c r="D1642" s="117" t="s">
        <v>551</v>
      </c>
      <c r="E1642" s="116"/>
      <c r="F1642" s="348">
        <v>5</v>
      </c>
      <c r="G1642" s="348">
        <v>40</v>
      </c>
      <c r="H1642" s="348">
        <v>200</v>
      </c>
      <c r="I1642" s="355">
        <v>7.7446286160155048E-4</v>
      </c>
      <c r="J1642" s="355">
        <v>1.9361571540038763E-5</v>
      </c>
      <c r="K1642" s="355">
        <v>0</v>
      </c>
      <c r="M1642" s="364"/>
      <c r="N1642" s="364"/>
    </row>
    <row r="1643" spans="2:14" s="358" customFormat="1" x14ac:dyDescent="0.2">
      <c r="B1643" s="305">
        <v>41341.38958333333</v>
      </c>
      <c r="C1643" s="117" t="s">
        <v>658</v>
      </c>
      <c r="D1643" s="117" t="s">
        <v>551</v>
      </c>
      <c r="E1643" s="116"/>
      <c r="F1643" s="348">
        <v>225</v>
      </c>
      <c r="G1643" s="348">
        <v>337</v>
      </c>
      <c r="H1643" s="348">
        <v>75825</v>
      </c>
      <c r="I1643" s="355">
        <v>0.29361823240468782</v>
      </c>
      <c r="J1643" s="355">
        <v>8.712707193017443E-4</v>
      </c>
      <c r="K1643" s="355">
        <v>0</v>
      </c>
      <c r="M1643" s="364"/>
      <c r="N1643" s="364"/>
    </row>
    <row r="1644" spans="2:14" s="358" customFormat="1" x14ac:dyDescent="0.2">
      <c r="B1644" s="305">
        <v>41341.522916666669</v>
      </c>
      <c r="C1644" s="117" t="s">
        <v>660</v>
      </c>
      <c r="D1644" s="117" t="s">
        <v>551</v>
      </c>
      <c r="E1644" s="116"/>
      <c r="F1644" s="348">
        <v>3</v>
      </c>
      <c r="G1644" s="348">
        <v>19</v>
      </c>
      <c r="H1644" s="348">
        <v>57</v>
      </c>
      <c r="I1644" s="355">
        <v>2.2072191555644189E-4</v>
      </c>
      <c r="J1644" s="355">
        <v>1.1616942924023257E-5</v>
      </c>
      <c r="K1644" s="355">
        <v>0</v>
      </c>
      <c r="M1644" s="364"/>
      <c r="N1644" s="364"/>
    </row>
    <row r="1645" spans="2:14" s="358" customFormat="1" x14ac:dyDescent="0.2">
      <c r="B1645" s="305">
        <v>41343.357638888891</v>
      </c>
      <c r="C1645" s="117" t="s">
        <v>648</v>
      </c>
      <c r="D1645" s="117" t="s">
        <v>554</v>
      </c>
      <c r="E1645" s="116"/>
      <c r="F1645" s="348">
        <v>637</v>
      </c>
      <c r="G1645" s="348">
        <v>524.74097331240193</v>
      </c>
      <c r="H1645" s="348">
        <v>334260</v>
      </c>
      <c r="I1645" s="355">
        <v>2.9087206797979404</v>
      </c>
      <c r="J1645" s="355">
        <v>5.5431552475057981E-3</v>
      </c>
      <c r="K1645" s="355">
        <v>0</v>
      </c>
      <c r="M1645" s="364"/>
      <c r="N1645" s="364"/>
    </row>
    <row r="1646" spans="2:14" s="358" customFormat="1" x14ac:dyDescent="0.2">
      <c r="B1646" s="305">
        <v>41339.371527777781</v>
      </c>
      <c r="C1646" s="117" t="s">
        <v>596</v>
      </c>
      <c r="D1646" s="117" t="s">
        <v>554</v>
      </c>
      <c r="E1646" s="116"/>
      <c r="F1646" s="348">
        <v>41</v>
      </c>
      <c r="G1646" s="348">
        <v>350</v>
      </c>
      <c r="H1646" s="348">
        <v>14350</v>
      </c>
      <c r="I1646" s="355">
        <v>0.12487327755370203</v>
      </c>
      <c r="J1646" s="355">
        <v>3.5678079301057724E-4</v>
      </c>
      <c r="K1646" s="355">
        <v>0</v>
      </c>
      <c r="M1646" s="364"/>
      <c r="N1646" s="364"/>
    </row>
    <row r="1647" spans="2:14" s="358" customFormat="1" x14ac:dyDescent="0.2">
      <c r="B1647" s="305">
        <v>41339.388888888891</v>
      </c>
      <c r="C1647" s="117" t="s">
        <v>721</v>
      </c>
      <c r="D1647" s="117" t="s">
        <v>542</v>
      </c>
      <c r="E1647" s="116"/>
      <c r="F1647" s="348">
        <v>69</v>
      </c>
      <c r="G1647" s="348">
        <v>64</v>
      </c>
      <c r="H1647" s="348">
        <v>4416</v>
      </c>
      <c r="I1647" s="355">
        <v>1.5383061215247903E-2</v>
      </c>
      <c r="J1647" s="355">
        <v>2.4036033148824848E-4</v>
      </c>
      <c r="K1647" s="355">
        <v>0</v>
      </c>
      <c r="M1647" s="364"/>
      <c r="N1647" s="364"/>
    </row>
    <row r="1648" spans="2:14" s="358" customFormat="1" x14ac:dyDescent="0.2">
      <c r="B1648" s="305">
        <v>41328.340277777781</v>
      </c>
      <c r="C1648" s="117" t="s">
        <v>802</v>
      </c>
      <c r="D1648" s="117" t="s">
        <v>542</v>
      </c>
      <c r="E1648" s="116"/>
      <c r="F1648" s="348">
        <v>77</v>
      </c>
      <c r="G1648" s="348">
        <v>40</v>
      </c>
      <c r="H1648" s="348">
        <v>3080</v>
      </c>
      <c r="I1648" s="355">
        <v>1.0729127840345003E-2</v>
      </c>
      <c r="J1648" s="355">
        <v>2.682281960086251E-4</v>
      </c>
      <c r="K1648" s="355">
        <v>0</v>
      </c>
      <c r="M1648" s="364"/>
      <c r="N1648" s="364"/>
    </row>
    <row r="1649" spans="2:14" s="358" customFormat="1" x14ac:dyDescent="0.2">
      <c r="B1649" s="305">
        <v>41345.458333333336</v>
      </c>
      <c r="C1649" s="117" t="s">
        <v>747</v>
      </c>
      <c r="D1649" s="117" t="s">
        <v>554</v>
      </c>
      <c r="E1649" s="116"/>
      <c r="F1649" s="348">
        <v>30</v>
      </c>
      <c r="G1649" s="348">
        <v>70</v>
      </c>
      <c r="H1649" s="348">
        <v>2100</v>
      </c>
      <c r="I1649" s="355">
        <v>1.827413817859054E-2</v>
      </c>
      <c r="J1649" s="355">
        <v>2.6105911683700774E-4</v>
      </c>
      <c r="K1649" s="355">
        <v>0</v>
      </c>
      <c r="M1649" s="364"/>
      <c r="N1649" s="364"/>
    </row>
    <row r="1650" spans="2:14" s="358" customFormat="1" x14ac:dyDescent="0.2">
      <c r="B1650" s="305">
        <v>41347.375</v>
      </c>
      <c r="C1650" s="117" t="s">
        <v>588</v>
      </c>
      <c r="D1650" s="117" t="s">
        <v>554</v>
      </c>
      <c r="E1650" s="116"/>
      <c r="F1650" s="348">
        <v>1</v>
      </c>
      <c r="G1650" s="348">
        <v>75</v>
      </c>
      <c r="H1650" s="348">
        <v>75</v>
      </c>
      <c r="I1650" s="355">
        <v>6.526477920925193E-4</v>
      </c>
      <c r="J1650" s="355">
        <v>8.7019705612335906E-6</v>
      </c>
      <c r="K1650" s="355">
        <v>0</v>
      </c>
      <c r="M1650" s="364"/>
      <c r="N1650" s="364"/>
    </row>
    <row r="1651" spans="2:14" s="358" customFormat="1" x14ac:dyDescent="0.2">
      <c r="B1651" s="305">
        <v>41347.416666666664</v>
      </c>
      <c r="C1651" s="117" t="s">
        <v>660</v>
      </c>
      <c r="D1651" s="117" t="s">
        <v>551</v>
      </c>
      <c r="E1651" s="116"/>
      <c r="F1651" s="348">
        <v>423</v>
      </c>
      <c r="G1651" s="348">
        <v>330</v>
      </c>
      <c r="H1651" s="348">
        <v>139590</v>
      </c>
      <c r="I1651" s="355">
        <v>0.54053635425480218</v>
      </c>
      <c r="J1651" s="355">
        <v>1.6379889522872794E-3</v>
      </c>
      <c r="K1651" s="355">
        <v>0</v>
      </c>
      <c r="M1651" s="364"/>
      <c r="N1651" s="364"/>
    </row>
    <row r="1652" spans="2:14" s="358" customFormat="1" x14ac:dyDescent="0.2">
      <c r="B1652" s="305">
        <v>41347.357638888891</v>
      </c>
      <c r="C1652" s="117" t="s">
        <v>622</v>
      </c>
      <c r="D1652" s="117" t="s">
        <v>554</v>
      </c>
      <c r="E1652" s="116"/>
      <c r="F1652" s="348">
        <v>19</v>
      </c>
      <c r="G1652" s="348">
        <v>477</v>
      </c>
      <c r="H1652" s="348">
        <v>9063</v>
      </c>
      <c r="I1652" s="355">
        <v>7.8865959196460042E-2</v>
      </c>
      <c r="J1652" s="355">
        <v>1.6533744066343824E-4</v>
      </c>
      <c r="K1652" s="355">
        <v>0</v>
      </c>
      <c r="M1652" s="364"/>
      <c r="N1652" s="364"/>
    </row>
    <row r="1653" spans="2:14" s="358" customFormat="1" x14ac:dyDescent="0.2">
      <c r="B1653" s="305">
        <v>41345.399305555555</v>
      </c>
      <c r="C1653" s="117" t="s">
        <v>598</v>
      </c>
      <c r="D1653" s="117" t="s">
        <v>551</v>
      </c>
      <c r="E1653" s="116"/>
      <c r="F1653" s="348">
        <v>2</v>
      </c>
      <c r="G1653" s="348">
        <v>50</v>
      </c>
      <c r="H1653" s="348">
        <v>100</v>
      </c>
      <c r="I1653" s="355">
        <v>3.8723143080077524E-4</v>
      </c>
      <c r="J1653" s="355">
        <v>7.7446286160155041E-6</v>
      </c>
      <c r="K1653" s="355">
        <v>0</v>
      </c>
      <c r="M1653" s="364"/>
      <c r="N1653" s="364"/>
    </row>
    <row r="1654" spans="2:14" s="358" customFormat="1" x14ac:dyDescent="0.2">
      <c r="B1654" s="305">
        <v>41345.559027777781</v>
      </c>
      <c r="C1654" s="117" t="s">
        <v>638</v>
      </c>
      <c r="D1654" s="117" t="s">
        <v>554</v>
      </c>
      <c r="E1654" s="116"/>
      <c r="F1654" s="348">
        <v>3</v>
      </c>
      <c r="G1654" s="348">
        <v>30</v>
      </c>
      <c r="H1654" s="348">
        <v>90</v>
      </c>
      <c r="I1654" s="355">
        <v>7.8317735051102323E-4</v>
      </c>
      <c r="J1654" s="355">
        <v>2.6105911683700774E-5</v>
      </c>
      <c r="K1654" s="355">
        <v>0</v>
      </c>
      <c r="M1654" s="364"/>
      <c r="N1654" s="364"/>
    </row>
    <row r="1655" spans="2:14" s="358" customFormat="1" x14ac:dyDescent="0.2">
      <c r="B1655" s="305">
        <v>41345.495833333334</v>
      </c>
      <c r="C1655" s="117" t="s">
        <v>638</v>
      </c>
      <c r="D1655" s="117" t="s">
        <v>554</v>
      </c>
      <c r="E1655" s="116"/>
      <c r="F1655" s="348">
        <v>1</v>
      </c>
      <c r="G1655" s="348">
        <v>37</v>
      </c>
      <c r="H1655" s="348">
        <v>37</v>
      </c>
      <c r="I1655" s="355">
        <v>3.2197291076564288E-4</v>
      </c>
      <c r="J1655" s="355">
        <v>8.7019705612335906E-6</v>
      </c>
      <c r="K1655" s="355">
        <v>0</v>
      </c>
      <c r="M1655" s="364"/>
      <c r="N1655" s="364"/>
    </row>
    <row r="1656" spans="2:14" s="358" customFormat="1" x14ac:dyDescent="0.2">
      <c r="B1656" s="305">
        <v>41345.458333333336</v>
      </c>
      <c r="C1656" s="117" t="s">
        <v>638</v>
      </c>
      <c r="D1656" s="117" t="s">
        <v>554</v>
      </c>
      <c r="E1656" s="116"/>
      <c r="F1656" s="348">
        <v>2</v>
      </c>
      <c r="G1656" s="348">
        <v>37</v>
      </c>
      <c r="H1656" s="348">
        <v>74</v>
      </c>
      <c r="I1656" s="355">
        <v>6.4394582153128575E-4</v>
      </c>
      <c r="J1656" s="355">
        <v>1.7403941122467181E-5</v>
      </c>
      <c r="K1656" s="355">
        <v>0</v>
      </c>
      <c r="M1656" s="364"/>
      <c r="N1656" s="364"/>
    </row>
    <row r="1657" spans="2:14" s="358" customFormat="1" x14ac:dyDescent="0.2">
      <c r="B1657" s="305">
        <v>41345.395833333336</v>
      </c>
      <c r="C1657" s="117" t="s">
        <v>638</v>
      </c>
      <c r="D1657" s="117" t="s">
        <v>554</v>
      </c>
      <c r="E1657" s="116"/>
      <c r="F1657" s="348">
        <v>1</v>
      </c>
      <c r="G1657" s="348">
        <v>54</v>
      </c>
      <c r="H1657" s="348">
        <v>54</v>
      </c>
      <c r="I1657" s="355">
        <v>4.6990641030661396E-4</v>
      </c>
      <c r="J1657" s="355">
        <v>8.7019705612335906E-6</v>
      </c>
      <c r="K1657" s="355">
        <v>0</v>
      </c>
      <c r="M1657" s="364"/>
      <c r="N1657" s="364"/>
    </row>
    <row r="1658" spans="2:14" s="358" customFormat="1" x14ac:dyDescent="0.2">
      <c r="B1658" s="305">
        <v>41346.510416666664</v>
      </c>
      <c r="C1658" s="117" t="s">
        <v>638</v>
      </c>
      <c r="D1658" s="117" t="s">
        <v>554</v>
      </c>
      <c r="E1658" s="116"/>
      <c r="F1658" s="348">
        <v>4</v>
      </c>
      <c r="G1658" s="348">
        <v>36</v>
      </c>
      <c r="H1658" s="348">
        <v>144</v>
      </c>
      <c r="I1658" s="355">
        <v>1.2530837608176371E-3</v>
      </c>
      <c r="J1658" s="355">
        <v>3.4807882244934363E-5</v>
      </c>
      <c r="K1658" s="355">
        <v>0</v>
      </c>
      <c r="M1658" s="364"/>
      <c r="N1658" s="364"/>
    </row>
    <row r="1659" spans="2:14" s="358" customFormat="1" x14ac:dyDescent="0.2">
      <c r="B1659" s="305">
        <v>41346.357638888891</v>
      </c>
      <c r="C1659" s="117" t="s">
        <v>592</v>
      </c>
      <c r="D1659" s="117" t="s">
        <v>554</v>
      </c>
      <c r="E1659" s="116"/>
      <c r="F1659" s="348">
        <v>75</v>
      </c>
      <c r="G1659" s="348">
        <v>263</v>
      </c>
      <c r="H1659" s="348">
        <v>19725</v>
      </c>
      <c r="I1659" s="355">
        <v>0.17164636932033259</v>
      </c>
      <c r="J1659" s="355">
        <v>6.526477920925193E-4</v>
      </c>
      <c r="K1659" s="355">
        <v>0</v>
      </c>
      <c r="M1659" s="364"/>
      <c r="N1659" s="364"/>
    </row>
    <row r="1660" spans="2:14" s="358" customFormat="1" x14ac:dyDescent="0.2">
      <c r="B1660" s="305">
        <v>41346.409722222219</v>
      </c>
      <c r="C1660" s="117" t="s">
        <v>638</v>
      </c>
      <c r="D1660" s="117" t="s">
        <v>554</v>
      </c>
      <c r="E1660" s="116"/>
      <c r="F1660" s="348">
        <v>11</v>
      </c>
      <c r="G1660" s="348">
        <v>110</v>
      </c>
      <c r="H1660" s="348">
        <v>1210</v>
      </c>
      <c r="I1660" s="355">
        <v>1.0529384379092645E-2</v>
      </c>
      <c r="J1660" s="355">
        <v>9.5721676173569502E-5</v>
      </c>
      <c r="K1660" s="355">
        <v>0</v>
      </c>
      <c r="M1660" s="364"/>
      <c r="N1660" s="364"/>
    </row>
    <row r="1661" spans="2:14" s="358" customFormat="1" x14ac:dyDescent="0.2">
      <c r="B1661" s="305">
        <v>41345.381944444445</v>
      </c>
      <c r="C1661" s="117" t="s">
        <v>623</v>
      </c>
      <c r="D1661" s="117" t="s">
        <v>554</v>
      </c>
      <c r="E1661" s="116"/>
      <c r="F1661" s="348">
        <v>78</v>
      </c>
      <c r="G1661" s="348">
        <v>190</v>
      </c>
      <c r="H1661" s="348">
        <v>14820</v>
      </c>
      <c r="I1661" s="355">
        <v>0.12896320371748182</v>
      </c>
      <c r="J1661" s="355">
        <v>6.7875370377622017E-4</v>
      </c>
      <c r="K1661" s="355">
        <v>0</v>
      </c>
      <c r="M1661" s="364"/>
      <c r="N1661" s="364"/>
    </row>
    <row r="1662" spans="2:14" s="358" customFormat="1" x14ac:dyDescent="0.2">
      <c r="B1662" s="305">
        <v>41346.375</v>
      </c>
      <c r="C1662" s="117" t="s">
        <v>623</v>
      </c>
      <c r="D1662" s="117" t="s">
        <v>554</v>
      </c>
      <c r="E1662" s="116"/>
      <c r="F1662" s="348">
        <v>68</v>
      </c>
      <c r="G1662" s="348">
        <v>110</v>
      </c>
      <c r="H1662" s="348">
        <v>7480</v>
      </c>
      <c r="I1662" s="355">
        <v>6.5090739798027264E-2</v>
      </c>
      <c r="J1662" s="355">
        <v>5.9173399816388422E-4</v>
      </c>
      <c r="K1662" s="355">
        <v>0</v>
      </c>
      <c r="M1662" s="364"/>
      <c r="N1662" s="364"/>
    </row>
    <row r="1663" spans="2:14" s="358" customFormat="1" x14ac:dyDescent="0.2">
      <c r="B1663" s="305">
        <v>41345.440972222219</v>
      </c>
      <c r="C1663" s="117" t="s">
        <v>598</v>
      </c>
      <c r="D1663" s="117" t="s">
        <v>551</v>
      </c>
      <c r="E1663" s="116"/>
      <c r="F1663" s="348">
        <v>2</v>
      </c>
      <c r="G1663" s="348">
        <v>50</v>
      </c>
      <c r="H1663" s="348">
        <v>100</v>
      </c>
      <c r="I1663" s="355">
        <v>3.8723143080077524E-4</v>
      </c>
      <c r="J1663" s="355">
        <v>7.7446286160155041E-6</v>
      </c>
      <c r="K1663" s="355">
        <v>0</v>
      </c>
      <c r="M1663" s="364"/>
      <c r="N1663" s="364"/>
    </row>
    <row r="1664" spans="2:14" s="358" customFormat="1" x14ac:dyDescent="0.2">
      <c r="B1664" s="305">
        <v>41346.378472222219</v>
      </c>
      <c r="C1664" s="117" t="s">
        <v>607</v>
      </c>
      <c r="D1664" s="117" t="s">
        <v>551</v>
      </c>
      <c r="E1664" s="116"/>
      <c r="F1664" s="348">
        <v>1</v>
      </c>
      <c r="G1664" s="348">
        <v>25</v>
      </c>
      <c r="H1664" s="348">
        <v>25</v>
      </c>
      <c r="I1664" s="355">
        <v>9.680785770019381E-5</v>
      </c>
      <c r="J1664" s="355">
        <v>3.872314308007752E-6</v>
      </c>
      <c r="K1664" s="355">
        <v>0</v>
      </c>
      <c r="M1664" s="364"/>
      <c r="N1664" s="364"/>
    </row>
    <row r="1665" spans="2:14" s="358" customFormat="1" x14ac:dyDescent="0.2">
      <c r="B1665" s="305">
        <v>41346.372916666667</v>
      </c>
      <c r="C1665" s="117" t="s">
        <v>601</v>
      </c>
      <c r="D1665" s="117" t="s">
        <v>551</v>
      </c>
      <c r="E1665" s="116"/>
      <c r="F1665" s="348">
        <v>67</v>
      </c>
      <c r="G1665" s="348">
        <v>441</v>
      </c>
      <c r="H1665" s="348">
        <v>29547</v>
      </c>
      <c r="I1665" s="355">
        <v>0.11441527085870506</v>
      </c>
      <c r="J1665" s="355">
        <v>2.5944505863651943E-4</v>
      </c>
      <c r="K1665" s="355">
        <v>0</v>
      </c>
      <c r="M1665" s="364"/>
      <c r="N1665" s="364"/>
    </row>
    <row r="1666" spans="2:14" s="358" customFormat="1" x14ac:dyDescent="0.2">
      <c r="B1666" s="305">
        <v>41347.416666666664</v>
      </c>
      <c r="C1666" s="117" t="s">
        <v>803</v>
      </c>
      <c r="D1666" s="117" t="s">
        <v>542</v>
      </c>
      <c r="E1666" s="116"/>
      <c r="F1666" s="348">
        <v>1</v>
      </c>
      <c r="G1666" s="348">
        <v>178</v>
      </c>
      <c r="H1666" s="348">
        <v>178</v>
      </c>
      <c r="I1666" s="355">
        <v>6.2005998557838015E-4</v>
      </c>
      <c r="J1666" s="355">
        <v>3.4834830650470794E-6</v>
      </c>
      <c r="K1666" s="355">
        <v>0</v>
      </c>
      <c r="M1666" s="364"/>
      <c r="N1666" s="364"/>
    </row>
    <row r="1667" spans="2:14" s="358" customFormat="1" x14ac:dyDescent="0.2">
      <c r="B1667" s="305">
        <v>41346.548611111109</v>
      </c>
      <c r="C1667" s="117" t="s">
        <v>623</v>
      </c>
      <c r="D1667" s="117" t="s">
        <v>554</v>
      </c>
      <c r="E1667" s="116"/>
      <c r="F1667" s="348">
        <v>51</v>
      </c>
      <c r="G1667" s="348">
        <v>70</v>
      </c>
      <c r="H1667" s="348">
        <v>3570</v>
      </c>
      <c r="I1667" s="355">
        <v>3.106603490360392E-2</v>
      </c>
      <c r="J1667" s="355">
        <v>4.4380049862291314E-4</v>
      </c>
      <c r="K1667" s="355">
        <v>0</v>
      </c>
      <c r="M1667" s="364"/>
      <c r="N1667" s="364"/>
    </row>
    <row r="1668" spans="2:14" s="358" customFormat="1" x14ac:dyDescent="0.2">
      <c r="B1668" s="305">
        <v>41346.354166666664</v>
      </c>
      <c r="C1668" s="117" t="s">
        <v>643</v>
      </c>
      <c r="D1668" s="117" t="s">
        <v>551</v>
      </c>
      <c r="E1668" s="116"/>
      <c r="F1668" s="348">
        <v>1</v>
      </c>
      <c r="G1668" s="348">
        <v>30</v>
      </c>
      <c r="H1668" s="348">
        <v>30</v>
      </c>
      <c r="I1668" s="355">
        <v>1.1616942924023257E-4</v>
      </c>
      <c r="J1668" s="355">
        <v>3.872314308007752E-6</v>
      </c>
      <c r="K1668" s="355">
        <v>0</v>
      </c>
      <c r="M1668" s="364"/>
      <c r="N1668" s="364"/>
    </row>
    <row r="1669" spans="2:14" s="358" customFormat="1" x14ac:dyDescent="0.2">
      <c r="B1669" s="305">
        <v>41346.416666666664</v>
      </c>
      <c r="C1669" s="117" t="s">
        <v>643</v>
      </c>
      <c r="D1669" s="117" t="s">
        <v>551</v>
      </c>
      <c r="E1669" s="116"/>
      <c r="F1669" s="348">
        <v>2</v>
      </c>
      <c r="G1669" s="348">
        <v>170</v>
      </c>
      <c r="H1669" s="348">
        <v>340</v>
      </c>
      <c r="I1669" s="355">
        <v>1.3165868647226357E-3</v>
      </c>
      <c r="J1669" s="355">
        <v>7.7446286160155041E-6</v>
      </c>
      <c r="K1669" s="355">
        <v>0</v>
      </c>
      <c r="M1669" s="364"/>
      <c r="N1669" s="364"/>
    </row>
    <row r="1670" spans="2:14" s="358" customFormat="1" x14ac:dyDescent="0.2">
      <c r="B1670" s="305">
        <v>41346.385416666664</v>
      </c>
      <c r="C1670" s="117" t="s">
        <v>627</v>
      </c>
      <c r="D1670" s="117" t="s">
        <v>554</v>
      </c>
      <c r="E1670" s="116"/>
      <c r="F1670" s="348">
        <v>30</v>
      </c>
      <c r="G1670" s="348">
        <v>240</v>
      </c>
      <c r="H1670" s="348">
        <v>7200</v>
      </c>
      <c r="I1670" s="355">
        <v>6.2654188040881853E-2</v>
      </c>
      <c r="J1670" s="355">
        <v>2.6105911683700774E-4</v>
      </c>
      <c r="K1670" s="355">
        <v>0</v>
      </c>
      <c r="M1670" s="364"/>
      <c r="N1670" s="364"/>
    </row>
    <row r="1671" spans="2:14" s="358" customFormat="1" x14ac:dyDescent="0.2">
      <c r="B1671" s="305">
        <v>41346.413194444445</v>
      </c>
      <c r="C1671" s="117" t="s">
        <v>649</v>
      </c>
      <c r="D1671" s="117" t="s">
        <v>551</v>
      </c>
      <c r="E1671" s="116"/>
      <c r="F1671" s="348">
        <v>9</v>
      </c>
      <c r="G1671" s="348">
        <v>305</v>
      </c>
      <c r="H1671" s="348">
        <v>2745</v>
      </c>
      <c r="I1671" s="355">
        <v>1.0629502775481281E-2</v>
      </c>
      <c r="J1671" s="355">
        <v>3.4850828772069771E-5</v>
      </c>
      <c r="K1671" s="355">
        <v>0</v>
      </c>
      <c r="M1671" s="364"/>
      <c r="N1671" s="364"/>
    </row>
    <row r="1672" spans="2:14" s="358" customFormat="1" x14ac:dyDescent="0.2">
      <c r="B1672" s="305">
        <v>41345.388888888891</v>
      </c>
      <c r="C1672" s="117" t="s">
        <v>686</v>
      </c>
      <c r="D1672" s="117" t="s">
        <v>551</v>
      </c>
      <c r="E1672" s="116"/>
      <c r="F1672" s="348">
        <v>1</v>
      </c>
      <c r="G1672" s="348">
        <v>12</v>
      </c>
      <c r="H1672" s="348">
        <v>12</v>
      </c>
      <c r="I1672" s="355">
        <v>4.6467771696093028E-5</v>
      </c>
      <c r="J1672" s="355">
        <v>3.872314308007752E-6</v>
      </c>
      <c r="K1672" s="355">
        <v>0</v>
      </c>
      <c r="M1672" s="364"/>
      <c r="N1672" s="364"/>
    </row>
    <row r="1673" spans="2:14" s="358" customFormat="1" x14ac:dyDescent="0.2">
      <c r="B1673" s="305">
        <v>41346.402777777781</v>
      </c>
      <c r="C1673" s="117" t="s">
        <v>588</v>
      </c>
      <c r="D1673" s="117" t="s">
        <v>554</v>
      </c>
      <c r="E1673" s="116"/>
      <c r="F1673" s="348">
        <v>253</v>
      </c>
      <c r="G1673" s="348">
        <v>340</v>
      </c>
      <c r="H1673" s="348">
        <v>86020</v>
      </c>
      <c r="I1673" s="355">
        <v>0.74854350767731348</v>
      </c>
      <c r="J1673" s="355">
        <v>2.2015985519920987E-3</v>
      </c>
      <c r="K1673" s="355">
        <v>0</v>
      </c>
      <c r="M1673" s="364"/>
      <c r="N1673" s="364"/>
    </row>
    <row r="1674" spans="2:14" s="358" customFormat="1" x14ac:dyDescent="0.2">
      <c r="B1674" s="305">
        <v>41347.378472222219</v>
      </c>
      <c r="C1674" s="117" t="s">
        <v>621</v>
      </c>
      <c r="D1674" s="117" t="s">
        <v>554</v>
      </c>
      <c r="E1674" s="116"/>
      <c r="F1674" s="348">
        <v>1</v>
      </c>
      <c r="G1674" s="348">
        <v>115</v>
      </c>
      <c r="H1674" s="348">
        <v>115</v>
      </c>
      <c r="I1674" s="355">
        <v>1.0007266145418631E-3</v>
      </c>
      <c r="J1674" s="355">
        <v>8.7019705612335906E-6</v>
      </c>
      <c r="K1674" s="355">
        <v>0</v>
      </c>
      <c r="M1674" s="364"/>
      <c r="N1674" s="364"/>
    </row>
    <row r="1675" spans="2:14" s="358" customFormat="1" x14ac:dyDescent="0.2">
      <c r="B1675" s="305">
        <v>41347.354166666664</v>
      </c>
      <c r="C1675" s="117" t="s">
        <v>707</v>
      </c>
      <c r="D1675" s="117" t="s">
        <v>554</v>
      </c>
      <c r="E1675" s="116"/>
      <c r="F1675" s="348">
        <v>89</v>
      </c>
      <c r="G1675" s="348">
        <v>240</v>
      </c>
      <c r="H1675" s="348">
        <v>21360</v>
      </c>
      <c r="I1675" s="355">
        <v>0.18587409118794951</v>
      </c>
      <c r="J1675" s="355">
        <v>7.7447537994978968E-4</v>
      </c>
      <c r="K1675" s="355">
        <v>0</v>
      </c>
      <c r="M1675" s="364"/>
      <c r="N1675" s="364"/>
    </row>
    <row r="1676" spans="2:14" s="358" customFormat="1" x14ac:dyDescent="0.2">
      <c r="B1676" s="305">
        <v>41346.486111111109</v>
      </c>
      <c r="C1676" s="117" t="s">
        <v>598</v>
      </c>
      <c r="D1676" s="117" t="s">
        <v>551</v>
      </c>
      <c r="E1676" s="116"/>
      <c r="F1676" s="348">
        <v>2</v>
      </c>
      <c r="G1676" s="348">
        <v>215</v>
      </c>
      <c r="H1676" s="348">
        <v>430</v>
      </c>
      <c r="I1676" s="355">
        <v>1.6650951524433335E-3</v>
      </c>
      <c r="J1676" s="355">
        <v>7.7446286160155041E-6</v>
      </c>
      <c r="K1676" s="355">
        <v>0</v>
      </c>
      <c r="M1676" s="364"/>
      <c r="N1676" s="364"/>
    </row>
    <row r="1677" spans="2:14" s="358" customFormat="1" x14ac:dyDescent="0.2">
      <c r="B1677" s="305">
        <v>41347.375</v>
      </c>
      <c r="C1677" s="117" t="s">
        <v>707</v>
      </c>
      <c r="D1677" s="117" t="s">
        <v>554</v>
      </c>
      <c r="E1677" s="116"/>
      <c r="F1677" s="348">
        <v>64</v>
      </c>
      <c r="G1677" s="348">
        <v>360</v>
      </c>
      <c r="H1677" s="348">
        <v>23040</v>
      </c>
      <c r="I1677" s="355">
        <v>0.20049340173082195</v>
      </c>
      <c r="J1677" s="355">
        <v>5.569261159189498E-4</v>
      </c>
      <c r="K1677" s="355">
        <v>0</v>
      </c>
      <c r="M1677" s="364"/>
      <c r="N1677" s="364"/>
    </row>
    <row r="1678" spans="2:14" s="358" customFormat="1" x14ac:dyDescent="0.2">
      <c r="B1678" s="305">
        <v>41347.354166666664</v>
      </c>
      <c r="C1678" s="117" t="s">
        <v>611</v>
      </c>
      <c r="D1678" s="117" t="s">
        <v>551</v>
      </c>
      <c r="E1678" s="116"/>
      <c r="F1678" s="348">
        <v>51</v>
      </c>
      <c r="G1678" s="348">
        <v>350</v>
      </c>
      <c r="H1678" s="348">
        <v>17850</v>
      </c>
      <c r="I1678" s="355">
        <v>6.9120810397938381E-2</v>
      </c>
      <c r="J1678" s="355">
        <v>1.9748802970839536E-4</v>
      </c>
      <c r="K1678" s="355">
        <v>0</v>
      </c>
      <c r="M1678" s="364"/>
      <c r="N1678" s="364"/>
    </row>
    <row r="1679" spans="2:14" s="358" customFormat="1" x14ac:dyDescent="0.2">
      <c r="B1679" s="305">
        <v>41347.354166666664</v>
      </c>
      <c r="C1679" s="117" t="s">
        <v>637</v>
      </c>
      <c r="D1679" s="117" t="s">
        <v>554</v>
      </c>
      <c r="E1679" s="116"/>
      <c r="F1679" s="348">
        <v>39</v>
      </c>
      <c r="G1679" s="348">
        <v>370</v>
      </c>
      <c r="H1679" s="348">
        <v>14430</v>
      </c>
      <c r="I1679" s="355">
        <v>0.12556943519860073</v>
      </c>
      <c r="J1679" s="355">
        <v>3.3937685188811009E-4</v>
      </c>
      <c r="K1679" s="355">
        <v>0</v>
      </c>
      <c r="M1679" s="364"/>
      <c r="N1679" s="364"/>
    </row>
    <row r="1680" spans="2:14" s="358" customFormat="1" x14ac:dyDescent="0.2">
      <c r="B1680" s="305">
        <v>41345.388888888891</v>
      </c>
      <c r="C1680" s="117" t="s">
        <v>686</v>
      </c>
      <c r="D1680" s="117" t="s">
        <v>551</v>
      </c>
      <c r="E1680" s="116"/>
      <c r="F1680" s="348">
        <v>15</v>
      </c>
      <c r="G1680" s="348">
        <v>175</v>
      </c>
      <c r="H1680" s="348">
        <v>2625</v>
      </c>
      <c r="I1680" s="355">
        <v>1.0164825058520351E-2</v>
      </c>
      <c r="J1680" s="355">
        <v>5.8084714620116285E-5</v>
      </c>
      <c r="K1680" s="355">
        <v>0</v>
      </c>
      <c r="M1680" s="364"/>
      <c r="N1680" s="364"/>
    </row>
    <row r="1681" spans="2:14" s="358" customFormat="1" x14ac:dyDescent="0.2">
      <c r="B1681" s="305">
        <v>41347.378472222219</v>
      </c>
      <c r="C1681" s="117" t="s">
        <v>666</v>
      </c>
      <c r="D1681" s="117" t="s">
        <v>554</v>
      </c>
      <c r="E1681" s="116"/>
      <c r="F1681" s="348">
        <v>5</v>
      </c>
      <c r="G1681" s="348">
        <v>60</v>
      </c>
      <c r="H1681" s="348">
        <v>300</v>
      </c>
      <c r="I1681" s="355">
        <v>2.6105911683700772E-3</v>
      </c>
      <c r="J1681" s="355">
        <v>4.3509852806167955E-5</v>
      </c>
      <c r="K1681" s="355">
        <v>0</v>
      </c>
      <c r="M1681" s="364"/>
      <c r="N1681" s="364"/>
    </row>
    <row r="1682" spans="2:14" s="358" customFormat="1" x14ac:dyDescent="0.2">
      <c r="B1682" s="305">
        <v>41347.46875</v>
      </c>
      <c r="C1682" s="117" t="s">
        <v>803</v>
      </c>
      <c r="D1682" s="117" t="s">
        <v>542</v>
      </c>
      <c r="E1682" s="116"/>
      <c r="F1682" s="348">
        <v>13</v>
      </c>
      <c r="G1682" s="348">
        <v>32</v>
      </c>
      <c r="H1682" s="348">
        <v>416</v>
      </c>
      <c r="I1682" s="355">
        <v>1.4491289550595851E-3</v>
      </c>
      <c r="J1682" s="355">
        <v>4.5285279845612033E-5</v>
      </c>
      <c r="K1682" s="355">
        <v>0</v>
      </c>
      <c r="M1682" s="364"/>
      <c r="N1682" s="364"/>
    </row>
    <row r="1683" spans="2:14" s="358" customFormat="1" x14ac:dyDescent="0.2">
      <c r="B1683" s="305">
        <v>41347.378472222219</v>
      </c>
      <c r="C1683" s="117" t="s">
        <v>725</v>
      </c>
      <c r="D1683" s="117" t="s">
        <v>554</v>
      </c>
      <c r="E1683" s="116"/>
      <c r="F1683" s="348">
        <v>3</v>
      </c>
      <c r="G1683" s="348">
        <v>35</v>
      </c>
      <c r="H1683" s="348">
        <v>105</v>
      </c>
      <c r="I1683" s="355">
        <v>9.1370690892952704E-4</v>
      </c>
      <c r="J1683" s="355">
        <v>2.6105911683700774E-5</v>
      </c>
      <c r="K1683" s="355">
        <v>0</v>
      </c>
      <c r="M1683" s="364"/>
      <c r="N1683" s="364"/>
    </row>
    <row r="1684" spans="2:14" s="358" customFormat="1" x14ac:dyDescent="0.2">
      <c r="B1684" s="305">
        <v>41347.444444444445</v>
      </c>
      <c r="C1684" s="117" t="s">
        <v>656</v>
      </c>
      <c r="D1684" s="117" t="s">
        <v>554</v>
      </c>
      <c r="E1684" s="116"/>
      <c r="F1684" s="348">
        <v>2</v>
      </c>
      <c r="G1684" s="348">
        <v>120</v>
      </c>
      <c r="H1684" s="348">
        <v>240</v>
      </c>
      <c r="I1684" s="355">
        <v>2.0884729346960619E-3</v>
      </c>
      <c r="J1684" s="355">
        <v>1.7403941122467181E-5</v>
      </c>
      <c r="K1684" s="355">
        <v>0</v>
      </c>
      <c r="M1684" s="364"/>
      <c r="N1684" s="364"/>
    </row>
    <row r="1685" spans="2:14" s="358" customFormat="1" x14ac:dyDescent="0.2">
      <c r="B1685" s="305">
        <v>41347.538194444445</v>
      </c>
      <c r="C1685" s="117" t="s">
        <v>656</v>
      </c>
      <c r="D1685" s="117" t="s">
        <v>554</v>
      </c>
      <c r="E1685" s="116"/>
      <c r="F1685" s="348">
        <v>1</v>
      </c>
      <c r="G1685" s="348">
        <v>90</v>
      </c>
      <c r="H1685" s="348">
        <v>90</v>
      </c>
      <c r="I1685" s="355">
        <v>7.8317735051102323E-4</v>
      </c>
      <c r="J1685" s="355">
        <v>8.7019705612335906E-6</v>
      </c>
      <c r="K1685" s="355">
        <v>0</v>
      </c>
      <c r="M1685" s="364"/>
      <c r="N1685" s="364"/>
    </row>
    <row r="1686" spans="2:14" s="358" customFormat="1" x14ac:dyDescent="0.2">
      <c r="B1686" s="305">
        <v>41346.384027777778</v>
      </c>
      <c r="C1686" s="117" t="s">
        <v>748</v>
      </c>
      <c r="D1686" s="117" t="s">
        <v>551</v>
      </c>
      <c r="E1686" s="116"/>
      <c r="F1686" s="348">
        <v>84</v>
      </c>
      <c r="G1686" s="348">
        <v>731</v>
      </c>
      <c r="H1686" s="348">
        <v>61404</v>
      </c>
      <c r="I1686" s="355">
        <v>0.23777558776890803</v>
      </c>
      <c r="J1686" s="355">
        <v>3.2527440187265122E-4</v>
      </c>
      <c r="K1686" s="355">
        <v>0</v>
      </c>
      <c r="M1686" s="364"/>
      <c r="N1686" s="364"/>
    </row>
    <row r="1687" spans="2:14" s="358" customFormat="1" x14ac:dyDescent="0.2">
      <c r="B1687" s="305">
        <v>41345.388888888891</v>
      </c>
      <c r="C1687" s="117" t="s">
        <v>659</v>
      </c>
      <c r="D1687" s="117" t="s">
        <v>551</v>
      </c>
      <c r="E1687" s="116"/>
      <c r="F1687" s="348">
        <v>3</v>
      </c>
      <c r="G1687" s="348">
        <v>40</v>
      </c>
      <c r="H1687" s="348">
        <v>120</v>
      </c>
      <c r="I1687" s="355">
        <v>4.6467771696093028E-4</v>
      </c>
      <c r="J1687" s="355">
        <v>1.1616942924023257E-5</v>
      </c>
      <c r="K1687" s="355">
        <v>0</v>
      </c>
      <c r="M1687" s="364"/>
      <c r="N1687" s="364"/>
    </row>
    <row r="1688" spans="2:14" s="358" customFormat="1" x14ac:dyDescent="0.2">
      <c r="B1688" s="305">
        <v>41345.375</v>
      </c>
      <c r="C1688" s="117" t="s">
        <v>741</v>
      </c>
      <c r="D1688" s="117" t="s">
        <v>542</v>
      </c>
      <c r="E1688" s="116"/>
      <c r="F1688" s="348">
        <v>118</v>
      </c>
      <c r="G1688" s="348">
        <v>195</v>
      </c>
      <c r="H1688" s="348">
        <v>23010</v>
      </c>
      <c r="I1688" s="355">
        <v>8.0154945326733298E-2</v>
      </c>
      <c r="J1688" s="355">
        <v>4.1105100167555537E-4</v>
      </c>
      <c r="K1688" s="355">
        <v>0</v>
      </c>
      <c r="M1688" s="364"/>
      <c r="N1688" s="364"/>
    </row>
    <row r="1689" spans="2:14" s="358" customFormat="1" x14ac:dyDescent="0.2">
      <c r="B1689" s="305">
        <v>41341.364583333336</v>
      </c>
      <c r="C1689" s="117" t="s">
        <v>653</v>
      </c>
      <c r="D1689" s="117" t="s">
        <v>554</v>
      </c>
      <c r="E1689" s="116"/>
      <c r="F1689" s="348">
        <v>11</v>
      </c>
      <c r="G1689" s="348">
        <v>177</v>
      </c>
      <c r="H1689" s="348">
        <v>1947</v>
      </c>
      <c r="I1689" s="355">
        <v>1.6942736682721803E-2</v>
      </c>
      <c r="J1689" s="355">
        <v>9.5721676173569502E-5</v>
      </c>
      <c r="K1689" s="355">
        <v>0</v>
      </c>
      <c r="M1689" s="364"/>
      <c r="N1689" s="364"/>
    </row>
    <row r="1690" spans="2:14" s="358" customFormat="1" x14ac:dyDescent="0.2">
      <c r="B1690" s="305">
        <v>41339.388888888891</v>
      </c>
      <c r="C1690" s="117" t="s">
        <v>670</v>
      </c>
      <c r="D1690" s="117" t="s">
        <v>551</v>
      </c>
      <c r="E1690" s="116"/>
      <c r="F1690" s="348">
        <v>197</v>
      </c>
      <c r="G1690" s="348">
        <v>366</v>
      </c>
      <c r="H1690" s="348">
        <v>72102</v>
      </c>
      <c r="I1690" s="355">
        <v>0.27920160623597495</v>
      </c>
      <c r="J1690" s="355">
        <v>7.6284591867752723E-4</v>
      </c>
      <c r="K1690" s="355">
        <v>0</v>
      </c>
      <c r="M1690" s="364"/>
      <c r="N1690" s="364"/>
    </row>
    <row r="1691" spans="2:14" s="358" customFormat="1" x14ac:dyDescent="0.2">
      <c r="B1691" s="305">
        <v>41345.548611111109</v>
      </c>
      <c r="C1691" s="117" t="s">
        <v>703</v>
      </c>
      <c r="D1691" s="117" t="s">
        <v>551</v>
      </c>
      <c r="E1691" s="116"/>
      <c r="F1691" s="348">
        <v>1</v>
      </c>
      <c r="G1691" s="348">
        <v>65</v>
      </c>
      <c r="H1691" s="348">
        <v>65</v>
      </c>
      <c r="I1691" s="355">
        <v>2.517004300205039E-4</v>
      </c>
      <c r="J1691" s="355">
        <v>3.872314308007752E-6</v>
      </c>
      <c r="K1691" s="355">
        <v>0</v>
      </c>
      <c r="M1691" s="364"/>
      <c r="N1691" s="364"/>
    </row>
    <row r="1692" spans="2:14" s="358" customFormat="1" x14ac:dyDescent="0.2">
      <c r="B1692" s="305">
        <v>41341.409722222219</v>
      </c>
      <c r="C1692" s="117" t="s">
        <v>594</v>
      </c>
      <c r="D1692" s="117" t="s">
        <v>551</v>
      </c>
      <c r="E1692" s="116"/>
      <c r="F1692" s="348">
        <v>19</v>
      </c>
      <c r="G1692" s="348">
        <v>135</v>
      </c>
      <c r="H1692" s="348">
        <v>2565</v>
      </c>
      <c r="I1692" s="355">
        <v>9.9324862000398847E-3</v>
      </c>
      <c r="J1692" s="355">
        <v>7.3573971852147296E-5</v>
      </c>
      <c r="K1692" s="355">
        <v>0</v>
      </c>
      <c r="M1692" s="364"/>
      <c r="N1692" s="364"/>
    </row>
    <row r="1693" spans="2:14" s="358" customFormat="1" x14ac:dyDescent="0.2">
      <c r="B1693" s="305">
        <v>41338.342361111114</v>
      </c>
      <c r="C1693" s="117" t="s">
        <v>765</v>
      </c>
      <c r="D1693" s="117" t="s">
        <v>542</v>
      </c>
      <c r="E1693" s="116"/>
      <c r="F1693" s="348">
        <v>202</v>
      </c>
      <c r="G1693" s="348">
        <v>334</v>
      </c>
      <c r="H1693" s="348">
        <v>67468</v>
      </c>
      <c r="I1693" s="355">
        <v>0.23502363543259636</v>
      </c>
      <c r="J1693" s="355">
        <v>7.0366357913950999E-4</v>
      </c>
      <c r="K1693" s="355">
        <v>0</v>
      </c>
      <c r="M1693" s="364"/>
      <c r="N1693" s="364"/>
    </row>
    <row r="1694" spans="2:14" s="358" customFormat="1" x14ac:dyDescent="0.2">
      <c r="B1694" s="305">
        <v>41341.395833333336</v>
      </c>
      <c r="C1694" s="117" t="s">
        <v>618</v>
      </c>
      <c r="D1694" s="117" t="s">
        <v>551</v>
      </c>
      <c r="E1694" s="116"/>
      <c r="F1694" s="348">
        <v>1</v>
      </c>
      <c r="G1694" s="348">
        <v>340</v>
      </c>
      <c r="H1694" s="348">
        <v>340</v>
      </c>
      <c r="I1694" s="355">
        <v>1.3165868647226357E-3</v>
      </c>
      <c r="J1694" s="355">
        <v>3.872314308007752E-6</v>
      </c>
      <c r="K1694" s="355">
        <v>0</v>
      </c>
      <c r="M1694" s="364"/>
      <c r="N1694" s="364"/>
    </row>
    <row r="1695" spans="2:14" s="358" customFormat="1" x14ac:dyDescent="0.2">
      <c r="B1695" s="305">
        <v>41341.583333333336</v>
      </c>
      <c r="C1695" s="117" t="s">
        <v>631</v>
      </c>
      <c r="D1695" s="117" t="s">
        <v>542</v>
      </c>
      <c r="E1695" s="116"/>
      <c r="F1695" s="348">
        <v>94</v>
      </c>
      <c r="G1695" s="348">
        <v>90</v>
      </c>
      <c r="H1695" s="348">
        <v>8460</v>
      </c>
      <c r="I1695" s="355">
        <v>2.9470266730298289E-2</v>
      </c>
      <c r="J1695" s="355">
        <v>3.2744740811442547E-4</v>
      </c>
      <c r="K1695" s="355">
        <v>0</v>
      </c>
      <c r="M1695" s="364"/>
      <c r="N1695" s="364"/>
    </row>
    <row r="1696" spans="2:14" s="358" customFormat="1" x14ac:dyDescent="0.2">
      <c r="B1696" s="305">
        <v>41341.395833333336</v>
      </c>
      <c r="C1696" s="117" t="s">
        <v>625</v>
      </c>
      <c r="D1696" s="117" t="s">
        <v>551</v>
      </c>
      <c r="E1696" s="116"/>
      <c r="F1696" s="348">
        <v>2</v>
      </c>
      <c r="G1696" s="348">
        <v>275</v>
      </c>
      <c r="H1696" s="348">
        <v>550</v>
      </c>
      <c r="I1696" s="355">
        <v>2.1297728694042637E-3</v>
      </c>
      <c r="J1696" s="355">
        <v>7.7446286160155041E-6</v>
      </c>
      <c r="K1696" s="355">
        <v>0</v>
      </c>
      <c r="M1696" s="364"/>
      <c r="N1696" s="364"/>
    </row>
    <row r="1697" spans="2:14" s="358" customFormat="1" x14ac:dyDescent="0.2">
      <c r="B1697" s="305">
        <v>41346.427083333336</v>
      </c>
      <c r="C1697" s="117" t="s">
        <v>750</v>
      </c>
      <c r="D1697" s="117" t="s">
        <v>554</v>
      </c>
      <c r="E1697" s="116"/>
      <c r="F1697" s="348">
        <v>373</v>
      </c>
      <c r="G1697" s="348">
        <v>235</v>
      </c>
      <c r="H1697" s="348">
        <v>87655</v>
      </c>
      <c r="I1697" s="355">
        <v>0.76277122954493048</v>
      </c>
      <c r="J1697" s="355">
        <v>3.2458350193401296E-3</v>
      </c>
      <c r="K1697" s="355">
        <v>0</v>
      </c>
      <c r="M1697" s="364"/>
      <c r="N1697" s="364"/>
    </row>
    <row r="1698" spans="2:14" s="358" customFormat="1" x14ac:dyDescent="0.2">
      <c r="B1698" s="305">
        <v>41346.432638888888</v>
      </c>
      <c r="C1698" s="117" t="s">
        <v>748</v>
      </c>
      <c r="D1698" s="117" t="s">
        <v>551</v>
      </c>
      <c r="E1698" s="116"/>
      <c r="F1698" s="348">
        <v>272</v>
      </c>
      <c r="G1698" s="348">
        <v>231</v>
      </c>
      <c r="H1698" s="348">
        <v>62832</v>
      </c>
      <c r="I1698" s="355">
        <v>0.24330525260074309</v>
      </c>
      <c r="J1698" s="355">
        <v>1.0532694917781086E-3</v>
      </c>
      <c r="K1698" s="355">
        <v>0</v>
      </c>
      <c r="M1698" s="364"/>
      <c r="N1698" s="364"/>
    </row>
    <row r="1699" spans="2:14" s="358" customFormat="1" x14ac:dyDescent="0.2">
      <c r="B1699" s="305">
        <v>41345.413194444445</v>
      </c>
      <c r="C1699" s="117" t="s">
        <v>593</v>
      </c>
      <c r="D1699" s="117" t="s">
        <v>554</v>
      </c>
      <c r="E1699" s="116"/>
      <c r="F1699" s="348">
        <v>15</v>
      </c>
      <c r="G1699" s="348">
        <v>170</v>
      </c>
      <c r="H1699" s="348">
        <v>2550</v>
      </c>
      <c r="I1699" s="355">
        <v>2.2190024931145656E-2</v>
      </c>
      <c r="J1699" s="355">
        <v>1.3052955841850387E-4</v>
      </c>
      <c r="K1699" s="355">
        <v>0</v>
      </c>
      <c r="M1699" s="364"/>
      <c r="N1699" s="364"/>
    </row>
    <row r="1700" spans="2:14" s="358" customFormat="1" x14ac:dyDescent="0.2">
      <c r="B1700" s="305">
        <v>41341.396527777775</v>
      </c>
      <c r="C1700" s="117" t="s">
        <v>670</v>
      </c>
      <c r="D1700" s="117" t="s">
        <v>551</v>
      </c>
      <c r="E1700" s="116"/>
      <c r="F1700" s="348">
        <v>328</v>
      </c>
      <c r="G1700" s="348">
        <v>102</v>
      </c>
      <c r="H1700" s="348">
        <v>33456</v>
      </c>
      <c r="I1700" s="355">
        <v>0.12955214748870736</v>
      </c>
      <c r="J1700" s="355">
        <v>1.2701190930265427E-3</v>
      </c>
      <c r="K1700" s="355">
        <v>0</v>
      </c>
      <c r="M1700" s="364"/>
      <c r="N1700" s="364"/>
    </row>
    <row r="1701" spans="2:14" s="358" customFormat="1" x14ac:dyDescent="0.2">
      <c r="B1701" s="305">
        <v>41338.388888888891</v>
      </c>
      <c r="C1701" s="117" t="s">
        <v>646</v>
      </c>
      <c r="D1701" s="117" t="s">
        <v>542</v>
      </c>
      <c r="E1701" s="116"/>
      <c r="F1701" s="348">
        <v>46</v>
      </c>
      <c r="G1701" s="348">
        <v>265</v>
      </c>
      <c r="H1701" s="348">
        <v>12190</v>
      </c>
      <c r="I1701" s="355">
        <v>4.2463658562923896E-2</v>
      </c>
      <c r="J1701" s="355">
        <v>1.6024022099216565E-4</v>
      </c>
      <c r="K1701" s="355">
        <v>0</v>
      </c>
      <c r="M1701" s="364"/>
      <c r="N1701" s="364"/>
    </row>
    <row r="1702" spans="2:14" s="358" customFormat="1" x14ac:dyDescent="0.2">
      <c r="B1702" s="305">
        <v>41345.402777777781</v>
      </c>
      <c r="C1702" s="117" t="s">
        <v>587</v>
      </c>
      <c r="D1702" s="117" t="s">
        <v>554</v>
      </c>
      <c r="E1702" s="116"/>
      <c r="F1702" s="348">
        <v>9</v>
      </c>
      <c r="G1702" s="348">
        <v>160</v>
      </c>
      <c r="H1702" s="348">
        <v>1440</v>
      </c>
      <c r="I1702" s="355">
        <v>1.2530837608176372E-2</v>
      </c>
      <c r="J1702" s="355">
        <v>7.8317735051102317E-5</v>
      </c>
      <c r="K1702" s="355">
        <v>0</v>
      </c>
      <c r="M1702" s="364"/>
      <c r="N1702" s="364"/>
    </row>
    <row r="1703" spans="2:14" s="358" customFormat="1" x14ac:dyDescent="0.2">
      <c r="B1703" s="305">
        <v>41345.447916666664</v>
      </c>
      <c r="C1703" s="117" t="s">
        <v>659</v>
      </c>
      <c r="D1703" s="117" t="s">
        <v>551</v>
      </c>
      <c r="E1703" s="116"/>
      <c r="F1703" s="348">
        <v>1</v>
      </c>
      <c r="G1703" s="348">
        <v>85</v>
      </c>
      <c r="H1703" s="348">
        <v>85</v>
      </c>
      <c r="I1703" s="355">
        <v>3.2914671618065894E-4</v>
      </c>
      <c r="J1703" s="355">
        <v>3.872314308007752E-6</v>
      </c>
      <c r="K1703" s="355">
        <v>0</v>
      </c>
      <c r="M1703" s="364"/>
      <c r="N1703" s="364"/>
    </row>
    <row r="1704" spans="2:14" s="358" customFormat="1" x14ac:dyDescent="0.2">
      <c r="B1704" s="305">
        <v>41337.364583333336</v>
      </c>
      <c r="C1704" s="117" t="s">
        <v>597</v>
      </c>
      <c r="D1704" s="117" t="s">
        <v>551</v>
      </c>
      <c r="E1704" s="116"/>
      <c r="F1704" s="348">
        <v>1</v>
      </c>
      <c r="G1704" s="348">
        <v>85</v>
      </c>
      <c r="H1704" s="348">
        <v>85</v>
      </c>
      <c r="I1704" s="355">
        <v>3.2914671618065894E-4</v>
      </c>
      <c r="J1704" s="355">
        <v>3.872314308007752E-6</v>
      </c>
      <c r="K1704" s="355">
        <v>0</v>
      </c>
      <c r="M1704" s="364"/>
      <c r="N1704" s="364"/>
    </row>
    <row r="1705" spans="2:14" s="358" customFormat="1" x14ac:dyDescent="0.2">
      <c r="B1705" s="305">
        <v>41340.385416666664</v>
      </c>
      <c r="C1705" s="117" t="s">
        <v>746</v>
      </c>
      <c r="D1705" s="117" t="s">
        <v>542</v>
      </c>
      <c r="E1705" s="116"/>
      <c r="F1705" s="348">
        <v>386</v>
      </c>
      <c r="G1705" s="348">
        <v>343</v>
      </c>
      <c r="H1705" s="348">
        <v>132398</v>
      </c>
      <c r="I1705" s="355">
        <v>0.4612061908461032</v>
      </c>
      <c r="J1705" s="355">
        <v>1.3446244631081727E-3</v>
      </c>
      <c r="K1705" s="355">
        <v>0</v>
      </c>
      <c r="M1705" s="364"/>
      <c r="N1705" s="364"/>
    </row>
    <row r="1706" spans="2:14" s="358" customFormat="1" x14ac:dyDescent="0.2">
      <c r="B1706" s="305">
        <v>41343.375</v>
      </c>
      <c r="C1706" s="117" t="s">
        <v>749</v>
      </c>
      <c r="D1706" s="117" t="s">
        <v>554</v>
      </c>
      <c r="E1706" s="116"/>
      <c r="F1706" s="348">
        <v>22</v>
      </c>
      <c r="G1706" s="348">
        <v>375</v>
      </c>
      <c r="H1706" s="348">
        <v>8250</v>
      </c>
      <c r="I1706" s="355">
        <v>7.179125713017713E-2</v>
      </c>
      <c r="J1706" s="355">
        <v>1.91443352347139E-4</v>
      </c>
      <c r="K1706" s="355">
        <v>0</v>
      </c>
      <c r="M1706" s="364"/>
      <c r="N1706" s="364"/>
    </row>
    <row r="1707" spans="2:14" s="358" customFormat="1" x14ac:dyDescent="0.2">
      <c r="B1707" s="305">
        <v>41337.458333333336</v>
      </c>
      <c r="C1707" s="117" t="s">
        <v>597</v>
      </c>
      <c r="D1707" s="117" t="s">
        <v>551</v>
      </c>
      <c r="E1707" s="116"/>
      <c r="F1707" s="348">
        <v>1</v>
      </c>
      <c r="G1707" s="348">
        <v>90</v>
      </c>
      <c r="H1707" s="348">
        <v>90</v>
      </c>
      <c r="I1707" s="355">
        <v>3.4850828772069772E-4</v>
      </c>
      <c r="J1707" s="355">
        <v>3.872314308007752E-6</v>
      </c>
      <c r="K1707" s="355">
        <v>0</v>
      </c>
      <c r="M1707" s="364"/>
      <c r="N1707" s="364"/>
    </row>
    <row r="1708" spans="2:14" s="358" customFormat="1" x14ac:dyDescent="0.2">
      <c r="B1708" s="305">
        <v>41346.375694444447</v>
      </c>
      <c r="C1708" s="117" t="s">
        <v>587</v>
      </c>
      <c r="D1708" s="117" t="s">
        <v>554</v>
      </c>
      <c r="E1708" s="116"/>
      <c r="F1708" s="348">
        <v>241</v>
      </c>
      <c r="G1708" s="348">
        <v>193.35269709543567</v>
      </c>
      <c r="H1708" s="348">
        <v>46598</v>
      </c>
      <c r="I1708" s="355">
        <v>0.40549442421236287</v>
      </c>
      <c r="J1708" s="355">
        <v>2.0971749052572956E-3</v>
      </c>
      <c r="K1708" s="355">
        <v>0</v>
      </c>
      <c r="M1708" s="364"/>
      <c r="N1708" s="364"/>
    </row>
    <row r="1709" spans="2:14" s="358" customFormat="1" x14ac:dyDescent="0.2">
      <c r="B1709" s="305">
        <v>41338.402777777781</v>
      </c>
      <c r="C1709" s="117" t="s">
        <v>743</v>
      </c>
      <c r="D1709" s="117" t="s">
        <v>554</v>
      </c>
      <c r="E1709" s="116"/>
      <c r="F1709" s="348">
        <v>28</v>
      </c>
      <c r="G1709" s="348">
        <v>84</v>
      </c>
      <c r="H1709" s="348">
        <v>2352</v>
      </c>
      <c r="I1709" s="355">
        <v>2.0467034760021405E-2</v>
      </c>
      <c r="J1709" s="355">
        <v>2.4365517571454056E-4</v>
      </c>
      <c r="K1709" s="355">
        <v>0</v>
      </c>
      <c r="M1709" s="364"/>
      <c r="N1709" s="364"/>
    </row>
    <row r="1710" spans="2:14" s="358" customFormat="1" x14ac:dyDescent="0.2">
      <c r="B1710" s="305">
        <v>41338.541666666664</v>
      </c>
      <c r="C1710" s="117" t="s">
        <v>743</v>
      </c>
      <c r="D1710" s="117" t="s">
        <v>554</v>
      </c>
      <c r="E1710" s="116"/>
      <c r="F1710" s="348">
        <v>1</v>
      </c>
      <c r="G1710" s="348">
        <v>72</v>
      </c>
      <c r="H1710" s="348">
        <v>72</v>
      </c>
      <c r="I1710" s="355">
        <v>6.2654188040881854E-4</v>
      </c>
      <c r="J1710" s="355">
        <v>8.7019705612335906E-6</v>
      </c>
      <c r="K1710" s="355">
        <v>0</v>
      </c>
      <c r="M1710" s="364"/>
      <c r="N1710" s="364"/>
    </row>
    <row r="1711" spans="2:14" s="358" customFormat="1" x14ac:dyDescent="0.2">
      <c r="B1711" s="305">
        <v>41340.356944444444</v>
      </c>
      <c r="C1711" s="117" t="s">
        <v>805</v>
      </c>
      <c r="D1711" s="117" t="s">
        <v>542</v>
      </c>
      <c r="E1711" s="116"/>
      <c r="F1711" s="348">
        <v>80</v>
      </c>
      <c r="G1711" s="348">
        <v>486</v>
      </c>
      <c r="H1711" s="348">
        <v>38880</v>
      </c>
      <c r="I1711" s="355">
        <v>0.13543782156903045</v>
      </c>
      <c r="J1711" s="355">
        <v>2.7867864520376637E-4</v>
      </c>
      <c r="K1711" s="355">
        <v>0</v>
      </c>
      <c r="M1711" s="364"/>
      <c r="N1711" s="364"/>
    </row>
    <row r="1712" spans="2:14" s="358" customFormat="1" x14ac:dyDescent="0.2">
      <c r="B1712" s="305">
        <v>41345.484027777777</v>
      </c>
      <c r="C1712" s="117" t="s">
        <v>610</v>
      </c>
      <c r="D1712" s="117" t="s">
        <v>542</v>
      </c>
      <c r="E1712" s="116"/>
      <c r="F1712" s="348">
        <v>360</v>
      </c>
      <c r="G1712" s="348">
        <v>160</v>
      </c>
      <c r="H1712" s="348">
        <v>57600</v>
      </c>
      <c r="I1712" s="355">
        <v>0.20064862454671176</v>
      </c>
      <c r="J1712" s="355">
        <v>1.2540539034169484E-3</v>
      </c>
      <c r="K1712" s="355">
        <v>0</v>
      </c>
      <c r="M1712" s="364"/>
      <c r="N1712" s="364"/>
    </row>
    <row r="1713" spans="2:14" s="358" customFormat="1" x14ac:dyDescent="0.2">
      <c r="B1713" s="305">
        <v>41341.513888888891</v>
      </c>
      <c r="C1713" s="117" t="s">
        <v>631</v>
      </c>
      <c r="D1713" s="117" t="s">
        <v>542</v>
      </c>
      <c r="E1713" s="116"/>
      <c r="F1713" s="348">
        <v>14</v>
      </c>
      <c r="G1713" s="348">
        <v>140</v>
      </c>
      <c r="H1713" s="348">
        <v>1960</v>
      </c>
      <c r="I1713" s="355">
        <v>6.8276268074922751E-3</v>
      </c>
      <c r="J1713" s="355">
        <v>4.876876291065911E-5</v>
      </c>
      <c r="K1713" s="355">
        <v>0</v>
      </c>
      <c r="M1713" s="364"/>
      <c r="N1713" s="364"/>
    </row>
    <row r="1714" spans="2:14" s="358" customFormat="1" x14ac:dyDescent="0.2">
      <c r="B1714" s="305">
        <v>41337.4375</v>
      </c>
      <c r="C1714" s="117" t="s">
        <v>707</v>
      </c>
      <c r="D1714" s="117" t="s">
        <v>554</v>
      </c>
      <c r="E1714" s="116"/>
      <c r="F1714" s="348">
        <v>40</v>
      </c>
      <c r="G1714" s="348">
        <v>43</v>
      </c>
      <c r="H1714" s="348">
        <v>1720</v>
      </c>
      <c r="I1714" s="355">
        <v>1.4967389365321777E-2</v>
      </c>
      <c r="J1714" s="355">
        <v>3.4807882244934364E-4</v>
      </c>
      <c r="K1714" s="355">
        <v>0</v>
      </c>
      <c r="M1714" s="364"/>
      <c r="N1714" s="364"/>
    </row>
    <row r="1715" spans="2:14" s="358" customFormat="1" x14ac:dyDescent="0.2">
      <c r="B1715" s="305">
        <v>41346.395833333336</v>
      </c>
      <c r="C1715" s="117" t="s">
        <v>631</v>
      </c>
      <c r="D1715" s="117" t="s">
        <v>542</v>
      </c>
      <c r="E1715" s="116"/>
      <c r="F1715" s="348">
        <v>4</v>
      </c>
      <c r="G1715" s="348">
        <v>70</v>
      </c>
      <c r="H1715" s="348">
        <v>280</v>
      </c>
      <c r="I1715" s="355">
        <v>9.7537525821318218E-4</v>
      </c>
      <c r="J1715" s="355">
        <v>1.3933932260188318E-5</v>
      </c>
      <c r="K1715" s="355">
        <v>0</v>
      </c>
      <c r="M1715" s="364"/>
      <c r="N1715" s="364"/>
    </row>
    <row r="1716" spans="2:14" s="358" customFormat="1" x14ac:dyDescent="0.2">
      <c r="B1716" s="305">
        <v>41346.392361111109</v>
      </c>
      <c r="C1716" s="117" t="s">
        <v>631</v>
      </c>
      <c r="D1716" s="117" t="s">
        <v>542</v>
      </c>
      <c r="E1716" s="116"/>
      <c r="F1716" s="348">
        <v>71</v>
      </c>
      <c r="G1716" s="348">
        <v>245</v>
      </c>
      <c r="H1716" s="348">
        <v>17395</v>
      </c>
      <c r="I1716" s="355">
        <v>6.0595187916493945E-2</v>
      </c>
      <c r="J1716" s="355">
        <v>2.4732729761834261E-4</v>
      </c>
      <c r="K1716" s="355">
        <v>0</v>
      </c>
      <c r="M1716" s="364"/>
      <c r="N1716" s="364"/>
    </row>
    <row r="1717" spans="2:14" s="358" customFormat="1" x14ac:dyDescent="0.2">
      <c r="B1717" s="305">
        <v>41341.395833333336</v>
      </c>
      <c r="C1717" s="117" t="s">
        <v>599</v>
      </c>
      <c r="D1717" s="117" t="s">
        <v>554</v>
      </c>
      <c r="E1717" s="116"/>
      <c r="F1717" s="348">
        <v>12</v>
      </c>
      <c r="G1717" s="348">
        <v>303</v>
      </c>
      <c r="H1717" s="348">
        <v>3636</v>
      </c>
      <c r="I1717" s="355">
        <v>3.1640364960645338E-2</v>
      </c>
      <c r="J1717" s="355">
        <v>1.0442364673480309E-4</v>
      </c>
      <c r="K1717" s="355">
        <v>0</v>
      </c>
      <c r="M1717" s="364"/>
      <c r="N1717" s="364"/>
    </row>
    <row r="1718" spans="2:14" s="358" customFormat="1" x14ac:dyDescent="0.2">
      <c r="B1718" s="305">
        <v>41341.347222222219</v>
      </c>
      <c r="C1718" s="117" t="s">
        <v>599</v>
      </c>
      <c r="D1718" s="117" t="s">
        <v>554</v>
      </c>
      <c r="E1718" s="116"/>
      <c r="F1718" s="348">
        <v>38</v>
      </c>
      <c r="G1718" s="348">
        <v>130</v>
      </c>
      <c r="H1718" s="348">
        <v>4940</v>
      </c>
      <c r="I1718" s="355">
        <v>4.2987734572493941E-2</v>
      </c>
      <c r="J1718" s="355">
        <v>3.3067488132687648E-4</v>
      </c>
      <c r="K1718" s="355">
        <v>0</v>
      </c>
      <c r="M1718" s="364"/>
      <c r="N1718" s="364"/>
    </row>
    <row r="1719" spans="2:14" s="358" customFormat="1" x14ac:dyDescent="0.2">
      <c r="B1719" s="305">
        <v>41342.384722222225</v>
      </c>
      <c r="C1719" s="117" t="s">
        <v>599</v>
      </c>
      <c r="D1719" s="117" t="s">
        <v>554</v>
      </c>
      <c r="E1719" s="116"/>
      <c r="F1719" s="348">
        <v>163</v>
      </c>
      <c r="G1719" s="348">
        <v>226</v>
      </c>
      <c r="H1719" s="348">
        <v>36838</v>
      </c>
      <c r="I1719" s="355">
        <v>0.32056319153472301</v>
      </c>
      <c r="J1719" s="355">
        <v>1.4184212014810753E-3</v>
      </c>
      <c r="K1719" s="355">
        <v>0</v>
      </c>
      <c r="M1719" s="364"/>
      <c r="N1719" s="364"/>
    </row>
    <row r="1720" spans="2:14" s="358" customFormat="1" x14ac:dyDescent="0.2">
      <c r="B1720" s="305">
        <v>41346.392361111109</v>
      </c>
      <c r="C1720" s="117" t="s">
        <v>653</v>
      </c>
      <c r="D1720" s="117" t="s">
        <v>554</v>
      </c>
      <c r="E1720" s="116"/>
      <c r="F1720" s="348">
        <v>72</v>
      </c>
      <c r="G1720" s="348">
        <v>295</v>
      </c>
      <c r="H1720" s="348">
        <v>21240</v>
      </c>
      <c r="I1720" s="355">
        <v>0.18482985472060148</v>
      </c>
      <c r="J1720" s="355">
        <v>6.2654188040881854E-4</v>
      </c>
      <c r="K1720" s="355">
        <v>0</v>
      </c>
      <c r="M1720" s="364"/>
      <c r="N1720" s="364"/>
    </row>
    <row r="1721" spans="2:14" s="358" customFormat="1" x14ac:dyDescent="0.2">
      <c r="B1721" s="305">
        <v>41348.392361111109</v>
      </c>
      <c r="C1721" s="117" t="s">
        <v>680</v>
      </c>
      <c r="D1721" s="117" t="s">
        <v>554</v>
      </c>
      <c r="E1721" s="116"/>
      <c r="F1721" s="348">
        <v>93</v>
      </c>
      <c r="G1721" s="348">
        <v>101</v>
      </c>
      <c r="H1721" s="348">
        <v>9393</v>
      </c>
      <c r="I1721" s="355">
        <v>8.1737609481667126E-2</v>
      </c>
      <c r="J1721" s="355">
        <v>8.0928326219472399E-4</v>
      </c>
      <c r="K1721" s="355">
        <v>0</v>
      </c>
      <c r="M1721" s="364"/>
      <c r="N1721" s="364"/>
    </row>
    <row r="1722" spans="2:14" s="358" customFormat="1" x14ac:dyDescent="0.2">
      <c r="B1722" s="305">
        <v>41348.376388888886</v>
      </c>
      <c r="C1722" s="117" t="s">
        <v>744</v>
      </c>
      <c r="D1722" s="117" t="s">
        <v>554</v>
      </c>
      <c r="E1722" s="116"/>
      <c r="F1722" s="348">
        <v>83</v>
      </c>
      <c r="G1722" s="348">
        <v>343</v>
      </c>
      <c r="H1722" s="348">
        <v>28469</v>
      </c>
      <c r="I1722" s="355">
        <v>0.24773639990775911</v>
      </c>
      <c r="J1722" s="355">
        <v>7.2226355658238804E-4</v>
      </c>
      <c r="K1722" s="355">
        <v>0</v>
      </c>
      <c r="M1722" s="364"/>
      <c r="N1722" s="364"/>
    </row>
    <row r="1723" spans="2:14" s="358" customFormat="1" x14ac:dyDescent="0.2">
      <c r="B1723" s="305">
        <v>41347.493055555555</v>
      </c>
      <c r="C1723" s="117" t="s">
        <v>553</v>
      </c>
      <c r="D1723" s="117" t="s">
        <v>554</v>
      </c>
      <c r="E1723" s="116"/>
      <c r="F1723" s="348">
        <v>5</v>
      </c>
      <c r="G1723" s="348">
        <v>85</v>
      </c>
      <c r="H1723" s="348">
        <v>425</v>
      </c>
      <c r="I1723" s="355">
        <v>3.6983374885242765E-3</v>
      </c>
      <c r="J1723" s="355">
        <v>4.3509852806167955E-5</v>
      </c>
      <c r="K1723" s="355">
        <v>0</v>
      </c>
      <c r="M1723" s="364"/>
      <c r="N1723" s="364"/>
    </row>
    <row r="1724" spans="2:14" s="358" customFormat="1" x14ac:dyDescent="0.2">
      <c r="B1724" s="305">
        <v>41347.527777777781</v>
      </c>
      <c r="C1724" s="117" t="s">
        <v>588</v>
      </c>
      <c r="D1724" s="117" t="s">
        <v>554</v>
      </c>
      <c r="E1724" s="116"/>
      <c r="F1724" s="348">
        <v>6</v>
      </c>
      <c r="G1724" s="348">
        <v>35</v>
      </c>
      <c r="H1724" s="348">
        <v>210</v>
      </c>
      <c r="I1724" s="355">
        <v>1.8274138178590541E-3</v>
      </c>
      <c r="J1724" s="355">
        <v>5.2211823367401547E-5</v>
      </c>
      <c r="K1724" s="355">
        <v>0</v>
      </c>
      <c r="M1724" s="364"/>
      <c r="N1724" s="364"/>
    </row>
    <row r="1725" spans="2:14" s="358" customFormat="1" x14ac:dyDescent="0.2">
      <c r="B1725" s="305">
        <v>41348.375</v>
      </c>
      <c r="C1725" s="117" t="s">
        <v>748</v>
      </c>
      <c r="D1725" s="117" t="s">
        <v>551</v>
      </c>
      <c r="E1725" s="116"/>
      <c r="F1725" s="348">
        <v>79</v>
      </c>
      <c r="G1725" s="348">
        <v>293</v>
      </c>
      <c r="H1725" s="348">
        <v>23147</v>
      </c>
      <c r="I1725" s="355">
        <v>8.9632459287455446E-2</v>
      </c>
      <c r="J1725" s="355">
        <v>3.0591283033261244E-4</v>
      </c>
      <c r="K1725" s="355">
        <v>0</v>
      </c>
      <c r="M1725" s="364"/>
      <c r="N1725" s="364"/>
    </row>
    <row r="1726" spans="2:14" s="358" customFormat="1" x14ac:dyDescent="0.2">
      <c r="B1726" s="305">
        <v>41348.368055555555</v>
      </c>
      <c r="C1726" s="117" t="s">
        <v>688</v>
      </c>
      <c r="D1726" s="117" t="s">
        <v>554</v>
      </c>
      <c r="E1726" s="116"/>
      <c r="F1726" s="348">
        <v>4</v>
      </c>
      <c r="G1726" s="348">
        <v>235</v>
      </c>
      <c r="H1726" s="348">
        <v>940</v>
      </c>
      <c r="I1726" s="355">
        <v>8.1798523275595763E-3</v>
      </c>
      <c r="J1726" s="355">
        <v>3.4807882244934363E-5</v>
      </c>
      <c r="K1726" s="355">
        <v>0</v>
      </c>
      <c r="M1726" s="364"/>
      <c r="N1726" s="364"/>
    </row>
    <row r="1727" spans="2:14" s="358" customFormat="1" x14ac:dyDescent="0.2">
      <c r="B1727" s="305">
        <v>41347.506944444445</v>
      </c>
      <c r="C1727" s="117" t="s">
        <v>621</v>
      </c>
      <c r="D1727" s="117" t="s">
        <v>554</v>
      </c>
      <c r="E1727" s="116"/>
      <c r="F1727" s="348">
        <v>47</v>
      </c>
      <c r="G1727" s="348">
        <v>180</v>
      </c>
      <c r="H1727" s="348">
        <v>8460</v>
      </c>
      <c r="I1727" s="355">
        <v>7.3618670948036188E-2</v>
      </c>
      <c r="J1727" s="355">
        <v>4.0899261637797877E-4</v>
      </c>
      <c r="K1727" s="355">
        <v>0</v>
      </c>
      <c r="M1727" s="364"/>
      <c r="N1727" s="364"/>
    </row>
    <row r="1728" spans="2:14" s="358" customFormat="1" x14ac:dyDescent="0.2">
      <c r="B1728" s="305">
        <v>41348.375</v>
      </c>
      <c r="C1728" s="117" t="s">
        <v>744</v>
      </c>
      <c r="D1728" s="117" t="s">
        <v>554</v>
      </c>
      <c r="E1728" s="116"/>
      <c r="F1728" s="348">
        <v>1</v>
      </c>
      <c r="G1728" s="348">
        <v>395</v>
      </c>
      <c r="H1728" s="348">
        <v>395</v>
      </c>
      <c r="I1728" s="355">
        <v>3.4372783716872684E-3</v>
      </c>
      <c r="J1728" s="355">
        <v>8.7019705612335906E-6</v>
      </c>
      <c r="K1728" s="355">
        <v>0</v>
      </c>
      <c r="M1728" s="364"/>
      <c r="N1728" s="364"/>
    </row>
    <row r="1729" spans="2:14" s="358" customFormat="1" x14ac:dyDescent="0.2">
      <c r="B1729" s="305">
        <v>41348.385416666664</v>
      </c>
      <c r="C1729" s="117" t="s">
        <v>656</v>
      </c>
      <c r="D1729" s="117" t="s">
        <v>554</v>
      </c>
      <c r="E1729" s="116"/>
      <c r="F1729" s="348">
        <v>2</v>
      </c>
      <c r="G1729" s="348">
        <v>85</v>
      </c>
      <c r="H1729" s="348">
        <v>170</v>
      </c>
      <c r="I1729" s="355">
        <v>1.4793349954097105E-3</v>
      </c>
      <c r="J1729" s="355">
        <v>1.7403941122467181E-5</v>
      </c>
      <c r="K1729" s="355">
        <v>0</v>
      </c>
      <c r="M1729" s="364"/>
      <c r="N1729" s="364"/>
    </row>
    <row r="1730" spans="2:14" s="358" customFormat="1" x14ac:dyDescent="0.2">
      <c r="B1730" s="305">
        <v>41348.454861111109</v>
      </c>
      <c r="C1730" s="117" t="s">
        <v>656</v>
      </c>
      <c r="D1730" s="117" t="s">
        <v>554</v>
      </c>
      <c r="E1730" s="116"/>
      <c r="F1730" s="348">
        <v>1</v>
      </c>
      <c r="G1730" s="348">
        <v>60</v>
      </c>
      <c r="H1730" s="348">
        <v>60</v>
      </c>
      <c r="I1730" s="355">
        <v>5.2211823367401549E-4</v>
      </c>
      <c r="J1730" s="355">
        <v>8.7019705612335906E-6</v>
      </c>
      <c r="K1730" s="355">
        <v>0</v>
      </c>
      <c r="M1730" s="364"/>
      <c r="N1730" s="364"/>
    </row>
    <row r="1731" spans="2:14" s="358" customFormat="1" x14ac:dyDescent="0.2">
      <c r="B1731" s="305">
        <v>41348.375</v>
      </c>
      <c r="C1731" s="117" t="s">
        <v>621</v>
      </c>
      <c r="D1731" s="117" t="s">
        <v>554</v>
      </c>
      <c r="E1731" s="116"/>
      <c r="F1731" s="348">
        <v>65</v>
      </c>
      <c r="G1731" s="348">
        <v>50</v>
      </c>
      <c r="H1731" s="348">
        <v>3250</v>
      </c>
      <c r="I1731" s="355">
        <v>2.8281404324009173E-2</v>
      </c>
      <c r="J1731" s="355">
        <v>5.6562808648018346E-4</v>
      </c>
      <c r="K1731" s="355">
        <v>0</v>
      </c>
      <c r="M1731" s="364"/>
      <c r="N1731" s="364"/>
    </row>
    <row r="1732" spans="2:14" s="358" customFormat="1" x14ac:dyDescent="0.2">
      <c r="B1732" s="305">
        <v>41341.380555555559</v>
      </c>
      <c r="C1732" s="117" t="s">
        <v>730</v>
      </c>
      <c r="D1732" s="117" t="s">
        <v>542</v>
      </c>
      <c r="E1732" s="116"/>
      <c r="F1732" s="348">
        <v>113</v>
      </c>
      <c r="G1732" s="348">
        <v>287</v>
      </c>
      <c r="H1732" s="348">
        <v>32431</v>
      </c>
      <c r="I1732" s="355">
        <v>0.11297283928254183</v>
      </c>
      <c r="J1732" s="355">
        <v>3.9363358635031997E-4</v>
      </c>
      <c r="K1732" s="355">
        <v>0</v>
      </c>
      <c r="M1732" s="364"/>
      <c r="N1732" s="364"/>
    </row>
    <row r="1733" spans="2:14" s="358" customFormat="1" x14ac:dyDescent="0.2">
      <c r="B1733" s="305">
        <v>41341.443055555559</v>
      </c>
      <c r="C1733" s="117" t="s">
        <v>806</v>
      </c>
      <c r="D1733" s="117" t="s">
        <v>542</v>
      </c>
      <c r="E1733" s="116"/>
      <c r="F1733" s="348">
        <v>80</v>
      </c>
      <c r="G1733" s="348">
        <v>261</v>
      </c>
      <c r="H1733" s="348">
        <v>20880</v>
      </c>
      <c r="I1733" s="355">
        <v>7.2735126398183012E-2</v>
      </c>
      <c r="J1733" s="355">
        <v>2.7867864520376637E-4</v>
      </c>
      <c r="K1733" s="355">
        <v>0</v>
      </c>
      <c r="M1733" s="364"/>
      <c r="N1733" s="364"/>
    </row>
    <row r="1734" spans="2:14" s="358" customFormat="1" x14ac:dyDescent="0.2">
      <c r="B1734" s="305">
        <v>41348.371527777781</v>
      </c>
      <c r="C1734" s="117" t="s">
        <v>762</v>
      </c>
      <c r="D1734" s="117" t="s">
        <v>551</v>
      </c>
      <c r="E1734" s="116"/>
      <c r="F1734" s="348">
        <v>1</v>
      </c>
      <c r="G1734" s="348">
        <v>305</v>
      </c>
      <c r="H1734" s="348">
        <v>305</v>
      </c>
      <c r="I1734" s="355">
        <v>1.1810558639423646E-3</v>
      </c>
      <c r="J1734" s="355">
        <v>3.872314308007752E-6</v>
      </c>
      <c r="K1734" s="355">
        <v>0</v>
      </c>
      <c r="M1734" s="364"/>
      <c r="N1734" s="364"/>
    </row>
    <row r="1735" spans="2:14" s="358" customFormat="1" x14ac:dyDescent="0.2">
      <c r="B1735" s="305">
        <v>41346.465277777781</v>
      </c>
      <c r="C1735" s="117" t="s">
        <v>631</v>
      </c>
      <c r="D1735" s="117" t="s">
        <v>542</v>
      </c>
      <c r="E1735" s="116"/>
      <c r="F1735" s="348">
        <v>1</v>
      </c>
      <c r="G1735" s="348">
        <v>60</v>
      </c>
      <c r="H1735" s="348">
        <v>60</v>
      </c>
      <c r="I1735" s="355">
        <v>2.0900898390282475E-4</v>
      </c>
      <c r="J1735" s="355">
        <v>3.4834830650470794E-6</v>
      </c>
      <c r="K1735" s="355">
        <v>0</v>
      </c>
      <c r="M1735" s="364"/>
      <c r="N1735" s="364"/>
    </row>
    <row r="1736" spans="2:14" s="358" customFormat="1" x14ac:dyDescent="0.2">
      <c r="B1736" s="305">
        <v>41346.548611111109</v>
      </c>
      <c r="C1736" s="117" t="s">
        <v>631</v>
      </c>
      <c r="D1736" s="117" t="s">
        <v>542</v>
      </c>
      <c r="E1736" s="116"/>
      <c r="F1736" s="348">
        <v>8</v>
      </c>
      <c r="G1736" s="348">
        <v>110</v>
      </c>
      <c r="H1736" s="348">
        <v>880</v>
      </c>
      <c r="I1736" s="355">
        <v>3.0654650972414296E-3</v>
      </c>
      <c r="J1736" s="355">
        <v>2.7867864520376635E-5</v>
      </c>
      <c r="K1736" s="355">
        <v>0</v>
      </c>
      <c r="M1736" s="364"/>
      <c r="N1736" s="364"/>
    </row>
    <row r="1737" spans="2:14" s="358" customFormat="1" x14ac:dyDescent="0.2">
      <c r="B1737" s="305">
        <v>41347.399305555555</v>
      </c>
      <c r="C1737" s="117" t="s">
        <v>631</v>
      </c>
      <c r="D1737" s="117" t="s">
        <v>542</v>
      </c>
      <c r="E1737" s="116"/>
      <c r="F1737" s="348">
        <v>1</v>
      </c>
      <c r="G1737" s="348">
        <v>85</v>
      </c>
      <c r="H1737" s="348">
        <v>85</v>
      </c>
      <c r="I1737" s="355">
        <v>2.9609606052900171E-4</v>
      </c>
      <c r="J1737" s="355">
        <v>3.4834830650470794E-6</v>
      </c>
      <c r="K1737" s="355">
        <v>0</v>
      </c>
      <c r="M1737" s="364"/>
      <c r="N1737" s="364"/>
    </row>
    <row r="1738" spans="2:14" s="358" customFormat="1" x14ac:dyDescent="0.2">
      <c r="B1738" s="305">
        <v>41347.465277777781</v>
      </c>
      <c r="C1738" s="117" t="s">
        <v>631</v>
      </c>
      <c r="D1738" s="117" t="s">
        <v>542</v>
      </c>
      <c r="E1738" s="116"/>
      <c r="F1738" s="348">
        <v>6</v>
      </c>
      <c r="G1738" s="348">
        <v>155</v>
      </c>
      <c r="H1738" s="348">
        <v>930</v>
      </c>
      <c r="I1738" s="355">
        <v>3.2396392504937836E-3</v>
      </c>
      <c r="J1738" s="355">
        <v>2.0900898390282475E-5</v>
      </c>
      <c r="K1738" s="355">
        <v>0</v>
      </c>
      <c r="M1738" s="364"/>
      <c r="N1738" s="364"/>
    </row>
    <row r="1739" spans="2:14" s="358" customFormat="1" x14ac:dyDescent="0.2">
      <c r="B1739" s="305">
        <v>41347.385416666664</v>
      </c>
      <c r="C1739" s="117" t="s">
        <v>627</v>
      </c>
      <c r="D1739" s="117" t="s">
        <v>554</v>
      </c>
      <c r="E1739" s="116"/>
      <c r="F1739" s="348">
        <v>4</v>
      </c>
      <c r="G1739" s="348">
        <v>115</v>
      </c>
      <c r="H1739" s="348">
        <v>460</v>
      </c>
      <c r="I1739" s="355">
        <v>4.0029064581674524E-3</v>
      </c>
      <c r="J1739" s="355">
        <v>3.4807882244934363E-5</v>
      </c>
      <c r="K1739" s="355">
        <v>0</v>
      </c>
      <c r="M1739" s="364"/>
      <c r="N1739" s="364"/>
    </row>
    <row r="1740" spans="2:14" s="358" customFormat="1" x14ac:dyDescent="0.2">
      <c r="B1740" s="305">
        <v>41348.379166666666</v>
      </c>
      <c r="C1740" s="117" t="s">
        <v>627</v>
      </c>
      <c r="D1740" s="117" t="s">
        <v>554</v>
      </c>
      <c r="E1740" s="116"/>
      <c r="F1740" s="348">
        <v>52</v>
      </c>
      <c r="G1740" s="348">
        <v>242</v>
      </c>
      <c r="H1740" s="348">
        <v>12584</v>
      </c>
      <c r="I1740" s="355">
        <v>0.10950559754256352</v>
      </c>
      <c r="J1740" s="355">
        <v>4.5250246918414675E-4</v>
      </c>
      <c r="K1740" s="355">
        <v>0</v>
      </c>
      <c r="M1740" s="364"/>
      <c r="N1740" s="364"/>
    </row>
    <row r="1741" spans="2:14" s="358" customFormat="1" x14ac:dyDescent="0.2">
      <c r="B1741" s="305">
        <v>41347.503472222219</v>
      </c>
      <c r="C1741" s="117" t="s">
        <v>631</v>
      </c>
      <c r="D1741" s="117" t="s">
        <v>542</v>
      </c>
      <c r="E1741" s="116"/>
      <c r="F1741" s="348">
        <v>2</v>
      </c>
      <c r="G1741" s="348">
        <v>70</v>
      </c>
      <c r="H1741" s="348">
        <v>140</v>
      </c>
      <c r="I1741" s="355">
        <v>4.8768762910659109E-4</v>
      </c>
      <c r="J1741" s="355">
        <v>6.9669661300941588E-6</v>
      </c>
      <c r="K1741" s="355">
        <v>0</v>
      </c>
      <c r="M1741" s="364"/>
      <c r="N1741" s="364"/>
    </row>
    <row r="1742" spans="2:14" s="358" customFormat="1" x14ac:dyDescent="0.2">
      <c r="B1742" s="305">
        <v>41346.395833333336</v>
      </c>
      <c r="C1742" s="117" t="s">
        <v>640</v>
      </c>
      <c r="D1742" s="117" t="s">
        <v>542</v>
      </c>
      <c r="E1742" s="116"/>
      <c r="F1742" s="348">
        <v>66</v>
      </c>
      <c r="G1742" s="348">
        <v>365</v>
      </c>
      <c r="H1742" s="348">
        <v>24090</v>
      </c>
      <c r="I1742" s="355">
        <v>8.3917107036984143E-2</v>
      </c>
      <c r="J1742" s="355">
        <v>2.2990988229310724E-4</v>
      </c>
      <c r="K1742" s="355">
        <v>0</v>
      </c>
      <c r="M1742" s="364"/>
      <c r="N1742" s="364"/>
    </row>
    <row r="1743" spans="2:14" s="358" customFormat="1" x14ac:dyDescent="0.2">
      <c r="B1743" s="305">
        <v>41345.534722222219</v>
      </c>
      <c r="C1743" s="117" t="s">
        <v>659</v>
      </c>
      <c r="D1743" s="117" t="s">
        <v>551</v>
      </c>
      <c r="E1743" s="116"/>
      <c r="F1743" s="348">
        <v>2</v>
      </c>
      <c r="G1743" s="348">
        <v>70</v>
      </c>
      <c r="H1743" s="348">
        <v>140</v>
      </c>
      <c r="I1743" s="355">
        <v>5.4212400312108537E-4</v>
      </c>
      <c r="J1743" s="355">
        <v>7.7446286160155041E-6</v>
      </c>
      <c r="K1743" s="355">
        <v>0</v>
      </c>
      <c r="M1743" s="364"/>
      <c r="N1743" s="364"/>
    </row>
    <row r="1744" spans="2:14" s="358" customFormat="1" x14ac:dyDescent="0.2">
      <c r="B1744" s="305">
        <v>41346.427083333336</v>
      </c>
      <c r="C1744" s="117" t="s">
        <v>609</v>
      </c>
      <c r="D1744" s="117" t="s">
        <v>554</v>
      </c>
      <c r="E1744" s="116"/>
      <c r="F1744" s="348">
        <v>115</v>
      </c>
      <c r="G1744" s="348">
        <v>65</v>
      </c>
      <c r="H1744" s="348">
        <v>7475</v>
      </c>
      <c r="I1744" s="355">
        <v>6.5047229945221094E-2</v>
      </c>
      <c r="J1744" s="355">
        <v>1.0007266145418631E-3</v>
      </c>
      <c r="K1744" s="355">
        <v>0</v>
      </c>
      <c r="M1744" s="364"/>
      <c r="N1744" s="364"/>
    </row>
    <row r="1745" spans="2:14" s="358" customFormat="1" x14ac:dyDescent="0.2">
      <c r="B1745" s="305">
        <v>41339.395833333336</v>
      </c>
      <c r="C1745" s="117" t="s">
        <v>726</v>
      </c>
      <c r="D1745" s="117" t="s">
        <v>554</v>
      </c>
      <c r="E1745" s="116"/>
      <c r="F1745" s="348">
        <v>1</v>
      </c>
      <c r="G1745" s="348">
        <v>149</v>
      </c>
      <c r="H1745" s="348">
        <v>149</v>
      </c>
      <c r="I1745" s="355">
        <v>1.2965936136238052E-3</v>
      </c>
      <c r="J1745" s="355">
        <v>8.7019705612335906E-6</v>
      </c>
      <c r="K1745" s="355">
        <v>0</v>
      </c>
      <c r="M1745" s="364"/>
      <c r="N1745" s="364"/>
    </row>
    <row r="1746" spans="2:14" s="358" customFormat="1" x14ac:dyDescent="0.2">
      <c r="B1746" s="305">
        <v>41346.427083333336</v>
      </c>
      <c r="C1746" s="117" t="s">
        <v>682</v>
      </c>
      <c r="D1746" s="117" t="s">
        <v>551</v>
      </c>
      <c r="E1746" s="116"/>
      <c r="F1746" s="348">
        <v>3</v>
      </c>
      <c r="G1746" s="348">
        <v>300</v>
      </c>
      <c r="H1746" s="348">
        <v>900</v>
      </c>
      <c r="I1746" s="355">
        <v>3.4850828772069772E-3</v>
      </c>
      <c r="J1746" s="355">
        <v>1.1616942924023257E-5</v>
      </c>
      <c r="K1746" s="355">
        <v>0</v>
      </c>
      <c r="M1746" s="364"/>
      <c r="N1746" s="364"/>
    </row>
    <row r="1747" spans="2:14" s="358" customFormat="1" x14ac:dyDescent="0.2">
      <c r="B1747" s="305">
        <v>41345.375</v>
      </c>
      <c r="C1747" s="117" t="s">
        <v>612</v>
      </c>
      <c r="D1747" s="117" t="s">
        <v>551</v>
      </c>
      <c r="E1747" s="116"/>
      <c r="F1747" s="348">
        <v>6</v>
      </c>
      <c r="G1747" s="348">
        <v>373</v>
      </c>
      <c r="H1747" s="348">
        <v>2238</v>
      </c>
      <c r="I1747" s="355">
        <v>8.6662394213213503E-3</v>
      </c>
      <c r="J1747" s="355">
        <v>2.3233885848046514E-5</v>
      </c>
      <c r="K1747" s="355">
        <v>0</v>
      </c>
      <c r="M1747" s="364"/>
      <c r="N1747" s="364"/>
    </row>
    <row r="1748" spans="2:14" s="358" customFormat="1" x14ac:dyDescent="0.2">
      <c r="B1748" s="305">
        <v>41347.5625</v>
      </c>
      <c r="C1748" s="117" t="s">
        <v>631</v>
      </c>
      <c r="D1748" s="117" t="s">
        <v>542</v>
      </c>
      <c r="E1748" s="116"/>
      <c r="F1748" s="348">
        <v>1</v>
      </c>
      <c r="G1748" s="348">
        <v>45</v>
      </c>
      <c r="H1748" s="348">
        <v>45</v>
      </c>
      <c r="I1748" s="355">
        <v>1.5675673792711855E-4</v>
      </c>
      <c r="J1748" s="355">
        <v>3.4834830650470794E-6</v>
      </c>
      <c r="K1748" s="355">
        <v>0</v>
      </c>
      <c r="M1748" s="364"/>
      <c r="N1748" s="364"/>
    </row>
    <row r="1749" spans="2:14" s="358" customFormat="1" x14ac:dyDescent="0.2">
      <c r="B1749" s="305">
        <v>41347.402777777781</v>
      </c>
      <c r="C1749" s="117" t="s">
        <v>624</v>
      </c>
      <c r="D1749" s="117" t="s">
        <v>554</v>
      </c>
      <c r="E1749" s="116"/>
      <c r="F1749" s="348">
        <v>18</v>
      </c>
      <c r="G1749" s="348">
        <v>410</v>
      </c>
      <c r="H1749" s="348">
        <v>7380</v>
      </c>
      <c r="I1749" s="355">
        <v>6.4220542741903905E-2</v>
      </c>
      <c r="J1749" s="355">
        <v>1.5663547010220463E-4</v>
      </c>
      <c r="K1749" s="355">
        <v>0</v>
      </c>
      <c r="M1749" s="364"/>
      <c r="N1749" s="364"/>
    </row>
    <row r="1750" spans="2:14" s="358" customFormat="1" x14ac:dyDescent="0.2">
      <c r="B1750" s="305">
        <v>41345.385416666664</v>
      </c>
      <c r="C1750" s="117" t="s">
        <v>612</v>
      </c>
      <c r="D1750" s="117" t="s">
        <v>551</v>
      </c>
      <c r="E1750" s="116"/>
      <c r="F1750" s="348">
        <v>12</v>
      </c>
      <c r="G1750" s="348">
        <v>145</v>
      </c>
      <c r="H1750" s="348">
        <v>1740</v>
      </c>
      <c r="I1750" s="355">
        <v>6.7378268959334894E-3</v>
      </c>
      <c r="J1750" s="355">
        <v>4.6467771696093028E-5</v>
      </c>
      <c r="K1750" s="355">
        <v>0</v>
      </c>
      <c r="M1750" s="364"/>
      <c r="N1750" s="364"/>
    </row>
    <row r="1751" spans="2:14" s="358" customFormat="1" x14ac:dyDescent="0.2">
      <c r="B1751" s="305">
        <v>41348.357638888891</v>
      </c>
      <c r="C1751" s="117" t="s">
        <v>631</v>
      </c>
      <c r="D1751" s="117" t="s">
        <v>542</v>
      </c>
      <c r="E1751" s="116"/>
      <c r="F1751" s="348">
        <v>1</v>
      </c>
      <c r="G1751" s="348">
        <v>55</v>
      </c>
      <c r="H1751" s="348">
        <v>55</v>
      </c>
      <c r="I1751" s="355">
        <v>1.9159156857758935E-4</v>
      </c>
      <c r="J1751" s="355">
        <v>3.4834830650470794E-6</v>
      </c>
      <c r="K1751" s="355">
        <v>0</v>
      </c>
      <c r="M1751" s="364"/>
      <c r="N1751" s="364"/>
    </row>
    <row r="1752" spans="2:14" s="358" customFormat="1" x14ac:dyDescent="0.2">
      <c r="B1752" s="305">
        <v>41343.354166666664</v>
      </c>
      <c r="C1752" s="117" t="s">
        <v>681</v>
      </c>
      <c r="D1752" s="117" t="s">
        <v>554</v>
      </c>
      <c r="E1752" s="116"/>
      <c r="F1752" s="348">
        <v>4</v>
      </c>
      <c r="G1752" s="348">
        <v>294</v>
      </c>
      <c r="H1752" s="348">
        <v>1176</v>
      </c>
      <c r="I1752" s="355">
        <v>1.0233517380010703E-2</v>
      </c>
      <c r="J1752" s="355">
        <v>3.4807882244934363E-5</v>
      </c>
      <c r="K1752" s="355">
        <v>0</v>
      </c>
      <c r="M1752" s="364"/>
      <c r="N1752" s="364"/>
    </row>
    <row r="1753" spans="2:14" s="358" customFormat="1" x14ac:dyDescent="0.2">
      <c r="B1753" s="305">
        <v>41348.409722222219</v>
      </c>
      <c r="C1753" s="117" t="s">
        <v>680</v>
      </c>
      <c r="D1753" s="117" t="s">
        <v>554</v>
      </c>
      <c r="E1753" s="116"/>
      <c r="F1753" s="348">
        <v>59</v>
      </c>
      <c r="G1753" s="348">
        <v>152</v>
      </c>
      <c r="H1753" s="348">
        <v>8968</v>
      </c>
      <c r="I1753" s="355">
        <v>7.8039271993142853E-2</v>
      </c>
      <c r="J1753" s="355">
        <v>5.1341626311278193E-4</v>
      </c>
      <c r="K1753" s="355">
        <v>0</v>
      </c>
      <c r="M1753" s="364"/>
      <c r="N1753" s="364"/>
    </row>
    <row r="1754" spans="2:14" s="358" customFormat="1" x14ac:dyDescent="0.2">
      <c r="B1754" s="305">
        <v>41340.364583333336</v>
      </c>
      <c r="C1754" s="117" t="s">
        <v>599</v>
      </c>
      <c r="D1754" s="117" t="s">
        <v>554</v>
      </c>
      <c r="E1754" s="116"/>
      <c r="F1754" s="348">
        <v>10</v>
      </c>
      <c r="G1754" s="348">
        <v>300</v>
      </c>
      <c r="H1754" s="348">
        <v>3000</v>
      </c>
      <c r="I1754" s="355">
        <v>2.6105911683700776E-2</v>
      </c>
      <c r="J1754" s="355">
        <v>8.701970561233591E-5</v>
      </c>
      <c r="K1754" s="355">
        <v>0</v>
      </c>
      <c r="M1754" s="364"/>
      <c r="N1754" s="364"/>
    </row>
    <row r="1755" spans="2:14" s="358" customFormat="1" x14ac:dyDescent="0.2">
      <c r="B1755" s="305">
        <v>41345.569444444445</v>
      </c>
      <c r="C1755" s="117" t="s">
        <v>612</v>
      </c>
      <c r="D1755" s="117" t="s">
        <v>551</v>
      </c>
      <c r="E1755" s="116"/>
      <c r="F1755" s="348">
        <v>3</v>
      </c>
      <c r="G1755" s="348">
        <v>97</v>
      </c>
      <c r="H1755" s="348">
        <v>291</v>
      </c>
      <c r="I1755" s="355">
        <v>1.1268434636302559E-3</v>
      </c>
      <c r="J1755" s="355">
        <v>1.1616942924023257E-5</v>
      </c>
      <c r="K1755" s="355">
        <v>0</v>
      </c>
      <c r="M1755" s="364"/>
      <c r="N1755" s="364"/>
    </row>
    <row r="1756" spans="2:14" s="358" customFormat="1" x14ac:dyDescent="0.2">
      <c r="B1756" s="305">
        <v>41346.375</v>
      </c>
      <c r="C1756" s="117" t="s">
        <v>659</v>
      </c>
      <c r="D1756" s="117" t="s">
        <v>551</v>
      </c>
      <c r="E1756" s="116"/>
      <c r="F1756" s="348">
        <v>49</v>
      </c>
      <c r="G1756" s="348">
        <v>390</v>
      </c>
      <c r="H1756" s="348">
        <v>19110</v>
      </c>
      <c r="I1756" s="355">
        <v>7.3999926426028151E-2</v>
      </c>
      <c r="J1756" s="355">
        <v>1.8974340109237988E-4</v>
      </c>
      <c r="K1756" s="355">
        <v>0</v>
      </c>
      <c r="M1756" s="364"/>
      <c r="N1756" s="364"/>
    </row>
    <row r="1757" spans="2:14" s="358" customFormat="1" x14ac:dyDescent="0.2">
      <c r="B1757" s="305">
        <v>41347.530555555553</v>
      </c>
      <c r="C1757" s="117" t="s">
        <v>760</v>
      </c>
      <c r="D1757" s="117" t="s">
        <v>542</v>
      </c>
      <c r="E1757" s="116"/>
      <c r="F1757" s="348">
        <v>115</v>
      </c>
      <c r="G1757" s="348">
        <v>128</v>
      </c>
      <c r="H1757" s="348">
        <v>14720</v>
      </c>
      <c r="I1757" s="355">
        <v>5.1276870717493005E-2</v>
      </c>
      <c r="J1757" s="355">
        <v>4.006005524804141E-4</v>
      </c>
      <c r="K1757" s="355">
        <v>0</v>
      </c>
      <c r="M1757" s="364"/>
      <c r="N1757" s="364"/>
    </row>
    <row r="1758" spans="2:14" s="358" customFormat="1" x14ac:dyDescent="0.2">
      <c r="B1758" s="305">
        <v>41345.357638888891</v>
      </c>
      <c r="C1758" s="117" t="s">
        <v>798</v>
      </c>
      <c r="D1758" s="117" t="s">
        <v>554</v>
      </c>
      <c r="E1758" s="116"/>
      <c r="F1758" s="348">
        <v>58</v>
      </c>
      <c r="G1758" s="348">
        <v>148</v>
      </c>
      <c r="H1758" s="348">
        <v>8584</v>
      </c>
      <c r="I1758" s="355">
        <v>7.4697715297629141E-2</v>
      </c>
      <c r="J1758" s="355">
        <v>5.0471429255154827E-4</v>
      </c>
      <c r="K1758" s="355">
        <v>0</v>
      </c>
      <c r="M1758" s="364"/>
      <c r="N1758" s="364"/>
    </row>
    <row r="1759" spans="2:14" s="358" customFormat="1" x14ac:dyDescent="0.2">
      <c r="B1759" s="305">
        <v>41346.388888888891</v>
      </c>
      <c r="C1759" s="117" t="s">
        <v>746</v>
      </c>
      <c r="D1759" s="117" t="s">
        <v>542</v>
      </c>
      <c r="E1759" s="116"/>
      <c r="F1759" s="348">
        <v>97</v>
      </c>
      <c r="G1759" s="348">
        <v>250</v>
      </c>
      <c r="H1759" s="348">
        <v>24250</v>
      </c>
      <c r="I1759" s="355">
        <v>8.4474464327391668E-2</v>
      </c>
      <c r="J1759" s="355">
        <v>3.3789785730956669E-4</v>
      </c>
      <c r="K1759" s="355">
        <v>0</v>
      </c>
      <c r="M1759" s="364"/>
      <c r="N1759" s="364"/>
    </row>
    <row r="1760" spans="2:14" s="358" customFormat="1" x14ac:dyDescent="0.2">
      <c r="B1760" s="305">
        <v>41341.524305555555</v>
      </c>
      <c r="C1760" s="117" t="s">
        <v>589</v>
      </c>
      <c r="D1760" s="117" t="s">
        <v>554</v>
      </c>
      <c r="E1760" s="116"/>
      <c r="F1760" s="348">
        <v>47</v>
      </c>
      <c r="G1760" s="348">
        <v>85</v>
      </c>
      <c r="H1760" s="348">
        <v>3995</v>
      </c>
      <c r="I1760" s="355">
        <v>3.47643723921282E-2</v>
      </c>
      <c r="J1760" s="355">
        <v>4.0899261637797877E-4</v>
      </c>
      <c r="K1760" s="355">
        <v>0</v>
      </c>
      <c r="M1760" s="364"/>
      <c r="N1760" s="364"/>
    </row>
    <row r="1761" spans="2:14" s="358" customFormat="1" x14ac:dyDescent="0.2">
      <c r="B1761" s="305">
        <v>41345.416666666664</v>
      </c>
      <c r="C1761" s="117" t="s">
        <v>807</v>
      </c>
      <c r="D1761" s="117" t="s">
        <v>542</v>
      </c>
      <c r="E1761" s="116"/>
      <c r="F1761" s="348">
        <v>99</v>
      </c>
      <c r="G1761" s="348">
        <v>130</v>
      </c>
      <c r="H1761" s="348">
        <v>12870</v>
      </c>
      <c r="I1761" s="355">
        <v>4.4832427047155912E-2</v>
      </c>
      <c r="J1761" s="355">
        <v>3.4486482343966087E-4</v>
      </c>
      <c r="K1761" s="355">
        <v>0</v>
      </c>
      <c r="M1761" s="364"/>
      <c r="N1761" s="364"/>
    </row>
    <row r="1762" spans="2:14" s="358" customFormat="1" x14ac:dyDescent="0.2">
      <c r="B1762" s="305">
        <v>41345.395833333336</v>
      </c>
      <c r="C1762" s="117" t="s">
        <v>790</v>
      </c>
      <c r="D1762" s="117" t="s">
        <v>542</v>
      </c>
      <c r="E1762" s="116"/>
      <c r="F1762" s="348">
        <v>82</v>
      </c>
      <c r="G1762" s="348">
        <v>140</v>
      </c>
      <c r="H1762" s="348">
        <v>11480</v>
      </c>
      <c r="I1762" s="355">
        <v>3.9990385586740472E-2</v>
      </c>
      <c r="J1762" s="355">
        <v>2.8564561133386049E-4</v>
      </c>
      <c r="K1762" s="355">
        <v>0</v>
      </c>
      <c r="M1762" s="364"/>
      <c r="N1762" s="364"/>
    </row>
    <row r="1763" spans="2:14" s="358" customFormat="1" x14ac:dyDescent="0.2">
      <c r="B1763" s="305">
        <v>41348.416666666664</v>
      </c>
      <c r="C1763" s="117" t="s">
        <v>624</v>
      </c>
      <c r="D1763" s="117" t="s">
        <v>554</v>
      </c>
      <c r="E1763" s="116"/>
      <c r="F1763" s="348">
        <v>3</v>
      </c>
      <c r="G1763" s="348">
        <v>354</v>
      </c>
      <c r="H1763" s="348">
        <v>1062</v>
      </c>
      <c r="I1763" s="355">
        <v>9.2414927360300742E-3</v>
      </c>
      <c r="J1763" s="355">
        <v>2.6105911683700774E-5</v>
      </c>
      <c r="K1763" s="355">
        <v>0</v>
      </c>
      <c r="M1763" s="364"/>
      <c r="N1763" s="364"/>
    </row>
    <row r="1764" spans="2:14" s="358" customFormat="1" x14ac:dyDescent="0.2">
      <c r="B1764" s="305">
        <v>41345.534722222219</v>
      </c>
      <c r="C1764" s="117" t="s">
        <v>775</v>
      </c>
      <c r="D1764" s="117" t="s">
        <v>542</v>
      </c>
      <c r="E1764" s="116"/>
      <c r="F1764" s="348">
        <v>81</v>
      </c>
      <c r="G1764" s="348">
        <v>120</v>
      </c>
      <c r="H1764" s="348">
        <v>9720</v>
      </c>
      <c r="I1764" s="355">
        <v>3.3859455392257612E-2</v>
      </c>
      <c r="J1764" s="355">
        <v>2.821621282688134E-4</v>
      </c>
      <c r="K1764" s="355">
        <v>0</v>
      </c>
      <c r="M1764" s="364"/>
      <c r="N1764" s="364"/>
    </row>
    <row r="1765" spans="2:14" s="358" customFormat="1" x14ac:dyDescent="0.2">
      <c r="B1765" s="305">
        <v>41345.645833333336</v>
      </c>
      <c r="C1765" s="117" t="s">
        <v>790</v>
      </c>
      <c r="D1765" s="117" t="s">
        <v>542</v>
      </c>
      <c r="E1765" s="116"/>
      <c r="F1765" s="348">
        <v>36</v>
      </c>
      <c r="G1765" s="348">
        <v>80</v>
      </c>
      <c r="H1765" s="348">
        <v>2880</v>
      </c>
      <c r="I1765" s="355">
        <v>1.0032431227335587E-2</v>
      </c>
      <c r="J1765" s="355">
        <v>1.2540539034169485E-4</v>
      </c>
      <c r="K1765" s="355">
        <v>0</v>
      </c>
      <c r="M1765" s="364"/>
      <c r="N1765" s="364"/>
    </row>
    <row r="1766" spans="2:14" s="358" customFormat="1" x14ac:dyDescent="0.2">
      <c r="B1766" s="305">
        <v>41346.371527777781</v>
      </c>
      <c r="C1766" s="117" t="s">
        <v>808</v>
      </c>
      <c r="D1766" s="117" t="s">
        <v>542</v>
      </c>
      <c r="E1766" s="116"/>
      <c r="F1766" s="348">
        <v>75</v>
      </c>
      <c r="G1766" s="348">
        <v>355</v>
      </c>
      <c r="H1766" s="348">
        <v>26625</v>
      </c>
      <c r="I1766" s="355">
        <v>9.2747736606878489E-2</v>
      </c>
      <c r="J1766" s="355">
        <v>2.6126122987853097E-4</v>
      </c>
      <c r="K1766" s="355">
        <v>0</v>
      </c>
      <c r="M1766" s="364"/>
      <c r="N1766" s="364"/>
    </row>
    <row r="1767" spans="2:14" s="358" customFormat="1" x14ac:dyDescent="0.2">
      <c r="B1767" s="305">
        <v>41345.388888888891</v>
      </c>
      <c r="C1767" s="117" t="s">
        <v>566</v>
      </c>
      <c r="D1767" s="117" t="s">
        <v>551</v>
      </c>
      <c r="E1767" s="116"/>
      <c r="F1767" s="348">
        <v>6</v>
      </c>
      <c r="G1767" s="348">
        <v>15</v>
      </c>
      <c r="H1767" s="348">
        <v>90</v>
      </c>
      <c r="I1767" s="355">
        <v>3.4850828772069772E-4</v>
      </c>
      <c r="J1767" s="355">
        <v>2.3233885848046514E-5</v>
      </c>
      <c r="K1767" s="355">
        <v>0</v>
      </c>
      <c r="M1767" s="364"/>
      <c r="N1767" s="364"/>
    </row>
    <row r="1768" spans="2:14" s="358" customFormat="1" x14ac:dyDescent="0.2">
      <c r="B1768" s="305">
        <v>41345.379861111112</v>
      </c>
      <c r="C1768" s="117" t="s">
        <v>569</v>
      </c>
      <c r="D1768" s="117" t="s">
        <v>551</v>
      </c>
      <c r="E1768" s="116"/>
      <c r="F1768" s="348">
        <v>10</v>
      </c>
      <c r="G1768" s="348">
        <v>323</v>
      </c>
      <c r="H1768" s="348">
        <v>3230</v>
      </c>
      <c r="I1768" s="355">
        <v>1.2507575214865041E-2</v>
      </c>
      <c r="J1768" s="355">
        <v>3.8723143080077525E-5</v>
      </c>
      <c r="K1768" s="355">
        <v>0</v>
      </c>
      <c r="M1768" s="364"/>
      <c r="N1768" s="364"/>
    </row>
    <row r="1769" spans="2:14" s="358" customFormat="1" x14ac:dyDescent="0.2">
      <c r="B1769" s="305">
        <v>41347.415277777778</v>
      </c>
      <c r="C1769" s="117" t="s">
        <v>809</v>
      </c>
      <c r="D1769" s="117" t="s">
        <v>542</v>
      </c>
      <c r="E1769" s="116"/>
      <c r="F1769" s="348">
        <v>594</v>
      </c>
      <c r="G1769" s="348">
        <v>243.1986531986532</v>
      </c>
      <c r="H1769" s="348">
        <v>144460</v>
      </c>
      <c r="I1769" s="355">
        <v>0.50322396357670107</v>
      </c>
      <c r="J1769" s="355">
        <v>2.0691889406379651E-3</v>
      </c>
      <c r="K1769" s="355">
        <v>0</v>
      </c>
      <c r="M1769" s="364"/>
      <c r="N1769" s="364"/>
    </row>
    <row r="1770" spans="2:14" s="358" customFormat="1" x14ac:dyDescent="0.2">
      <c r="B1770" s="305">
        <v>41346.395833333336</v>
      </c>
      <c r="C1770" s="117" t="s">
        <v>646</v>
      </c>
      <c r="D1770" s="117" t="s">
        <v>542</v>
      </c>
      <c r="E1770" s="116"/>
      <c r="F1770" s="348">
        <v>139</v>
      </c>
      <c r="G1770" s="348">
        <v>165</v>
      </c>
      <c r="H1770" s="348">
        <v>22935</v>
      </c>
      <c r="I1770" s="355">
        <v>7.9893684096854767E-2</v>
      </c>
      <c r="J1770" s="355">
        <v>4.84204146041544E-4</v>
      </c>
      <c r="K1770" s="355">
        <v>0</v>
      </c>
      <c r="M1770" s="364"/>
      <c r="N1770" s="364"/>
    </row>
    <row r="1771" spans="2:14" s="358" customFormat="1" x14ac:dyDescent="0.2">
      <c r="B1771" s="305">
        <v>41348.493055555555</v>
      </c>
      <c r="C1771" s="117" t="s">
        <v>680</v>
      </c>
      <c r="D1771" s="117" t="s">
        <v>554</v>
      </c>
      <c r="E1771" s="116"/>
      <c r="F1771" s="348">
        <v>1</v>
      </c>
      <c r="G1771" s="348">
        <v>62</v>
      </c>
      <c r="H1771" s="348">
        <v>62</v>
      </c>
      <c r="I1771" s="355">
        <v>5.395221747964827E-4</v>
      </c>
      <c r="J1771" s="355">
        <v>8.7019705612335906E-6</v>
      </c>
      <c r="K1771" s="355">
        <v>0</v>
      </c>
      <c r="M1771" s="364"/>
      <c r="N1771" s="364"/>
    </row>
    <row r="1772" spans="2:14" s="358" customFormat="1" x14ac:dyDescent="0.2">
      <c r="B1772" s="305">
        <v>41349.354166666664</v>
      </c>
      <c r="C1772" s="117" t="s">
        <v>707</v>
      </c>
      <c r="D1772" s="117" t="s">
        <v>554</v>
      </c>
      <c r="E1772" s="116"/>
      <c r="F1772" s="348">
        <v>66</v>
      </c>
      <c r="G1772" s="348">
        <v>260</v>
      </c>
      <c r="H1772" s="348">
        <v>17160</v>
      </c>
      <c r="I1772" s="355">
        <v>0.14932581483076843</v>
      </c>
      <c r="J1772" s="355">
        <v>5.7433005704141701E-4</v>
      </c>
      <c r="K1772" s="355">
        <v>0</v>
      </c>
      <c r="M1772" s="364"/>
      <c r="N1772" s="364"/>
    </row>
    <row r="1773" spans="2:14" s="358" customFormat="1" x14ac:dyDescent="0.2">
      <c r="B1773" s="305">
        <v>41348.510416666664</v>
      </c>
      <c r="C1773" s="117" t="s">
        <v>749</v>
      </c>
      <c r="D1773" s="117" t="s">
        <v>554</v>
      </c>
      <c r="E1773" s="116"/>
      <c r="F1773" s="348">
        <v>4</v>
      </c>
      <c r="G1773" s="348">
        <v>165</v>
      </c>
      <c r="H1773" s="348">
        <v>660</v>
      </c>
      <c r="I1773" s="355">
        <v>5.7433005704141706E-3</v>
      </c>
      <c r="J1773" s="355">
        <v>3.4807882244934363E-5</v>
      </c>
      <c r="K1773" s="355">
        <v>0</v>
      </c>
      <c r="M1773" s="364"/>
      <c r="N1773" s="364"/>
    </row>
    <row r="1774" spans="2:14" s="358" customFormat="1" x14ac:dyDescent="0.2">
      <c r="B1774" s="305">
        <v>41349.347222222219</v>
      </c>
      <c r="C1774" s="117" t="s">
        <v>592</v>
      </c>
      <c r="D1774" s="117" t="s">
        <v>554</v>
      </c>
      <c r="E1774" s="116"/>
      <c r="F1774" s="348">
        <v>70</v>
      </c>
      <c r="G1774" s="348">
        <v>190</v>
      </c>
      <c r="H1774" s="348">
        <v>13300</v>
      </c>
      <c r="I1774" s="355">
        <v>0.11573620846440677</v>
      </c>
      <c r="J1774" s="355">
        <v>6.0913793928635144E-4</v>
      </c>
      <c r="K1774" s="355">
        <v>0</v>
      </c>
      <c r="M1774" s="364"/>
      <c r="N1774" s="364"/>
    </row>
    <row r="1775" spans="2:14" s="358" customFormat="1" x14ac:dyDescent="0.2">
      <c r="B1775" s="305">
        <v>41346.379861111112</v>
      </c>
      <c r="C1775" s="117" t="s">
        <v>690</v>
      </c>
      <c r="D1775" s="117" t="s">
        <v>551</v>
      </c>
      <c r="E1775" s="116"/>
      <c r="F1775" s="348">
        <v>191</v>
      </c>
      <c r="G1775" s="348">
        <v>370</v>
      </c>
      <c r="H1775" s="348">
        <v>70670</v>
      </c>
      <c r="I1775" s="355">
        <v>0.27365645214690787</v>
      </c>
      <c r="J1775" s="355">
        <v>7.3961203282948073E-4</v>
      </c>
      <c r="K1775" s="355">
        <v>0</v>
      </c>
      <c r="M1775" s="364"/>
      <c r="N1775" s="364"/>
    </row>
    <row r="1776" spans="2:14" s="358" customFormat="1" x14ac:dyDescent="0.2">
      <c r="B1776" s="305">
        <v>41339.375</v>
      </c>
      <c r="C1776" s="117" t="s">
        <v>612</v>
      </c>
      <c r="D1776" s="117" t="s">
        <v>551</v>
      </c>
      <c r="E1776" s="116"/>
      <c r="F1776" s="348">
        <v>4</v>
      </c>
      <c r="G1776" s="348">
        <v>326</v>
      </c>
      <c r="H1776" s="348">
        <v>1304</v>
      </c>
      <c r="I1776" s="355">
        <v>5.0494978576421093E-3</v>
      </c>
      <c r="J1776" s="355">
        <v>1.5489257232031008E-5</v>
      </c>
      <c r="K1776" s="355">
        <v>0</v>
      </c>
      <c r="M1776" s="364"/>
      <c r="N1776" s="364"/>
    </row>
    <row r="1777" spans="2:14" s="358" customFormat="1" x14ac:dyDescent="0.2">
      <c r="B1777" s="305">
        <v>41346.384722222225</v>
      </c>
      <c r="C1777" s="117" t="s">
        <v>612</v>
      </c>
      <c r="D1777" s="117" t="s">
        <v>551</v>
      </c>
      <c r="E1777" s="116"/>
      <c r="F1777" s="348">
        <v>51</v>
      </c>
      <c r="G1777" s="348">
        <v>349</v>
      </c>
      <c r="H1777" s="348">
        <v>17799</v>
      </c>
      <c r="I1777" s="355">
        <v>6.8923322368229983E-2</v>
      </c>
      <c r="J1777" s="355">
        <v>1.9748802970839536E-4</v>
      </c>
      <c r="K1777" s="355">
        <v>0</v>
      </c>
      <c r="M1777" s="364"/>
      <c r="N1777" s="364"/>
    </row>
    <row r="1778" spans="2:14" s="358" customFormat="1" x14ac:dyDescent="0.2">
      <c r="B1778" s="305">
        <v>41348.395833333336</v>
      </c>
      <c r="C1778" s="117" t="s">
        <v>631</v>
      </c>
      <c r="D1778" s="117" t="s">
        <v>542</v>
      </c>
      <c r="E1778" s="116"/>
      <c r="F1778" s="348">
        <v>2</v>
      </c>
      <c r="G1778" s="348">
        <v>130</v>
      </c>
      <c r="H1778" s="348">
        <v>260</v>
      </c>
      <c r="I1778" s="355">
        <v>9.0570559691224059E-4</v>
      </c>
      <c r="J1778" s="355">
        <v>6.9669661300941588E-6</v>
      </c>
      <c r="K1778" s="355">
        <v>0</v>
      </c>
      <c r="M1778" s="364"/>
      <c r="N1778" s="364"/>
    </row>
    <row r="1779" spans="2:14" s="358" customFormat="1" x14ac:dyDescent="0.2">
      <c r="B1779" s="305">
        <v>41348.402777777781</v>
      </c>
      <c r="C1779" s="117" t="s">
        <v>631</v>
      </c>
      <c r="D1779" s="117" t="s">
        <v>542</v>
      </c>
      <c r="E1779" s="116"/>
      <c r="F1779" s="348">
        <v>2</v>
      </c>
      <c r="G1779" s="348">
        <v>100</v>
      </c>
      <c r="H1779" s="348">
        <v>200</v>
      </c>
      <c r="I1779" s="355">
        <v>6.9669661300941581E-4</v>
      </c>
      <c r="J1779" s="355">
        <v>6.9669661300941588E-6</v>
      </c>
      <c r="K1779" s="355">
        <v>0</v>
      </c>
      <c r="M1779" s="364"/>
      <c r="N1779" s="364"/>
    </row>
    <row r="1780" spans="2:14" s="358" customFormat="1" x14ac:dyDescent="0.2">
      <c r="B1780" s="305">
        <v>41347.378472222219</v>
      </c>
      <c r="C1780" s="117" t="s">
        <v>612</v>
      </c>
      <c r="D1780" s="117" t="s">
        <v>551</v>
      </c>
      <c r="E1780" s="116"/>
      <c r="F1780" s="348">
        <v>5</v>
      </c>
      <c r="G1780" s="348">
        <v>130</v>
      </c>
      <c r="H1780" s="348">
        <v>650</v>
      </c>
      <c r="I1780" s="355">
        <v>2.517004300205039E-3</v>
      </c>
      <c r="J1780" s="355">
        <v>1.9361571540038763E-5</v>
      </c>
      <c r="K1780" s="355">
        <v>0</v>
      </c>
      <c r="M1780" s="364"/>
      <c r="N1780" s="364"/>
    </row>
    <row r="1781" spans="2:14" s="358" customFormat="1" x14ac:dyDescent="0.2">
      <c r="B1781" s="305">
        <v>41347.378472222219</v>
      </c>
      <c r="C1781" s="117" t="s">
        <v>612</v>
      </c>
      <c r="D1781" s="117" t="s">
        <v>551</v>
      </c>
      <c r="E1781" s="116"/>
      <c r="F1781" s="348">
        <v>1</v>
      </c>
      <c r="G1781" s="348">
        <v>36</v>
      </c>
      <c r="H1781" s="348">
        <v>36</v>
      </c>
      <c r="I1781" s="355">
        <v>1.3940331508827908E-4</v>
      </c>
      <c r="J1781" s="355">
        <v>3.872314308007752E-6</v>
      </c>
      <c r="K1781" s="355">
        <v>0</v>
      </c>
      <c r="M1781" s="364"/>
      <c r="N1781" s="364"/>
    </row>
    <row r="1782" spans="2:14" s="358" customFormat="1" x14ac:dyDescent="0.2">
      <c r="B1782" s="305">
        <v>41345.399305555555</v>
      </c>
      <c r="C1782" s="117" t="s">
        <v>672</v>
      </c>
      <c r="D1782" s="117" t="s">
        <v>551</v>
      </c>
      <c r="E1782" s="116"/>
      <c r="F1782" s="348">
        <v>8</v>
      </c>
      <c r="G1782" s="348">
        <v>385</v>
      </c>
      <c r="H1782" s="348">
        <v>3080</v>
      </c>
      <c r="I1782" s="355">
        <v>1.1926728068663878E-2</v>
      </c>
      <c r="J1782" s="355">
        <v>3.0978514464062016E-5</v>
      </c>
      <c r="K1782" s="355">
        <v>0</v>
      </c>
      <c r="M1782" s="364"/>
      <c r="N1782" s="364"/>
    </row>
    <row r="1783" spans="2:14" s="358" customFormat="1" x14ac:dyDescent="0.2">
      <c r="B1783" s="305">
        <v>41348.381944444445</v>
      </c>
      <c r="C1783" s="117" t="s">
        <v>631</v>
      </c>
      <c r="D1783" s="117" t="s">
        <v>542</v>
      </c>
      <c r="E1783" s="116"/>
      <c r="F1783" s="348">
        <v>1</v>
      </c>
      <c r="G1783" s="348">
        <v>40</v>
      </c>
      <c r="H1783" s="348">
        <v>40</v>
      </c>
      <c r="I1783" s="355">
        <v>1.3933932260188318E-4</v>
      </c>
      <c r="J1783" s="355">
        <v>3.4834830650470794E-6</v>
      </c>
      <c r="K1783" s="355">
        <v>0</v>
      </c>
      <c r="M1783" s="364"/>
      <c r="N1783" s="364"/>
    </row>
    <row r="1784" spans="2:14" s="358" customFormat="1" x14ac:dyDescent="0.2">
      <c r="B1784" s="305">
        <v>41347.423611111109</v>
      </c>
      <c r="C1784" s="117" t="s">
        <v>593</v>
      </c>
      <c r="D1784" s="117" t="s">
        <v>554</v>
      </c>
      <c r="E1784" s="116"/>
      <c r="F1784" s="348">
        <v>92</v>
      </c>
      <c r="G1784" s="348">
        <v>403</v>
      </c>
      <c r="H1784" s="348">
        <v>37076</v>
      </c>
      <c r="I1784" s="355">
        <v>0.32263426052829663</v>
      </c>
      <c r="J1784" s="355">
        <v>8.0058129163349044E-4</v>
      </c>
      <c r="K1784" s="355">
        <v>0</v>
      </c>
      <c r="M1784" s="364"/>
      <c r="N1784" s="364"/>
    </row>
    <row r="1785" spans="2:14" s="358" customFormat="1" x14ac:dyDescent="0.2">
      <c r="B1785" s="305">
        <v>41348.503472222219</v>
      </c>
      <c r="C1785" s="117" t="s">
        <v>631</v>
      </c>
      <c r="D1785" s="117" t="s">
        <v>542</v>
      </c>
      <c r="E1785" s="116"/>
      <c r="F1785" s="348">
        <v>1</v>
      </c>
      <c r="G1785" s="348">
        <v>115</v>
      </c>
      <c r="H1785" s="348">
        <v>115</v>
      </c>
      <c r="I1785" s="355">
        <v>4.006005524804141E-4</v>
      </c>
      <c r="J1785" s="355">
        <v>3.4834830650470794E-6</v>
      </c>
      <c r="K1785" s="355">
        <v>0</v>
      </c>
      <c r="M1785" s="364"/>
      <c r="N1785" s="364"/>
    </row>
    <row r="1786" spans="2:14" s="358" customFormat="1" x14ac:dyDescent="0.2">
      <c r="B1786" s="305">
        <v>41348.479166666664</v>
      </c>
      <c r="C1786" s="117" t="s">
        <v>631</v>
      </c>
      <c r="D1786" s="117" t="s">
        <v>542</v>
      </c>
      <c r="E1786" s="116"/>
      <c r="F1786" s="348">
        <v>3</v>
      </c>
      <c r="G1786" s="348">
        <v>45</v>
      </c>
      <c r="H1786" s="348">
        <v>135</v>
      </c>
      <c r="I1786" s="355">
        <v>4.7027021378135569E-4</v>
      </c>
      <c r="J1786" s="355">
        <v>1.0450449195141237E-5</v>
      </c>
      <c r="K1786" s="355">
        <v>0</v>
      </c>
      <c r="M1786" s="364"/>
      <c r="N1786" s="364"/>
    </row>
    <row r="1787" spans="2:14" s="358" customFormat="1" x14ac:dyDescent="0.2">
      <c r="B1787" s="305">
        <v>41348.527777777781</v>
      </c>
      <c r="C1787" s="117" t="s">
        <v>631</v>
      </c>
      <c r="D1787" s="117" t="s">
        <v>542</v>
      </c>
      <c r="E1787" s="116"/>
      <c r="F1787" s="348">
        <v>1</v>
      </c>
      <c r="G1787" s="348">
        <v>170</v>
      </c>
      <c r="H1787" s="348">
        <v>170</v>
      </c>
      <c r="I1787" s="355">
        <v>5.9219212105800342E-4</v>
      </c>
      <c r="J1787" s="355">
        <v>3.4834830650470794E-6</v>
      </c>
      <c r="K1787" s="355">
        <v>0</v>
      </c>
      <c r="M1787" s="364"/>
      <c r="N1787" s="364"/>
    </row>
    <row r="1788" spans="2:14" s="358" customFormat="1" x14ac:dyDescent="0.2">
      <c r="B1788" s="305">
        <v>41348.417361111111</v>
      </c>
      <c r="C1788" s="117" t="s">
        <v>631</v>
      </c>
      <c r="D1788" s="117" t="s">
        <v>542</v>
      </c>
      <c r="E1788" s="116"/>
      <c r="F1788" s="348">
        <v>560</v>
      </c>
      <c r="G1788" s="348">
        <v>163</v>
      </c>
      <c r="H1788" s="348">
        <v>91280</v>
      </c>
      <c r="I1788" s="355">
        <v>0.31797233417749737</v>
      </c>
      <c r="J1788" s="355">
        <v>1.9507505164263644E-3</v>
      </c>
      <c r="K1788" s="355">
        <v>0</v>
      </c>
      <c r="M1788" s="364"/>
      <c r="N1788" s="364"/>
    </row>
    <row r="1789" spans="2:14" s="358" customFormat="1" x14ac:dyDescent="0.2">
      <c r="B1789" s="305">
        <v>41347.458333333336</v>
      </c>
      <c r="C1789" s="117" t="s">
        <v>612</v>
      </c>
      <c r="D1789" s="117" t="s">
        <v>551</v>
      </c>
      <c r="E1789" s="116"/>
      <c r="F1789" s="348">
        <v>1</v>
      </c>
      <c r="G1789" s="348">
        <v>42</v>
      </c>
      <c r="H1789" s="348">
        <v>42</v>
      </c>
      <c r="I1789" s="355">
        <v>1.6263720093632561E-4</v>
      </c>
      <c r="J1789" s="355">
        <v>3.872314308007752E-6</v>
      </c>
      <c r="K1789" s="355">
        <v>0</v>
      </c>
      <c r="M1789" s="364"/>
      <c r="N1789" s="364"/>
    </row>
    <row r="1790" spans="2:14" s="358" customFormat="1" x14ac:dyDescent="0.2">
      <c r="B1790" s="305">
        <v>41347.543749999997</v>
      </c>
      <c r="C1790" s="117" t="s">
        <v>612</v>
      </c>
      <c r="D1790" s="117" t="s">
        <v>551</v>
      </c>
      <c r="E1790" s="116"/>
      <c r="F1790" s="348">
        <v>1</v>
      </c>
      <c r="G1790" s="348">
        <v>45</v>
      </c>
      <c r="H1790" s="348">
        <v>45</v>
      </c>
      <c r="I1790" s="355">
        <v>1.7425414386034886E-4</v>
      </c>
      <c r="J1790" s="355">
        <v>3.872314308007752E-6</v>
      </c>
      <c r="K1790" s="355">
        <v>0</v>
      </c>
      <c r="M1790" s="364"/>
      <c r="N1790" s="364"/>
    </row>
    <row r="1791" spans="2:14" s="358" customFormat="1" x14ac:dyDescent="0.2">
      <c r="B1791" s="305">
        <v>41346.38958333333</v>
      </c>
      <c r="C1791" s="117" t="s">
        <v>569</v>
      </c>
      <c r="D1791" s="117" t="s">
        <v>551</v>
      </c>
      <c r="E1791" s="116"/>
      <c r="F1791" s="348">
        <v>1</v>
      </c>
      <c r="G1791" s="348">
        <v>181</v>
      </c>
      <c r="H1791" s="348">
        <v>181</v>
      </c>
      <c r="I1791" s="355">
        <v>7.0088888974940316E-4</v>
      </c>
      <c r="J1791" s="355">
        <v>3.872314308007752E-6</v>
      </c>
      <c r="K1791" s="355">
        <v>0</v>
      </c>
      <c r="M1791" s="364"/>
      <c r="N1791" s="364"/>
    </row>
    <row r="1792" spans="2:14" s="358" customFormat="1" x14ac:dyDescent="0.2">
      <c r="B1792" s="305">
        <v>41348.371527777781</v>
      </c>
      <c r="C1792" s="117" t="s">
        <v>713</v>
      </c>
      <c r="D1792" s="117" t="s">
        <v>542</v>
      </c>
      <c r="E1792" s="116"/>
      <c r="F1792" s="348">
        <v>313</v>
      </c>
      <c r="G1792" s="348">
        <v>138</v>
      </c>
      <c r="H1792" s="348">
        <v>43194</v>
      </c>
      <c r="I1792" s="355">
        <v>0.15046556751164356</v>
      </c>
      <c r="J1792" s="355">
        <v>1.0903301993597358E-3</v>
      </c>
      <c r="K1792" s="355">
        <v>0</v>
      </c>
      <c r="M1792" s="364"/>
      <c r="N1792" s="364"/>
    </row>
    <row r="1793" spans="2:14" s="358" customFormat="1" x14ac:dyDescent="0.2">
      <c r="B1793" s="305">
        <v>41348.416666666664</v>
      </c>
      <c r="C1793" s="117" t="s">
        <v>631</v>
      </c>
      <c r="D1793" s="117" t="s">
        <v>542</v>
      </c>
      <c r="E1793" s="116"/>
      <c r="F1793" s="348">
        <v>1</v>
      </c>
      <c r="G1793" s="348">
        <v>50</v>
      </c>
      <c r="H1793" s="348">
        <v>50</v>
      </c>
      <c r="I1793" s="355">
        <v>1.7417415325235395E-4</v>
      </c>
      <c r="J1793" s="355">
        <v>3.4834830650470794E-6</v>
      </c>
      <c r="K1793" s="355">
        <v>0</v>
      </c>
      <c r="M1793" s="364"/>
      <c r="N1793" s="364"/>
    </row>
    <row r="1794" spans="2:14" s="358" customFormat="1" x14ac:dyDescent="0.2">
      <c r="B1794" s="305">
        <v>41341.354166666664</v>
      </c>
      <c r="C1794" s="117" t="s">
        <v>597</v>
      </c>
      <c r="D1794" s="117" t="s">
        <v>551</v>
      </c>
      <c r="E1794" s="116"/>
      <c r="F1794" s="348">
        <v>50</v>
      </c>
      <c r="G1794" s="348">
        <v>100</v>
      </c>
      <c r="H1794" s="348">
        <v>5000</v>
      </c>
      <c r="I1794" s="355">
        <v>1.9361571540038761E-2</v>
      </c>
      <c r="J1794" s="355">
        <v>1.9361571540038762E-4</v>
      </c>
      <c r="K1794" s="355">
        <v>0</v>
      </c>
      <c r="M1794" s="364"/>
      <c r="N1794" s="364"/>
    </row>
    <row r="1795" spans="2:14" s="358" customFormat="1" x14ac:dyDescent="0.2">
      <c r="B1795" s="305">
        <v>41346.375</v>
      </c>
      <c r="C1795" s="117" t="s">
        <v>710</v>
      </c>
      <c r="D1795" s="117" t="s">
        <v>554</v>
      </c>
      <c r="E1795" s="116"/>
      <c r="F1795" s="348">
        <v>6</v>
      </c>
      <c r="G1795" s="348">
        <v>330</v>
      </c>
      <c r="H1795" s="348">
        <v>1980</v>
      </c>
      <c r="I1795" s="355">
        <v>1.7229901711242512E-2</v>
      </c>
      <c r="J1795" s="355">
        <v>5.2211823367401547E-5</v>
      </c>
      <c r="K1795" s="355">
        <v>0</v>
      </c>
      <c r="M1795" s="364"/>
      <c r="N1795" s="364"/>
    </row>
    <row r="1796" spans="2:14" s="358" customFormat="1" x14ac:dyDescent="0.2">
      <c r="B1796" s="305">
        <v>41350.375104166669</v>
      </c>
      <c r="C1796" s="117" t="s">
        <v>707</v>
      </c>
      <c r="D1796" s="117" t="s">
        <v>554</v>
      </c>
      <c r="E1796" s="116"/>
      <c r="F1796" s="348">
        <v>15</v>
      </c>
      <c r="G1796" s="348">
        <v>234</v>
      </c>
      <c r="H1796" s="348">
        <v>3510</v>
      </c>
      <c r="I1796" s="355">
        <v>3.0543916669929904E-2</v>
      </c>
      <c r="J1796" s="355">
        <v>1.3052955841850387E-4</v>
      </c>
      <c r="K1796" s="355">
        <v>0</v>
      </c>
      <c r="M1796" s="364"/>
      <c r="N1796" s="364"/>
    </row>
    <row r="1797" spans="2:14" s="358" customFormat="1" x14ac:dyDescent="0.2">
      <c r="B1797" s="305">
        <v>41350.431944444441</v>
      </c>
      <c r="C1797" s="117" t="s">
        <v>747</v>
      </c>
      <c r="D1797" s="117" t="s">
        <v>554</v>
      </c>
      <c r="E1797" s="116"/>
      <c r="F1797" s="348">
        <v>41</v>
      </c>
      <c r="G1797" s="348">
        <v>240</v>
      </c>
      <c r="H1797" s="348">
        <v>9840</v>
      </c>
      <c r="I1797" s="355">
        <v>8.5627390322538535E-2</v>
      </c>
      <c r="J1797" s="355">
        <v>3.5678079301057724E-4</v>
      </c>
      <c r="K1797" s="355">
        <v>0</v>
      </c>
      <c r="M1797" s="364"/>
      <c r="N1797" s="364"/>
    </row>
    <row r="1798" spans="2:14" s="358" customFormat="1" x14ac:dyDescent="0.2">
      <c r="B1798" s="305">
        <v>41350.365972222222</v>
      </c>
      <c r="C1798" s="117" t="s">
        <v>625</v>
      </c>
      <c r="D1798" s="117" t="s">
        <v>551</v>
      </c>
      <c r="E1798" s="116"/>
      <c r="F1798" s="348">
        <v>845</v>
      </c>
      <c r="G1798" s="348">
        <v>165.20946745562131</v>
      </c>
      <c r="H1798" s="348">
        <v>139602</v>
      </c>
      <c r="I1798" s="355">
        <v>0.54058282202649821</v>
      </c>
      <c r="J1798" s="355">
        <v>3.2721055902665509E-3</v>
      </c>
      <c r="K1798" s="355">
        <v>0</v>
      </c>
      <c r="M1798" s="364"/>
      <c r="N1798" s="364"/>
    </row>
    <row r="1799" spans="2:14" s="358" customFormat="1" x14ac:dyDescent="0.2">
      <c r="B1799" s="305">
        <v>41348.548611111109</v>
      </c>
      <c r="C1799" s="117" t="s">
        <v>608</v>
      </c>
      <c r="D1799" s="117" t="s">
        <v>554</v>
      </c>
      <c r="E1799" s="116"/>
      <c r="F1799" s="348">
        <v>1</v>
      </c>
      <c r="G1799" s="348">
        <v>40</v>
      </c>
      <c r="H1799" s="348">
        <v>40</v>
      </c>
      <c r="I1799" s="355">
        <v>3.4807882244934364E-4</v>
      </c>
      <c r="J1799" s="355">
        <v>8.7019705612335906E-6</v>
      </c>
      <c r="K1799" s="355">
        <v>0</v>
      </c>
      <c r="M1799" s="364"/>
      <c r="N1799" s="364"/>
    </row>
    <row r="1800" spans="2:14" s="358" customFormat="1" x14ac:dyDescent="0.2">
      <c r="B1800" s="305">
        <v>41348.444444444445</v>
      </c>
      <c r="C1800" s="117" t="s">
        <v>608</v>
      </c>
      <c r="D1800" s="117" t="s">
        <v>554</v>
      </c>
      <c r="E1800" s="116"/>
      <c r="F1800" s="348">
        <v>1</v>
      </c>
      <c r="G1800" s="348">
        <v>70</v>
      </c>
      <c r="H1800" s="348">
        <v>70</v>
      </c>
      <c r="I1800" s="355">
        <v>6.0913793928635144E-4</v>
      </c>
      <c r="J1800" s="355">
        <v>8.7019705612335906E-6</v>
      </c>
      <c r="K1800" s="355">
        <v>0</v>
      </c>
      <c r="M1800" s="364"/>
      <c r="N1800" s="364"/>
    </row>
    <row r="1801" spans="2:14" s="358" customFormat="1" x14ac:dyDescent="0.2">
      <c r="B1801" s="305">
        <v>41348.395833333336</v>
      </c>
      <c r="C1801" s="117" t="s">
        <v>631</v>
      </c>
      <c r="D1801" s="117" t="s">
        <v>542</v>
      </c>
      <c r="E1801" s="116"/>
      <c r="F1801" s="348">
        <v>2</v>
      </c>
      <c r="G1801" s="348">
        <v>125</v>
      </c>
      <c r="H1801" s="348">
        <v>250</v>
      </c>
      <c r="I1801" s="355">
        <v>8.7087076626176979E-4</v>
      </c>
      <c r="J1801" s="355">
        <v>6.9669661300941588E-6</v>
      </c>
      <c r="K1801" s="355">
        <v>0</v>
      </c>
      <c r="M1801" s="364"/>
      <c r="N1801" s="364"/>
    </row>
    <row r="1802" spans="2:14" s="358" customFormat="1" x14ac:dyDescent="0.2">
      <c r="B1802" s="305">
        <v>41348.493055555555</v>
      </c>
      <c r="C1802" s="117" t="s">
        <v>760</v>
      </c>
      <c r="D1802" s="117" t="s">
        <v>542</v>
      </c>
      <c r="E1802" s="116"/>
      <c r="F1802" s="348">
        <v>100</v>
      </c>
      <c r="G1802" s="348">
        <v>45</v>
      </c>
      <c r="H1802" s="348">
        <v>4500</v>
      </c>
      <c r="I1802" s="355">
        <v>1.5675673792711856E-2</v>
      </c>
      <c r="J1802" s="355">
        <v>3.4834830650470791E-4</v>
      </c>
      <c r="K1802" s="355">
        <v>0</v>
      </c>
      <c r="M1802" s="364"/>
      <c r="N1802" s="364"/>
    </row>
    <row r="1803" spans="2:14" s="358" customFormat="1" x14ac:dyDescent="0.2">
      <c r="B1803" s="305">
        <v>41345.381944444445</v>
      </c>
      <c r="C1803" s="117" t="s">
        <v>707</v>
      </c>
      <c r="D1803" s="117" t="s">
        <v>554</v>
      </c>
      <c r="E1803" s="116"/>
      <c r="F1803" s="348">
        <v>2</v>
      </c>
      <c r="G1803" s="348">
        <v>90</v>
      </c>
      <c r="H1803" s="348">
        <v>180</v>
      </c>
      <c r="I1803" s="355">
        <v>1.5663547010220465E-3</v>
      </c>
      <c r="J1803" s="355">
        <v>1.7403941122467181E-5</v>
      </c>
      <c r="K1803" s="355">
        <v>0</v>
      </c>
      <c r="M1803" s="364"/>
      <c r="N1803" s="364"/>
    </row>
    <row r="1804" spans="2:14" s="358" customFormat="1" x14ac:dyDescent="0.2">
      <c r="B1804" s="305">
        <v>41346.378472222219</v>
      </c>
      <c r="C1804" s="117" t="s">
        <v>707</v>
      </c>
      <c r="D1804" s="117" t="s">
        <v>554</v>
      </c>
      <c r="E1804" s="116"/>
      <c r="F1804" s="348">
        <v>2</v>
      </c>
      <c r="G1804" s="348">
        <v>140</v>
      </c>
      <c r="H1804" s="348">
        <v>280</v>
      </c>
      <c r="I1804" s="355">
        <v>2.4365517571454057E-3</v>
      </c>
      <c r="J1804" s="355">
        <v>1.7403941122467181E-5</v>
      </c>
      <c r="K1804" s="355">
        <v>0</v>
      </c>
      <c r="M1804" s="364"/>
      <c r="N1804" s="364"/>
    </row>
    <row r="1805" spans="2:14" s="358" customFormat="1" x14ac:dyDescent="0.2">
      <c r="B1805" s="305">
        <v>41346.40625</v>
      </c>
      <c r="C1805" s="117" t="s">
        <v>707</v>
      </c>
      <c r="D1805" s="117" t="s">
        <v>554</v>
      </c>
      <c r="E1805" s="116"/>
      <c r="F1805" s="348">
        <v>5</v>
      </c>
      <c r="G1805" s="348">
        <v>120</v>
      </c>
      <c r="H1805" s="348">
        <v>600</v>
      </c>
      <c r="I1805" s="355">
        <v>5.2211823367401544E-3</v>
      </c>
      <c r="J1805" s="355">
        <v>4.3509852806167955E-5</v>
      </c>
      <c r="K1805" s="355">
        <v>0</v>
      </c>
      <c r="M1805" s="364"/>
      <c r="N1805" s="364"/>
    </row>
    <row r="1806" spans="2:14" s="358" customFormat="1" x14ac:dyDescent="0.2">
      <c r="B1806" s="305">
        <v>41346.513888888891</v>
      </c>
      <c r="C1806" s="117" t="s">
        <v>707</v>
      </c>
      <c r="D1806" s="117" t="s">
        <v>554</v>
      </c>
      <c r="E1806" s="116"/>
      <c r="F1806" s="348">
        <v>1</v>
      </c>
      <c r="G1806" s="348">
        <v>55</v>
      </c>
      <c r="H1806" s="348">
        <v>55</v>
      </c>
      <c r="I1806" s="355">
        <v>4.7860838086784751E-4</v>
      </c>
      <c r="J1806" s="355">
        <v>8.7019705612335906E-6</v>
      </c>
      <c r="K1806" s="355">
        <v>0</v>
      </c>
      <c r="M1806" s="364"/>
      <c r="N1806" s="364"/>
    </row>
    <row r="1807" spans="2:14" s="358" customFormat="1" x14ac:dyDescent="0.2">
      <c r="B1807" s="305">
        <v>41346.5</v>
      </c>
      <c r="C1807" s="117" t="s">
        <v>707</v>
      </c>
      <c r="D1807" s="117" t="s">
        <v>554</v>
      </c>
      <c r="E1807" s="116"/>
      <c r="F1807" s="348">
        <v>27</v>
      </c>
      <c r="G1807" s="348">
        <v>105</v>
      </c>
      <c r="H1807" s="348">
        <v>2835</v>
      </c>
      <c r="I1807" s="355">
        <v>2.467008654109723E-2</v>
      </c>
      <c r="J1807" s="355">
        <v>2.3495320515330698E-4</v>
      </c>
      <c r="K1807" s="355">
        <v>0</v>
      </c>
      <c r="M1807" s="364"/>
      <c r="N1807" s="364"/>
    </row>
    <row r="1808" spans="2:14" s="358" customFormat="1" x14ac:dyDescent="0.2">
      <c r="B1808" s="305">
        <v>41350.399305555555</v>
      </c>
      <c r="C1808" s="117" t="s">
        <v>630</v>
      </c>
      <c r="D1808" s="117" t="s">
        <v>554</v>
      </c>
      <c r="E1808" s="116"/>
      <c r="F1808" s="348">
        <v>124</v>
      </c>
      <c r="G1808" s="348">
        <v>135</v>
      </c>
      <c r="H1808" s="348">
        <v>16740</v>
      </c>
      <c r="I1808" s="355">
        <v>0.14567098719505031</v>
      </c>
      <c r="J1808" s="355">
        <v>1.0790443495929654E-3</v>
      </c>
      <c r="K1808" s="355">
        <v>0</v>
      </c>
      <c r="M1808" s="364"/>
      <c r="N1808" s="364"/>
    </row>
    <row r="1809" spans="2:14" s="358" customFormat="1" x14ac:dyDescent="0.2">
      <c r="B1809" s="305">
        <v>41347.381944444445</v>
      </c>
      <c r="C1809" s="117" t="s">
        <v>705</v>
      </c>
      <c r="D1809" s="117" t="s">
        <v>554</v>
      </c>
      <c r="E1809" s="116"/>
      <c r="F1809" s="348">
        <v>21</v>
      </c>
      <c r="G1809" s="348">
        <v>335</v>
      </c>
      <c r="H1809" s="348">
        <v>7035</v>
      </c>
      <c r="I1809" s="355">
        <v>6.1218362898278318E-2</v>
      </c>
      <c r="J1809" s="355">
        <v>1.8274138178590543E-4</v>
      </c>
      <c r="K1809" s="355">
        <v>0</v>
      </c>
      <c r="M1809" s="364"/>
      <c r="N1809" s="364"/>
    </row>
    <row r="1810" spans="2:14" s="358" customFormat="1" x14ac:dyDescent="0.2">
      <c r="B1810" s="305">
        <v>41349.377083333333</v>
      </c>
      <c r="C1810" s="117" t="s">
        <v>550</v>
      </c>
      <c r="D1810" s="117" t="s">
        <v>551</v>
      </c>
      <c r="E1810" s="116"/>
      <c r="F1810" s="348">
        <v>31</v>
      </c>
      <c r="G1810" s="348">
        <v>185</v>
      </c>
      <c r="H1810" s="348">
        <v>5735</v>
      </c>
      <c r="I1810" s="355">
        <v>2.2207722556424461E-2</v>
      </c>
      <c r="J1810" s="355">
        <v>1.2004174354824032E-4</v>
      </c>
      <c r="K1810" s="355">
        <v>0</v>
      </c>
      <c r="M1810" s="364"/>
      <c r="N1810" s="364"/>
    </row>
    <row r="1811" spans="2:14" s="358" customFormat="1" x14ac:dyDescent="0.2">
      <c r="B1811" s="305">
        <v>41346.449305555558</v>
      </c>
      <c r="C1811" s="117" t="s">
        <v>569</v>
      </c>
      <c r="D1811" s="117" t="s">
        <v>551</v>
      </c>
      <c r="E1811" s="116"/>
      <c r="F1811" s="348">
        <v>2</v>
      </c>
      <c r="G1811" s="348">
        <v>99</v>
      </c>
      <c r="H1811" s="348">
        <v>198</v>
      </c>
      <c r="I1811" s="355">
        <v>7.6671823298553494E-4</v>
      </c>
      <c r="J1811" s="355">
        <v>7.7446286160155041E-6</v>
      </c>
      <c r="K1811" s="355">
        <v>0</v>
      </c>
      <c r="M1811" s="364"/>
      <c r="N1811" s="364"/>
    </row>
    <row r="1812" spans="2:14" s="358" customFormat="1" x14ac:dyDescent="0.2">
      <c r="B1812" s="305">
        <v>41346.357638888891</v>
      </c>
      <c r="C1812" s="117" t="s">
        <v>743</v>
      </c>
      <c r="D1812" s="117" t="s">
        <v>554</v>
      </c>
      <c r="E1812" s="116"/>
      <c r="F1812" s="348">
        <v>19</v>
      </c>
      <c r="G1812" s="348">
        <v>91</v>
      </c>
      <c r="H1812" s="348">
        <v>1729</v>
      </c>
      <c r="I1812" s="355">
        <v>1.5045707100372879E-2</v>
      </c>
      <c r="J1812" s="355">
        <v>1.6533744066343824E-4</v>
      </c>
      <c r="K1812" s="355">
        <v>0</v>
      </c>
      <c r="M1812" s="364"/>
      <c r="N1812" s="364"/>
    </row>
    <row r="1813" spans="2:14" s="358" customFormat="1" x14ac:dyDescent="0.2">
      <c r="B1813" s="305">
        <v>41346.607638888891</v>
      </c>
      <c r="C1813" s="117" t="s">
        <v>743</v>
      </c>
      <c r="D1813" s="117" t="s">
        <v>554</v>
      </c>
      <c r="E1813" s="116"/>
      <c r="F1813" s="348">
        <v>6</v>
      </c>
      <c r="G1813" s="348">
        <v>15</v>
      </c>
      <c r="H1813" s="348">
        <v>90</v>
      </c>
      <c r="I1813" s="355">
        <v>7.8317735051102323E-4</v>
      </c>
      <c r="J1813" s="355">
        <v>5.2211823367401547E-5</v>
      </c>
      <c r="K1813" s="355">
        <v>0</v>
      </c>
      <c r="M1813" s="364"/>
      <c r="N1813" s="364"/>
    </row>
    <row r="1814" spans="2:14" s="358" customFormat="1" x14ac:dyDescent="0.2">
      <c r="B1814" s="305">
        <v>41346.590277777781</v>
      </c>
      <c r="C1814" s="117" t="s">
        <v>743</v>
      </c>
      <c r="D1814" s="117" t="s">
        <v>554</v>
      </c>
      <c r="E1814" s="116"/>
      <c r="F1814" s="348">
        <v>6</v>
      </c>
      <c r="G1814" s="348">
        <v>11</v>
      </c>
      <c r="H1814" s="348">
        <v>66</v>
      </c>
      <c r="I1814" s="355">
        <v>5.7433005704141701E-4</v>
      </c>
      <c r="J1814" s="355">
        <v>5.2211823367401547E-5</v>
      </c>
      <c r="K1814" s="355">
        <v>0</v>
      </c>
      <c r="M1814" s="364"/>
      <c r="N1814" s="364"/>
    </row>
    <row r="1815" spans="2:14" s="358" customFormat="1" x14ac:dyDescent="0.2">
      <c r="B1815" s="305">
        <v>41347.46875</v>
      </c>
      <c r="C1815" s="117" t="s">
        <v>575</v>
      </c>
      <c r="D1815" s="117" t="s">
        <v>542</v>
      </c>
      <c r="E1815" s="116"/>
      <c r="F1815" s="348">
        <v>33</v>
      </c>
      <c r="G1815" s="348">
        <v>170</v>
      </c>
      <c r="H1815" s="348">
        <v>5610</v>
      </c>
      <c r="I1815" s="355">
        <v>1.9542339994914115E-2</v>
      </c>
      <c r="J1815" s="355">
        <v>1.1495494114655362E-4</v>
      </c>
      <c r="K1815" s="355">
        <v>0</v>
      </c>
      <c r="M1815" s="364"/>
      <c r="N1815" s="364"/>
    </row>
    <row r="1816" spans="2:14" s="358" customFormat="1" x14ac:dyDescent="0.2">
      <c r="B1816" s="305">
        <v>41347.46875</v>
      </c>
      <c r="C1816" s="117" t="s">
        <v>580</v>
      </c>
      <c r="D1816" s="117" t="s">
        <v>542</v>
      </c>
      <c r="E1816" s="116"/>
      <c r="F1816" s="348">
        <v>90</v>
      </c>
      <c r="G1816" s="348">
        <v>170</v>
      </c>
      <c r="H1816" s="348">
        <v>15300</v>
      </c>
      <c r="I1816" s="355">
        <v>5.3297290895220312E-2</v>
      </c>
      <c r="J1816" s="355">
        <v>3.1351347585423711E-4</v>
      </c>
      <c r="K1816" s="355">
        <v>0</v>
      </c>
      <c r="M1816" s="364"/>
      <c r="N1816" s="364"/>
    </row>
    <row r="1817" spans="2:14" s="358" customFormat="1" x14ac:dyDescent="0.2">
      <c r="B1817" s="305">
        <v>41347.458333333336</v>
      </c>
      <c r="C1817" s="117" t="s">
        <v>556</v>
      </c>
      <c r="D1817" s="117" t="s">
        <v>551</v>
      </c>
      <c r="E1817" s="116"/>
      <c r="F1817" s="348">
        <v>2</v>
      </c>
      <c r="G1817" s="348">
        <v>55</v>
      </c>
      <c r="H1817" s="348">
        <v>110</v>
      </c>
      <c r="I1817" s="355">
        <v>4.2595457388085276E-4</v>
      </c>
      <c r="J1817" s="355">
        <v>7.7446286160155041E-6</v>
      </c>
      <c r="K1817" s="355">
        <v>0</v>
      </c>
      <c r="M1817" s="364"/>
      <c r="N1817" s="364"/>
    </row>
    <row r="1818" spans="2:14" s="358" customFormat="1" x14ac:dyDescent="0.2">
      <c r="B1818" s="305">
        <v>41350.376388888886</v>
      </c>
      <c r="C1818" s="117" t="s">
        <v>552</v>
      </c>
      <c r="D1818" s="117" t="s">
        <v>551</v>
      </c>
      <c r="E1818" s="116"/>
      <c r="F1818" s="348">
        <v>193</v>
      </c>
      <c r="G1818" s="348">
        <v>234</v>
      </c>
      <c r="H1818" s="348">
        <v>45162</v>
      </c>
      <c r="I1818" s="355">
        <v>0.17488145877824612</v>
      </c>
      <c r="J1818" s="355">
        <v>7.4735666144549616E-4</v>
      </c>
      <c r="K1818" s="355">
        <v>0</v>
      </c>
      <c r="M1818" s="364"/>
      <c r="N1818" s="364"/>
    </row>
    <row r="1819" spans="2:14" s="358" customFormat="1" x14ac:dyDescent="0.2">
      <c r="B1819" s="305">
        <v>41351.381944444445</v>
      </c>
      <c r="C1819" s="117" t="s">
        <v>772</v>
      </c>
      <c r="D1819" s="117" t="s">
        <v>554</v>
      </c>
      <c r="E1819" s="116"/>
      <c r="F1819" s="348">
        <v>41</v>
      </c>
      <c r="G1819" s="348">
        <v>310</v>
      </c>
      <c r="H1819" s="348">
        <v>12710</v>
      </c>
      <c r="I1819" s="355">
        <v>0.11060204583327894</v>
      </c>
      <c r="J1819" s="355">
        <v>3.5678079301057724E-4</v>
      </c>
      <c r="K1819" s="355">
        <v>0</v>
      </c>
      <c r="M1819" s="364"/>
      <c r="N1819" s="364"/>
    </row>
    <row r="1820" spans="2:14" s="358" customFormat="1" x14ac:dyDescent="0.2">
      <c r="B1820" s="305">
        <v>41351.350694444445</v>
      </c>
      <c r="C1820" s="117" t="s">
        <v>707</v>
      </c>
      <c r="D1820" s="117" t="s">
        <v>554</v>
      </c>
      <c r="E1820" s="116"/>
      <c r="F1820" s="348">
        <v>9</v>
      </c>
      <c r="G1820" s="348">
        <v>60</v>
      </c>
      <c r="H1820" s="348">
        <v>540</v>
      </c>
      <c r="I1820" s="355">
        <v>4.6990641030661391E-3</v>
      </c>
      <c r="J1820" s="355">
        <v>7.8317735051102317E-5</v>
      </c>
      <c r="K1820" s="355">
        <v>0</v>
      </c>
      <c r="M1820" s="364"/>
      <c r="N1820" s="364"/>
    </row>
    <row r="1821" spans="2:14" s="358" customFormat="1" x14ac:dyDescent="0.2">
      <c r="B1821" s="305">
        <v>41351.413194444445</v>
      </c>
      <c r="C1821" s="117" t="s">
        <v>656</v>
      </c>
      <c r="D1821" s="117" t="s">
        <v>554</v>
      </c>
      <c r="E1821" s="116"/>
      <c r="F1821" s="348">
        <v>2</v>
      </c>
      <c r="G1821" s="348">
        <v>160</v>
      </c>
      <c r="H1821" s="348">
        <v>320</v>
      </c>
      <c r="I1821" s="355">
        <v>2.7846305795947491E-3</v>
      </c>
      <c r="J1821" s="355">
        <v>1.7403941122467181E-5</v>
      </c>
      <c r="K1821" s="355">
        <v>0</v>
      </c>
      <c r="M1821" s="364"/>
      <c r="N1821" s="364"/>
    </row>
    <row r="1822" spans="2:14" s="358" customFormat="1" x14ac:dyDescent="0.2">
      <c r="B1822" s="305">
        <v>41351.416666666664</v>
      </c>
      <c r="C1822" s="117" t="s">
        <v>707</v>
      </c>
      <c r="D1822" s="117" t="s">
        <v>554</v>
      </c>
      <c r="E1822" s="116"/>
      <c r="F1822" s="348">
        <v>1</v>
      </c>
      <c r="G1822" s="348">
        <v>75</v>
      </c>
      <c r="H1822" s="348">
        <v>75</v>
      </c>
      <c r="I1822" s="355">
        <v>6.526477920925193E-4</v>
      </c>
      <c r="J1822" s="355">
        <v>8.7019705612335906E-6</v>
      </c>
      <c r="K1822" s="355">
        <v>0</v>
      </c>
      <c r="M1822" s="364"/>
      <c r="N1822" s="364"/>
    </row>
    <row r="1823" spans="2:14" s="358" customFormat="1" x14ac:dyDescent="0.2">
      <c r="B1823" s="305">
        <v>41351.401388888888</v>
      </c>
      <c r="C1823" s="117" t="s">
        <v>649</v>
      </c>
      <c r="D1823" s="117" t="s">
        <v>551</v>
      </c>
      <c r="E1823" s="116"/>
      <c r="F1823" s="348">
        <v>12</v>
      </c>
      <c r="G1823" s="348">
        <v>160</v>
      </c>
      <c r="H1823" s="348">
        <v>1920</v>
      </c>
      <c r="I1823" s="355">
        <v>7.4348434713748844E-3</v>
      </c>
      <c r="J1823" s="355">
        <v>4.6467771696093028E-5</v>
      </c>
      <c r="K1823" s="355">
        <v>0</v>
      </c>
      <c r="M1823" s="364"/>
      <c r="N1823" s="364"/>
    </row>
    <row r="1824" spans="2:14" s="358" customFormat="1" x14ac:dyDescent="0.2">
      <c r="B1824" s="305">
        <v>41351.378472222219</v>
      </c>
      <c r="C1824" s="117" t="s">
        <v>797</v>
      </c>
      <c r="D1824" s="117" t="s">
        <v>554</v>
      </c>
      <c r="E1824" s="116"/>
      <c r="F1824" s="348">
        <v>1</v>
      </c>
      <c r="G1824" s="348">
        <v>120</v>
      </c>
      <c r="H1824" s="348">
        <v>120</v>
      </c>
      <c r="I1824" s="355">
        <v>1.044236467348031E-3</v>
      </c>
      <c r="J1824" s="355">
        <v>8.7019705612335906E-6</v>
      </c>
      <c r="K1824" s="355">
        <v>0</v>
      </c>
      <c r="M1824" s="364"/>
      <c r="N1824" s="364"/>
    </row>
    <row r="1825" spans="2:14" s="358" customFormat="1" x14ac:dyDescent="0.2">
      <c r="B1825" s="305">
        <v>41351.408333333333</v>
      </c>
      <c r="C1825" s="117" t="s">
        <v>748</v>
      </c>
      <c r="D1825" s="117" t="s">
        <v>551</v>
      </c>
      <c r="E1825" s="116"/>
      <c r="F1825" s="348">
        <v>7</v>
      </c>
      <c r="G1825" s="348">
        <v>262</v>
      </c>
      <c r="H1825" s="348">
        <v>1834</v>
      </c>
      <c r="I1825" s="355">
        <v>7.1018244408862178E-3</v>
      </c>
      <c r="J1825" s="355">
        <v>2.7106200156054265E-5</v>
      </c>
      <c r="K1825" s="355">
        <v>0</v>
      </c>
      <c r="M1825" s="364"/>
      <c r="N1825" s="364"/>
    </row>
    <row r="1826" spans="2:14" s="358" customFormat="1" x14ac:dyDescent="0.2">
      <c r="B1826" s="305">
        <v>41351.427083333336</v>
      </c>
      <c r="C1826" s="117" t="s">
        <v>790</v>
      </c>
      <c r="D1826" s="117" t="s">
        <v>542</v>
      </c>
      <c r="E1826" s="116"/>
      <c r="F1826" s="348">
        <v>79</v>
      </c>
      <c r="G1826" s="348">
        <v>165</v>
      </c>
      <c r="H1826" s="348">
        <v>13035</v>
      </c>
      <c r="I1826" s="355">
        <v>4.5407201752888676E-2</v>
      </c>
      <c r="J1826" s="355">
        <v>2.7519516213871928E-4</v>
      </c>
      <c r="K1826" s="355">
        <v>0</v>
      </c>
      <c r="M1826" s="364"/>
      <c r="N1826" s="364"/>
    </row>
    <row r="1827" spans="2:14" s="358" customFormat="1" x14ac:dyDescent="0.2">
      <c r="B1827" s="305">
        <v>41351.378472222219</v>
      </c>
      <c r="C1827" s="117" t="s">
        <v>592</v>
      </c>
      <c r="D1827" s="117" t="s">
        <v>554</v>
      </c>
      <c r="E1827" s="116"/>
      <c r="F1827" s="348">
        <v>11</v>
      </c>
      <c r="G1827" s="348">
        <v>200</v>
      </c>
      <c r="H1827" s="348">
        <v>2200</v>
      </c>
      <c r="I1827" s="355">
        <v>1.91443352347139E-2</v>
      </c>
      <c r="J1827" s="355">
        <v>9.5721676173569502E-5</v>
      </c>
      <c r="K1827" s="355">
        <v>0</v>
      </c>
      <c r="M1827" s="364"/>
      <c r="N1827" s="364"/>
    </row>
    <row r="1828" spans="2:14" s="358" customFormat="1" x14ac:dyDescent="0.2">
      <c r="B1828" s="305">
        <v>41347.357638888891</v>
      </c>
      <c r="C1828" s="117" t="s">
        <v>659</v>
      </c>
      <c r="D1828" s="117" t="s">
        <v>551</v>
      </c>
      <c r="E1828" s="116"/>
      <c r="F1828" s="348">
        <v>82</v>
      </c>
      <c r="G1828" s="348">
        <v>300</v>
      </c>
      <c r="H1828" s="348">
        <v>24600</v>
      </c>
      <c r="I1828" s="355">
        <v>9.5258931976990702E-2</v>
      </c>
      <c r="J1828" s="355">
        <v>3.1752977325663569E-4</v>
      </c>
      <c r="K1828" s="355">
        <v>0</v>
      </c>
      <c r="M1828" s="364"/>
      <c r="N1828" s="364"/>
    </row>
    <row r="1829" spans="2:14" s="358" customFormat="1" x14ac:dyDescent="0.2">
      <c r="B1829" s="305">
        <v>41348.388888888891</v>
      </c>
      <c r="C1829" s="117" t="s">
        <v>612</v>
      </c>
      <c r="D1829" s="117" t="s">
        <v>551</v>
      </c>
      <c r="E1829" s="116"/>
      <c r="F1829" s="348">
        <v>25</v>
      </c>
      <c r="G1829" s="348">
        <v>120</v>
      </c>
      <c r="H1829" s="348">
        <v>3000</v>
      </c>
      <c r="I1829" s="355">
        <v>1.1616942924023257E-2</v>
      </c>
      <c r="J1829" s="355">
        <v>9.680785770019381E-5</v>
      </c>
      <c r="K1829" s="355">
        <v>0</v>
      </c>
      <c r="M1829" s="364"/>
      <c r="N1829" s="364"/>
    </row>
    <row r="1830" spans="2:14" s="358" customFormat="1" x14ac:dyDescent="0.2">
      <c r="B1830" s="305">
        <v>41348.472222222219</v>
      </c>
      <c r="C1830" s="117" t="s">
        <v>663</v>
      </c>
      <c r="D1830" s="117" t="s">
        <v>551</v>
      </c>
      <c r="E1830" s="116"/>
      <c r="F1830" s="348">
        <v>1</v>
      </c>
      <c r="G1830" s="348">
        <v>135</v>
      </c>
      <c r="H1830" s="348">
        <v>135</v>
      </c>
      <c r="I1830" s="355">
        <v>5.2276243158104658E-4</v>
      </c>
      <c r="J1830" s="355">
        <v>3.872314308007752E-6</v>
      </c>
      <c r="K1830" s="355">
        <v>0</v>
      </c>
      <c r="M1830" s="364"/>
      <c r="N1830" s="364"/>
    </row>
    <row r="1831" spans="2:14" s="358" customFormat="1" x14ac:dyDescent="0.2">
      <c r="B1831" s="305">
        <v>41347.375</v>
      </c>
      <c r="C1831" s="117" t="s">
        <v>587</v>
      </c>
      <c r="D1831" s="117" t="s">
        <v>554</v>
      </c>
      <c r="E1831" s="116"/>
      <c r="F1831" s="348">
        <v>11</v>
      </c>
      <c r="G1831" s="348">
        <v>190</v>
      </c>
      <c r="H1831" s="348">
        <v>2090</v>
      </c>
      <c r="I1831" s="355">
        <v>1.8187118472978207E-2</v>
      </c>
      <c r="J1831" s="355">
        <v>9.5721676173569502E-5</v>
      </c>
      <c r="K1831" s="355">
        <v>0</v>
      </c>
      <c r="M1831" s="364"/>
      <c r="N1831" s="364"/>
    </row>
    <row r="1832" spans="2:14" s="358" customFormat="1" x14ac:dyDescent="0.2">
      <c r="B1832" s="305">
        <v>41351.416666666664</v>
      </c>
      <c r="C1832" s="117" t="s">
        <v>672</v>
      </c>
      <c r="D1832" s="117" t="s">
        <v>551</v>
      </c>
      <c r="E1832" s="116"/>
      <c r="F1832" s="348">
        <v>6</v>
      </c>
      <c r="G1832" s="348">
        <v>185</v>
      </c>
      <c r="H1832" s="348">
        <v>1110</v>
      </c>
      <c r="I1832" s="355">
        <v>4.2982688818886047E-3</v>
      </c>
      <c r="J1832" s="355">
        <v>2.3233885848046514E-5</v>
      </c>
      <c r="K1832" s="355">
        <v>0</v>
      </c>
      <c r="M1832" s="364"/>
      <c r="N1832" s="364"/>
    </row>
    <row r="1833" spans="2:14" s="358" customFormat="1" x14ac:dyDescent="0.2">
      <c r="B1833" s="305">
        <v>41348.383333333331</v>
      </c>
      <c r="C1833" s="117" t="s">
        <v>612</v>
      </c>
      <c r="D1833" s="117" t="s">
        <v>551</v>
      </c>
      <c r="E1833" s="116"/>
      <c r="F1833" s="348">
        <v>2</v>
      </c>
      <c r="G1833" s="348">
        <v>18</v>
      </c>
      <c r="H1833" s="348">
        <v>36</v>
      </c>
      <c r="I1833" s="355">
        <v>1.3940331508827908E-4</v>
      </c>
      <c r="J1833" s="355">
        <v>7.7446286160155041E-6</v>
      </c>
      <c r="K1833" s="355">
        <v>0</v>
      </c>
      <c r="M1833" s="364"/>
      <c r="N1833" s="364"/>
    </row>
    <row r="1834" spans="2:14" s="358" customFormat="1" x14ac:dyDescent="0.2">
      <c r="B1834" s="305">
        <v>41351.378472222219</v>
      </c>
      <c r="C1834" s="117" t="s">
        <v>592</v>
      </c>
      <c r="D1834" s="117" t="s">
        <v>554</v>
      </c>
      <c r="E1834" s="116"/>
      <c r="F1834" s="348">
        <v>7</v>
      </c>
      <c r="G1834" s="348">
        <v>235</v>
      </c>
      <c r="H1834" s="348">
        <v>1645</v>
      </c>
      <c r="I1834" s="355">
        <v>1.4314741573229258E-2</v>
      </c>
      <c r="J1834" s="355">
        <v>6.0913793928635139E-5</v>
      </c>
      <c r="K1834" s="355">
        <v>0</v>
      </c>
      <c r="M1834" s="364"/>
      <c r="N1834" s="364"/>
    </row>
    <row r="1835" spans="2:14" s="358" customFormat="1" x14ac:dyDescent="0.2">
      <c r="B1835" s="305">
        <v>41348.392361111109</v>
      </c>
      <c r="C1835" s="117" t="s">
        <v>612</v>
      </c>
      <c r="D1835" s="117" t="s">
        <v>551</v>
      </c>
      <c r="E1835" s="116"/>
      <c r="F1835" s="348">
        <v>1</v>
      </c>
      <c r="G1835" s="348">
        <v>40</v>
      </c>
      <c r="H1835" s="348">
        <v>40</v>
      </c>
      <c r="I1835" s="355">
        <v>1.548925723203101E-4</v>
      </c>
      <c r="J1835" s="355">
        <v>3.872314308007752E-6</v>
      </c>
      <c r="K1835" s="355">
        <v>0</v>
      </c>
      <c r="M1835" s="364"/>
      <c r="N1835" s="364"/>
    </row>
    <row r="1836" spans="2:14" s="358" customFormat="1" x14ac:dyDescent="0.2">
      <c r="B1836" s="305">
        <v>41348.409722222219</v>
      </c>
      <c r="C1836" s="117" t="s">
        <v>612</v>
      </c>
      <c r="D1836" s="117" t="s">
        <v>551</v>
      </c>
      <c r="E1836" s="116"/>
      <c r="F1836" s="348">
        <v>1</v>
      </c>
      <c r="G1836" s="348">
        <v>80</v>
      </c>
      <c r="H1836" s="348">
        <v>80</v>
      </c>
      <c r="I1836" s="355">
        <v>3.097851446406202E-4</v>
      </c>
      <c r="J1836" s="355">
        <v>3.872314308007752E-6</v>
      </c>
      <c r="K1836" s="355">
        <v>0</v>
      </c>
      <c r="M1836" s="364"/>
      <c r="N1836" s="364"/>
    </row>
    <row r="1837" spans="2:14" s="358" customFormat="1" x14ac:dyDescent="0.2">
      <c r="B1837" s="305">
        <v>41347.396527777775</v>
      </c>
      <c r="C1837" s="117" t="s">
        <v>659</v>
      </c>
      <c r="D1837" s="117" t="s">
        <v>551</v>
      </c>
      <c r="E1837" s="116"/>
      <c r="F1837" s="348">
        <v>60</v>
      </c>
      <c r="G1837" s="348">
        <v>334</v>
      </c>
      <c r="H1837" s="348">
        <v>20040</v>
      </c>
      <c r="I1837" s="355">
        <v>7.7601178732475351E-2</v>
      </c>
      <c r="J1837" s="355">
        <v>2.3233885848046514E-4</v>
      </c>
      <c r="K1837" s="355">
        <v>0</v>
      </c>
      <c r="M1837" s="364"/>
      <c r="N1837" s="364"/>
    </row>
    <row r="1838" spans="2:14" s="358" customFormat="1" x14ac:dyDescent="0.2">
      <c r="B1838" s="305">
        <v>41347.402777777781</v>
      </c>
      <c r="C1838" s="117" t="s">
        <v>659</v>
      </c>
      <c r="D1838" s="117" t="s">
        <v>551</v>
      </c>
      <c r="E1838" s="116"/>
      <c r="F1838" s="348">
        <v>35</v>
      </c>
      <c r="G1838" s="348">
        <v>55</v>
      </c>
      <c r="H1838" s="348">
        <v>1925</v>
      </c>
      <c r="I1838" s="355">
        <v>7.4542050429149236E-3</v>
      </c>
      <c r="J1838" s="355">
        <v>1.3553100078027134E-4</v>
      </c>
      <c r="K1838" s="355">
        <v>0</v>
      </c>
      <c r="M1838" s="364"/>
      <c r="N1838" s="364"/>
    </row>
    <row r="1839" spans="2:14" s="358" customFormat="1" x14ac:dyDescent="0.2">
      <c r="B1839" s="305">
        <v>41346.430555555555</v>
      </c>
      <c r="C1839" s="117" t="s">
        <v>783</v>
      </c>
      <c r="D1839" s="117" t="s">
        <v>554</v>
      </c>
      <c r="E1839" s="116"/>
      <c r="F1839" s="348">
        <v>1</v>
      </c>
      <c r="G1839" s="348">
        <v>415</v>
      </c>
      <c r="H1839" s="348">
        <v>415</v>
      </c>
      <c r="I1839" s="355">
        <v>3.6113177829119403E-3</v>
      </c>
      <c r="J1839" s="355">
        <v>8.7019705612335906E-6</v>
      </c>
      <c r="K1839" s="355">
        <v>0</v>
      </c>
      <c r="M1839" s="364"/>
      <c r="N1839" s="364"/>
    </row>
    <row r="1840" spans="2:14" s="358" customFormat="1" x14ac:dyDescent="0.2">
      <c r="B1840" s="305">
        <v>41346.401388888888</v>
      </c>
      <c r="C1840" s="117" t="s">
        <v>810</v>
      </c>
      <c r="D1840" s="117" t="s">
        <v>554</v>
      </c>
      <c r="E1840" s="116"/>
      <c r="F1840" s="348">
        <v>2</v>
      </c>
      <c r="G1840" s="348">
        <v>237</v>
      </c>
      <c r="H1840" s="348">
        <v>474</v>
      </c>
      <c r="I1840" s="355">
        <v>4.1247340460247219E-3</v>
      </c>
      <c r="J1840" s="355">
        <v>1.7403941122467181E-5</v>
      </c>
      <c r="K1840" s="355">
        <v>0</v>
      </c>
      <c r="M1840" s="364"/>
      <c r="N1840" s="364"/>
    </row>
    <row r="1841" spans="2:14" s="358" customFormat="1" x14ac:dyDescent="0.2">
      <c r="B1841" s="305">
        <v>41347.368055555555</v>
      </c>
      <c r="C1841" s="117" t="s">
        <v>811</v>
      </c>
      <c r="D1841" s="117" t="s">
        <v>542</v>
      </c>
      <c r="E1841" s="116"/>
      <c r="F1841" s="348">
        <v>61</v>
      </c>
      <c r="G1841" s="348">
        <v>81</v>
      </c>
      <c r="H1841" s="348">
        <v>4941</v>
      </c>
      <c r="I1841" s="355">
        <v>1.7211889824397617E-2</v>
      </c>
      <c r="J1841" s="355">
        <v>2.1249246696787184E-4</v>
      </c>
      <c r="K1841" s="355">
        <v>0</v>
      </c>
      <c r="M1841" s="364"/>
      <c r="N1841" s="364"/>
    </row>
    <row r="1842" spans="2:14" s="358" customFormat="1" x14ac:dyDescent="0.2">
      <c r="B1842" s="305">
        <v>41348.527777777781</v>
      </c>
      <c r="C1842" s="117" t="s">
        <v>612</v>
      </c>
      <c r="D1842" s="117" t="s">
        <v>551</v>
      </c>
      <c r="E1842" s="116"/>
      <c r="F1842" s="348">
        <v>1</v>
      </c>
      <c r="G1842" s="348">
        <v>60</v>
      </c>
      <c r="H1842" s="348">
        <v>60</v>
      </c>
      <c r="I1842" s="355">
        <v>2.3233885848046514E-4</v>
      </c>
      <c r="J1842" s="355">
        <v>3.872314308007752E-6</v>
      </c>
      <c r="K1842" s="355">
        <v>0</v>
      </c>
      <c r="M1842" s="364"/>
      <c r="N1842" s="364"/>
    </row>
    <row r="1843" spans="2:14" s="358" customFormat="1" x14ac:dyDescent="0.2">
      <c r="B1843" s="305">
        <v>41348.464583333334</v>
      </c>
      <c r="C1843" s="117" t="s">
        <v>612</v>
      </c>
      <c r="D1843" s="117" t="s">
        <v>551</v>
      </c>
      <c r="E1843" s="116"/>
      <c r="F1843" s="348">
        <v>1</v>
      </c>
      <c r="G1843" s="348">
        <v>51</v>
      </c>
      <c r="H1843" s="348">
        <v>51</v>
      </c>
      <c r="I1843" s="355">
        <v>1.9748802970839536E-4</v>
      </c>
      <c r="J1843" s="355">
        <v>3.872314308007752E-6</v>
      </c>
      <c r="K1843" s="355">
        <v>0</v>
      </c>
      <c r="M1843" s="364"/>
      <c r="N1843" s="364"/>
    </row>
    <row r="1844" spans="2:14" s="358" customFormat="1" x14ac:dyDescent="0.2">
      <c r="B1844" s="305">
        <v>41350.313888888886</v>
      </c>
      <c r="C1844" s="117" t="s">
        <v>743</v>
      </c>
      <c r="D1844" s="117" t="s">
        <v>554</v>
      </c>
      <c r="E1844" s="116"/>
      <c r="F1844" s="348">
        <v>420</v>
      </c>
      <c r="G1844" s="348">
        <v>148</v>
      </c>
      <c r="H1844" s="348">
        <v>62160</v>
      </c>
      <c r="I1844" s="355">
        <v>0.54091449008628001</v>
      </c>
      <c r="J1844" s="355">
        <v>3.6548276357181082E-3</v>
      </c>
      <c r="K1844" s="355">
        <v>0</v>
      </c>
      <c r="M1844" s="364"/>
      <c r="N1844" s="364"/>
    </row>
    <row r="1845" spans="2:14" s="358" customFormat="1" x14ac:dyDescent="0.2">
      <c r="B1845" s="305">
        <v>41347.461805555555</v>
      </c>
      <c r="C1845" s="117" t="s">
        <v>659</v>
      </c>
      <c r="D1845" s="117" t="s">
        <v>551</v>
      </c>
      <c r="E1845" s="116"/>
      <c r="F1845" s="348">
        <v>24</v>
      </c>
      <c r="G1845" s="348">
        <v>115</v>
      </c>
      <c r="H1845" s="348">
        <v>2760</v>
      </c>
      <c r="I1845" s="355">
        <v>1.0687587490101397E-2</v>
      </c>
      <c r="J1845" s="355">
        <v>9.2935543392186056E-5</v>
      </c>
      <c r="K1845" s="355">
        <v>0</v>
      </c>
      <c r="M1845" s="364"/>
      <c r="N1845" s="364"/>
    </row>
    <row r="1846" spans="2:14" s="358" customFormat="1" x14ac:dyDescent="0.2">
      <c r="B1846" s="305">
        <v>41348.402777777781</v>
      </c>
      <c r="C1846" s="117" t="s">
        <v>659</v>
      </c>
      <c r="D1846" s="117" t="s">
        <v>551</v>
      </c>
      <c r="E1846" s="116"/>
      <c r="F1846" s="348">
        <v>2</v>
      </c>
      <c r="G1846" s="348">
        <v>140</v>
      </c>
      <c r="H1846" s="348">
        <v>280</v>
      </c>
      <c r="I1846" s="355">
        <v>1.0842480062421707E-3</v>
      </c>
      <c r="J1846" s="355">
        <v>7.7446286160155041E-6</v>
      </c>
      <c r="K1846" s="355">
        <v>0</v>
      </c>
      <c r="M1846" s="364"/>
      <c r="N1846" s="364"/>
    </row>
    <row r="1847" spans="2:14" s="358" customFormat="1" x14ac:dyDescent="0.2">
      <c r="B1847" s="305">
        <v>41348.397222222222</v>
      </c>
      <c r="C1847" s="117" t="s">
        <v>727</v>
      </c>
      <c r="D1847" s="117" t="s">
        <v>554</v>
      </c>
      <c r="E1847" s="116"/>
      <c r="F1847" s="348">
        <v>125</v>
      </c>
      <c r="G1847" s="348">
        <v>133</v>
      </c>
      <c r="H1847" s="348">
        <v>16625</v>
      </c>
      <c r="I1847" s="355">
        <v>0.14467026058050847</v>
      </c>
      <c r="J1847" s="355">
        <v>1.0877463201541988E-3</v>
      </c>
      <c r="K1847" s="355">
        <v>0</v>
      </c>
      <c r="M1847" s="364"/>
      <c r="N1847" s="364"/>
    </row>
    <row r="1848" spans="2:14" s="358" customFormat="1" x14ac:dyDescent="0.2">
      <c r="B1848" s="305">
        <v>41345.565972222219</v>
      </c>
      <c r="C1848" s="117" t="s">
        <v>587</v>
      </c>
      <c r="D1848" s="117" t="s">
        <v>554</v>
      </c>
      <c r="E1848" s="116"/>
      <c r="F1848" s="348">
        <v>1</v>
      </c>
      <c r="G1848" s="348">
        <v>80</v>
      </c>
      <c r="H1848" s="348">
        <v>80</v>
      </c>
      <c r="I1848" s="355">
        <v>6.9615764489868728E-4</v>
      </c>
      <c r="J1848" s="355">
        <v>8.7019705612335906E-6</v>
      </c>
      <c r="K1848" s="355">
        <v>0</v>
      </c>
      <c r="M1848" s="364"/>
      <c r="N1848" s="364"/>
    </row>
    <row r="1849" spans="2:14" s="358" customFormat="1" x14ac:dyDescent="0.2">
      <c r="B1849" s="305">
        <v>41351.371527777781</v>
      </c>
      <c r="C1849" s="117" t="s">
        <v>812</v>
      </c>
      <c r="D1849" s="117" t="s">
        <v>542</v>
      </c>
      <c r="E1849" s="116"/>
      <c r="F1849" s="348">
        <v>83</v>
      </c>
      <c r="G1849" s="348">
        <v>115</v>
      </c>
      <c r="H1849" s="348">
        <v>9545</v>
      </c>
      <c r="I1849" s="355">
        <v>3.3249845855874371E-2</v>
      </c>
      <c r="J1849" s="355">
        <v>2.8912909439890758E-4</v>
      </c>
      <c r="K1849" s="355">
        <v>0</v>
      </c>
      <c r="M1849" s="364"/>
      <c r="N1849" s="364"/>
    </row>
    <row r="1850" spans="2:14" s="358" customFormat="1" x14ac:dyDescent="0.2">
      <c r="B1850" s="305">
        <v>41348.395833333336</v>
      </c>
      <c r="C1850" s="117" t="s">
        <v>727</v>
      </c>
      <c r="D1850" s="117" t="s">
        <v>554</v>
      </c>
      <c r="E1850" s="116"/>
      <c r="F1850" s="348">
        <v>70</v>
      </c>
      <c r="G1850" s="348">
        <v>320</v>
      </c>
      <c r="H1850" s="348">
        <v>22400</v>
      </c>
      <c r="I1850" s="355">
        <v>0.19492414057163246</v>
      </c>
      <c r="J1850" s="355">
        <v>6.0913793928635144E-4</v>
      </c>
      <c r="K1850" s="355">
        <v>0</v>
      </c>
      <c r="M1850" s="364"/>
      <c r="N1850" s="364"/>
    </row>
    <row r="1851" spans="2:14" s="358" customFormat="1" x14ac:dyDescent="0.2">
      <c r="B1851" s="305">
        <v>41348.40625</v>
      </c>
      <c r="C1851" s="117" t="s">
        <v>563</v>
      </c>
      <c r="D1851" s="117" t="s">
        <v>551</v>
      </c>
      <c r="E1851" s="116"/>
      <c r="F1851" s="348">
        <v>48</v>
      </c>
      <c r="G1851" s="348">
        <v>135</v>
      </c>
      <c r="H1851" s="348">
        <v>6480</v>
      </c>
      <c r="I1851" s="355">
        <v>2.5092596715890234E-2</v>
      </c>
      <c r="J1851" s="355">
        <v>1.8587108678437211E-4</v>
      </c>
      <c r="K1851" s="355">
        <v>0</v>
      </c>
      <c r="M1851" s="364"/>
      <c r="N1851" s="364"/>
    </row>
    <row r="1852" spans="2:14" s="358" customFormat="1" x14ac:dyDescent="0.2">
      <c r="B1852" s="305">
        <v>41348.472222222219</v>
      </c>
      <c r="C1852" s="117" t="s">
        <v>612</v>
      </c>
      <c r="D1852" s="117" t="s">
        <v>551</v>
      </c>
      <c r="E1852" s="116"/>
      <c r="F1852" s="348">
        <v>1</v>
      </c>
      <c r="G1852" s="348">
        <v>50</v>
      </c>
      <c r="H1852" s="348">
        <v>50</v>
      </c>
      <c r="I1852" s="355">
        <v>1.9361571540038762E-4</v>
      </c>
      <c r="J1852" s="355">
        <v>3.872314308007752E-6</v>
      </c>
      <c r="K1852" s="355">
        <v>0</v>
      </c>
      <c r="M1852" s="364"/>
      <c r="N1852" s="364"/>
    </row>
    <row r="1853" spans="2:14" s="358" customFormat="1" x14ac:dyDescent="0.2">
      <c r="B1853" s="305">
        <v>41348.422222222223</v>
      </c>
      <c r="C1853" s="117" t="s">
        <v>563</v>
      </c>
      <c r="D1853" s="117" t="s">
        <v>551</v>
      </c>
      <c r="E1853" s="116"/>
      <c r="F1853" s="348">
        <v>59</v>
      </c>
      <c r="G1853" s="348">
        <v>207</v>
      </c>
      <c r="H1853" s="348">
        <v>12213</v>
      </c>
      <c r="I1853" s="355">
        <v>4.7292574643698682E-2</v>
      </c>
      <c r="J1853" s="355">
        <v>2.284665441724574E-4</v>
      </c>
      <c r="K1853" s="355">
        <v>0</v>
      </c>
      <c r="M1853" s="364"/>
      <c r="N1853" s="364"/>
    </row>
    <row r="1854" spans="2:14" s="358" customFormat="1" x14ac:dyDescent="0.2">
      <c r="B1854" s="305">
        <v>41351.361111111109</v>
      </c>
      <c r="C1854" s="117" t="s">
        <v>798</v>
      </c>
      <c r="D1854" s="117" t="s">
        <v>554</v>
      </c>
      <c r="E1854" s="116"/>
      <c r="F1854" s="348">
        <v>4</v>
      </c>
      <c r="G1854" s="348">
        <v>140</v>
      </c>
      <c r="H1854" s="348">
        <v>560</v>
      </c>
      <c r="I1854" s="355">
        <v>4.8731035142908115E-3</v>
      </c>
      <c r="J1854" s="355">
        <v>3.4807882244934363E-5</v>
      </c>
      <c r="K1854" s="355">
        <v>0</v>
      </c>
      <c r="M1854" s="364"/>
      <c r="N1854" s="364"/>
    </row>
    <row r="1855" spans="2:14" s="358" customFormat="1" x14ac:dyDescent="0.2">
      <c r="B1855" s="305">
        <v>41348.53125</v>
      </c>
      <c r="C1855" s="117" t="s">
        <v>612</v>
      </c>
      <c r="D1855" s="117" t="s">
        <v>551</v>
      </c>
      <c r="E1855" s="116"/>
      <c r="F1855" s="348">
        <v>1</v>
      </c>
      <c r="G1855" s="348">
        <v>40</v>
      </c>
      <c r="H1855" s="348">
        <v>40</v>
      </c>
      <c r="I1855" s="355">
        <v>1.548925723203101E-4</v>
      </c>
      <c r="J1855" s="355">
        <v>3.872314308007752E-6</v>
      </c>
      <c r="K1855" s="355">
        <v>0</v>
      </c>
      <c r="M1855" s="364"/>
      <c r="N1855" s="364"/>
    </row>
    <row r="1856" spans="2:14" s="358" customFormat="1" x14ac:dyDescent="0.2">
      <c r="B1856" s="305">
        <v>41348.559027777781</v>
      </c>
      <c r="C1856" s="117" t="s">
        <v>727</v>
      </c>
      <c r="D1856" s="117" t="s">
        <v>554</v>
      </c>
      <c r="E1856" s="116"/>
      <c r="F1856" s="348">
        <v>3</v>
      </c>
      <c r="G1856" s="348">
        <v>50</v>
      </c>
      <c r="H1856" s="348">
        <v>150</v>
      </c>
      <c r="I1856" s="355">
        <v>1.3052955841850386E-3</v>
      </c>
      <c r="J1856" s="355">
        <v>2.6105911683700774E-5</v>
      </c>
      <c r="K1856" s="355">
        <v>0</v>
      </c>
      <c r="M1856" s="364"/>
      <c r="N1856" s="364"/>
    </row>
    <row r="1857" spans="2:14" s="358" customFormat="1" x14ac:dyDescent="0.2">
      <c r="B1857" s="305">
        <v>41348.559027777781</v>
      </c>
      <c r="C1857" s="117" t="s">
        <v>612</v>
      </c>
      <c r="D1857" s="117" t="s">
        <v>551</v>
      </c>
      <c r="E1857" s="116"/>
      <c r="F1857" s="348">
        <v>2</v>
      </c>
      <c r="G1857" s="348">
        <v>45</v>
      </c>
      <c r="H1857" s="348">
        <v>90</v>
      </c>
      <c r="I1857" s="355">
        <v>3.4850828772069772E-4</v>
      </c>
      <c r="J1857" s="355">
        <v>7.7446286160155041E-6</v>
      </c>
      <c r="K1857" s="355">
        <v>0</v>
      </c>
      <c r="M1857" s="364"/>
      <c r="N1857" s="364"/>
    </row>
    <row r="1858" spans="2:14" s="358" customFormat="1" x14ac:dyDescent="0.2">
      <c r="B1858" s="305">
        <v>41348.423611111109</v>
      </c>
      <c r="C1858" s="117" t="s">
        <v>663</v>
      </c>
      <c r="D1858" s="117" t="s">
        <v>551</v>
      </c>
      <c r="E1858" s="116"/>
      <c r="F1858" s="348">
        <v>2</v>
      </c>
      <c r="G1858" s="348">
        <v>40</v>
      </c>
      <c r="H1858" s="348">
        <v>80</v>
      </c>
      <c r="I1858" s="355">
        <v>3.097851446406202E-4</v>
      </c>
      <c r="J1858" s="355">
        <v>7.7446286160155041E-6</v>
      </c>
      <c r="K1858" s="355">
        <v>0</v>
      </c>
      <c r="M1858" s="364"/>
      <c r="N1858" s="364"/>
    </row>
    <row r="1859" spans="2:14" s="358" customFormat="1" x14ac:dyDescent="0.2">
      <c r="B1859" s="305">
        <v>41347.40625</v>
      </c>
      <c r="C1859" s="117" t="s">
        <v>612</v>
      </c>
      <c r="D1859" s="117" t="s">
        <v>551</v>
      </c>
      <c r="E1859" s="116"/>
      <c r="F1859" s="348">
        <v>3</v>
      </c>
      <c r="G1859" s="348">
        <v>120</v>
      </c>
      <c r="H1859" s="348">
        <v>360</v>
      </c>
      <c r="I1859" s="355">
        <v>1.3940331508827909E-3</v>
      </c>
      <c r="J1859" s="355">
        <v>1.1616942924023257E-5</v>
      </c>
      <c r="K1859" s="355">
        <v>0</v>
      </c>
      <c r="M1859" s="364"/>
      <c r="N1859" s="364"/>
    </row>
    <row r="1860" spans="2:14" s="358" customFormat="1" x14ac:dyDescent="0.2">
      <c r="B1860" s="305">
        <v>41348.574305555558</v>
      </c>
      <c r="C1860" s="117" t="s">
        <v>663</v>
      </c>
      <c r="D1860" s="117" t="s">
        <v>551</v>
      </c>
      <c r="E1860" s="116"/>
      <c r="F1860" s="348">
        <v>1</v>
      </c>
      <c r="G1860" s="348">
        <v>51</v>
      </c>
      <c r="H1860" s="348">
        <v>51</v>
      </c>
      <c r="I1860" s="355">
        <v>1.9748802970839536E-4</v>
      </c>
      <c r="J1860" s="355">
        <v>3.872314308007752E-6</v>
      </c>
      <c r="K1860" s="355">
        <v>0</v>
      </c>
      <c r="M1860" s="364"/>
      <c r="N1860" s="364"/>
    </row>
    <row r="1861" spans="2:14" s="358" customFormat="1" x14ac:dyDescent="0.2">
      <c r="B1861" s="305">
        <v>41352.395833333336</v>
      </c>
      <c r="C1861" s="117" t="s">
        <v>725</v>
      </c>
      <c r="D1861" s="117" t="s">
        <v>554</v>
      </c>
      <c r="E1861" s="116"/>
      <c r="F1861" s="348">
        <v>2</v>
      </c>
      <c r="G1861" s="348">
        <v>102</v>
      </c>
      <c r="H1861" s="348">
        <v>204</v>
      </c>
      <c r="I1861" s="355">
        <v>1.7752019944916526E-3</v>
      </c>
      <c r="J1861" s="355">
        <v>1.7403941122467181E-5</v>
      </c>
      <c r="K1861" s="355">
        <v>0</v>
      </c>
      <c r="M1861" s="364"/>
      <c r="N1861" s="364"/>
    </row>
    <row r="1862" spans="2:14" s="358" customFormat="1" x14ac:dyDescent="0.2">
      <c r="B1862" s="305">
        <v>41352.385416666664</v>
      </c>
      <c r="C1862" s="117" t="s">
        <v>665</v>
      </c>
      <c r="D1862" s="117" t="s">
        <v>554</v>
      </c>
      <c r="E1862" s="116"/>
      <c r="F1862" s="348">
        <v>5</v>
      </c>
      <c r="G1862" s="348">
        <v>485</v>
      </c>
      <c r="H1862" s="348">
        <v>2425</v>
      </c>
      <c r="I1862" s="355">
        <v>2.1102278610991457E-2</v>
      </c>
      <c r="J1862" s="355">
        <v>4.3509852806167955E-5</v>
      </c>
      <c r="K1862" s="355">
        <v>0</v>
      </c>
      <c r="M1862" s="364"/>
      <c r="N1862" s="364"/>
    </row>
    <row r="1863" spans="2:14" s="358" customFormat="1" x14ac:dyDescent="0.2">
      <c r="B1863" s="305">
        <v>41351.586805555555</v>
      </c>
      <c r="C1863" s="117" t="s">
        <v>707</v>
      </c>
      <c r="D1863" s="117" t="s">
        <v>554</v>
      </c>
      <c r="E1863" s="116"/>
      <c r="F1863" s="348">
        <v>5</v>
      </c>
      <c r="G1863" s="348">
        <v>75</v>
      </c>
      <c r="H1863" s="348">
        <v>375</v>
      </c>
      <c r="I1863" s="355">
        <v>3.2632389604625969E-3</v>
      </c>
      <c r="J1863" s="355">
        <v>4.3509852806167955E-5</v>
      </c>
      <c r="K1863" s="355">
        <v>0</v>
      </c>
      <c r="M1863" s="364"/>
      <c r="N1863" s="364"/>
    </row>
    <row r="1864" spans="2:14" s="358" customFormat="1" x14ac:dyDescent="0.2">
      <c r="B1864" s="305">
        <v>41351.520833333336</v>
      </c>
      <c r="C1864" s="117" t="s">
        <v>707</v>
      </c>
      <c r="D1864" s="117" t="s">
        <v>554</v>
      </c>
      <c r="E1864" s="116"/>
      <c r="F1864" s="348">
        <v>9</v>
      </c>
      <c r="G1864" s="348">
        <v>90</v>
      </c>
      <c r="H1864" s="348">
        <v>810</v>
      </c>
      <c r="I1864" s="355">
        <v>7.0485961545992092E-3</v>
      </c>
      <c r="J1864" s="355">
        <v>7.8317735051102317E-5</v>
      </c>
      <c r="K1864" s="355">
        <v>0</v>
      </c>
      <c r="M1864" s="364"/>
      <c r="N1864" s="364"/>
    </row>
    <row r="1865" spans="2:14" s="358" customFormat="1" x14ac:dyDescent="0.2">
      <c r="B1865" s="305">
        <v>41352.336805555555</v>
      </c>
      <c r="C1865" s="117" t="s">
        <v>707</v>
      </c>
      <c r="D1865" s="117" t="s">
        <v>554</v>
      </c>
      <c r="E1865" s="116"/>
      <c r="F1865" s="348">
        <v>3</v>
      </c>
      <c r="G1865" s="348">
        <v>61</v>
      </c>
      <c r="H1865" s="348">
        <v>183</v>
      </c>
      <c r="I1865" s="355">
        <v>1.5924606127057472E-3</v>
      </c>
      <c r="J1865" s="355">
        <v>2.6105911683700774E-5</v>
      </c>
      <c r="K1865" s="355">
        <v>0</v>
      </c>
      <c r="M1865" s="364"/>
      <c r="N1865" s="364"/>
    </row>
    <row r="1866" spans="2:14" s="358" customFormat="1" x14ac:dyDescent="0.2">
      <c r="B1866" s="305">
        <v>41352.586805555555</v>
      </c>
      <c r="C1866" s="117" t="s">
        <v>707</v>
      </c>
      <c r="D1866" s="117" t="s">
        <v>554</v>
      </c>
      <c r="E1866" s="116"/>
      <c r="F1866" s="348">
        <v>17</v>
      </c>
      <c r="G1866" s="348">
        <v>55</v>
      </c>
      <c r="H1866" s="348">
        <v>935</v>
      </c>
      <c r="I1866" s="355">
        <v>8.136342474753408E-3</v>
      </c>
      <c r="J1866" s="355">
        <v>1.4793349954097106E-4</v>
      </c>
      <c r="K1866" s="355">
        <v>0</v>
      </c>
      <c r="M1866" s="364"/>
      <c r="N1866" s="364"/>
    </row>
    <row r="1867" spans="2:14" s="358" customFormat="1" x14ac:dyDescent="0.2">
      <c r="B1867" s="305">
        <v>41352.520833333336</v>
      </c>
      <c r="C1867" s="117" t="s">
        <v>707</v>
      </c>
      <c r="D1867" s="117" t="s">
        <v>554</v>
      </c>
      <c r="E1867" s="116"/>
      <c r="F1867" s="348">
        <v>6</v>
      </c>
      <c r="G1867" s="348">
        <v>65</v>
      </c>
      <c r="H1867" s="348">
        <v>390</v>
      </c>
      <c r="I1867" s="355">
        <v>3.3937685188811005E-3</v>
      </c>
      <c r="J1867" s="355">
        <v>5.2211823367401547E-5</v>
      </c>
      <c r="K1867" s="355">
        <v>0</v>
      </c>
      <c r="M1867" s="364"/>
      <c r="N1867" s="364"/>
    </row>
    <row r="1868" spans="2:14" s="358" customFormat="1" x14ac:dyDescent="0.2">
      <c r="B1868" s="305">
        <v>41352.416666666664</v>
      </c>
      <c r="C1868" s="117" t="s">
        <v>707</v>
      </c>
      <c r="D1868" s="117" t="s">
        <v>554</v>
      </c>
      <c r="E1868" s="116"/>
      <c r="F1868" s="348">
        <v>1</v>
      </c>
      <c r="G1868" s="348">
        <v>50</v>
      </c>
      <c r="H1868" s="348">
        <v>50</v>
      </c>
      <c r="I1868" s="355">
        <v>4.3509852806167959E-4</v>
      </c>
      <c r="J1868" s="355">
        <v>8.7019705612335906E-6</v>
      </c>
      <c r="K1868" s="355">
        <v>0</v>
      </c>
      <c r="M1868" s="364"/>
      <c r="N1868" s="364"/>
    </row>
    <row r="1869" spans="2:14" s="358" customFormat="1" x14ac:dyDescent="0.2">
      <c r="B1869" s="305">
        <v>41352.385416666664</v>
      </c>
      <c r="C1869" s="117" t="s">
        <v>656</v>
      </c>
      <c r="D1869" s="117" t="s">
        <v>554</v>
      </c>
      <c r="E1869" s="116"/>
      <c r="F1869" s="348">
        <v>2</v>
      </c>
      <c r="G1869" s="348">
        <v>81</v>
      </c>
      <c r="H1869" s="348">
        <v>162</v>
      </c>
      <c r="I1869" s="355">
        <v>1.4097192309198419E-3</v>
      </c>
      <c r="J1869" s="355">
        <v>1.7403941122467181E-5</v>
      </c>
      <c r="K1869" s="355">
        <v>0</v>
      </c>
      <c r="M1869" s="364"/>
      <c r="N1869" s="364"/>
    </row>
    <row r="1870" spans="2:14" s="358" customFormat="1" x14ac:dyDescent="0.2">
      <c r="B1870" s="305">
        <v>41352.458333333336</v>
      </c>
      <c r="C1870" s="117" t="s">
        <v>656</v>
      </c>
      <c r="D1870" s="117" t="s">
        <v>554</v>
      </c>
      <c r="E1870" s="116"/>
      <c r="F1870" s="348">
        <v>1</v>
      </c>
      <c r="G1870" s="348">
        <v>82</v>
      </c>
      <c r="H1870" s="348">
        <v>82</v>
      </c>
      <c r="I1870" s="355">
        <v>7.1356158602115449E-4</v>
      </c>
      <c r="J1870" s="355">
        <v>8.7019705612335906E-6</v>
      </c>
      <c r="K1870" s="355">
        <v>0</v>
      </c>
      <c r="M1870" s="364"/>
      <c r="N1870" s="364"/>
    </row>
    <row r="1871" spans="2:14" s="358" customFormat="1" x14ac:dyDescent="0.2">
      <c r="B1871" s="305">
        <v>41352.503472222219</v>
      </c>
      <c r="C1871" s="117" t="s">
        <v>656</v>
      </c>
      <c r="D1871" s="117" t="s">
        <v>554</v>
      </c>
      <c r="E1871" s="116"/>
      <c r="F1871" s="348">
        <v>3</v>
      </c>
      <c r="G1871" s="348">
        <v>130</v>
      </c>
      <c r="H1871" s="348">
        <v>390</v>
      </c>
      <c r="I1871" s="355">
        <v>3.3937685188811005E-3</v>
      </c>
      <c r="J1871" s="355">
        <v>2.6105911683700774E-5</v>
      </c>
      <c r="K1871" s="355">
        <v>0</v>
      </c>
      <c r="M1871" s="364"/>
      <c r="N1871" s="364"/>
    </row>
    <row r="1872" spans="2:14" s="358" customFormat="1" x14ac:dyDescent="0.2">
      <c r="B1872" s="305">
        <v>41352.368055555555</v>
      </c>
      <c r="C1872" s="117" t="s">
        <v>707</v>
      </c>
      <c r="D1872" s="117" t="s">
        <v>554</v>
      </c>
      <c r="E1872" s="116"/>
      <c r="F1872" s="348">
        <v>58</v>
      </c>
      <c r="G1872" s="348">
        <v>205</v>
      </c>
      <c r="H1872" s="348">
        <v>11890</v>
      </c>
      <c r="I1872" s="355">
        <v>0.1034664299730674</v>
      </c>
      <c r="J1872" s="355">
        <v>5.0471429255154827E-4</v>
      </c>
      <c r="K1872" s="355">
        <v>0</v>
      </c>
      <c r="M1872" s="364"/>
      <c r="N1872" s="364"/>
    </row>
    <row r="1873" spans="2:14" s="358" customFormat="1" x14ac:dyDescent="0.2">
      <c r="B1873" s="305">
        <v>41352.357638888891</v>
      </c>
      <c r="C1873" s="117" t="s">
        <v>638</v>
      </c>
      <c r="D1873" s="117" t="s">
        <v>554</v>
      </c>
      <c r="E1873" s="116"/>
      <c r="F1873" s="348">
        <v>321</v>
      </c>
      <c r="G1873" s="348">
        <v>356.12149532710282</v>
      </c>
      <c r="H1873" s="348">
        <v>114315</v>
      </c>
      <c r="I1873" s="355">
        <v>0.99476576470741795</v>
      </c>
      <c r="J1873" s="355">
        <v>2.7933325501559828E-3</v>
      </c>
      <c r="K1873" s="355">
        <v>0</v>
      </c>
      <c r="M1873" s="364"/>
      <c r="N1873" s="364"/>
    </row>
    <row r="1874" spans="2:14" s="358" customFormat="1" x14ac:dyDescent="0.2">
      <c r="B1874" s="305">
        <v>41352.387499999997</v>
      </c>
      <c r="C1874" s="117" t="s">
        <v>611</v>
      </c>
      <c r="D1874" s="117" t="s">
        <v>551</v>
      </c>
      <c r="E1874" s="116"/>
      <c r="F1874" s="348">
        <v>70</v>
      </c>
      <c r="G1874" s="348">
        <v>447</v>
      </c>
      <c r="H1874" s="348">
        <v>31290</v>
      </c>
      <c r="I1874" s="355">
        <v>0.12116471469756257</v>
      </c>
      <c r="J1874" s="355">
        <v>2.7106200156054268E-4</v>
      </c>
      <c r="K1874" s="355">
        <v>0</v>
      </c>
      <c r="M1874" s="364"/>
      <c r="N1874" s="364"/>
    </row>
    <row r="1875" spans="2:14" s="358" customFormat="1" x14ac:dyDescent="0.2">
      <c r="B1875" s="305">
        <v>41353.354166666664</v>
      </c>
      <c r="C1875" s="117" t="s">
        <v>628</v>
      </c>
      <c r="D1875" s="117" t="s">
        <v>554</v>
      </c>
      <c r="E1875" s="116"/>
      <c r="F1875" s="348">
        <v>3</v>
      </c>
      <c r="G1875" s="348">
        <v>20</v>
      </c>
      <c r="H1875" s="348">
        <v>60</v>
      </c>
      <c r="I1875" s="355">
        <v>5.2211823367401549E-4</v>
      </c>
      <c r="J1875" s="355">
        <v>2.6105911683700774E-5</v>
      </c>
      <c r="K1875" s="355">
        <v>0</v>
      </c>
      <c r="M1875" s="364"/>
      <c r="N1875" s="364"/>
    </row>
    <row r="1876" spans="2:14" s="358" customFormat="1" x14ac:dyDescent="0.2">
      <c r="B1876" s="305">
        <v>41353.368055555555</v>
      </c>
      <c r="C1876" s="117" t="s">
        <v>762</v>
      </c>
      <c r="D1876" s="117" t="s">
        <v>551</v>
      </c>
      <c r="E1876" s="116"/>
      <c r="F1876" s="348">
        <v>2</v>
      </c>
      <c r="G1876" s="348">
        <v>55</v>
      </c>
      <c r="H1876" s="348">
        <v>110</v>
      </c>
      <c r="I1876" s="355">
        <v>4.2595457388085276E-4</v>
      </c>
      <c r="J1876" s="355">
        <v>7.7446286160155041E-6</v>
      </c>
      <c r="K1876" s="355">
        <v>0</v>
      </c>
      <c r="M1876" s="364"/>
      <c r="N1876" s="364"/>
    </row>
    <row r="1877" spans="2:14" s="358" customFormat="1" x14ac:dyDescent="0.2">
      <c r="B1877" s="305">
        <v>41353.420138888891</v>
      </c>
      <c r="C1877" s="117" t="s">
        <v>762</v>
      </c>
      <c r="D1877" s="117" t="s">
        <v>551</v>
      </c>
      <c r="E1877" s="116"/>
      <c r="F1877" s="348">
        <v>2</v>
      </c>
      <c r="G1877" s="348">
        <v>40</v>
      </c>
      <c r="H1877" s="348">
        <v>80</v>
      </c>
      <c r="I1877" s="355">
        <v>3.097851446406202E-4</v>
      </c>
      <c r="J1877" s="355">
        <v>7.7446286160155041E-6</v>
      </c>
      <c r="K1877" s="355">
        <v>0</v>
      </c>
      <c r="M1877" s="364"/>
      <c r="N1877" s="364"/>
    </row>
    <row r="1878" spans="2:14" s="358" customFormat="1" x14ac:dyDescent="0.2">
      <c r="B1878" s="305">
        <v>41353.392361111109</v>
      </c>
      <c r="C1878" s="117" t="s">
        <v>686</v>
      </c>
      <c r="D1878" s="117" t="s">
        <v>551</v>
      </c>
      <c r="E1878" s="116"/>
      <c r="F1878" s="348">
        <v>2</v>
      </c>
      <c r="G1878" s="348">
        <v>277</v>
      </c>
      <c r="H1878" s="348">
        <v>554</v>
      </c>
      <c r="I1878" s="355">
        <v>2.145262126636295E-3</v>
      </c>
      <c r="J1878" s="355">
        <v>7.7446286160155041E-6</v>
      </c>
      <c r="K1878" s="355">
        <v>0</v>
      </c>
      <c r="M1878" s="364"/>
      <c r="N1878" s="364"/>
    </row>
    <row r="1879" spans="2:14" s="358" customFormat="1" x14ac:dyDescent="0.2">
      <c r="B1879" s="305">
        <v>41352.456944444442</v>
      </c>
      <c r="C1879" s="117" t="s">
        <v>662</v>
      </c>
      <c r="D1879" s="117" t="s">
        <v>554</v>
      </c>
      <c r="E1879" s="116"/>
      <c r="F1879" s="348">
        <v>3</v>
      </c>
      <c r="G1879" s="348">
        <v>98</v>
      </c>
      <c r="H1879" s="348">
        <v>294</v>
      </c>
      <c r="I1879" s="355">
        <v>2.5583793450026757E-3</v>
      </c>
      <c r="J1879" s="355">
        <v>2.6105911683700774E-5</v>
      </c>
      <c r="K1879" s="355">
        <v>0</v>
      </c>
      <c r="M1879" s="364"/>
      <c r="N1879" s="364"/>
    </row>
    <row r="1880" spans="2:14" s="358" customFormat="1" x14ac:dyDescent="0.2">
      <c r="B1880" s="305">
        <v>41352.392361111109</v>
      </c>
      <c r="C1880" s="117" t="s">
        <v>598</v>
      </c>
      <c r="D1880" s="117" t="s">
        <v>551</v>
      </c>
      <c r="E1880" s="116"/>
      <c r="F1880" s="348">
        <v>11</v>
      </c>
      <c r="G1880" s="348">
        <v>50</v>
      </c>
      <c r="H1880" s="348">
        <v>550</v>
      </c>
      <c r="I1880" s="355">
        <v>2.1297728694042637E-3</v>
      </c>
      <c r="J1880" s="355">
        <v>4.2595457388085273E-5</v>
      </c>
      <c r="K1880" s="355">
        <v>0</v>
      </c>
      <c r="M1880" s="364"/>
      <c r="N1880" s="364"/>
    </row>
    <row r="1881" spans="2:14" s="358" customFormat="1" x14ac:dyDescent="0.2">
      <c r="B1881" s="305">
        <v>41352.380555555559</v>
      </c>
      <c r="C1881" s="117" t="s">
        <v>703</v>
      </c>
      <c r="D1881" s="117" t="s">
        <v>551</v>
      </c>
      <c r="E1881" s="116"/>
      <c r="F1881" s="348">
        <v>1</v>
      </c>
      <c r="G1881" s="348">
        <v>197</v>
      </c>
      <c r="H1881" s="348">
        <v>197</v>
      </c>
      <c r="I1881" s="355">
        <v>7.6284591867752723E-4</v>
      </c>
      <c r="J1881" s="355">
        <v>3.872314308007752E-6</v>
      </c>
      <c r="K1881" s="355">
        <v>0</v>
      </c>
      <c r="M1881" s="364"/>
      <c r="N1881" s="364"/>
    </row>
    <row r="1882" spans="2:14" s="358" customFormat="1" x14ac:dyDescent="0.2">
      <c r="B1882" s="305">
        <v>41353.392361111109</v>
      </c>
      <c r="C1882" s="117" t="s">
        <v>748</v>
      </c>
      <c r="D1882" s="117" t="s">
        <v>551</v>
      </c>
      <c r="E1882" s="116"/>
      <c r="F1882" s="348">
        <v>26</v>
      </c>
      <c r="G1882" s="348">
        <v>200</v>
      </c>
      <c r="H1882" s="348">
        <v>5200</v>
      </c>
      <c r="I1882" s="355">
        <v>2.0136034401640312E-2</v>
      </c>
      <c r="J1882" s="355">
        <v>1.0068017200820156E-4</v>
      </c>
      <c r="K1882" s="355">
        <v>0</v>
      </c>
      <c r="M1882" s="364"/>
      <c r="N1882" s="364"/>
    </row>
    <row r="1883" spans="2:14" s="358" customFormat="1" x14ac:dyDescent="0.2">
      <c r="B1883" s="305">
        <v>41353.375</v>
      </c>
      <c r="C1883" s="117" t="s">
        <v>707</v>
      </c>
      <c r="D1883" s="117" t="s">
        <v>554</v>
      </c>
      <c r="E1883" s="116"/>
      <c r="F1883" s="348">
        <v>2</v>
      </c>
      <c r="G1883" s="348">
        <v>60</v>
      </c>
      <c r="H1883" s="348">
        <v>120</v>
      </c>
      <c r="I1883" s="355">
        <v>1.044236467348031E-3</v>
      </c>
      <c r="J1883" s="355">
        <v>1.7403941122467181E-5</v>
      </c>
      <c r="K1883" s="355">
        <v>0</v>
      </c>
      <c r="M1883" s="364"/>
      <c r="N1883" s="364"/>
    </row>
    <row r="1884" spans="2:14" s="358" customFormat="1" x14ac:dyDescent="0.2">
      <c r="B1884" s="305">
        <v>41353.381944444445</v>
      </c>
      <c r="C1884" s="117" t="s">
        <v>641</v>
      </c>
      <c r="D1884" s="117" t="s">
        <v>551</v>
      </c>
      <c r="E1884" s="116"/>
      <c r="F1884" s="348">
        <v>18</v>
      </c>
      <c r="G1884" s="348">
        <v>187</v>
      </c>
      <c r="H1884" s="348">
        <v>3366</v>
      </c>
      <c r="I1884" s="355">
        <v>1.3034209960754094E-2</v>
      </c>
      <c r="J1884" s="355">
        <v>6.9701657544139542E-5</v>
      </c>
      <c r="K1884" s="355">
        <v>0</v>
      </c>
      <c r="M1884" s="364"/>
      <c r="N1884" s="364"/>
    </row>
    <row r="1885" spans="2:14" s="358" customFormat="1" x14ac:dyDescent="0.2">
      <c r="B1885" s="305">
        <v>41353.583333333336</v>
      </c>
      <c r="C1885" s="117" t="s">
        <v>707</v>
      </c>
      <c r="D1885" s="117" t="s">
        <v>554</v>
      </c>
      <c r="E1885" s="116"/>
      <c r="F1885" s="348">
        <v>5</v>
      </c>
      <c r="G1885" s="348">
        <v>30</v>
      </c>
      <c r="H1885" s="348">
        <v>150</v>
      </c>
      <c r="I1885" s="355">
        <v>1.3052955841850386E-3</v>
      </c>
      <c r="J1885" s="355">
        <v>4.3509852806167955E-5</v>
      </c>
      <c r="K1885" s="355">
        <v>0</v>
      </c>
      <c r="M1885" s="364"/>
      <c r="N1885" s="364"/>
    </row>
    <row r="1886" spans="2:14" s="358" customFormat="1" x14ac:dyDescent="0.2">
      <c r="B1886" s="305">
        <v>41353.618055555555</v>
      </c>
      <c r="C1886" s="117" t="s">
        <v>707</v>
      </c>
      <c r="D1886" s="117" t="s">
        <v>554</v>
      </c>
      <c r="E1886" s="116"/>
      <c r="F1886" s="348">
        <v>3</v>
      </c>
      <c r="G1886" s="348">
        <v>40</v>
      </c>
      <c r="H1886" s="348">
        <v>120</v>
      </c>
      <c r="I1886" s="355">
        <v>1.044236467348031E-3</v>
      </c>
      <c r="J1886" s="355">
        <v>2.6105911683700774E-5</v>
      </c>
      <c r="K1886" s="355">
        <v>0</v>
      </c>
      <c r="M1886" s="364"/>
      <c r="N1886" s="364"/>
    </row>
    <row r="1887" spans="2:14" s="358" customFormat="1" x14ac:dyDescent="0.2">
      <c r="B1887" s="305">
        <v>41353.520833333336</v>
      </c>
      <c r="C1887" s="117" t="s">
        <v>707</v>
      </c>
      <c r="D1887" s="117" t="s">
        <v>554</v>
      </c>
      <c r="E1887" s="116"/>
      <c r="F1887" s="348">
        <v>3</v>
      </c>
      <c r="G1887" s="348">
        <v>37</v>
      </c>
      <c r="H1887" s="348">
        <v>111</v>
      </c>
      <c r="I1887" s="355">
        <v>9.6591873229692868E-4</v>
      </c>
      <c r="J1887" s="355">
        <v>2.6105911683700774E-5</v>
      </c>
      <c r="K1887" s="355">
        <v>0</v>
      </c>
      <c r="M1887" s="364"/>
      <c r="N1887" s="364"/>
    </row>
    <row r="1888" spans="2:14" s="358" customFormat="1" x14ac:dyDescent="0.2">
      <c r="B1888" s="305">
        <v>41353.354166666664</v>
      </c>
      <c r="C1888" s="117" t="s">
        <v>616</v>
      </c>
      <c r="D1888" s="117" t="s">
        <v>554</v>
      </c>
      <c r="E1888" s="116"/>
      <c r="F1888" s="348">
        <v>14</v>
      </c>
      <c r="G1888" s="348">
        <v>280</v>
      </c>
      <c r="H1888" s="348">
        <v>3920</v>
      </c>
      <c r="I1888" s="355">
        <v>3.4111724600035677E-2</v>
      </c>
      <c r="J1888" s="355">
        <v>1.2182758785727028E-4</v>
      </c>
      <c r="K1888" s="355">
        <v>0</v>
      </c>
      <c r="M1888" s="364"/>
      <c r="N1888" s="364"/>
    </row>
    <row r="1889" spans="2:14" s="358" customFormat="1" x14ac:dyDescent="0.2">
      <c r="B1889" s="305">
        <v>41353.388888888891</v>
      </c>
      <c r="C1889" s="117" t="s">
        <v>680</v>
      </c>
      <c r="D1889" s="117" t="s">
        <v>554</v>
      </c>
      <c r="E1889" s="116"/>
      <c r="F1889" s="348">
        <v>191</v>
      </c>
      <c r="G1889" s="348">
        <v>337.4607329842932</v>
      </c>
      <c r="H1889" s="348">
        <v>64455</v>
      </c>
      <c r="I1889" s="355">
        <v>0.56088551252431118</v>
      </c>
      <c r="J1889" s="355">
        <v>1.6620763771956158E-3</v>
      </c>
      <c r="K1889" s="355">
        <v>0</v>
      </c>
      <c r="M1889" s="364"/>
      <c r="N1889" s="364"/>
    </row>
    <row r="1890" spans="2:14" s="358" customFormat="1" x14ac:dyDescent="0.2">
      <c r="B1890" s="305">
        <v>41353.381944444445</v>
      </c>
      <c r="C1890" s="117" t="s">
        <v>627</v>
      </c>
      <c r="D1890" s="117" t="s">
        <v>554</v>
      </c>
      <c r="E1890" s="116"/>
      <c r="F1890" s="348">
        <v>27</v>
      </c>
      <c r="G1890" s="348">
        <v>151</v>
      </c>
      <c r="H1890" s="348">
        <v>4077</v>
      </c>
      <c r="I1890" s="355">
        <v>3.5477933978149349E-2</v>
      </c>
      <c r="J1890" s="355">
        <v>2.3495320515330698E-4</v>
      </c>
      <c r="K1890" s="355">
        <v>0</v>
      </c>
      <c r="M1890" s="364"/>
      <c r="N1890" s="364"/>
    </row>
    <row r="1891" spans="2:14" s="358" customFormat="1" x14ac:dyDescent="0.2">
      <c r="B1891" s="305">
        <v>41354.368055555555</v>
      </c>
      <c r="C1891" s="117" t="s">
        <v>662</v>
      </c>
      <c r="D1891" s="117" t="s">
        <v>554</v>
      </c>
      <c r="E1891" s="116"/>
      <c r="F1891" s="348">
        <v>10</v>
      </c>
      <c r="G1891" s="348">
        <v>220</v>
      </c>
      <c r="H1891" s="348">
        <v>2200</v>
      </c>
      <c r="I1891" s="355">
        <v>1.91443352347139E-2</v>
      </c>
      <c r="J1891" s="355">
        <v>8.701970561233591E-5</v>
      </c>
      <c r="K1891" s="355">
        <v>0</v>
      </c>
      <c r="M1891" s="364"/>
      <c r="N1891" s="364"/>
    </row>
    <row r="1892" spans="2:14" s="358" customFormat="1" x14ac:dyDescent="0.2">
      <c r="B1892" s="305">
        <v>41352.375</v>
      </c>
      <c r="C1892" s="117" t="s">
        <v>683</v>
      </c>
      <c r="D1892" s="117" t="s">
        <v>554</v>
      </c>
      <c r="E1892" s="116"/>
      <c r="F1892" s="348">
        <v>863</v>
      </c>
      <c r="G1892" s="348">
        <v>297</v>
      </c>
      <c r="H1892" s="348">
        <v>256311</v>
      </c>
      <c r="I1892" s="355">
        <v>2.2304107765203431</v>
      </c>
      <c r="J1892" s="355">
        <v>7.5098005943445897E-3</v>
      </c>
      <c r="K1892" s="355">
        <v>0</v>
      </c>
      <c r="M1892" s="364"/>
      <c r="N1892" s="364"/>
    </row>
    <row r="1893" spans="2:14" s="358" customFormat="1" x14ac:dyDescent="0.2">
      <c r="B1893" s="305">
        <v>41353.402777777781</v>
      </c>
      <c r="C1893" s="117" t="s">
        <v>705</v>
      </c>
      <c r="D1893" s="117" t="s">
        <v>554</v>
      </c>
      <c r="E1893" s="116"/>
      <c r="F1893" s="348">
        <v>6</v>
      </c>
      <c r="G1893" s="348">
        <v>320</v>
      </c>
      <c r="H1893" s="348">
        <v>1920</v>
      </c>
      <c r="I1893" s="355">
        <v>1.6707783477568496E-2</v>
      </c>
      <c r="J1893" s="355">
        <v>5.2211823367401547E-5</v>
      </c>
      <c r="K1893" s="355">
        <v>0</v>
      </c>
      <c r="M1893" s="364"/>
      <c r="N1893" s="364"/>
    </row>
    <row r="1894" spans="2:14" s="358" customFormat="1" x14ac:dyDescent="0.2">
      <c r="B1894" s="305">
        <v>41353.392361111109</v>
      </c>
      <c r="C1894" s="117" t="s">
        <v>643</v>
      </c>
      <c r="D1894" s="117" t="s">
        <v>551</v>
      </c>
      <c r="E1894" s="116"/>
      <c r="F1894" s="348">
        <v>1</v>
      </c>
      <c r="G1894" s="348">
        <v>260</v>
      </c>
      <c r="H1894" s="348">
        <v>260</v>
      </c>
      <c r="I1894" s="355">
        <v>1.0068017200820156E-3</v>
      </c>
      <c r="J1894" s="355">
        <v>3.872314308007752E-6</v>
      </c>
      <c r="K1894" s="355">
        <v>0</v>
      </c>
      <c r="M1894" s="364"/>
      <c r="N1894" s="364"/>
    </row>
    <row r="1895" spans="2:14" s="358" customFormat="1" x14ac:dyDescent="0.2">
      <c r="B1895" s="305">
        <v>41353.46597222222</v>
      </c>
      <c r="C1895" s="117" t="s">
        <v>618</v>
      </c>
      <c r="D1895" s="117" t="s">
        <v>551</v>
      </c>
      <c r="E1895" s="116"/>
      <c r="F1895" s="348">
        <v>1</v>
      </c>
      <c r="G1895" s="348">
        <v>179</v>
      </c>
      <c r="H1895" s="348">
        <v>179</v>
      </c>
      <c r="I1895" s="355">
        <v>6.9314426113338762E-4</v>
      </c>
      <c r="J1895" s="355">
        <v>3.872314308007752E-6</v>
      </c>
      <c r="K1895" s="355">
        <v>0</v>
      </c>
      <c r="M1895" s="364"/>
      <c r="N1895" s="364"/>
    </row>
    <row r="1896" spans="2:14" s="358" customFormat="1" x14ac:dyDescent="0.2">
      <c r="B1896" s="305">
        <v>41354.420138888891</v>
      </c>
      <c r="C1896" s="117" t="s">
        <v>677</v>
      </c>
      <c r="D1896" s="117" t="s">
        <v>554</v>
      </c>
      <c r="E1896" s="116"/>
      <c r="F1896" s="348">
        <v>116</v>
      </c>
      <c r="G1896" s="348">
        <v>273</v>
      </c>
      <c r="H1896" s="348">
        <v>31668</v>
      </c>
      <c r="I1896" s="355">
        <v>0.27557400373314539</v>
      </c>
      <c r="J1896" s="355">
        <v>1.0094285851030965E-3</v>
      </c>
      <c r="K1896" s="355">
        <v>0</v>
      </c>
      <c r="M1896" s="364"/>
      <c r="N1896" s="364"/>
    </row>
    <row r="1897" spans="2:14" s="358" customFormat="1" x14ac:dyDescent="0.2">
      <c r="B1897" s="305">
        <v>41353.368055555555</v>
      </c>
      <c r="C1897" s="117" t="s">
        <v>616</v>
      </c>
      <c r="D1897" s="117" t="s">
        <v>554</v>
      </c>
      <c r="E1897" s="116"/>
      <c r="F1897" s="348">
        <v>34</v>
      </c>
      <c r="G1897" s="348">
        <v>290</v>
      </c>
      <c r="H1897" s="348">
        <v>9860</v>
      </c>
      <c r="I1897" s="355">
        <v>8.5801429733763215E-2</v>
      </c>
      <c r="J1897" s="355">
        <v>2.9586699908194211E-4</v>
      </c>
      <c r="K1897" s="355">
        <v>0</v>
      </c>
      <c r="M1897" s="364"/>
      <c r="N1897" s="364"/>
    </row>
    <row r="1898" spans="2:14" s="358" customFormat="1" x14ac:dyDescent="0.2">
      <c r="B1898" s="305">
        <v>41354.413888888892</v>
      </c>
      <c r="C1898" s="117" t="s">
        <v>638</v>
      </c>
      <c r="D1898" s="117" t="s">
        <v>554</v>
      </c>
      <c r="E1898" s="116"/>
      <c r="F1898" s="348">
        <v>74</v>
      </c>
      <c r="G1898" s="348">
        <v>396</v>
      </c>
      <c r="H1898" s="348">
        <v>29304</v>
      </c>
      <c r="I1898" s="355">
        <v>0.25500254532638916</v>
      </c>
      <c r="J1898" s="355">
        <v>6.4394582153128575E-4</v>
      </c>
      <c r="K1898" s="355">
        <v>0</v>
      </c>
      <c r="M1898" s="364"/>
      <c r="N1898" s="364"/>
    </row>
    <row r="1899" spans="2:14" s="358" customFormat="1" x14ac:dyDescent="0.2">
      <c r="B1899" s="305">
        <v>41352.385416666664</v>
      </c>
      <c r="C1899" s="117" t="s">
        <v>686</v>
      </c>
      <c r="D1899" s="117" t="s">
        <v>551</v>
      </c>
      <c r="E1899" s="116"/>
      <c r="F1899" s="348">
        <v>1</v>
      </c>
      <c r="G1899" s="348">
        <v>165</v>
      </c>
      <c r="H1899" s="348">
        <v>165</v>
      </c>
      <c r="I1899" s="355">
        <v>6.3893186082127919E-4</v>
      </c>
      <c r="J1899" s="355">
        <v>3.872314308007752E-6</v>
      </c>
      <c r="K1899" s="355">
        <v>0</v>
      </c>
      <c r="M1899" s="364"/>
      <c r="N1899" s="364"/>
    </row>
    <row r="1900" spans="2:14" s="358" customFormat="1" x14ac:dyDescent="0.2">
      <c r="B1900" s="305">
        <v>41352.590277777781</v>
      </c>
      <c r="C1900" s="117" t="s">
        <v>621</v>
      </c>
      <c r="D1900" s="117" t="s">
        <v>554</v>
      </c>
      <c r="E1900" s="116"/>
      <c r="F1900" s="348">
        <v>45</v>
      </c>
      <c r="G1900" s="348">
        <v>60</v>
      </c>
      <c r="H1900" s="348">
        <v>2700</v>
      </c>
      <c r="I1900" s="355">
        <v>2.3495320515330698E-2</v>
      </c>
      <c r="J1900" s="355">
        <v>3.9158867525551161E-4</v>
      </c>
      <c r="K1900" s="355">
        <v>0</v>
      </c>
      <c r="M1900" s="364"/>
      <c r="N1900" s="364"/>
    </row>
    <row r="1901" spans="2:14" s="358" customFormat="1" x14ac:dyDescent="0.2">
      <c r="B1901" s="305">
        <v>41353.375</v>
      </c>
      <c r="C1901" s="117" t="s">
        <v>618</v>
      </c>
      <c r="D1901" s="117" t="s">
        <v>551</v>
      </c>
      <c r="E1901" s="116"/>
      <c r="F1901" s="348">
        <v>5</v>
      </c>
      <c r="G1901" s="348">
        <v>120</v>
      </c>
      <c r="H1901" s="348">
        <v>600</v>
      </c>
      <c r="I1901" s="355">
        <v>2.3233885848046513E-3</v>
      </c>
      <c r="J1901" s="355">
        <v>1.9361571540038763E-5</v>
      </c>
      <c r="K1901" s="355">
        <v>0</v>
      </c>
      <c r="M1901" s="364"/>
      <c r="N1901" s="364"/>
    </row>
    <row r="1902" spans="2:14" s="358" customFormat="1" x14ac:dyDescent="0.2">
      <c r="B1902" s="305">
        <v>41354.361111111109</v>
      </c>
      <c r="C1902" s="117" t="s">
        <v>707</v>
      </c>
      <c r="D1902" s="117" t="s">
        <v>554</v>
      </c>
      <c r="E1902" s="116"/>
      <c r="F1902" s="348">
        <v>35</v>
      </c>
      <c r="G1902" s="348">
        <v>343</v>
      </c>
      <c r="H1902" s="348">
        <v>12005</v>
      </c>
      <c r="I1902" s="355">
        <v>0.10446715658760926</v>
      </c>
      <c r="J1902" s="355">
        <v>3.0456896964317572E-4</v>
      </c>
      <c r="K1902" s="355">
        <v>0</v>
      </c>
      <c r="M1902" s="364"/>
      <c r="N1902" s="364"/>
    </row>
    <row r="1903" spans="2:14" s="358" customFormat="1" x14ac:dyDescent="0.2">
      <c r="B1903" s="305">
        <v>41352.416666666664</v>
      </c>
      <c r="C1903" s="117" t="s">
        <v>608</v>
      </c>
      <c r="D1903" s="117" t="s">
        <v>554</v>
      </c>
      <c r="E1903" s="116"/>
      <c r="F1903" s="348">
        <v>1</v>
      </c>
      <c r="G1903" s="348">
        <v>65</v>
      </c>
      <c r="H1903" s="348">
        <v>65</v>
      </c>
      <c r="I1903" s="355">
        <v>5.6562808648018346E-4</v>
      </c>
      <c r="J1903" s="355">
        <v>8.7019705612335906E-6</v>
      </c>
      <c r="K1903" s="355">
        <v>0</v>
      </c>
      <c r="M1903" s="364"/>
      <c r="N1903" s="364"/>
    </row>
    <row r="1904" spans="2:14" s="358" customFormat="1" x14ac:dyDescent="0.2">
      <c r="B1904" s="305">
        <v>41352.427083333336</v>
      </c>
      <c r="C1904" s="117" t="s">
        <v>672</v>
      </c>
      <c r="D1904" s="117" t="s">
        <v>551</v>
      </c>
      <c r="E1904" s="116"/>
      <c r="F1904" s="348">
        <v>3</v>
      </c>
      <c r="G1904" s="348">
        <v>225</v>
      </c>
      <c r="H1904" s="348">
        <v>675</v>
      </c>
      <c r="I1904" s="355">
        <v>2.6138121579052328E-3</v>
      </c>
      <c r="J1904" s="355">
        <v>1.1616942924023257E-5</v>
      </c>
      <c r="K1904" s="355">
        <v>0</v>
      </c>
      <c r="M1904" s="364"/>
      <c r="N1904" s="364"/>
    </row>
    <row r="1905" spans="2:14" s="358" customFormat="1" x14ac:dyDescent="0.2">
      <c r="B1905" s="305">
        <v>41352.399305555555</v>
      </c>
      <c r="C1905" s="117" t="s">
        <v>631</v>
      </c>
      <c r="D1905" s="117" t="s">
        <v>542</v>
      </c>
      <c r="E1905" s="116"/>
      <c r="F1905" s="348">
        <v>10</v>
      </c>
      <c r="G1905" s="348">
        <v>205</v>
      </c>
      <c r="H1905" s="348">
        <v>2050</v>
      </c>
      <c r="I1905" s="355">
        <v>7.1411402833465127E-3</v>
      </c>
      <c r="J1905" s="355">
        <v>3.4834830650470796E-5</v>
      </c>
      <c r="K1905" s="355">
        <v>0</v>
      </c>
      <c r="M1905" s="364"/>
      <c r="N1905" s="364"/>
    </row>
    <row r="1906" spans="2:14" s="358" customFormat="1" x14ac:dyDescent="0.2">
      <c r="B1906" s="305">
        <v>41354.401388888888</v>
      </c>
      <c r="C1906" s="117" t="s">
        <v>748</v>
      </c>
      <c r="D1906" s="117" t="s">
        <v>551</v>
      </c>
      <c r="E1906" s="116"/>
      <c r="F1906" s="348">
        <v>80</v>
      </c>
      <c r="G1906" s="348">
        <v>244</v>
      </c>
      <c r="H1906" s="348">
        <v>19520</v>
      </c>
      <c r="I1906" s="355">
        <v>7.5587575292311332E-2</v>
      </c>
      <c r="J1906" s="355">
        <v>3.097851446406202E-4</v>
      </c>
      <c r="K1906" s="355">
        <v>0</v>
      </c>
      <c r="M1906" s="364"/>
      <c r="N1906" s="364"/>
    </row>
    <row r="1907" spans="2:14" s="358" customFormat="1" x14ac:dyDescent="0.2">
      <c r="B1907" s="305">
        <v>41352.5625</v>
      </c>
      <c r="C1907" s="117" t="s">
        <v>631</v>
      </c>
      <c r="D1907" s="117" t="s">
        <v>542</v>
      </c>
      <c r="E1907" s="116"/>
      <c r="F1907" s="348">
        <v>5</v>
      </c>
      <c r="G1907" s="348">
        <v>105</v>
      </c>
      <c r="H1907" s="348">
        <v>525</v>
      </c>
      <c r="I1907" s="355">
        <v>1.8288286091497166E-3</v>
      </c>
      <c r="J1907" s="355">
        <v>1.7417415325235398E-5</v>
      </c>
      <c r="K1907" s="355">
        <v>0</v>
      </c>
      <c r="M1907" s="364"/>
      <c r="N1907" s="364"/>
    </row>
    <row r="1908" spans="2:14" s="358" customFormat="1" x14ac:dyDescent="0.2">
      <c r="B1908" s="305">
        <v>41352.517361111109</v>
      </c>
      <c r="C1908" s="117" t="s">
        <v>608</v>
      </c>
      <c r="D1908" s="117" t="s">
        <v>554</v>
      </c>
      <c r="E1908" s="116"/>
      <c r="F1908" s="348">
        <v>2</v>
      </c>
      <c r="G1908" s="348">
        <v>30</v>
      </c>
      <c r="H1908" s="348">
        <v>60</v>
      </c>
      <c r="I1908" s="355">
        <v>5.2211823367401549E-4</v>
      </c>
      <c r="J1908" s="355">
        <v>1.7403941122467181E-5</v>
      </c>
      <c r="K1908" s="355">
        <v>0</v>
      </c>
      <c r="M1908" s="364"/>
      <c r="N1908" s="364"/>
    </row>
    <row r="1909" spans="2:14" s="358" customFormat="1" x14ac:dyDescent="0.2">
      <c r="B1909" s="305">
        <v>41352.548611111109</v>
      </c>
      <c r="C1909" s="117" t="s">
        <v>608</v>
      </c>
      <c r="D1909" s="117" t="s">
        <v>554</v>
      </c>
      <c r="E1909" s="116"/>
      <c r="F1909" s="348">
        <v>1</v>
      </c>
      <c r="G1909" s="348">
        <v>65</v>
      </c>
      <c r="H1909" s="348">
        <v>65</v>
      </c>
      <c r="I1909" s="355">
        <v>5.6562808648018346E-4</v>
      </c>
      <c r="J1909" s="355">
        <v>8.7019705612335906E-6</v>
      </c>
      <c r="K1909" s="355">
        <v>0</v>
      </c>
      <c r="M1909" s="364"/>
      <c r="N1909" s="364"/>
    </row>
    <row r="1910" spans="2:14" s="358" customFormat="1" x14ac:dyDescent="0.2">
      <c r="B1910" s="305">
        <v>41351.713888888888</v>
      </c>
      <c r="C1910" s="117" t="s">
        <v>603</v>
      </c>
      <c r="D1910" s="117" t="s">
        <v>542</v>
      </c>
      <c r="E1910" s="116"/>
      <c r="F1910" s="348">
        <v>187</v>
      </c>
      <c r="G1910" s="348">
        <v>136.67914438502675</v>
      </c>
      <c r="H1910" s="348">
        <v>25559</v>
      </c>
      <c r="I1910" s="355">
        <v>8.9034343659538301E-2</v>
      </c>
      <c r="J1910" s="355">
        <v>6.514113331638038E-4</v>
      </c>
      <c r="K1910" s="355">
        <v>0</v>
      </c>
      <c r="M1910" s="364"/>
      <c r="N1910" s="364"/>
    </row>
    <row r="1911" spans="2:14" s="358" customFormat="1" x14ac:dyDescent="0.2">
      <c r="B1911" s="305">
        <v>41351.46875</v>
      </c>
      <c r="C1911" s="117" t="s">
        <v>798</v>
      </c>
      <c r="D1911" s="117" t="s">
        <v>554</v>
      </c>
      <c r="E1911" s="116"/>
      <c r="F1911" s="348">
        <v>28</v>
      </c>
      <c r="G1911" s="348">
        <v>50</v>
      </c>
      <c r="H1911" s="348">
        <v>1400</v>
      </c>
      <c r="I1911" s="355">
        <v>1.2182758785727029E-2</v>
      </c>
      <c r="J1911" s="355">
        <v>2.4365517571454056E-4</v>
      </c>
      <c r="K1911" s="355">
        <v>0</v>
      </c>
      <c r="M1911" s="364"/>
      <c r="N1911" s="364"/>
    </row>
    <row r="1912" spans="2:14" s="358" customFormat="1" x14ac:dyDescent="0.2">
      <c r="B1912" s="305">
        <v>41352.461805555555</v>
      </c>
      <c r="C1912" s="117" t="s">
        <v>649</v>
      </c>
      <c r="D1912" s="117" t="s">
        <v>551</v>
      </c>
      <c r="E1912" s="116"/>
      <c r="F1912" s="348">
        <v>913</v>
      </c>
      <c r="G1912" s="348">
        <v>80.192771084337352</v>
      </c>
      <c r="H1912" s="348">
        <v>73216</v>
      </c>
      <c r="I1912" s="355">
        <v>0.28351536437509561</v>
      </c>
      <c r="J1912" s="355">
        <v>3.535422963211078E-3</v>
      </c>
      <c r="K1912" s="355">
        <v>0</v>
      </c>
      <c r="M1912" s="364"/>
      <c r="N1912" s="364"/>
    </row>
    <row r="1913" spans="2:14" s="358" customFormat="1" x14ac:dyDescent="0.2">
      <c r="B1913" s="305">
        <v>41353.413888888892</v>
      </c>
      <c r="C1913" s="117" t="s">
        <v>649</v>
      </c>
      <c r="D1913" s="117" t="s">
        <v>551</v>
      </c>
      <c r="E1913" s="116"/>
      <c r="F1913" s="348">
        <v>671</v>
      </c>
      <c r="G1913" s="348">
        <v>80.271236959761552</v>
      </c>
      <c r="H1913" s="348">
        <v>53862</v>
      </c>
      <c r="I1913" s="355">
        <v>0.20857059325791355</v>
      </c>
      <c r="J1913" s="355">
        <v>2.598322900673202E-3</v>
      </c>
      <c r="K1913" s="355">
        <v>0</v>
      </c>
      <c r="M1913" s="364"/>
      <c r="N1913" s="364"/>
    </row>
    <row r="1914" spans="2:14" s="358" customFormat="1" x14ac:dyDescent="0.2">
      <c r="B1914" s="305">
        <v>41353.409722222219</v>
      </c>
      <c r="C1914" s="117" t="s">
        <v>702</v>
      </c>
      <c r="D1914" s="117" t="s">
        <v>554</v>
      </c>
      <c r="E1914" s="116"/>
      <c r="F1914" s="348">
        <v>44</v>
      </c>
      <c r="G1914" s="348">
        <v>90</v>
      </c>
      <c r="H1914" s="348">
        <v>3960</v>
      </c>
      <c r="I1914" s="355">
        <v>3.4459803422485023E-2</v>
      </c>
      <c r="J1914" s="355">
        <v>3.8288670469427801E-4</v>
      </c>
      <c r="K1914" s="355">
        <v>0</v>
      </c>
      <c r="M1914" s="364"/>
      <c r="N1914" s="364"/>
    </row>
    <row r="1915" spans="2:14" s="358" customFormat="1" x14ac:dyDescent="0.2">
      <c r="B1915" s="305">
        <v>41354.409722222219</v>
      </c>
      <c r="C1915" s="117" t="s">
        <v>702</v>
      </c>
      <c r="D1915" s="117" t="s">
        <v>554</v>
      </c>
      <c r="E1915" s="116"/>
      <c r="F1915" s="348">
        <v>51</v>
      </c>
      <c r="G1915" s="348">
        <v>10</v>
      </c>
      <c r="H1915" s="348">
        <v>510</v>
      </c>
      <c r="I1915" s="355">
        <v>4.4380049862291319E-3</v>
      </c>
      <c r="J1915" s="355">
        <v>4.4380049862291314E-4</v>
      </c>
      <c r="K1915" s="355">
        <v>0</v>
      </c>
      <c r="M1915" s="364"/>
      <c r="N1915" s="364"/>
    </row>
    <row r="1916" spans="2:14" s="358" customFormat="1" x14ac:dyDescent="0.2">
      <c r="B1916" s="305">
        <v>41352.368055555555</v>
      </c>
      <c r="C1916" s="117" t="s">
        <v>592</v>
      </c>
      <c r="D1916" s="117" t="s">
        <v>554</v>
      </c>
      <c r="E1916" s="116"/>
      <c r="F1916" s="348">
        <v>2</v>
      </c>
      <c r="G1916" s="348">
        <v>70</v>
      </c>
      <c r="H1916" s="348">
        <v>140</v>
      </c>
      <c r="I1916" s="355">
        <v>1.2182758785727029E-3</v>
      </c>
      <c r="J1916" s="355">
        <v>1.7403941122467181E-5</v>
      </c>
      <c r="K1916" s="355">
        <v>0</v>
      </c>
      <c r="M1916" s="364"/>
      <c r="N1916" s="364"/>
    </row>
    <row r="1917" spans="2:14" s="358" customFormat="1" x14ac:dyDescent="0.2">
      <c r="B1917" s="305">
        <v>41351.444444444445</v>
      </c>
      <c r="C1917" s="117" t="s">
        <v>645</v>
      </c>
      <c r="D1917" s="117" t="s">
        <v>554</v>
      </c>
      <c r="E1917" s="116"/>
      <c r="F1917" s="348">
        <v>2</v>
      </c>
      <c r="G1917" s="348">
        <v>75</v>
      </c>
      <c r="H1917" s="348">
        <v>150</v>
      </c>
      <c r="I1917" s="355">
        <v>1.3052955841850386E-3</v>
      </c>
      <c r="J1917" s="355">
        <v>1.7403941122467181E-5</v>
      </c>
      <c r="K1917" s="355">
        <v>0</v>
      </c>
      <c r="M1917" s="364"/>
      <c r="N1917" s="364"/>
    </row>
    <row r="1918" spans="2:14" s="358" customFormat="1" x14ac:dyDescent="0.2">
      <c r="B1918" s="305">
        <v>41352.520833333336</v>
      </c>
      <c r="C1918" s="117" t="s">
        <v>592</v>
      </c>
      <c r="D1918" s="117" t="s">
        <v>554</v>
      </c>
      <c r="E1918" s="116"/>
      <c r="F1918" s="348">
        <v>1</v>
      </c>
      <c r="G1918" s="348">
        <v>90</v>
      </c>
      <c r="H1918" s="348">
        <v>90</v>
      </c>
      <c r="I1918" s="355">
        <v>7.8317735051102323E-4</v>
      </c>
      <c r="J1918" s="355">
        <v>8.7019705612335906E-6</v>
      </c>
      <c r="K1918" s="355">
        <v>0</v>
      </c>
      <c r="M1918" s="364"/>
      <c r="N1918" s="364"/>
    </row>
    <row r="1919" spans="2:14" s="358" customFormat="1" x14ac:dyDescent="0.2">
      <c r="B1919" s="305">
        <v>41352.395833333336</v>
      </c>
      <c r="C1919" s="117" t="s">
        <v>592</v>
      </c>
      <c r="D1919" s="117" t="s">
        <v>554</v>
      </c>
      <c r="E1919" s="116"/>
      <c r="F1919" s="348">
        <v>1</v>
      </c>
      <c r="G1919" s="348">
        <v>120</v>
      </c>
      <c r="H1919" s="348">
        <v>120</v>
      </c>
      <c r="I1919" s="355">
        <v>1.044236467348031E-3</v>
      </c>
      <c r="J1919" s="355">
        <v>8.7019705612335906E-6</v>
      </c>
      <c r="K1919" s="355">
        <v>0</v>
      </c>
      <c r="M1919" s="364"/>
      <c r="N1919" s="364"/>
    </row>
    <row r="1920" spans="2:14" s="358" customFormat="1" x14ac:dyDescent="0.2">
      <c r="B1920" s="305">
        <v>41352.600694444445</v>
      </c>
      <c r="C1920" s="117" t="s">
        <v>592</v>
      </c>
      <c r="D1920" s="117" t="s">
        <v>554</v>
      </c>
      <c r="E1920" s="116"/>
      <c r="F1920" s="348">
        <v>1</v>
      </c>
      <c r="G1920" s="348">
        <v>45</v>
      </c>
      <c r="H1920" s="348">
        <v>45</v>
      </c>
      <c r="I1920" s="355">
        <v>3.9158867525551161E-4</v>
      </c>
      <c r="J1920" s="355">
        <v>8.7019705612335906E-6</v>
      </c>
      <c r="K1920" s="355">
        <v>0</v>
      </c>
      <c r="M1920" s="364"/>
      <c r="N1920" s="364"/>
    </row>
    <row r="1921" spans="2:14" s="358" customFormat="1" x14ac:dyDescent="0.2">
      <c r="B1921" s="305">
        <v>41352.486111111109</v>
      </c>
      <c r="C1921" s="117" t="s">
        <v>592</v>
      </c>
      <c r="D1921" s="117" t="s">
        <v>554</v>
      </c>
      <c r="E1921" s="116"/>
      <c r="F1921" s="348">
        <v>2</v>
      </c>
      <c r="G1921" s="348">
        <v>31</v>
      </c>
      <c r="H1921" s="348">
        <v>62</v>
      </c>
      <c r="I1921" s="355">
        <v>5.395221747964827E-4</v>
      </c>
      <c r="J1921" s="355">
        <v>1.7403941122467181E-5</v>
      </c>
      <c r="K1921" s="355">
        <v>0</v>
      </c>
      <c r="M1921" s="364"/>
      <c r="N1921" s="364"/>
    </row>
    <row r="1922" spans="2:14" s="358" customFormat="1" x14ac:dyDescent="0.2">
      <c r="B1922" s="305">
        <v>41352.524305555555</v>
      </c>
      <c r="C1922" s="117" t="s">
        <v>592</v>
      </c>
      <c r="D1922" s="117" t="s">
        <v>554</v>
      </c>
      <c r="E1922" s="116"/>
      <c r="F1922" s="348">
        <v>1</v>
      </c>
      <c r="G1922" s="348">
        <v>94</v>
      </c>
      <c r="H1922" s="348">
        <v>94</v>
      </c>
      <c r="I1922" s="355">
        <v>8.1798523275595754E-4</v>
      </c>
      <c r="J1922" s="355">
        <v>8.7019705612335906E-6</v>
      </c>
      <c r="K1922" s="355">
        <v>0</v>
      </c>
      <c r="M1922" s="364"/>
      <c r="N1922" s="364"/>
    </row>
    <row r="1923" spans="2:14" s="358" customFormat="1" x14ac:dyDescent="0.2">
      <c r="B1923" s="305">
        <v>41352.381944444445</v>
      </c>
      <c r="C1923" s="117" t="s">
        <v>638</v>
      </c>
      <c r="D1923" s="117" t="s">
        <v>554</v>
      </c>
      <c r="E1923" s="116"/>
      <c r="F1923" s="348">
        <v>178</v>
      </c>
      <c r="G1923" s="348">
        <v>260</v>
      </c>
      <c r="H1923" s="348">
        <v>46280</v>
      </c>
      <c r="I1923" s="355">
        <v>0.40272719757389058</v>
      </c>
      <c r="J1923" s="355">
        <v>1.5489507598995794E-3</v>
      </c>
      <c r="K1923" s="355">
        <v>0</v>
      </c>
      <c r="M1923" s="364"/>
      <c r="N1923" s="364"/>
    </row>
    <row r="1924" spans="2:14" s="358" customFormat="1" x14ac:dyDescent="0.2">
      <c r="B1924" s="305">
        <v>41339.564583333333</v>
      </c>
      <c r="C1924" s="117" t="s">
        <v>559</v>
      </c>
      <c r="D1924" s="117" t="s">
        <v>551</v>
      </c>
      <c r="E1924" s="116"/>
      <c r="F1924" s="348">
        <v>1</v>
      </c>
      <c r="G1924" s="348">
        <v>67</v>
      </c>
      <c r="H1924" s="348">
        <v>67</v>
      </c>
      <c r="I1924" s="355">
        <v>2.5944505863651943E-4</v>
      </c>
      <c r="J1924" s="355">
        <v>3.872314308007752E-6</v>
      </c>
      <c r="K1924" s="355">
        <v>0</v>
      </c>
      <c r="M1924" s="364"/>
      <c r="N1924" s="364"/>
    </row>
    <row r="1925" spans="2:14" s="358" customFormat="1" x14ac:dyDescent="0.2">
      <c r="B1925" s="305">
        <v>41352.413194444445</v>
      </c>
      <c r="C1925" s="117" t="s">
        <v>709</v>
      </c>
      <c r="D1925" s="117" t="s">
        <v>542</v>
      </c>
      <c r="E1925" s="116"/>
      <c r="F1925" s="348">
        <v>111</v>
      </c>
      <c r="G1925" s="348">
        <v>350</v>
      </c>
      <c r="H1925" s="348">
        <v>38850</v>
      </c>
      <c r="I1925" s="355">
        <v>0.13533331707707902</v>
      </c>
      <c r="J1925" s="355">
        <v>3.8666662022022579E-4</v>
      </c>
      <c r="K1925" s="355">
        <v>0</v>
      </c>
      <c r="M1925" s="364"/>
      <c r="N1925" s="364"/>
    </row>
    <row r="1926" spans="2:14" s="358" customFormat="1" x14ac:dyDescent="0.2">
      <c r="B1926" s="305">
        <v>41354.35833333333</v>
      </c>
      <c r="C1926" s="117" t="s">
        <v>707</v>
      </c>
      <c r="D1926" s="117" t="s">
        <v>554</v>
      </c>
      <c r="E1926" s="116"/>
      <c r="F1926" s="348">
        <v>390</v>
      </c>
      <c r="G1926" s="348">
        <v>359</v>
      </c>
      <c r="H1926" s="348">
        <v>140010</v>
      </c>
      <c r="I1926" s="355">
        <v>1.2183628982783152</v>
      </c>
      <c r="J1926" s="355">
        <v>3.3937685188811005E-3</v>
      </c>
      <c r="K1926" s="355">
        <v>0</v>
      </c>
      <c r="M1926" s="364"/>
      <c r="N1926" s="364"/>
    </row>
    <row r="1927" spans="2:14" s="358" customFormat="1" x14ac:dyDescent="0.2">
      <c r="B1927" s="305">
        <v>41351.421527777777</v>
      </c>
      <c r="C1927" s="117" t="s">
        <v>594</v>
      </c>
      <c r="D1927" s="117" t="s">
        <v>551</v>
      </c>
      <c r="E1927" s="116"/>
      <c r="F1927" s="348">
        <v>41</v>
      </c>
      <c r="G1927" s="348">
        <v>389</v>
      </c>
      <c r="H1927" s="348">
        <v>15949</v>
      </c>
      <c r="I1927" s="355">
        <v>6.1759540898415642E-2</v>
      </c>
      <c r="J1927" s="355">
        <v>1.5876488662831784E-4</v>
      </c>
      <c r="K1927" s="355">
        <v>0</v>
      </c>
      <c r="M1927" s="364"/>
      <c r="N1927" s="364"/>
    </row>
    <row r="1928" spans="2:14" s="358" customFormat="1" x14ac:dyDescent="0.2">
      <c r="B1928" s="305">
        <v>41338.381944444445</v>
      </c>
      <c r="C1928" s="117" t="s">
        <v>627</v>
      </c>
      <c r="D1928" s="117" t="s">
        <v>554</v>
      </c>
      <c r="E1928" s="116"/>
      <c r="F1928" s="348">
        <v>8</v>
      </c>
      <c r="G1928" s="348">
        <v>130</v>
      </c>
      <c r="H1928" s="348">
        <v>1040</v>
      </c>
      <c r="I1928" s="355">
        <v>9.0500493836829354E-3</v>
      </c>
      <c r="J1928" s="355">
        <v>6.9615764489868725E-5</v>
      </c>
      <c r="K1928" s="355">
        <v>0</v>
      </c>
      <c r="M1928" s="364"/>
      <c r="N1928" s="364"/>
    </row>
    <row r="1929" spans="2:14" s="358" customFormat="1" x14ac:dyDescent="0.2">
      <c r="B1929" s="305">
        <v>41343.354166666664</v>
      </c>
      <c r="C1929" s="117" t="s">
        <v>595</v>
      </c>
      <c r="D1929" s="117" t="s">
        <v>554</v>
      </c>
      <c r="E1929" s="116"/>
      <c r="F1929" s="348">
        <v>279</v>
      </c>
      <c r="G1929" s="348">
        <v>417</v>
      </c>
      <c r="H1929" s="348">
        <v>116343</v>
      </c>
      <c r="I1929" s="355">
        <v>1.0124133610055996</v>
      </c>
      <c r="J1929" s="355">
        <v>2.4278497865841721E-3</v>
      </c>
      <c r="K1929" s="355">
        <v>0</v>
      </c>
      <c r="M1929" s="364"/>
      <c r="N1929" s="364"/>
    </row>
    <row r="1930" spans="2:14" s="358" customFormat="1" x14ac:dyDescent="0.2">
      <c r="B1930" s="305">
        <v>41339.489583333336</v>
      </c>
      <c r="C1930" s="117" t="s">
        <v>567</v>
      </c>
      <c r="D1930" s="117" t="s">
        <v>551</v>
      </c>
      <c r="E1930" s="116"/>
      <c r="F1930" s="348">
        <v>53</v>
      </c>
      <c r="G1930" s="348">
        <v>130</v>
      </c>
      <c r="H1930" s="348">
        <v>6890</v>
      </c>
      <c r="I1930" s="355">
        <v>2.6680245582173415E-2</v>
      </c>
      <c r="J1930" s="355">
        <v>2.0523265832441087E-4</v>
      </c>
      <c r="K1930" s="355">
        <v>0</v>
      </c>
      <c r="M1930" s="364"/>
      <c r="N1930" s="364"/>
    </row>
    <row r="1931" spans="2:14" s="358" customFormat="1" x14ac:dyDescent="0.2">
      <c r="B1931" s="305">
        <v>41353.375</v>
      </c>
      <c r="C1931" s="117" t="s">
        <v>672</v>
      </c>
      <c r="D1931" s="117" t="s">
        <v>551</v>
      </c>
      <c r="E1931" s="116"/>
      <c r="F1931" s="348">
        <v>9</v>
      </c>
      <c r="G1931" s="348">
        <v>465</v>
      </c>
      <c r="H1931" s="348">
        <v>4185</v>
      </c>
      <c r="I1931" s="355">
        <v>1.6205635379012442E-2</v>
      </c>
      <c r="J1931" s="355">
        <v>3.4850828772069771E-5</v>
      </c>
      <c r="K1931" s="355">
        <v>0</v>
      </c>
      <c r="M1931" s="364"/>
      <c r="N1931" s="364"/>
    </row>
    <row r="1932" spans="2:14" s="358" customFormat="1" x14ac:dyDescent="0.2">
      <c r="B1932" s="305">
        <v>41352.356249999997</v>
      </c>
      <c r="C1932" s="117" t="s">
        <v>743</v>
      </c>
      <c r="D1932" s="117" t="s">
        <v>554</v>
      </c>
      <c r="E1932" s="116"/>
      <c r="F1932" s="348">
        <v>1</v>
      </c>
      <c r="G1932" s="348">
        <v>23</v>
      </c>
      <c r="H1932" s="348">
        <v>23</v>
      </c>
      <c r="I1932" s="355">
        <v>2.0014532290837261E-4</v>
      </c>
      <c r="J1932" s="355">
        <v>8.7019705612335906E-6</v>
      </c>
      <c r="K1932" s="355">
        <v>0</v>
      </c>
      <c r="M1932" s="364"/>
      <c r="N1932" s="364"/>
    </row>
    <row r="1933" spans="2:14" s="358" customFormat="1" x14ac:dyDescent="0.2">
      <c r="B1933" s="305">
        <v>41352.383333333331</v>
      </c>
      <c r="C1933" s="117" t="s">
        <v>578</v>
      </c>
      <c r="D1933" s="117" t="s">
        <v>542</v>
      </c>
      <c r="E1933" s="116"/>
      <c r="F1933" s="348">
        <v>176</v>
      </c>
      <c r="G1933" s="348">
        <v>308</v>
      </c>
      <c r="H1933" s="348">
        <v>54208</v>
      </c>
      <c r="I1933" s="355">
        <v>0.18883264999007207</v>
      </c>
      <c r="J1933" s="355">
        <v>6.1309301944828597E-4</v>
      </c>
      <c r="K1933" s="355">
        <v>0</v>
      </c>
      <c r="M1933" s="364"/>
      <c r="N1933" s="364"/>
    </row>
    <row r="1934" spans="2:14" s="358" customFormat="1" x14ac:dyDescent="0.2">
      <c r="B1934" s="305">
        <v>41347.368055555555</v>
      </c>
      <c r="C1934" s="117" t="s">
        <v>773</v>
      </c>
      <c r="D1934" s="117" t="s">
        <v>542</v>
      </c>
      <c r="E1934" s="116"/>
      <c r="F1934" s="348">
        <v>95</v>
      </c>
      <c r="G1934" s="348">
        <v>390</v>
      </c>
      <c r="H1934" s="348">
        <v>37050</v>
      </c>
      <c r="I1934" s="355">
        <v>0.12906304755999429</v>
      </c>
      <c r="J1934" s="355">
        <v>3.3093089117947251E-4</v>
      </c>
      <c r="K1934" s="355">
        <v>0</v>
      </c>
      <c r="M1934" s="364"/>
      <c r="N1934" s="364"/>
    </row>
    <row r="1935" spans="2:14" s="358" customFormat="1" x14ac:dyDescent="0.2">
      <c r="B1935" s="305">
        <v>41347.392361111109</v>
      </c>
      <c r="C1935" s="117" t="s">
        <v>806</v>
      </c>
      <c r="D1935" s="117" t="s">
        <v>542</v>
      </c>
      <c r="E1935" s="116"/>
      <c r="F1935" s="348">
        <v>57</v>
      </c>
      <c r="G1935" s="348">
        <v>250</v>
      </c>
      <c r="H1935" s="348">
        <v>14250</v>
      </c>
      <c r="I1935" s="355">
        <v>4.9639633676920883E-2</v>
      </c>
      <c r="J1935" s="355">
        <v>1.9855853470768353E-4</v>
      </c>
      <c r="K1935" s="355">
        <v>0</v>
      </c>
      <c r="M1935" s="364"/>
      <c r="N1935" s="364"/>
    </row>
    <row r="1936" spans="2:14" s="358" customFormat="1" x14ac:dyDescent="0.2">
      <c r="B1936" s="305">
        <v>41350.375</v>
      </c>
      <c r="C1936" s="117" t="s">
        <v>612</v>
      </c>
      <c r="D1936" s="117" t="s">
        <v>551</v>
      </c>
      <c r="E1936" s="116"/>
      <c r="F1936" s="348">
        <v>22</v>
      </c>
      <c r="G1936" s="348">
        <v>379</v>
      </c>
      <c r="H1936" s="348">
        <v>8338</v>
      </c>
      <c r="I1936" s="355">
        <v>3.2287356700168642E-2</v>
      </c>
      <c r="J1936" s="355">
        <v>8.5190914776170546E-5</v>
      </c>
      <c r="K1936" s="355">
        <v>0</v>
      </c>
      <c r="M1936" s="364"/>
      <c r="N1936" s="364"/>
    </row>
    <row r="1937" spans="2:14" s="358" customFormat="1" x14ac:dyDescent="0.2">
      <c r="B1937" s="305">
        <v>41347.4375</v>
      </c>
      <c r="C1937" s="117" t="s">
        <v>775</v>
      </c>
      <c r="D1937" s="117" t="s">
        <v>542</v>
      </c>
      <c r="E1937" s="116"/>
      <c r="F1937" s="348">
        <v>105</v>
      </c>
      <c r="G1937" s="348">
        <v>270</v>
      </c>
      <c r="H1937" s="348">
        <v>28350</v>
      </c>
      <c r="I1937" s="355">
        <v>9.8756744894084703E-2</v>
      </c>
      <c r="J1937" s="355">
        <v>3.657657218299433E-4</v>
      </c>
      <c r="K1937" s="355">
        <v>0</v>
      </c>
      <c r="M1937" s="364"/>
      <c r="N1937" s="364"/>
    </row>
    <row r="1938" spans="2:14" s="358" customFormat="1" x14ac:dyDescent="0.2">
      <c r="B1938" s="305">
        <v>41348.413194444445</v>
      </c>
      <c r="C1938" s="117" t="s">
        <v>613</v>
      </c>
      <c r="D1938" s="117" t="s">
        <v>554</v>
      </c>
      <c r="E1938" s="116"/>
      <c r="F1938" s="348">
        <v>10</v>
      </c>
      <c r="G1938" s="348">
        <v>185</v>
      </c>
      <c r="H1938" s="348">
        <v>1850</v>
      </c>
      <c r="I1938" s="355">
        <v>1.6098645538282143E-2</v>
      </c>
      <c r="J1938" s="355">
        <v>8.701970561233591E-5</v>
      </c>
      <c r="K1938" s="355">
        <v>0</v>
      </c>
      <c r="M1938" s="364"/>
      <c r="N1938" s="364"/>
    </row>
    <row r="1939" spans="2:14" s="358" customFormat="1" x14ac:dyDescent="0.2">
      <c r="B1939" s="305">
        <v>41348.364583333336</v>
      </c>
      <c r="C1939" s="117" t="s">
        <v>761</v>
      </c>
      <c r="D1939" s="117" t="s">
        <v>554</v>
      </c>
      <c r="E1939" s="116"/>
      <c r="F1939" s="348">
        <v>14</v>
      </c>
      <c r="G1939" s="348">
        <v>195</v>
      </c>
      <c r="H1939" s="348">
        <v>2730</v>
      </c>
      <c r="I1939" s="355">
        <v>2.3756379632167705E-2</v>
      </c>
      <c r="J1939" s="355">
        <v>1.2182758785727028E-4</v>
      </c>
      <c r="K1939" s="355">
        <v>0</v>
      </c>
      <c r="M1939" s="364"/>
      <c r="N1939" s="364"/>
    </row>
    <row r="1940" spans="2:14" s="358" customFormat="1" x14ac:dyDescent="0.2">
      <c r="B1940" s="305">
        <v>41348.416666666664</v>
      </c>
      <c r="C1940" s="117" t="s">
        <v>613</v>
      </c>
      <c r="D1940" s="117" t="s">
        <v>554</v>
      </c>
      <c r="E1940" s="116"/>
      <c r="F1940" s="348">
        <v>10</v>
      </c>
      <c r="G1940" s="348">
        <v>190</v>
      </c>
      <c r="H1940" s="348">
        <v>1900</v>
      </c>
      <c r="I1940" s="355">
        <v>1.6533744066343822E-2</v>
      </c>
      <c r="J1940" s="355">
        <v>8.701970561233591E-5</v>
      </c>
      <c r="K1940" s="355">
        <v>0</v>
      </c>
      <c r="M1940" s="364"/>
      <c r="N1940" s="364"/>
    </row>
    <row r="1941" spans="2:14" s="358" customFormat="1" x14ac:dyDescent="0.2">
      <c r="B1941" s="305">
        <v>41349.354166666664</v>
      </c>
      <c r="C1941" s="117" t="s">
        <v>613</v>
      </c>
      <c r="D1941" s="117" t="s">
        <v>554</v>
      </c>
      <c r="E1941" s="116"/>
      <c r="F1941" s="348">
        <v>331</v>
      </c>
      <c r="G1941" s="348">
        <v>268</v>
      </c>
      <c r="H1941" s="348">
        <v>88708</v>
      </c>
      <c r="I1941" s="355">
        <v>0.77193440454590945</v>
      </c>
      <c r="J1941" s="355">
        <v>2.8803522557683189E-3</v>
      </c>
      <c r="K1941" s="355">
        <v>0</v>
      </c>
      <c r="M1941" s="364"/>
      <c r="N1941" s="364"/>
    </row>
    <row r="1942" spans="2:14" s="358" customFormat="1" x14ac:dyDescent="0.2">
      <c r="B1942" s="305">
        <v>41349.392361111109</v>
      </c>
      <c r="C1942" s="117" t="s">
        <v>718</v>
      </c>
      <c r="D1942" s="117" t="s">
        <v>554</v>
      </c>
      <c r="E1942" s="116"/>
      <c r="F1942" s="348">
        <v>52</v>
      </c>
      <c r="G1942" s="348">
        <v>195</v>
      </c>
      <c r="H1942" s="348">
        <v>10140</v>
      </c>
      <c r="I1942" s="355">
        <v>8.8237981490908612E-2</v>
      </c>
      <c r="J1942" s="355">
        <v>4.5250246918414675E-4</v>
      </c>
      <c r="K1942" s="355">
        <v>0</v>
      </c>
      <c r="M1942" s="364"/>
      <c r="N1942" s="364"/>
    </row>
    <row r="1943" spans="2:14" s="358" customFormat="1" x14ac:dyDescent="0.2">
      <c r="B1943" s="305">
        <v>41352.378472222219</v>
      </c>
      <c r="C1943" s="117" t="s">
        <v>747</v>
      </c>
      <c r="D1943" s="117" t="s">
        <v>554</v>
      </c>
      <c r="E1943" s="116"/>
      <c r="F1943" s="348">
        <v>13</v>
      </c>
      <c r="G1943" s="348">
        <v>70</v>
      </c>
      <c r="H1943" s="348">
        <v>910</v>
      </c>
      <c r="I1943" s="355">
        <v>7.9187932107225682E-3</v>
      </c>
      <c r="J1943" s="355">
        <v>1.1312561729603669E-4</v>
      </c>
      <c r="K1943" s="355">
        <v>0</v>
      </c>
      <c r="M1943" s="364"/>
      <c r="N1943" s="364"/>
    </row>
    <row r="1944" spans="2:14" s="358" customFormat="1" x14ac:dyDescent="0.2">
      <c r="B1944" s="305">
        <v>41349.397916666669</v>
      </c>
      <c r="C1944" s="117" t="s">
        <v>720</v>
      </c>
      <c r="D1944" s="117" t="s">
        <v>542</v>
      </c>
      <c r="E1944" s="116"/>
      <c r="F1944" s="348">
        <v>798</v>
      </c>
      <c r="G1944" s="348">
        <v>406.59147869674183</v>
      </c>
      <c r="H1944" s="348">
        <v>324460</v>
      </c>
      <c r="I1944" s="355">
        <v>1.1302509152851754</v>
      </c>
      <c r="J1944" s="355">
        <v>2.7798194859075692E-3</v>
      </c>
      <c r="K1944" s="355">
        <v>0</v>
      </c>
      <c r="M1944" s="364"/>
      <c r="N1944" s="364"/>
    </row>
    <row r="1945" spans="2:14" s="358" customFormat="1" x14ac:dyDescent="0.2">
      <c r="B1945" s="305">
        <v>41349.354166666664</v>
      </c>
      <c r="C1945" s="117" t="s">
        <v>541</v>
      </c>
      <c r="D1945" s="117" t="s">
        <v>542</v>
      </c>
      <c r="E1945" s="116"/>
      <c r="F1945" s="348">
        <v>274</v>
      </c>
      <c r="G1945" s="348">
        <v>425</v>
      </c>
      <c r="H1945" s="348">
        <v>116450</v>
      </c>
      <c r="I1945" s="355">
        <v>0.4056516029247324</v>
      </c>
      <c r="J1945" s="355">
        <v>9.5447435982289974E-4</v>
      </c>
      <c r="K1945" s="355">
        <v>0</v>
      </c>
      <c r="M1945" s="364"/>
      <c r="N1945" s="364"/>
    </row>
    <row r="1946" spans="2:14" s="358" customFormat="1" x14ac:dyDescent="0.2">
      <c r="B1946" s="305">
        <v>41350.336805555555</v>
      </c>
      <c r="C1946" s="117" t="s">
        <v>613</v>
      </c>
      <c r="D1946" s="117" t="s">
        <v>554</v>
      </c>
      <c r="E1946" s="116"/>
      <c r="F1946" s="348">
        <v>201</v>
      </c>
      <c r="G1946" s="348">
        <v>195</v>
      </c>
      <c r="H1946" s="348">
        <v>39195</v>
      </c>
      <c r="I1946" s="355">
        <v>0.3410737361475506</v>
      </c>
      <c r="J1946" s="355">
        <v>1.7490960828079518E-3</v>
      </c>
      <c r="K1946" s="355">
        <v>0</v>
      </c>
      <c r="M1946" s="364"/>
      <c r="N1946" s="364"/>
    </row>
    <row r="1947" spans="2:14" s="358" customFormat="1" x14ac:dyDescent="0.2">
      <c r="B1947" s="305">
        <v>41350.381944444445</v>
      </c>
      <c r="C1947" s="117" t="s">
        <v>746</v>
      </c>
      <c r="D1947" s="117" t="s">
        <v>542</v>
      </c>
      <c r="E1947" s="116"/>
      <c r="F1947" s="348">
        <v>110</v>
      </c>
      <c r="G1947" s="348">
        <v>305</v>
      </c>
      <c r="H1947" s="348">
        <v>33550</v>
      </c>
      <c r="I1947" s="355">
        <v>0.11687085683232951</v>
      </c>
      <c r="J1947" s="355">
        <v>3.831831371551787E-4</v>
      </c>
      <c r="K1947" s="355">
        <v>0</v>
      </c>
      <c r="M1947" s="364"/>
      <c r="N1947" s="364"/>
    </row>
    <row r="1948" spans="2:14" s="358" customFormat="1" x14ac:dyDescent="0.2">
      <c r="B1948" s="305">
        <v>41350.486111111109</v>
      </c>
      <c r="C1948" s="117" t="s">
        <v>604</v>
      </c>
      <c r="D1948" s="117" t="s">
        <v>542</v>
      </c>
      <c r="E1948" s="116"/>
      <c r="F1948" s="348">
        <v>29</v>
      </c>
      <c r="G1948" s="348">
        <v>68</v>
      </c>
      <c r="H1948" s="348">
        <v>1972</v>
      </c>
      <c r="I1948" s="355">
        <v>6.8694286042728404E-3</v>
      </c>
      <c r="J1948" s="355">
        <v>1.010210088863653E-4</v>
      </c>
      <c r="K1948" s="355">
        <v>0</v>
      </c>
      <c r="M1948" s="364"/>
      <c r="N1948" s="364"/>
    </row>
    <row r="1949" spans="2:14" s="358" customFormat="1" x14ac:dyDescent="0.2">
      <c r="B1949" s="305">
        <v>41351.375</v>
      </c>
      <c r="C1949" s="117" t="s">
        <v>730</v>
      </c>
      <c r="D1949" s="117" t="s">
        <v>542</v>
      </c>
      <c r="E1949" s="116"/>
      <c r="F1949" s="348">
        <v>123</v>
      </c>
      <c r="G1949" s="348">
        <v>255</v>
      </c>
      <c r="H1949" s="348">
        <v>31365</v>
      </c>
      <c r="I1949" s="355">
        <v>0.10925944633520164</v>
      </c>
      <c r="J1949" s="355">
        <v>4.2846841700079077E-4</v>
      </c>
      <c r="K1949" s="355">
        <v>0</v>
      </c>
      <c r="M1949" s="364"/>
      <c r="N1949" s="364"/>
    </row>
    <row r="1950" spans="2:14" s="358" customFormat="1" x14ac:dyDescent="0.2">
      <c r="B1950" s="305">
        <v>41339.381944444445</v>
      </c>
      <c r="C1950" s="117" t="s">
        <v>755</v>
      </c>
      <c r="D1950" s="117" t="s">
        <v>542</v>
      </c>
      <c r="E1950" s="116"/>
      <c r="F1950" s="348">
        <v>324</v>
      </c>
      <c r="G1950" s="348">
        <v>400</v>
      </c>
      <c r="H1950" s="348">
        <v>129600</v>
      </c>
      <c r="I1950" s="355">
        <v>0.45145940523010147</v>
      </c>
      <c r="J1950" s="355">
        <v>1.1286485130752536E-3</v>
      </c>
      <c r="K1950" s="355">
        <v>0</v>
      </c>
      <c r="M1950" s="364"/>
      <c r="N1950" s="364"/>
    </row>
    <row r="1951" spans="2:14" s="358" customFormat="1" x14ac:dyDescent="0.2">
      <c r="B1951" s="305">
        <v>41339.352083333331</v>
      </c>
      <c r="C1951" s="117" t="s">
        <v>806</v>
      </c>
      <c r="D1951" s="117" t="s">
        <v>542</v>
      </c>
      <c r="E1951" s="116"/>
      <c r="F1951" s="348">
        <v>81</v>
      </c>
      <c r="G1951" s="348">
        <v>546</v>
      </c>
      <c r="H1951" s="348">
        <v>44226</v>
      </c>
      <c r="I1951" s="355">
        <v>0.15406052203477213</v>
      </c>
      <c r="J1951" s="355">
        <v>2.821621282688134E-4</v>
      </c>
      <c r="K1951" s="355">
        <v>0</v>
      </c>
      <c r="M1951" s="364"/>
      <c r="N1951" s="364"/>
    </row>
    <row r="1952" spans="2:14" s="358" customFormat="1" x14ac:dyDescent="0.2">
      <c r="B1952" s="305">
        <v>41354.541666666664</v>
      </c>
      <c r="C1952" s="117" t="s">
        <v>662</v>
      </c>
      <c r="D1952" s="117" t="s">
        <v>554</v>
      </c>
      <c r="E1952" s="116"/>
      <c r="F1952" s="348">
        <v>21</v>
      </c>
      <c r="G1952" s="348">
        <v>85</v>
      </c>
      <c r="H1952" s="348">
        <v>1785</v>
      </c>
      <c r="I1952" s="355">
        <v>1.553301745180196E-2</v>
      </c>
      <c r="J1952" s="355">
        <v>1.8274138178590543E-4</v>
      </c>
      <c r="K1952" s="355">
        <v>0</v>
      </c>
      <c r="M1952" s="364"/>
      <c r="N1952" s="364"/>
    </row>
    <row r="1953" spans="2:14" s="358" customFormat="1" x14ac:dyDescent="0.2">
      <c r="B1953" s="305">
        <v>41355.416666666664</v>
      </c>
      <c r="C1953" s="117" t="s">
        <v>747</v>
      </c>
      <c r="D1953" s="117" t="s">
        <v>554</v>
      </c>
      <c r="E1953" s="116"/>
      <c r="F1953" s="348">
        <v>5</v>
      </c>
      <c r="G1953" s="348">
        <v>140</v>
      </c>
      <c r="H1953" s="348">
        <v>700</v>
      </c>
      <c r="I1953" s="355">
        <v>6.0913793928635144E-3</v>
      </c>
      <c r="J1953" s="355">
        <v>4.3509852806167955E-5</v>
      </c>
      <c r="K1953" s="355">
        <v>0</v>
      </c>
      <c r="M1953" s="364"/>
      <c r="N1953" s="364"/>
    </row>
    <row r="1954" spans="2:14" s="358" customFormat="1" x14ac:dyDescent="0.2">
      <c r="B1954" s="305">
        <v>41355.506944444445</v>
      </c>
      <c r="C1954" s="117" t="s">
        <v>686</v>
      </c>
      <c r="D1954" s="117" t="s">
        <v>551</v>
      </c>
      <c r="E1954" s="116"/>
      <c r="F1954" s="348">
        <v>26</v>
      </c>
      <c r="G1954" s="348">
        <v>65</v>
      </c>
      <c r="H1954" s="348">
        <v>1690</v>
      </c>
      <c r="I1954" s="355">
        <v>6.5442111805331018E-3</v>
      </c>
      <c r="J1954" s="355">
        <v>1.0068017200820156E-4</v>
      </c>
      <c r="K1954" s="355">
        <v>0</v>
      </c>
      <c r="M1954" s="364"/>
      <c r="N1954" s="364"/>
    </row>
    <row r="1955" spans="2:14" s="358" customFormat="1" x14ac:dyDescent="0.2">
      <c r="B1955" s="305">
        <v>41355.381944444445</v>
      </c>
      <c r="C1955" s="117" t="s">
        <v>625</v>
      </c>
      <c r="D1955" s="117" t="s">
        <v>551</v>
      </c>
      <c r="E1955" s="116"/>
      <c r="F1955" s="348">
        <v>62</v>
      </c>
      <c r="G1955" s="348">
        <v>305</v>
      </c>
      <c r="H1955" s="348">
        <v>18910</v>
      </c>
      <c r="I1955" s="355">
        <v>7.3225463564426593E-2</v>
      </c>
      <c r="J1955" s="355">
        <v>2.4008348709648065E-4</v>
      </c>
      <c r="K1955" s="355">
        <v>0</v>
      </c>
      <c r="M1955" s="364"/>
      <c r="N1955" s="364"/>
    </row>
    <row r="1956" spans="2:14" s="358" customFormat="1" x14ac:dyDescent="0.2">
      <c r="B1956" s="305">
        <v>41355.357638888891</v>
      </c>
      <c r="C1956" s="117" t="s">
        <v>751</v>
      </c>
      <c r="D1956" s="117" t="s">
        <v>554</v>
      </c>
      <c r="E1956" s="116"/>
      <c r="F1956" s="348">
        <v>2</v>
      </c>
      <c r="G1956" s="348">
        <v>120</v>
      </c>
      <c r="H1956" s="348">
        <v>240</v>
      </c>
      <c r="I1956" s="355">
        <v>2.0884729346960619E-3</v>
      </c>
      <c r="J1956" s="355">
        <v>1.7403941122467181E-5</v>
      </c>
      <c r="K1956" s="355">
        <v>0</v>
      </c>
      <c r="M1956" s="364"/>
      <c r="N1956" s="364"/>
    </row>
    <row r="1957" spans="2:14" s="358" customFormat="1" x14ac:dyDescent="0.2">
      <c r="B1957" s="305">
        <v>41355.427083333336</v>
      </c>
      <c r="C1957" s="117" t="s">
        <v>762</v>
      </c>
      <c r="D1957" s="117" t="s">
        <v>551</v>
      </c>
      <c r="E1957" s="116"/>
      <c r="F1957" s="348">
        <v>53</v>
      </c>
      <c r="G1957" s="348">
        <v>205</v>
      </c>
      <c r="H1957" s="348">
        <v>10865</v>
      </c>
      <c r="I1957" s="355">
        <v>4.2072694956504231E-2</v>
      </c>
      <c r="J1957" s="355">
        <v>2.0523265832441087E-4</v>
      </c>
      <c r="K1957" s="355">
        <v>0</v>
      </c>
      <c r="M1957" s="364"/>
      <c r="N1957" s="364"/>
    </row>
    <row r="1958" spans="2:14" s="358" customFormat="1" x14ac:dyDescent="0.2">
      <c r="B1958" s="305">
        <v>41355.399305555555</v>
      </c>
      <c r="C1958" s="117" t="s">
        <v>649</v>
      </c>
      <c r="D1958" s="117" t="s">
        <v>551</v>
      </c>
      <c r="E1958" s="116"/>
      <c r="F1958" s="348">
        <v>15</v>
      </c>
      <c r="G1958" s="348">
        <v>316</v>
      </c>
      <c r="H1958" s="348">
        <v>4740</v>
      </c>
      <c r="I1958" s="355">
        <v>1.8354769819956745E-2</v>
      </c>
      <c r="J1958" s="355">
        <v>5.8084714620116285E-5</v>
      </c>
      <c r="K1958" s="355">
        <v>0</v>
      </c>
      <c r="M1958" s="364"/>
      <c r="N1958" s="364"/>
    </row>
    <row r="1959" spans="2:14" s="358" customFormat="1" x14ac:dyDescent="0.2">
      <c r="B1959" s="305">
        <v>41353.385416666664</v>
      </c>
      <c r="C1959" s="117" t="s">
        <v>766</v>
      </c>
      <c r="D1959" s="117" t="s">
        <v>542</v>
      </c>
      <c r="E1959" s="116"/>
      <c r="F1959" s="348">
        <v>74</v>
      </c>
      <c r="G1959" s="348">
        <v>295</v>
      </c>
      <c r="H1959" s="348">
        <v>21830</v>
      </c>
      <c r="I1959" s="355">
        <v>7.6044435309977745E-2</v>
      </c>
      <c r="J1959" s="355">
        <v>2.5777774681348388E-4</v>
      </c>
      <c r="K1959" s="355">
        <v>0</v>
      </c>
      <c r="M1959" s="364"/>
      <c r="N1959" s="364"/>
    </row>
    <row r="1960" spans="2:14" s="358" customFormat="1" x14ac:dyDescent="0.2">
      <c r="B1960" s="305">
        <v>41352.377083333333</v>
      </c>
      <c r="C1960" s="117" t="s">
        <v>740</v>
      </c>
      <c r="D1960" s="117" t="s">
        <v>554</v>
      </c>
      <c r="E1960" s="116"/>
      <c r="F1960" s="348">
        <v>273</v>
      </c>
      <c r="G1960" s="348">
        <v>323.12820512820514</v>
      </c>
      <c r="H1960" s="348">
        <v>88214</v>
      </c>
      <c r="I1960" s="355">
        <v>0.76763563108866006</v>
      </c>
      <c r="J1960" s="355">
        <v>2.3756379632167706E-3</v>
      </c>
      <c r="K1960" s="355">
        <v>0</v>
      </c>
      <c r="M1960" s="364"/>
      <c r="N1960" s="364"/>
    </row>
    <row r="1961" spans="2:14" s="358" customFormat="1" x14ac:dyDescent="0.2">
      <c r="B1961" s="305">
        <v>41354.430555555555</v>
      </c>
      <c r="C1961" s="117" t="s">
        <v>610</v>
      </c>
      <c r="D1961" s="117" t="s">
        <v>542</v>
      </c>
      <c r="E1961" s="116"/>
      <c r="F1961" s="348">
        <v>79</v>
      </c>
      <c r="G1961" s="348">
        <v>110</v>
      </c>
      <c r="H1961" s="348">
        <v>8690</v>
      </c>
      <c r="I1961" s="355">
        <v>3.0271467835259119E-2</v>
      </c>
      <c r="J1961" s="355">
        <v>2.7519516213871928E-4</v>
      </c>
      <c r="K1961" s="355">
        <v>0</v>
      </c>
      <c r="M1961" s="364"/>
      <c r="N1961" s="364"/>
    </row>
    <row r="1962" spans="2:14" s="358" customFormat="1" x14ac:dyDescent="0.2">
      <c r="B1962" s="305">
        <v>41355.368055555555</v>
      </c>
      <c r="C1962" s="117" t="s">
        <v>630</v>
      </c>
      <c r="D1962" s="117" t="s">
        <v>554</v>
      </c>
      <c r="E1962" s="116"/>
      <c r="F1962" s="348">
        <v>7</v>
      </c>
      <c r="G1962" s="348">
        <v>180</v>
      </c>
      <c r="H1962" s="348">
        <v>1260</v>
      </c>
      <c r="I1962" s="355">
        <v>1.0964482907154325E-2</v>
      </c>
      <c r="J1962" s="355">
        <v>6.0913793928635139E-5</v>
      </c>
      <c r="K1962" s="355">
        <v>0</v>
      </c>
      <c r="M1962" s="364"/>
      <c r="N1962" s="364"/>
    </row>
    <row r="1963" spans="2:14" s="358" customFormat="1" x14ac:dyDescent="0.2">
      <c r="B1963" s="305">
        <v>41351.409722222219</v>
      </c>
      <c r="C1963" s="117" t="s">
        <v>612</v>
      </c>
      <c r="D1963" s="117" t="s">
        <v>551</v>
      </c>
      <c r="E1963" s="116"/>
      <c r="F1963" s="348">
        <v>20</v>
      </c>
      <c r="G1963" s="348">
        <v>265</v>
      </c>
      <c r="H1963" s="348">
        <v>5300</v>
      </c>
      <c r="I1963" s="355">
        <v>2.0523265832441087E-2</v>
      </c>
      <c r="J1963" s="355">
        <v>7.7446286160155051E-5</v>
      </c>
      <c r="K1963" s="355">
        <v>0</v>
      </c>
      <c r="M1963" s="364"/>
      <c r="N1963" s="364"/>
    </row>
    <row r="1964" spans="2:14" s="358" customFormat="1" x14ac:dyDescent="0.2">
      <c r="B1964" s="305">
        <v>41351.388888888891</v>
      </c>
      <c r="C1964" s="117" t="s">
        <v>612</v>
      </c>
      <c r="D1964" s="117" t="s">
        <v>551</v>
      </c>
      <c r="E1964" s="116"/>
      <c r="F1964" s="348">
        <v>2</v>
      </c>
      <c r="G1964" s="348">
        <v>40</v>
      </c>
      <c r="H1964" s="348">
        <v>80</v>
      </c>
      <c r="I1964" s="355">
        <v>3.097851446406202E-4</v>
      </c>
      <c r="J1964" s="355">
        <v>7.7446286160155041E-6</v>
      </c>
      <c r="K1964" s="355">
        <v>0</v>
      </c>
      <c r="M1964" s="364"/>
      <c r="N1964" s="364"/>
    </row>
    <row r="1965" spans="2:14" s="358" customFormat="1" x14ac:dyDescent="0.2">
      <c r="B1965" s="305">
        <v>41351.459722222222</v>
      </c>
      <c r="C1965" s="117" t="s">
        <v>612</v>
      </c>
      <c r="D1965" s="117" t="s">
        <v>551</v>
      </c>
      <c r="E1965" s="116"/>
      <c r="F1965" s="348">
        <v>1</v>
      </c>
      <c r="G1965" s="348">
        <v>35</v>
      </c>
      <c r="H1965" s="348">
        <v>35</v>
      </c>
      <c r="I1965" s="355">
        <v>1.3553100078027134E-4</v>
      </c>
      <c r="J1965" s="355">
        <v>3.872314308007752E-6</v>
      </c>
      <c r="K1965" s="355">
        <v>0</v>
      </c>
      <c r="M1965" s="364"/>
      <c r="N1965" s="364"/>
    </row>
    <row r="1966" spans="2:14" s="358" customFormat="1" x14ac:dyDescent="0.2">
      <c r="B1966" s="305">
        <v>41351.506944444445</v>
      </c>
      <c r="C1966" s="117" t="s">
        <v>612</v>
      </c>
      <c r="D1966" s="117" t="s">
        <v>551</v>
      </c>
      <c r="E1966" s="116"/>
      <c r="F1966" s="348">
        <v>2</v>
      </c>
      <c r="G1966" s="348">
        <v>72</v>
      </c>
      <c r="H1966" s="348">
        <v>144</v>
      </c>
      <c r="I1966" s="355">
        <v>5.5761326035311633E-4</v>
      </c>
      <c r="J1966" s="355">
        <v>7.7446286160155041E-6</v>
      </c>
      <c r="K1966" s="355">
        <v>0</v>
      </c>
      <c r="M1966" s="364"/>
      <c r="N1966" s="364"/>
    </row>
    <row r="1967" spans="2:14" s="358" customFormat="1" x14ac:dyDescent="0.2">
      <c r="B1967" s="305">
        <v>41354.372916666667</v>
      </c>
      <c r="C1967" s="117" t="s">
        <v>733</v>
      </c>
      <c r="D1967" s="117" t="s">
        <v>551</v>
      </c>
      <c r="E1967" s="116"/>
      <c r="F1967" s="348">
        <v>117</v>
      </c>
      <c r="G1967" s="348">
        <v>356</v>
      </c>
      <c r="H1967" s="348">
        <v>41652</v>
      </c>
      <c r="I1967" s="355">
        <v>0.16128963555713891</v>
      </c>
      <c r="J1967" s="355">
        <v>4.5306077403690703E-4</v>
      </c>
      <c r="K1967" s="355">
        <v>0</v>
      </c>
      <c r="M1967" s="364"/>
      <c r="N1967" s="364"/>
    </row>
    <row r="1968" spans="2:14" s="358" customFormat="1" x14ac:dyDescent="0.2">
      <c r="B1968" s="305">
        <v>41352.388888888891</v>
      </c>
      <c r="C1968" s="117" t="s">
        <v>690</v>
      </c>
      <c r="D1968" s="117" t="s">
        <v>551</v>
      </c>
      <c r="E1968" s="116"/>
      <c r="F1968" s="348">
        <v>83</v>
      </c>
      <c r="G1968" s="348">
        <v>186</v>
      </c>
      <c r="H1968" s="348">
        <v>15438</v>
      </c>
      <c r="I1968" s="355">
        <v>5.9780788287023684E-2</v>
      </c>
      <c r="J1968" s="355">
        <v>3.2140208756464345E-4</v>
      </c>
      <c r="K1968" s="355">
        <v>0</v>
      </c>
      <c r="M1968" s="364"/>
      <c r="N1968" s="364"/>
    </row>
    <row r="1969" spans="2:14" s="358" customFormat="1" x14ac:dyDescent="0.2">
      <c r="B1969" s="305">
        <v>41355.375</v>
      </c>
      <c r="C1969" s="117" t="s">
        <v>626</v>
      </c>
      <c r="D1969" s="117" t="s">
        <v>554</v>
      </c>
      <c r="E1969" s="116"/>
      <c r="F1969" s="348">
        <v>84</v>
      </c>
      <c r="G1969" s="348">
        <v>355</v>
      </c>
      <c r="H1969" s="348">
        <v>29820</v>
      </c>
      <c r="I1969" s="355">
        <v>0.25949276213598571</v>
      </c>
      <c r="J1969" s="355">
        <v>7.309655271436217E-4</v>
      </c>
      <c r="K1969" s="355">
        <v>0</v>
      </c>
      <c r="M1969" s="364"/>
      <c r="N1969" s="364"/>
    </row>
    <row r="1970" spans="2:14" s="358" customFormat="1" x14ac:dyDescent="0.2">
      <c r="B1970" s="305">
        <v>41355.375</v>
      </c>
      <c r="C1970" s="117" t="s">
        <v>662</v>
      </c>
      <c r="D1970" s="117" t="s">
        <v>554</v>
      </c>
      <c r="E1970" s="116"/>
      <c r="F1970" s="348">
        <v>37</v>
      </c>
      <c r="G1970" s="348">
        <v>220</v>
      </c>
      <c r="H1970" s="348">
        <v>8140</v>
      </c>
      <c r="I1970" s="355">
        <v>7.0834040368441431E-2</v>
      </c>
      <c r="J1970" s="355">
        <v>3.2197291076564288E-4</v>
      </c>
      <c r="K1970" s="355">
        <v>0</v>
      </c>
      <c r="M1970" s="364"/>
      <c r="N1970" s="364"/>
    </row>
    <row r="1971" spans="2:14" s="358" customFormat="1" x14ac:dyDescent="0.2">
      <c r="B1971" s="305">
        <v>41352.444444444445</v>
      </c>
      <c r="C1971" s="117" t="s">
        <v>600</v>
      </c>
      <c r="D1971" s="117" t="s">
        <v>542</v>
      </c>
      <c r="E1971" s="116"/>
      <c r="F1971" s="348">
        <v>43</v>
      </c>
      <c r="G1971" s="348">
        <v>70</v>
      </c>
      <c r="H1971" s="348">
        <v>3010</v>
      </c>
      <c r="I1971" s="355">
        <v>1.0485284025791708E-2</v>
      </c>
      <c r="J1971" s="355">
        <v>1.497897717970244E-4</v>
      </c>
      <c r="K1971" s="355">
        <v>0</v>
      </c>
      <c r="M1971" s="364"/>
      <c r="N1971" s="364"/>
    </row>
    <row r="1972" spans="2:14" s="358" customFormat="1" x14ac:dyDescent="0.2">
      <c r="B1972" s="305">
        <v>41351.40625</v>
      </c>
      <c r="C1972" s="117" t="s">
        <v>775</v>
      </c>
      <c r="D1972" s="117" t="s">
        <v>542</v>
      </c>
      <c r="E1972" s="116"/>
      <c r="F1972" s="348">
        <v>16</v>
      </c>
      <c r="G1972" s="348">
        <v>305</v>
      </c>
      <c r="H1972" s="348">
        <v>4880</v>
      </c>
      <c r="I1972" s="355">
        <v>1.6999397357429748E-2</v>
      </c>
      <c r="J1972" s="355">
        <v>5.5735729040753271E-5</v>
      </c>
      <c r="K1972" s="355">
        <v>0</v>
      </c>
      <c r="M1972" s="364"/>
      <c r="N1972" s="364"/>
    </row>
    <row r="1973" spans="2:14" s="358" customFormat="1" x14ac:dyDescent="0.2">
      <c r="B1973" s="305">
        <v>41352.520833333336</v>
      </c>
      <c r="C1973" s="117" t="s">
        <v>798</v>
      </c>
      <c r="D1973" s="117" t="s">
        <v>554</v>
      </c>
      <c r="E1973" s="116"/>
      <c r="F1973" s="348">
        <v>3</v>
      </c>
      <c r="G1973" s="348">
        <v>100</v>
      </c>
      <c r="H1973" s="348">
        <v>300</v>
      </c>
      <c r="I1973" s="355">
        <v>2.6105911683700772E-3</v>
      </c>
      <c r="J1973" s="355">
        <v>2.6105911683700774E-5</v>
      </c>
      <c r="K1973" s="355">
        <v>0</v>
      </c>
      <c r="M1973" s="364"/>
      <c r="N1973" s="364"/>
    </row>
    <row r="1974" spans="2:14" s="358" customFormat="1" x14ac:dyDescent="0.2">
      <c r="B1974" s="305">
        <v>41355.375</v>
      </c>
      <c r="C1974" s="117" t="s">
        <v>747</v>
      </c>
      <c r="D1974" s="117" t="s">
        <v>554</v>
      </c>
      <c r="E1974" s="116"/>
      <c r="F1974" s="348">
        <v>161</v>
      </c>
      <c r="G1974" s="348">
        <v>206</v>
      </c>
      <c r="H1974" s="348">
        <v>33166</v>
      </c>
      <c r="I1974" s="355">
        <v>0.2886095556338733</v>
      </c>
      <c r="J1974" s="355">
        <v>1.4010172603586082E-3</v>
      </c>
      <c r="K1974" s="355">
        <v>0</v>
      </c>
      <c r="M1974" s="364"/>
      <c r="N1974" s="364"/>
    </row>
    <row r="1975" spans="2:14" s="358" customFormat="1" x14ac:dyDescent="0.2">
      <c r="B1975" s="305">
        <v>41350.357638888891</v>
      </c>
      <c r="C1975" s="117" t="s">
        <v>566</v>
      </c>
      <c r="D1975" s="117" t="s">
        <v>551</v>
      </c>
      <c r="E1975" s="116"/>
      <c r="F1975" s="348">
        <v>140</v>
      </c>
      <c r="G1975" s="348">
        <v>115</v>
      </c>
      <c r="H1975" s="348">
        <v>16100</v>
      </c>
      <c r="I1975" s="355">
        <v>6.2344260358924812E-2</v>
      </c>
      <c r="J1975" s="355">
        <v>5.4212400312108537E-4</v>
      </c>
      <c r="K1975" s="355">
        <v>0</v>
      </c>
      <c r="M1975" s="364"/>
      <c r="N1975" s="364"/>
    </row>
    <row r="1976" spans="2:14" s="358" customFormat="1" x14ac:dyDescent="0.2">
      <c r="B1976" s="305">
        <v>41350.40625</v>
      </c>
      <c r="C1976" s="117" t="s">
        <v>564</v>
      </c>
      <c r="D1976" s="117" t="s">
        <v>554</v>
      </c>
      <c r="E1976" s="116"/>
      <c r="F1976" s="348">
        <v>3</v>
      </c>
      <c r="G1976" s="348">
        <v>130</v>
      </c>
      <c r="H1976" s="348">
        <v>390</v>
      </c>
      <c r="I1976" s="355">
        <v>3.3937685188811005E-3</v>
      </c>
      <c r="J1976" s="355">
        <v>2.6105911683700774E-5</v>
      </c>
      <c r="K1976" s="355">
        <v>0</v>
      </c>
      <c r="M1976" s="364"/>
      <c r="N1976" s="364"/>
    </row>
    <row r="1977" spans="2:14" s="358" customFormat="1" x14ac:dyDescent="0.2">
      <c r="B1977" s="305">
        <v>41348.388888888891</v>
      </c>
      <c r="C1977" s="117" t="s">
        <v>563</v>
      </c>
      <c r="D1977" s="117" t="s">
        <v>551</v>
      </c>
      <c r="E1977" s="116"/>
      <c r="F1977" s="348">
        <v>40</v>
      </c>
      <c r="G1977" s="348">
        <v>115</v>
      </c>
      <c r="H1977" s="348">
        <v>4600</v>
      </c>
      <c r="I1977" s="355">
        <v>1.781264581683566E-2</v>
      </c>
      <c r="J1977" s="355">
        <v>1.548925723203101E-4</v>
      </c>
      <c r="K1977" s="355">
        <v>0</v>
      </c>
      <c r="M1977" s="364"/>
      <c r="N1977" s="364"/>
    </row>
    <row r="1978" spans="2:14" s="358" customFormat="1" x14ac:dyDescent="0.2">
      <c r="B1978" s="305">
        <v>41350.395833333336</v>
      </c>
      <c r="C1978" s="117" t="s">
        <v>612</v>
      </c>
      <c r="D1978" s="117" t="s">
        <v>551</v>
      </c>
      <c r="E1978" s="116"/>
      <c r="F1978" s="348">
        <v>3</v>
      </c>
      <c r="G1978" s="348">
        <v>80</v>
      </c>
      <c r="H1978" s="348">
        <v>240</v>
      </c>
      <c r="I1978" s="355">
        <v>9.2935543392186056E-4</v>
      </c>
      <c r="J1978" s="355">
        <v>1.1616942924023257E-5</v>
      </c>
      <c r="K1978" s="355">
        <v>0</v>
      </c>
      <c r="M1978" s="364"/>
      <c r="N1978" s="364"/>
    </row>
    <row r="1979" spans="2:14" s="358" customFormat="1" x14ac:dyDescent="0.2">
      <c r="B1979" s="305">
        <v>41350.463194444441</v>
      </c>
      <c r="C1979" s="117" t="s">
        <v>612</v>
      </c>
      <c r="D1979" s="117" t="s">
        <v>551</v>
      </c>
      <c r="E1979" s="116"/>
      <c r="F1979" s="348">
        <v>1</v>
      </c>
      <c r="G1979" s="348">
        <v>83</v>
      </c>
      <c r="H1979" s="348">
        <v>83</v>
      </c>
      <c r="I1979" s="355">
        <v>3.2140208756464345E-4</v>
      </c>
      <c r="J1979" s="355">
        <v>3.872314308007752E-6</v>
      </c>
      <c r="K1979" s="355">
        <v>0</v>
      </c>
      <c r="M1979" s="364"/>
      <c r="N1979" s="364"/>
    </row>
    <row r="1980" spans="2:14" s="358" customFormat="1" x14ac:dyDescent="0.2">
      <c r="B1980" s="305">
        <v>41345.415972222225</v>
      </c>
      <c r="C1980" s="117" t="s">
        <v>612</v>
      </c>
      <c r="D1980" s="117" t="s">
        <v>551</v>
      </c>
      <c r="E1980" s="116"/>
      <c r="F1980" s="348">
        <v>37</v>
      </c>
      <c r="G1980" s="348">
        <v>325</v>
      </c>
      <c r="H1980" s="348">
        <v>12025</v>
      </c>
      <c r="I1980" s="355">
        <v>4.6564579553793221E-2</v>
      </c>
      <c r="J1980" s="355">
        <v>1.4327562939628682E-4</v>
      </c>
      <c r="K1980" s="355">
        <v>0</v>
      </c>
      <c r="M1980" s="364"/>
      <c r="N1980" s="364"/>
    </row>
    <row r="1981" spans="2:14" s="358" customFormat="1" x14ac:dyDescent="0.2">
      <c r="B1981" s="305">
        <v>41354.368055555555</v>
      </c>
      <c r="C1981" s="117" t="s">
        <v>643</v>
      </c>
      <c r="D1981" s="117" t="s">
        <v>551</v>
      </c>
      <c r="E1981" s="116"/>
      <c r="F1981" s="348">
        <v>3</v>
      </c>
      <c r="G1981" s="348">
        <v>45</v>
      </c>
      <c r="H1981" s="348">
        <v>135</v>
      </c>
      <c r="I1981" s="355">
        <v>5.2276243158104658E-4</v>
      </c>
      <c r="J1981" s="355">
        <v>1.1616942924023257E-5</v>
      </c>
      <c r="K1981" s="355">
        <v>0</v>
      </c>
      <c r="M1981" s="364"/>
      <c r="N1981" s="364"/>
    </row>
    <row r="1982" spans="2:14" s="358" customFormat="1" x14ac:dyDescent="0.2">
      <c r="B1982" s="305">
        <v>41348.385416666664</v>
      </c>
      <c r="C1982" s="117" t="s">
        <v>569</v>
      </c>
      <c r="D1982" s="117" t="s">
        <v>551</v>
      </c>
      <c r="E1982" s="116"/>
      <c r="F1982" s="348">
        <v>50</v>
      </c>
      <c r="G1982" s="348">
        <v>9</v>
      </c>
      <c r="H1982" s="348">
        <v>450</v>
      </c>
      <c r="I1982" s="355">
        <v>1.7425414386034886E-3</v>
      </c>
      <c r="J1982" s="355">
        <v>1.9361571540038762E-4</v>
      </c>
      <c r="K1982" s="355">
        <v>0</v>
      </c>
      <c r="M1982" s="364"/>
      <c r="N1982" s="364"/>
    </row>
    <row r="1983" spans="2:14" s="358" customFormat="1" x14ac:dyDescent="0.2">
      <c r="B1983" s="305">
        <v>41348.438888888886</v>
      </c>
      <c r="C1983" s="117" t="s">
        <v>569</v>
      </c>
      <c r="D1983" s="117" t="s">
        <v>551</v>
      </c>
      <c r="E1983" s="116"/>
      <c r="F1983" s="348">
        <v>37</v>
      </c>
      <c r="G1983" s="348">
        <v>11</v>
      </c>
      <c r="H1983" s="348">
        <v>407</v>
      </c>
      <c r="I1983" s="355">
        <v>1.5760319233591553E-3</v>
      </c>
      <c r="J1983" s="355">
        <v>1.4327562939628682E-4</v>
      </c>
      <c r="K1983" s="355">
        <v>0</v>
      </c>
      <c r="M1983" s="364"/>
      <c r="N1983" s="364"/>
    </row>
    <row r="1984" spans="2:14" s="358" customFormat="1" x14ac:dyDescent="0.2">
      <c r="B1984" s="305">
        <v>41348.479166666664</v>
      </c>
      <c r="C1984" s="117" t="s">
        <v>569</v>
      </c>
      <c r="D1984" s="117" t="s">
        <v>551</v>
      </c>
      <c r="E1984" s="116"/>
      <c r="F1984" s="348">
        <v>18</v>
      </c>
      <c r="G1984" s="348">
        <v>10</v>
      </c>
      <c r="H1984" s="348">
        <v>180</v>
      </c>
      <c r="I1984" s="355">
        <v>6.9701657544139544E-4</v>
      </c>
      <c r="J1984" s="355">
        <v>6.9701657544139542E-5</v>
      </c>
      <c r="K1984" s="355">
        <v>0</v>
      </c>
      <c r="M1984" s="364"/>
      <c r="N1984" s="364"/>
    </row>
    <row r="1985" spans="2:14" s="358" customFormat="1" x14ac:dyDescent="0.2">
      <c r="B1985" s="305">
        <v>41353.357638888891</v>
      </c>
      <c r="C1985" s="117" t="s">
        <v>652</v>
      </c>
      <c r="D1985" s="117" t="s">
        <v>554</v>
      </c>
      <c r="E1985" s="116"/>
      <c r="F1985" s="348">
        <v>93</v>
      </c>
      <c r="G1985" s="348">
        <v>445</v>
      </c>
      <c r="H1985" s="348">
        <v>41385</v>
      </c>
      <c r="I1985" s="355">
        <v>0.36013105167665216</v>
      </c>
      <c r="J1985" s="355">
        <v>8.0928326219472399E-4</v>
      </c>
      <c r="K1985" s="355">
        <v>0</v>
      </c>
      <c r="M1985" s="364"/>
      <c r="N1985" s="364"/>
    </row>
    <row r="1986" spans="2:14" s="358" customFormat="1" x14ac:dyDescent="0.2">
      <c r="B1986" s="305">
        <v>41353.357638888891</v>
      </c>
      <c r="C1986" s="117" t="s">
        <v>799</v>
      </c>
      <c r="D1986" s="117" t="s">
        <v>554</v>
      </c>
      <c r="E1986" s="116"/>
      <c r="F1986" s="348">
        <v>3</v>
      </c>
      <c r="G1986" s="348">
        <v>445</v>
      </c>
      <c r="H1986" s="348">
        <v>1335</v>
      </c>
      <c r="I1986" s="355">
        <v>1.1617130699246844E-2</v>
      </c>
      <c r="J1986" s="355">
        <v>2.6105911683700774E-5</v>
      </c>
      <c r="K1986" s="355">
        <v>0</v>
      </c>
      <c r="M1986" s="364"/>
      <c r="N1986" s="364"/>
    </row>
    <row r="1987" spans="2:14" s="358" customFormat="1" x14ac:dyDescent="0.2">
      <c r="B1987" s="305">
        <v>41355.375</v>
      </c>
      <c r="C1987" s="117" t="s">
        <v>672</v>
      </c>
      <c r="D1987" s="117" t="s">
        <v>551</v>
      </c>
      <c r="E1987" s="116"/>
      <c r="F1987" s="348">
        <v>55</v>
      </c>
      <c r="G1987" s="348">
        <v>7</v>
      </c>
      <c r="H1987" s="348">
        <v>385</v>
      </c>
      <c r="I1987" s="355">
        <v>1.4908410085829847E-3</v>
      </c>
      <c r="J1987" s="355">
        <v>2.1297728694042638E-4</v>
      </c>
      <c r="K1987" s="355">
        <v>0</v>
      </c>
      <c r="M1987" s="364"/>
      <c r="N1987" s="364"/>
    </row>
    <row r="1988" spans="2:14" s="358" customFormat="1" x14ac:dyDescent="0.2">
      <c r="B1988" s="305">
        <v>41355.375</v>
      </c>
      <c r="C1988" s="117" t="s">
        <v>672</v>
      </c>
      <c r="D1988" s="117" t="s">
        <v>551</v>
      </c>
      <c r="E1988" s="116"/>
      <c r="F1988" s="348">
        <v>47</v>
      </c>
      <c r="G1988" s="348">
        <v>394</v>
      </c>
      <c r="H1988" s="348">
        <v>18518</v>
      </c>
      <c r="I1988" s="355">
        <v>7.1707516355687562E-2</v>
      </c>
      <c r="J1988" s="355">
        <v>1.8199877247636437E-4</v>
      </c>
      <c r="K1988" s="355">
        <v>0</v>
      </c>
      <c r="M1988" s="364"/>
      <c r="N1988" s="364"/>
    </row>
    <row r="1989" spans="2:14" s="358" customFormat="1" x14ac:dyDescent="0.2">
      <c r="B1989" s="305">
        <v>41352.380555555559</v>
      </c>
      <c r="C1989" s="117" t="s">
        <v>612</v>
      </c>
      <c r="D1989" s="117" t="s">
        <v>551</v>
      </c>
      <c r="E1989" s="116"/>
      <c r="F1989" s="348">
        <v>2</v>
      </c>
      <c r="G1989" s="348">
        <v>54</v>
      </c>
      <c r="H1989" s="348">
        <v>108</v>
      </c>
      <c r="I1989" s="355">
        <v>4.1820994526483728E-4</v>
      </c>
      <c r="J1989" s="355">
        <v>7.7446286160155041E-6</v>
      </c>
      <c r="K1989" s="355">
        <v>0</v>
      </c>
      <c r="M1989" s="364"/>
      <c r="N1989" s="364"/>
    </row>
    <row r="1990" spans="2:14" s="358" customFormat="1" x14ac:dyDescent="0.2">
      <c r="B1990" s="305">
        <v>41352.381944444445</v>
      </c>
      <c r="C1990" s="117" t="s">
        <v>612</v>
      </c>
      <c r="D1990" s="117" t="s">
        <v>551</v>
      </c>
      <c r="E1990" s="116"/>
      <c r="F1990" s="348">
        <v>1</v>
      </c>
      <c r="G1990" s="348">
        <v>100</v>
      </c>
      <c r="H1990" s="348">
        <v>100</v>
      </c>
      <c r="I1990" s="355">
        <v>3.8723143080077524E-4</v>
      </c>
      <c r="J1990" s="355">
        <v>3.872314308007752E-6</v>
      </c>
      <c r="K1990" s="355">
        <v>0</v>
      </c>
      <c r="M1990" s="364"/>
      <c r="N1990" s="364"/>
    </row>
    <row r="1991" spans="2:14" s="358" customFormat="1" x14ac:dyDescent="0.2">
      <c r="B1991" s="305">
        <v>41352.482638888891</v>
      </c>
      <c r="C1991" s="117" t="s">
        <v>612</v>
      </c>
      <c r="D1991" s="117" t="s">
        <v>551</v>
      </c>
      <c r="E1991" s="116"/>
      <c r="F1991" s="348">
        <v>1</v>
      </c>
      <c r="G1991" s="348">
        <v>85</v>
      </c>
      <c r="H1991" s="348">
        <v>85</v>
      </c>
      <c r="I1991" s="355">
        <v>3.2914671618065894E-4</v>
      </c>
      <c r="J1991" s="355">
        <v>3.872314308007752E-6</v>
      </c>
      <c r="K1991" s="355">
        <v>0</v>
      </c>
      <c r="M1991" s="364"/>
      <c r="N1991" s="364"/>
    </row>
    <row r="1992" spans="2:14" s="358" customFormat="1" x14ac:dyDescent="0.2">
      <c r="B1992" s="305">
        <v>41352.569444444445</v>
      </c>
      <c r="C1992" s="117" t="s">
        <v>612</v>
      </c>
      <c r="D1992" s="117" t="s">
        <v>551</v>
      </c>
      <c r="E1992" s="116"/>
      <c r="F1992" s="348">
        <v>1</v>
      </c>
      <c r="G1992" s="348">
        <v>53</v>
      </c>
      <c r="H1992" s="348">
        <v>53</v>
      </c>
      <c r="I1992" s="355">
        <v>2.0523265832441087E-4</v>
      </c>
      <c r="J1992" s="355">
        <v>3.872314308007752E-6</v>
      </c>
      <c r="K1992" s="355">
        <v>0</v>
      </c>
      <c r="M1992" s="364"/>
      <c r="N1992" s="364"/>
    </row>
    <row r="1993" spans="2:14" s="358" customFormat="1" x14ac:dyDescent="0.2">
      <c r="B1993" s="305">
        <v>41355.392361111109</v>
      </c>
      <c r="C1993" s="117" t="s">
        <v>618</v>
      </c>
      <c r="D1993" s="117" t="s">
        <v>551</v>
      </c>
      <c r="E1993" s="116"/>
      <c r="F1993" s="348">
        <v>36</v>
      </c>
      <c r="G1993" s="348">
        <v>120</v>
      </c>
      <c r="H1993" s="348">
        <v>4320</v>
      </c>
      <c r="I1993" s="355">
        <v>1.6728397810593491E-2</v>
      </c>
      <c r="J1993" s="355">
        <v>1.3940331508827908E-4</v>
      </c>
      <c r="K1993" s="355">
        <v>0</v>
      </c>
      <c r="M1993" s="364"/>
      <c r="N1993" s="364"/>
    </row>
    <row r="1994" spans="2:14" s="358" customFormat="1" x14ac:dyDescent="0.2">
      <c r="B1994" s="305">
        <v>41352.493055555555</v>
      </c>
      <c r="C1994" s="117" t="s">
        <v>612</v>
      </c>
      <c r="D1994" s="117" t="s">
        <v>551</v>
      </c>
      <c r="E1994" s="116"/>
      <c r="F1994" s="348">
        <v>2</v>
      </c>
      <c r="G1994" s="348">
        <v>45</v>
      </c>
      <c r="H1994" s="348">
        <v>90</v>
      </c>
      <c r="I1994" s="355">
        <v>3.4850828772069772E-4</v>
      </c>
      <c r="J1994" s="355">
        <v>7.7446286160155041E-6</v>
      </c>
      <c r="K1994" s="355">
        <v>0</v>
      </c>
      <c r="M1994" s="364"/>
      <c r="N1994" s="364"/>
    </row>
    <row r="1995" spans="2:14" s="358" customFormat="1" x14ac:dyDescent="0.2">
      <c r="B1995" s="305">
        <v>41352.384722222225</v>
      </c>
      <c r="C1995" s="117" t="s">
        <v>652</v>
      </c>
      <c r="D1995" s="117" t="s">
        <v>554</v>
      </c>
      <c r="E1995" s="116"/>
      <c r="F1995" s="348">
        <v>518</v>
      </c>
      <c r="G1995" s="348">
        <v>698</v>
      </c>
      <c r="H1995" s="348">
        <v>361564</v>
      </c>
      <c r="I1995" s="355">
        <v>3.1463192840018621</v>
      </c>
      <c r="J1995" s="355">
        <v>4.5076207507190004E-3</v>
      </c>
      <c r="K1995" s="355">
        <v>0</v>
      </c>
      <c r="M1995" s="364"/>
      <c r="N1995" s="364"/>
    </row>
    <row r="1996" spans="2:14" s="358" customFormat="1" x14ac:dyDescent="0.2">
      <c r="B1996" s="305">
        <v>41355.375</v>
      </c>
      <c r="C1996" s="117" t="s">
        <v>706</v>
      </c>
      <c r="D1996" s="117" t="s">
        <v>551</v>
      </c>
      <c r="E1996" s="116"/>
      <c r="F1996" s="348">
        <v>61</v>
      </c>
      <c r="G1996" s="348">
        <v>153</v>
      </c>
      <c r="H1996" s="348">
        <v>9333</v>
      </c>
      <c r="I1996" s="355">
        <v>3.6140309436636354E-2</v>
      </c>
      <c r="J1996" s="355">
        <v>2.3621117278847291E-4</v>
      </c>
      <c r="K1996" s="355">
        <v>0</v>
      </c>
      <c r="M1996" s="364"/>
      <c r="N1996" s="364"/>
    </row>
    <row r="1997" spans="2:14" s="358" customFormat="1" x14ac:dyDescent="0.2">
      <c r="B1997" s="305">
        <v>41353.39166666667</v>
      </c>
      <c r="C1997" s="117" t="s">
        <v>607</v>
      </c>
      <c r="D1997" s="117" t="s">
        <v>551</v>
      </c>
      <c r="E1997" s="116"/>
      <c r="F1997" s="348">
        <v>74</v>
      </c>
      <c r="G1997" s="348">
        <v>278</v>
      </c>
      <c r="H1997" s="348">
        <v>20572</v>
      </c>
      <c r="I1997" s="355">
        <v>7.9661249944335488E-2</v>
      </c>
      <c r="J1997" s="355">
        <v>2.8655125879257365E-4</v>
      </c>
      <c r="K1997" s="355">
        <v>0</v>
      </c>
      <c r="M1997" s="364"/>
      <c r="N1997" s="364"/>
    </row>
    <row r="1998" spans="2:14" s="358" customFormat="1" x14ac:dyDescent="0.2">
      <c r="B1998" s="305">
        <v>41352.387499999997</v>
      </c>
      <c r="C1998" s="117" t="s">
        <v>612</v>
      </c>
      <c r="D1998" s="117" t="s">
        <v>551</v>
      </c>
      <c r="E1998" s="116"/>
      <c r="F1998" s="348">
        <v>1</v>
      </c>
      <c r="G1998" s="348">
        <v>47</v>
      </c>
      <c r="H1998" s="348">
        <v>47</v>
      </c>
      <c r="I1998" s="355">
        <v>1.8199877247636437E-4</v>
      </c>
      <c r="J1998" s="355">
        <v>3.872314308007752E-6</v>
      </c>
      <c r="K1998" s="355">
        <v>0</v>
      </c>
      <c r="M1998" s="364"/>
      <c r="N1998" s="364"/>
    </row>
    <row r="1999" spans="2:14" s="358" customFormat="1" x14ac:dyDescent="0.2">
      <c r="B1999" s="305">
        <v>41352.489583333336</v>
      </c>
      <c r="C1999" s="117" t="s">
        <v>612</v>
      </c>
      <c r="D1999" s="117" t="s">
        <v>551</v>
      </c>
      <c r="E1999" s="116"/>
      <c r="F1999" s="348">
        <v>1</v>
      </c>
      <c r="G1999" s="348">
        <v>51</v>
      </c>
      <c r="H1999" s="348">
        <v>51</v>
      </c>
      <c r="I1999" s="355">
        <v>1.9748802970839536E-4</v>
      </c>
      <c r="J1999" s="355">
        <v>3.872314308007752E-6</v>
      </c>
      <c r="K1999" s="355">
        <v>0</v>
      </c>
      <c r="M1999" s="364"/>
      <c r="N1999" s="364"/>
    </row>
    <row r="2000" spans="2:14" s="358" customFormat="1" x14ac:dyDescent="0.2">
      <c r="B2000" s="305">
        <v>41352.539583333331</v>
      </c>
      <c r="C2000" s="117" t="s">
        <v>612</v>
      </c>
      <c r="D2000" s="117" t="s">
        <v>551</v>
      </c>
      <c r="E2000" s="116"/>
      <c r="F2000" s="348">
        <v>3</v>
      </c>
      <c r="G2000" s="348">
        <v>44</v>
      </c>
      <c r="H2000" s="348">
        <v>132</v>
      </c>
      <c r="I2000" s="355">
        <v>5.1114548865702333E-4</v>
      </c>
      <c r="J2000" s="355">
        <v>1.1616942924023257E-5</v>
      </c>
      <c r="K2000" s="355">
        <v>0</v>
      </c>
      <c r="M2000" s="364"/>
      <c r="N2000" s="364"/>
    </row>
    <row r="2001" spans="2:14" s="358" customFormat="1" x14ac:dyDescent="0.2">
      <c r="B2001" s="305">
        <v>41353.433333333334</v>
      </c>
      <c r="C2001" s="117" t="s">
        <v>743</v>
      </c>
      <c r="D2001" s="117" t="s">
        <v>554</v>
      </c>
      <c r="E2001" s="116"/>
      <c r="F2001" s="348">
        <v>148</v>
      </c>
      <c r="G2001" s="348">
        <v>251</v>
      </c>
      <c r="H2001" s="348">
        <v>37148</v>
      </c>
      <c r="I2001" s="355">
        <v>0.32326080240870547</v>
      </c>
      <c r="J2001" s="355">
        <v>1.2878916430625715E-3</v>
      </c>
      <c r="K2001" s="355">
        <v>0</v>
      </c>
      <c r="M2001" s="364"/>
      <c r="N2001" s="364"/>
    </row>
    <row r="2002" spans="2:14" s="358" customFormat="1" x14ac:dyDescent="0.2">
      <c r="B2002" s="305">
        <v>41353.354166666664</v>
      </c>
      <c r="C2002" s="117" t="s">
        <v>740</v>
      </c>
      <c r="D2002" s="117" t="s">
        <v>554</v>
      </c>
      <c r="E2002" s="116"/>
      <c r="F2002" s="348">
        <v>88</v>
      </c>
      <c r="G2002" s="348">
        <v>414.5</v>
      </c>
      <c r="H2002" s="348">
        <v>36476</v>
      </c>
      <c r="I2002" s="355">
        <v>0.31741307819155645</v>
      </c>
      <c r="J2002" s="355">
        <v>7.6577340938855602E-4</v>
      </c>
      <c r="K2002" s="355">
        <v>0</v>
      </c>
      <c r="M2002" s="364"/>
      <c r="N2002" s="364"/>
    </row>
    <row r="2003" spans="2:14" s="358" customFormat="1" x14ac:dyDescent="0.2">
      <c r="B2003" s="305">
        <v>41355.427083333336</v>
      </c>
      <c r="C2003" s="117" t="s">
        <v>813</v>
      </c>
      <c r="D2003" s="117" t="s">
        <v>554</v>
      </c>
      <c r="E2003" s="116"/>
      <c r="F2003" s="348">
        <v>19</v>
      </c>
      <c r="G2003" s="348">
        <v>350</v>
      </c>
      <c r="H2003" s="348">
        <v>6650</v>
      </c>
      <c r="I2003" s="355">
        <v>5.7868104232203385E-2</v>
      </c>
      <c r="J2003" s="355">
        <v>1.6533744066343824E-4</v>
      </c>
      <c r="K2003" s="355">
        <v>0</v>
      </c>
      <c r="M2003" s="364"/>
      <c r="N2003" s="364"/>
    </row>
    <row r="2004" spans="2:14" s="358" customFormat="1" x14ac:dyDescent="0.2">
      <c r="B2004" s="305">
        <v>41354.399305555555</v>
      </c>
      <c r="C2004" s="117" t="s">
        <v>598</v>
      </c>
      <c r="D2004" s="117" t="s">
        <v>551</v>
      </c>
      <c r="E2004" s="116"/>
      <c r="F2004" s="348">
        <v>69</v>
      </c>
      <c r="G2004" s="348">
        <v>196</v>
      </c>
      <c r="H2004" s="348">
        <v>13524</v>
      </c>
      <c r="I2004" s="355">
        <v>5.2369178701496842E-2</v>
      </c>
      <c r="J2004" s="355">
        <v>2.6718968725253492E-4</v>
      </c>
      <c r="K2004" s="355">
        <v>0</v>
      </c>
      <c r="M2004" s="364"/>
      <c r="N2004" s="364"/>
    </row>
    <row r="2005" spans="2:14" s="358" customFormat="1" x14ac:dyDescent="0.2">
      <c r="B2005" s="305">
        <v>41350.365972222222</v>
      </c>
      <c r="C2005" s="117" t="s">
        <v>746</v>
      </c>
      <c r="D2005" s="117" t="s">
        <v>542</v>
      </c>
      <c r="E2005" s="116"/>
      <c r="F2005" s="348">
        <v>529</v>
      </c>
      <c r="G2005" s="348">
        <v>360.10775047258977</v>
      </c>
      <c r="H2005" s="348">
        <v>190497</v>
      </c>
      <c r="I2005" s="355">
        <v>0.66359307344227347</v>
      </c>
      <c r="J2005" s="355">
        <v>1.8427625414099049E-3</v>
      </c>
      <c r="K2005" s="355">
        <v>0</v>
      </c>
      <c r="M2005" s="364"/>
      <c r="N2005" s="364"/>
    </row>
    <row r="2006" spans="2:14" s="358" customFormat="1" x14ac:dyDescent="0.2">
      <c r="B2006" s="305">
        <v>41350.322916666664</v>
      </c>
      <c r="C2006" s="117" t="s">
        <v>565</v>
      </c>
      <c r="D2006" s="117" t="s">
        <v>542</v>
      </c>
      <c r="E2006" s="116"/>
      <c r="F2006" s="348">
        <v>68</v>
      </c>
      <c r="G2006" s="348">
        <v>335</v>
      </c>
      <c r="H2006" s="348">
        <v>22780</v>
      </c>
      <c r="I2006" s="355">
        <v>7.9353744221772465E-2</v>
      </c>
      <c r="J2006" s="355">
        <v>2.3687684842320139E-4</v>
      </c>
      <c r="K2006" s="355">
        <v>0</v>
      </c>
      <c r="M2006" s="364"/>
      <c r="N2006" s="364"/>
    </row>
    <row r="2007" spans="2:14" s="358" customFormat="1" x14ac:dyDescent="0.2">
      <c r="B2007" s="305">
        <v>41352.361111111109</v>
      </c>
      <c r="C2007" s="117" t="s">
        <v>552</v>
      </c>
      <c r="D2007" s="117" t="s">
        <v>551</v>
      </c>
      <c r="E2007" s="116"/>
      <c r="F2007" s="348">
        <v>40</v>
      </c>
      <c r="G2007" s="348">
        <v>320</v>
      </c>
      <c r="H2007" s="348">
        <v>12800</v>
      </c>
      <c r="I2007" s="355">
        <v>4.9565623142499231E-2</v>
      </c>
      <c r="J2007" s="355">
        <v>1.548925723203101E-4</v>
      </c>
      <c r="K2007" s="355">
        <v>0</v>
      </c>
      <c r="M2007" s="364"/>
      <c r="N2007" s="364"/>
    </row>
    <row r="2008" spans="2:14" s="358" customFormat="1" x14ac:dyDescent="0.2">
      <c r="B2008" s="305">
        <v>41352.359027777777</v>
      </c>
      <c r="C2008" s="117" t="s">
        <v>569</v>
      </c>
      <c r="D2008" s="117" t="s">
        <v>551</v>
      </c>
      <c r="E2008" s="116"/>
      <c r="F2008" s="348">
        <v>268</v>
      </c>
      <c r="G2008" s="348">
        <v>396</v>
      </c>
      <c r="H2008" s="348">
        <v>106128</v>
      </c>
      <c r="I2008" s="355">
        <v>0.41096097288024674</v>
      </c>
      <c r="J2008" s="355">
        <v>1.0377802345460777E-3</v>
      </c>
      <c r="K2008" s="355">
        <v>0</v>
      </c>
      <c r="M2008" s="364"/>
      <c r="N2008" s="364"/>
    </row>
    <row r="2009" spans="2:14" s="358" customFormat="1" x14ac:dyDescent="0.2">
      <c r="B2009" s="305">
        <v>41353.364583333336</v>
      </c>
      <c r="C2009" s="117" t="s">
        <v>747</v>
      </c>
      <c r="D2009" s="117" t="s">
        <v>554</v>
      </c>
      <c r="E2009" s="116"/>
      <c r="F2009" s="348">
        <v>16</v>
      </c>
      <c r="G2009" s="348">
        <v>372</v>
      </c>
      <c r="H2009" s="348">
        <v>5952</v>
      </c>
      <c r="I2009" s="355">
        <v>5.1794128780462335E-2</v>
      </c>
      <c r="J2009" s="355">
        <v>1.3923152897973745E-4</v>
      </c>
      <c r="K2009" s="355">
        <v>0</v>
      </c>
      <c r="M2009" s="364"/>
      <c r="N2009" s="364"/>
    </row>
    <row r="2010" spans="2:14" s="358" customFormat="1" x14ac:dyDescent="0.2">
      <c r="B2010" s="305">
        <v>41356.357638888891</v>
      </c>
      <c r="C2010" s="117" t="s">
        <v>639</v>
      </c>
      <c r="D2010" s="117" t="s">
        <v>554</v>
      </c>
      <c r="E2010" s="116"/>
      <c r="F2010" s="348">
        <v>64</v>
      </c>
      <c r="G2010" s="348">
        <v>430</v>
      </c>
      <c r="H2010" s="348">
        <v>27520</v>
      </c>
      <c r="I2010" s="355">
        <v>0.23947822984514844</v>
      </c>
      <c r="J2010" s="355">
        <v>5.569261159189498E-4</v>
      </c>
      <c r="K2010" s="355">
        <v>0</v>
      </c>
      <c r="M2010" s="364"/>
      <c r="N2010" s="364"/>
    </row>
    <row r="2011" spans="2:14" s="358" customFormat="1" x14ac:dyDescent="0.2">
      <c r="B2011" s="305">
        <v>41356.375</v>
      </c>
      <c r="C2011" s="117" t="s">
        <v>621</v>
      </c>
      <c r="D2011" s="117" t="s">
        <v>554</v>
      </c>
      <c r="E2011" s="116"/>
      <c r="F2011" s="348">
        <v>139</v>
      </c>
      <c r="G2011" s="348">
        <v>232</v>
      </c>
      <c r="H2011" s="348">
        <v>32248</v>
      </c>
      <c r="I2011" s="355">
        <v>0.28062114665866084</v>
      </c>
      <c r="J2011" s="355">
        <v>1.2095739080114692E-3</v>
      </c>
      <c r="K2011" s="355">
        <v>0</v>
      </c>
      <c r="M2011" s="364"/>
      <c r="N2011" s="364"/>
    </row>
    <row r="2012" spans="2:14" s="358" customFormat="1" x14ac:dyDescent="0.2">
      <c r="B2012" s="305">
        <v>41355.632638888892</v>
      </c>
      <c r="C2012" s="117" t="s">
        <v>649</v>
      </c>
      <c r="D2012" s="117" t="s">
        <v>551</v>
      </c>
      <c r="E2012" s="116"/>
      <c r="F2012" s="348">
        <v>503</v>
      </c>
      <c r="G2012" s="348">
        <v>3</v>
      </c>
      <c r="H2012" s="348">
        <v>1509</v>
      </c>
      <c r="I2012" s="355">
        <v>5.8433222907836981E-3</v>
      </c>
      <c r="J2012" s="355">
        <v>1.9477740969278995E-3</v>
      </c>
      <c r="K2012" s="355">
        <v>0</v>
      </c>
      <c r="M2012" s="364"/>
      <c r="N2012" s="364"/>
    </row>
    <row r="2013" spans="2:14" s="358" customFormat="1" x14ac:dyDescent="0.2">
      <c r="B2013" s="305">
        <v>41355.513888888891</v>
      </c>
      <c r="C2013" s="117" t="s">
        <v>630</v>
      </c>
      <c r="D2013" s="117" t="s">
        <v>554</v>
      </c>
      <c r="E2013" s="116"/>
      <c r="F2013" s="348">
        <v>7</v>
      </c>
      <c r="G2013" s="348">
        <v>90</v>
      </c>
      <c r="H2013" s="348">
        <v>630</v>
      </c>
      <c r="I2013" s="355">
        <v>5.4822414535771625E-3</v>
      </c>
      <c r="J2013" s="355">
        <v>6.0913793928635139E-5</v>
      </c>
      <c r="K2013" s="355">
        <v>0</v>
      </c>
      <c r="M2013" s="364"/>
      <c r="N2013" s="364"/>
    </row>
    <row r="2014" spans="2:14" s="358" customFormat="1" x14ac:dyDescent="0.2">
      <c r="B2014" s="305">
        <v>41355.645138888889</v>
      </c>
      <c r="C2014" s="117" t="s">
        <v>672</v>
      </c>
      <c r="D2014" s="117" t="s">
        <v>551</v>
      </c>
      <c r="E2014" s="116"/>
      <c r="F2014" s="348">
        <v>102</v>
      </c>
      <c r="G2014" s="348">
        <v>5</v>
      </c>
      <c r="H2014" s="348">
        <v>510</v>
      </c>
      <c r="I2014" s="355">
        <v>1.9748802970839538E-3</v>
      </c>
      <c r="J2014" s="355">
        <v>3.9497605941679072E-4</v>
      </c>
      <c r="K2014" s="355">
        <v>0</v>
      </c>
      <c r="M2014" s="364"/>
      <c r="N2014" s="364"/>
    </row>
    <row r="2015" spans="2:14" s="358" customFormat="1" x14ac:dyDescent="0.2">
      <c r="B2015" s="305">
        <v>41351.430555555555</v>
      </c>
      <c r="C2015" s="117" t="s">
        <v>650</v>
      </c>
      <c r="D2015" s="117" t="s">
        <v>542</v>
      </c>
      <c r="E2015" s="116"/>
      <c r="F2015" s="348">
        <v>84</v>
      </c>
      <c r="G2015" s="348">
        <v>245</v>
      </c>
      <c r="H2015" s="348">
        <v>20580</v>
      </c>
      <c r="I2015" s="355">
        <v>7.1690081478668885E-2</v>
      </c>
      <c r="J2015" s="355">
        <v>2.9261257746395468E-4</v>
      </c>
      <c r="K2015" s="355">
        <v>0</v>
      </c>
      <c r="M2015" s="364"/>
      <c r="N2015" s="364"/>
    </row>
    <row r="2016" spans="2:14" s="358" customFormat="1" x14ac:dyDescent="0.2">
      <c r="B2016" s="305">
        <v>41350.520833333336</v>
      </c>
      <c r="C2016" s="117" t="s">
        <v>714</v>
      </c>
      <c r="D2016" s="117" t="s">
        <v>554</v>
      </c>
      <c r="E2016" s="116"/>
      <c r="F2016" s="348">
        <v>3</v>
      </c>
      <c r="G2016" s="348">
        <v>60</v>
      </c>
      <c r="H2016" s="348">
        <v>180</v>
      </c>
      <c r="I2016" s="355">
        <v>1.5663547010220465E-3</v>
      </c>
      <c r="J2016" s="355">
        <v>2.6105911683700774E-5</v>
      </c>
      <c r="K2016" s="355">
        <v>0</v>
      </c>
      <c r="M2016" s="364"/>
      <c r="N2016" s="364"/>
    </row>
    <row r="2017" spans="2:14" s="358" customFormat="1" x14ac:dyDescent="0.2">
      <c r="B2017" s="305">
        <v>41352.444444444445</v>
      </c>
      <c r="C2017" s="117" t="s">
        <v>634</v>
      </c>
      <c r="D2017" s="117" t="s">
        <v>542</v>
      </c>
      <c r="E2017" s="116"/>
      <c r="F2017" s="348">
        <v>1</v>
      </c>
      <c r="G2017" s="348">
        <v>140</v>
      </c>
      <c r="H2017" s="348">
        <v>140</v>
      </c>
      <c r="I2017" s="355">
        <v>4.8768762910659109E-4</v>
      </c>
      <c r="J2017" s="355">
        <v>3.4834830650470794E-6</v>
      </c>
      <c r="K2017" s="355">
        <v>0</v>
      </c>
      <c r="M2017" s="364"/>
      <c r="N2017" s="364"/>
    </row>
    <row r="2018" spans="2:14" s="358" customFormat="1" x14ac:dyDescent="0.2">
      <c r="B2018" s="305">
        <v>41353.416666666664</v>
      </c>
      <c r="C2018" s="117" t="s">
        <v>608</v>
      </c>
      <c r="D2018" s="117" t="s">
        <v>554</v>
      </c>
      <c r="E2018" s="116"/>
      <c r="F2018" s="348">
        <v>1</v>
      </c>
      <c r="G2018" s="348">
        <v>35</v>
      </c>
      <c r="H2018" s="348">
        <v>35</v>
      </c>
      <c r="I2018" s="355">
        <v>3.0456896964317572E-4</v>
      </c>
      <c r="J2018" s="355">
        <v>8.7019705612335906E-6</v>
      </c>
      <c r="K2018" s="355">
        <v>0</v>
      </c>
      <c r="M2018" s="364"/>
      <c r="N2018" s="364"/>
    </row>
    <row r="2019" spans="2:14" s="358" customFormat="1" x14ac:dyDescent="0.2">
      <c r="B2019" s="305">
        <v>41351.368055555555</v>
      </c>
      <c r="C2019" s="117" t="s">
        <v>546</v>
      </c>
      <c r="D2019" s="117" t="s">
        <v>542</v>
      </c>
      <c r="E2019" s="116"/>
      <c r="F2019" s="348">
        <v>156</v>
      </c>
      <c r="G2019" s="348">
        <v>270</v>
      </c>
      <c r="H2019" s="348">
        <v>42120</v>
      </c>
      <c r="I2019" s="355">
        <v>0.14672430669978298</v>
      </c>
      <c r="J2019" s="355">
        <v>5.4342335814734437E-4</v>
      </c>
      <c r="K2019" s="355">
        <v>0</v>
      </c>
      <c r="M2019" s="364"/>
      <c r="N2019" s="364"/>
    </row>
    <row r="2020" spans="2:14" s="358" customFormat="1" x14ac:dyDescent="0.2">
      <c r="B2020" s="305">
        <v>41353.449999999997</v>
      </c>
      <c r="C2020" s="117" t="s">
        <v>645</v>
      </c>
      <c r="D2020" s="117" t="s">
        <v>554</v>
      </c>
      <c r="E2020" s="116"/>
      <c r="F2020" s="348">
        <v>12</v>
      </c>
      <c r="G2020" s="348">
        <v>15</v>
      </c>
      <c r="H2020" s="348">
        <v>180</v>
      </c>
      <c r="I2020" s="355">
        <v>1.5663547010220465E-3</v>
      </c>
      <c r="J2020" s="355">
        <v>1.0442364673480309E-4</v>
      </c>
      <c r="K2020" s="355">
        <v>0</v>
      </c>
      <c r="M2020" s="364"/>
      <c r="N2020" s="364"/>
    </row>
    <row r="2021" spans="2:14" s="358" customFormat="1" x14ac:dyDescent="0.2">
      <c r="B2021" s="305">
        <v>41350.377083333333</v>
      </c>
      <c r="C2021" s="117" t="s">
        <v>552</v>
      </c>
      <c r="D2021" s="117" t="s">
        <v>551</v>
      </c>
      <c r="E2021" s="116"/>
      <c r="F2021" s="348">
        <v>11</v>
      </c>
      <c r="G2021" s="348">
        <v>367</v>
      </c>
      <c r="H2021" s="348">
        <v>4037</v>
      </c>
      <c r="I2021" s="355">
        <v>1.5632532861427295E-2</v>
      </c>
      <c r="J2021" s="355">
        <v>4.2595457388085273E-5</v>
      </c>
      <c r="K2021" s="355">
        <v>0</v>
      </c>
      <c r="M2021" s="364"/>
      <c r="N2021" s="364"/>
    </row>
    <row r="2022" spans="2:14" s="358" customFormat="1" x14ac:dyDescent="0.2">
      <c r="B2022" s="305">
        <v>41350.583333333336</v>
      </c>
      <c r="C2022" s="117" t="s">
        <v>714</v>
      </c>
      <c r="D2022" s="117" t="s">
        <v>554</v>
      </c>
      <c r="E2022" s="116"/>
      <c r="F2022" s="348">
        <v>1</v>
      </c>
      <c r="G2022" s="348">
        <v>60</v>
      </c>
      <c r="H2022" s="348">
        <v>60</v>
      </c>
      <c r="I2022" s="355">
        <v>5.2211823367401549E-4</v>
      </c>
      <c r="J2022" s="355">
        <v>8.7019705612335906E-6</v>
      </c>
      <c r="K2022" s="355">
        <v>0</v>
      </c>
      <c r="M2022" s="364"/>
      <c r="N2022" s="364"/>
    </row>
    <row r="2023" spans="2:14" s="358" customFormat="1" x14ac:dyDescent="0.2">
      <c r="B2023" s="305">
        <v>41356.348611111112</v>
      </c>
      <c r="C2023" s="117" t="s">
        <v>717</v>
      </c>
      <c r="D2023" s="117" t="s">
        <v>542</v>
      </c>
      <c r="E2023" s="116"/>
      <c r="F2023" s="348">
        <v>301</v>
      </c>
      <c r="G2023" s="348">
        <v>405</v>
      </c>
      <c r="H2023" s="348">
        <v>121905</v>
      </c>
      <c r="I2023" s="355">
        <v>0.42465400304456419</v>
      </c>
      <c r="J2023" s="355">
        <v>1.0485284025791709E-3</v>
      </c>
      <c r="K2023" s="355">
        <v>0</v>
      </c>
      <c r="M2023" s="364"/>
      <c r="N2023" s="364"/>
    </row>
    <row r="2024" spans="2:14" s="358" customFormat="1" x14ac:dyDescent="0.2">
      <c r="B2024" s="305">
        <v>41356.348611111112</v>
      </c>
      <c r="C2024" s="117" t="s">
        <v>635</v>
      </c>
      <c r="D2024" s="117" t="s">
        <v>542</v>
      </c>
      <c r="E2024" s="116"/>
      <c r="F2024" s="348">
        <v>98</v>
      </c>
      <c r="G2024" s="348">
        <v>419</v>
      </c>
      <c r="H2024" s="348">
        <v>41062</v>
      </c>
      <c r="I2024" s="355">
        <v>0.14303878161696318</v>
      </c>
      <c r="J2024" s="355">
        <v>3.4138134037461378E-4</v>
      </c>
      <c r="K2024" s="355">
        <v>0</v>
      </c>
      <c r="M2024" s="364"/>
      <c r="N2024" s="364"/>
    </row>
    <row r="2025" spans="2:14" s="358" customFormat="1" x14ac:dyDescent="0.2">
      <c r="B2025" s="305">
        <v>41352.395833333336</v>
      </c>
      <c r="C2025" s="117" t="s">
        <v>587</v>
      </c>
      <c r="D2025" s="117" t="s">
        <v>554</v>
      </c>
      <c r="E2025" s="116"/>
      <c r="F2025" s="348">
        <v>115</v>
      </c>
      <c r="G2025" s="348">
        <v>245</v>
      </c>
      <c r="H2025" s="348">
        <v>28175</v>
      </c>
      <c r="I2025" s="355">
        <v>0.24517802056275645</v>
      </c>
      <c r="J2025" s="355">
        <v>1.0007266145418631E-3</v>
      </c>
      <c r="K2025" s="355">
        <v>0</v>
      </c>
      <c r="M2025" s="364"/>
      <c r="N2025" s="364"/>
    </row>
    <row r="2026" spans="2:14" s="358" customFormat="1" x14ac:dyDescent="0.2">
      <c r="B2026" s="305">
        <v>41353.375694444447</v>
      </c>
      <c r="C2026" s="117" t="s">
        <v>794</v>
      </c>
      <c r="D2026" s="117" t="s">
        <v>542</v>
      </c>
      <c r="E2026" s="116"/>
      <c r="F2026" s="348">
        <v>116</v>
      </c>
      <c r="G2026" s="348">
        <v>472</v>
      </c>
      <c r="H2026" s="348">
        <v>54752</v>
      </c>
      <c r="I2026" s="355">
        <v>0.19072766477745767</v>
      </c>
      <c r="J2026" s="355">
        <v>4.0408403554546119E-4</v>
      </c>
      <c r="K2026" s="355">
        <v>0</v>
      </c>
      <c r="M2026" s="364"/>
      <c r="N2026" s="364"/>
    </row>
    <row r="2027" spans="2:14" s="358" customFormat="1" x14ac:dyDescent="0.2">
      <c r="B2027" s="305">
        <v>41353.377083333333</v>
      </c>
      <c r="C2027" s="117" t="s">
        <v>587</v>
      </c>
      <c r="D2027" s="117" t="s">
        <v>554</v>
      </c>
      <c r="E2027" s="116"/>
      <c r="F2027" s="348">
        <v>976</v>
      </c>
      <c r="G2027" s="348">
        <v>269.06967213114751</v>
      </c>
      <c r="H2027" s="348">
        <v>262612</v>
      </c>
      <c r="I2027" s="355">
        <v>2.2852418930266758</v>
      </c>
      <c r="J2027" s="355">
        <v>8.4931232677639846E-3</v>
      </c>
      <c r="K2027" s="355">
        <v>0</v>
      </c>
      <c r="M2027" s="364"/>
      <c r="N2027" s="364"/>
    </row>
    <row r="2028" spans="2:14" s="358" customFormat="1" x14ac:dyDescent="0.2">
      <c r="B2028" s="305">
        <v>41355.388888888891</v>
      </c>
      <c r="C2028" s="117" t="s">
        <v>683</v>
      </c>
      <c r="D2028" s="117" t="s">
        <v>554</v>
      </c>
      <c r="E2028" s="116"/>
      <c r="F2028" s="348">
        <v>86</v>
      </c>
      <c r="G2028" s="348">
        <v>294</v>
      </c>
      <c r="H2028" s="348">
        <v>25284</v>
      </c>
      <c r="I2028" s="355">
        <v>0.22002062367023012</v>
      </c>
      <c r="J2028" s="355">
        <v>7.483694682660888E-4</v>
      </c>
      <c r="K2028" s="355">
        <v>0</v>
      </c>
      <c r="M2028" s="364"/>
      <c r="N2028" s="364"/>
    </row>
    <row r="2029" spans="2:14" s="358" customFormat="1" x14ac:dyDescent="0.2">
      <c r="B2029" s="305">
        <v>41353.381944444445</v>
      </c>
      <c r="C2029" s="117" t="s">
        <v>612</v>
      </c>
      <c r="D2029" s="117" t="s">
        <v>551</v>
      </c>
      <c r="E2029" s="116"/>
      <c r="F2029" s="348">
        <v>2</v>
      </c>
      <c r="G2029" s="348">
        <v>90</v>
      </c>
      <c r="H2029" s="348">
        <v>180</v>
      </c>
      <c r="I2029" s="355">
        <v>6.9701657544139544E-4</v>
      </c>
      <c r="J2029" s="355">
        <v>7.7446286160155041E-6</v>
      </c>
      <c r="K2029" s="355">
        <v>0</v>
      </c>
      <c r="M2029" s="364"/>
      <c r="N2029" s="364"/>
    </row>
    <row r="2030" spans="2:14" s="358" customFormat="1" x14ac:dyDescent="0.2">
      <c r="B2030" s="305">
        <v>41351.384722222225</v>
      </c>
      <c r="C2030" s="117" t="s">
        <v>595</v>
      </c>
      <c r="D2030" s="117" t="s">
        <v>554</v>
      </c>
      <c r="E2030" s="116"/>
      <c r="F2030" s="348">
        <v>7</v>
      </c>
      <c r="G2030" s="348">
        <v>164</v>
      </c>
      <c r="H2030" s="348">
        <v>1148</v>
      </c>
      <c r="I2030" s="355">
        <v>9.9898622042961637E-3</v>
      </c>
      <c r="J2030" s="355">
        <v>6.0913793928635139E-5</v>
      </c>
      <c r="K2030" s="355">
        <v>0</v>
      </c>
      <c r="M2030" s="364"/>
      <c r="N2030" s="364"/>
    </row>
    <row r="2031" spans="2:14" s="358" customFormat="1" x14ac:dyDescent="0.2">
      <c r="B2031" s="305">
        <v>41352.381944444445</v>
      </c>
      <c r="C2031" s="117" t="s">
        <v>759</v>
      </c>
      <c r="D2031" s="117" t="s">
        <v>542</v>
      </c>
      <c r="E2031" s="116"/>
      <c r="F2031" s="348">
        <v>94</v>
      </c>
      <c r="G2031" s="348">
        <v>50</v>
      </c>
      <c r="H2031" s="348">
        <v>4700</v>
      </c>
      <c r="I2031" s="355">
        <v>1.6372370405721273E-2</v>
      </c>
      <c r="J2031" s="355">
        <v>3.2744740811442547E-4</v>
      </c>
      <c r="K2031" s="355">
        <v>0</v>
      </c>
      <c r="M2031" s="364"/>
      <c r="N2031" s="364"/>
    </row>
    <row r="2032" spans="2:14" s="358" customFormat="1" x14ac:dyDescent="0.2">
      <c r="B2032" s="305">
        <v>41352.401388888888</v>
      </c>
      <c r="C2032" s="117" t="s">
        <v>795</v>
      </c>
      <c r="D2032" s="117" t="s">
        <v>542</v>
      </c>
      <c r="E2032" s="116"/>
      <c r="F2032" s="348">
        <v>369</v>
      </c>
      <c r="G2032" s="348">
        <v>336</v>
      </c>
      <c r="H2032" s="348">
        <v>123984</v>
      </c>
      <c r="I2032" s="355">
        <v>0.43189616433679706</v>
      </c>
      <c r="J2032" s="355">
        <v>1.2854052510023722E-3</v>
      </c>
      <c r="K2032" s="355">
        <v>0</v>
      </c>
      <c r="M2032" s="364"/>
      <c r="N2032" s="364"/>
    </row>
    <row r="2033" spans="2:14" s="358" customFormat="1" x14ac:dyDescent="0.2">
      <c r="B2033" s="305">
        <v>41351.510416666664</v>
      </c>
      <c r="C2033" s="117" t="s">
        <v>569</v>
      </c>
      <c r="D2033" s="117" t="s">
        <v>551</v>
      </c>
      <c r="E2033" s="116"/>
      <c r="F2033" s="348">
        <v>3</v>
      </c>
      <c r="G2033" s="348">
        <v>100</v>
      </c>
      <c r="H2033" s="348">
        <v>300</v>
      </c>
      <c r="I2033" s="355">
        <v>1.1616942924023257E-3</v>
      </c>
      <c r="J2033" s="355">
        <v>1.1616942924023257E-5</v>
      </c>
      <c r="K2033" s="355">
        <v>0</v>
      </c>
      <c r="M2033" s="364"/>
      <c r="N2033" s="364"/>
    </row>
    <row r="2034" spans="2:14" s="358" customFormat="1" x14ac:dyDescent="0.2">
      <c r="B2034" s="305">
        <v>41351.573611111111</v>
      </c>
      <c r="C2034" s="117" t="s">
        <v>569</v>
      </c>
      <c r="D2034" s="117" t="s">
        <v>551</v>
      </c>
      <c r="E2034" s="116"/>
      <c r="F2034" s="348">
        <v>3</v>
      </c>
      <c r="G2034" s="348">
        <v>55</v>
      </c>
      <c r="H2034" s="348">
        <v>165</v>
      </c>
      <c r="I2034" s="355">
        <v>6.3893186082127919E-4</v>
      </c>
      <c r="J2034" s="355">
        <v>1.1616942924023257E-5</v>
      </c>
      <c r="K2034" s="355">
        <v>0</v>
      </c>
      <c r="M2034" s="364"/>
      <c r="N2034" s="364"/>
    </row>
    <row r="2035" spans="2:14" s="358" customFormat="1" x14ac:dyDescent="0.2">
      <c r="B2035" s="305">
        <v>41352.4375</v>
      </c>
      <c r="C2035" s="117" t="s">
        <v>569</v>
      </c>
      <c r="D2035" s="117" t="s">
        <v>551</v>
      </c>
      <c r="E2035" s="116"/>
      <c r="F2035" s="348">
        <v>1</v>
      </c>
      <c r="G2035" s="348">
        <v>210</v>
      </c>
      <c r="H2035" s="348">
        <v>210</v>
      </c>
      <c r="I2035" s="355">
        <v>8.1318600468162795E-4</v>
      </c>
      <c r="J2035" s="355">
        <v>3.872314308007752E-6</v>
      </c>
      <c r="K2035" s="355">
        <v>0</v>
      </c>
      <c r="M2035" s="364"/>
      <c r="N2035" s="364"/>
    </row>
    <row r="2036" spans="2:14" s="358" customFormat="1" x14ac:dyDescent="0.2">
      <c r="B2036" s="305">
        <v>41357.402777777781</v>
      </c>
      <c r="C2036" s="117" t="s">
        <v>670</v>
      </c>
      <c r="D2036" s="117" t="s">
        <v>551</v>
      </c>
      <c r="E2036" s="116"/>
      <c r="F2036" s="348">
        <v>203</v>
      </c>
      <c r="G2036" s="348">
        <v>310</v>
      </c>
      <c r="H2036" s="348">
        <v>62930</v>
      </c>
      <c r="I2036" s="355">
        <v>0.24368473940292787</v>
      </c>
      <c r="J2036" s="355">
        <v>7.8607980452557373E-4</v>
      </c>
      <c r="K2036" s="355">
        <v>0</v>
      </c>
      <c r="M2036" s="364"/>
      <c r="N2036" s="364"/>
    </row>
    <row r="2037" spans="2:14" s="358" customFormat="1" x14ac:dyDescent="0.2">
      <c r="B2037" s="305">
        <v>41352.395833333336</v>
      </c>
      <c r="C2037" s="117" t="s">
        <v>814</v>
      </c>
      <c r="D2037" s="117" t="s">
        <v>542</v>
      </c>
      <c r="E2037" s="116"/>
      <c r="F2037" s="348">
        <v>124</v>
      </c>
      <c r="G2037" s="348">
        <v>240</v>
      </c>
      <c r="H2037" s="348">
        <v>29760</v>
      </c>
      <c r="I2037" s="355">
        <v>0.10366845601580107</v>
      </c>
      <c r="J2037" s="355">
        <v>4.319519000658378E-4</v>
      </c>
      <c r="K2037" s="355">
        <v>0</v>
      </c>
      <c r="M2037" s="364"/>
      <c r="N2037" s="364"/>
    </row>
    <row r="2038" spans="2:14" s="358" customFormat="1" x14ac:dyDescent="0.2">
      <c r="B2038" s="305">
        <v>41352.334722222222</v>
      </c>
      <c r="C2038" s="117" t="s">
        <v>617</v>
      </c>
      <c r="D2038" s="117" t="s">
        <v>542</v>
      </c>
      <c r="E2038" s="116"/>
      <c r="F2038" s="348">
        <v>5</v>
      </c>
      <c r="G2038" s="348">
        <v>403</v>
      </c>
      <c r="H2038" s="348">
        <v>2015</v>
      </c>
      <c r="I2038" s="355">
        <v>7.0192183760698652E-3</v>
      </c>
      <c r="J2038" s="355">
        <v>1.7417415325235398E-5</v>
      </c>
      <c r="K2038" s="355">
        <v>0</v>
      </c>
      <c r="M2038" s="364"/>
      <c r="N2038" s="364"/>
    </row>
    <row r="2039" spans="2:14" s="358" customFormat="1" x14ac:dyDescent="0.2">
      <c r="B2039" s="305">
        <v>41352.395833333336</v>
      </c>
      <c r="C2039" s="117" t="s">
        <v>595</v>
      </c>
      <c r="D2039" s="117" t="s">
        <v>554</v>
      </c>
      <c r="E2039" s="116"/>
      <c r="F2039" s="348">
        <v>104</v>
      </c>
      <c r="G2039" s="348">
        <v>210</v>
      </c>
      <c r="H2039" s="348">
        <v>21840</v>
      </c>
      <c r="I2039" s="355">
        <v>0.19005103705734164</v>
      </c>
      <c r="J2039" s="355">
        <v>9.0500493836829349E-4</v>
      </c>
      <c r="K2039" s="355">
        <v>0</v>
      </c>
      <c r="M2039" s="364"/>
      <c r="N2039" s="364"/>
    </row>
    <row r="2040" spans="2:14" s="358" customFormat="1" x14ac:dyDescent="0.2">
      <c r="B2040" s="305">
        <v>41353.388888888891</v>
      </c>
      <c r="C2040" s="117" t="s">
        <v>671</v>
      </c>
      <c r="D2040" s="117" t="s">
        <v>554</v>
      </c>
      <c r="E2040" s="116"/>
      <c r="F2040" s="348">
        <v>2</v>
      </c>
      <c r="G2040" s="348">
        <v>230</v>
      </c>
      <c r="H2040" s="348">
        <v>460</v>
      </c>
      <c r="I2040" s="355">
        <v>4.0029064581674524E-3</v>
      </c>
      <c r="J2040" s="355">
        <v>1.7403941122467181E-5</v>
      </c>
      <c r="K2040" s="355">
        <v>0</v>
      </c>
      <c r="M2040" s="364"/>
      <c r="N2040" s="364"/>
    </row>
    <row r="2041" spans="2:14" s="358" customFormat="1" x14ac:dyDescent="0.2">
      <c r="B2041" s="305">
        <v>41347.716666666667</v>
      </c>
      <c r="C2041" s="117" t="s">
        <v>617</v>
      </c>
      <c r="D2041" s="117" t="s">
        <v>542</v>
      </c>
      <c r="E2041" s="116"/>
      <c r="F2041" s="348">
        <v>1</v>
      </c>
      <c r="G2041" s="348">
        <v>17</v>
      </c>
      <c r="H2041" s="348">
        <v>17</v>
      </c>
      <c r="I2041" s="355">
        <v>5.9219212105800348E-5</v>
      </c>
      <c r="J2041" s="355">
        <v>3.4834830650470794E-6</v>
      </c>
      <c r="K2041" s="355">
        <v>0</v>
      </c>
      <c r="M2041" s="364"/>
      <c r="N2041" s="364"/>
    </row>
    <row r="2042" spans="2:14" s="358" customFormat="1" x14ac:dyDescent="0.2">
      <c r="B2042" s="305">
        <v>41353.46875</v>
      </c>
      <c r="C2042" s="117" t="s">
        <v>612</v>
      </c>
      <c r="D2042" s="117" t="s">
        <v>551</v>
      </c>
      <c r="E2042" s="116"/>
      <c r="F2042" s="348">
        <v>1</v>
      </c>
      <c r="G2042" s="348">
        <v>50</v>
      </c>
      <c r="H2042" s="348">
        <v>50</v>
      </c>
      <c r="I2042" s="355">
        <v>1.9361571540038762E-4</v>
      </c>
      <c r="J2042" s="355">
        <v>3.872314308007752E-6</v>
      </c>
      <c r="K2042" s="355">
        <v>0</v>
      </c>
      <c r="M2042" s="364"/>
      <c r="N2042" s="364"/>
    </row>
    <row r="2043" spans="2:14" s="358" customFormat="1" x14ac:dyDescent="0.2">
      <c r="B2043" s="305">
        <v>41350.454861111109</v>
      </c>
      <c r="C2043" s="117" t="s">
        <v>568</v>
      </c>
      <c r="D2043" s="117" t="s">
        <v>554</v>
      </c>
      <c r="E2043" s="116"/>
      <c r="F2043" s="348">
        <v>81</v>
      </c>
      <c r="G2043" s="348">
        <v>70</v>
      </c>
      <c r="H2043" s="348">
        <v>5670</v>
      </c>
      <c r="I2043" s="355">
        <v>4.9340173082194461E-2</v>
      </c>
      <c r="J2043" s="355">
        <v>7.0485961545992094E-4</v>
      </c>
      <c r="K2043" s="355">
        <v>0</v>
      </c>
      <c r="M2043" s="364"/>
      <c r="N2043" s="364"/>
    </row>
    <row r="2044" spans="2:14" s="358" customFormat="1" x14ac:dyDescent="0.2">
      <c r="B2044" s="305">
        <v>41353.354166666664</v>
      </c>
      <c r="C2044" s="117" t="s">
        <v>659</v>
      </c>
      <c r="D2044" s="117" t="s">
        <v>551</v>
      </c>
      <c r="E2044" s="116"/>
      <c r="F2044" s="348">
        <v>162</v>
      </c>
      <c r="G2044" s="348">
        <v>470</v>
      </c>
      <c r="H2044" s="348">
        <v>76140</v>
      </c>
      <c r="I2044" s="355">
        <v>0.29483801141171029</v>
      </c>
      <c r="J2044" s="355">
        <v>6.2731491789725583E-4</v>
      </c>
      <c r="K2044" s="355">
        <v>0</v>
      </c>
      <c r="M2044" s="364"/>
      <c r="N2044" s="364"/>
    </row>
    <row r="2045" spans="2:14" s="358" customFormat="1" x14ac:dyDescent="0.2">
      <c r="B2045" s="305">
        <v>41353.409722222219</v>
      </c>
      <c r="C2045" s="117" t="s">
        <v>659</v>
      </c>
      <c r="D2045" s="117" t="s">
        <v>551</v>
      </c>
      <c r="E2045" s="116"/>
      <c r="F2045" s="348">
        <v>8</v>
      </c>
      <c r="G2045" s="348">
        <v>220</v>
      </c>
      <c r="H2045" s="348">
        <v>1760</v>
      </c>
      <c r="I2045" s="355">
        <v>6.8152731820936441E-3</v>
      </c>
      <c r="J2045" s="355">
        <v>3.0978514464062016E-5</v>
      </c>
      <c r="K2045" s="355">
        <v>0</v>
      </c>
      <c r="M2045" s="364"/>
      <c r="N2045" s="364"/>
    </row>
    <row r="2046" spans="2:14" s="358" customFormat="1" x14ac:dyDescent="0.2">
      <c r="B2046" s="305">
        <v>41354.381944444445</v>
      </c>
      <c r="C2046" s="117" t="s">
        <v>567</v>
      </c>
      <c r="D2046" s="117" t="s">
        <v>551</v>
      </c>
      <c r="E2046" s="116"/>
      <c r="F2046" s="348">
        <v>1</v>
      </c>
      <c r="G2046" s="348">
        <v>168</v>
      </c>
      <c r="H2046" s="348">
        <v>168</v>
      </c>
      <c r="I2046" s="355">
        <v>6.5054880374530244E-4</v>
      </c>
      <c r="J2046" s="355">
        <v>3.872314308007752E-6</v>
      </c>
      <c r="K2046" s="355">
        <v>0</v>
      </c>
      <c r="M2046" s="364"/>
      <c r="N2046" s="364"/>
    </row>
    <row r="2047" spans="2:14" s="358" customFormat="1" x14ac:dyDescent="0.2">
      <c r="B2047" s="305">
        <v>41355.364583333336</v>
      </c>
      <c r="C2047" s="117" t="s">
        <v>608</v>
      </c>
      <c r="D2047" s="117" t="s">
        <v>554</v>
      </c>
      <c r="E2047" s="116"/>
      <c r="F2047" s="348">
        <v>1</v>
      </c>
      <c r="G2047" s="348">
        <v>39</v>
      </c>
      <c r="H2047" s="348">
        <v>39</v>
      </c>
      <c r="I2047" s="355">
        <v>3.3937685188811009E-4</v>
      </c>
      <c r="J2047" s="355">
        <v>8.7019705612335906E-6</v>
      </c>
      <c r="K2047" s="355">
        <v>0</v>
      </c>
      <c r="M2047" s="364"/>
      <c r="N2047" s="364"/>
    </row>
    <row r="2048" spans="2:14" s="358" customFormat="1" x14ac:dyDescent="0.2">
      <c r="B2048" s="305">
        <v>41357.422222222223</v>
      </c>
      <c r="C2048" s="117" t="s">
        <v>592</v>
      </c>
      <c r="D2048" s="117" t="s">
        <v>554</v>
      </c>
      <c r="E2048" s="116"/>
      <c r="F2048" s="348">
        <v>1</v>
      </c>
      <c r="G2048" s="348">
        <v>87</v>
      </c>
      <c r="H2048" s="348">
        <v>87</v>
      </c>
      <c r="I2048" s="355">
        <v>7.5707143882732246E-4</v>
      </c>
      <c r="J2048" s="355">
        <v>8.7019705612335906E-6</v>
      </c>
      <c r="K2048" s="355">
        <v>0</v>
      </c>
      <c r="M2048" s="364"/>
      <c r="N2048" s="364"/>
    </row>
    <row r="2049" spans="2:14" s="358" customFormat="1" x14ac:dyDescent="0.2">
      <c r="B2049" s="305">
        <v>41357.531944444447</v>
      </c>
      <c r="C2049" s="117" t="s">
        <v>592</v>
      </c>
      <c r="D2049" s="117" t="s">
        <v>554</v>
      </c>
      <c r="E2049" s="116"/>
      <c r="F2049" s="348">
        <v>2</v>
      </c>
      <c r="G2049" s="348">
        <v>41</v>
      </c>
      <c r="H2049" s="348">
        <v>82</v>
      </c>
      <c r="I2049" s="355">
        <v>7.1356158602115449E-4</v>
      </c>
      <c r="J2049" s="355">
        <v>1.7403941122467181E-5</v>
      </c>
      <c r="K2049" s="355">
        <v>0</v>
      </c>
      <c r="M2049" s="364"/>
      <c r="N2049" s="364"/>
    </row>
    <row r="2050" spans="2:14" s="358" customFormat="1" x14ac:dyDescent="0.2">
      <c r="B2050" s="305">
        <v>41352.364583333336</v>
      </c>
      <c r="C2050" s="117" t="s">
        <v>790</v>
      </c>
      <c r="D2050" s="117" t="s">
        <v>542</v>
      </c>
      <c r="E2050" s="116"/>
      <c r="F2050" s="348">
        <v>84</v>
      </c>
      <c r="G2050" s="348">
        <v>330</v>
      </c>
      <c r="H2050" s="348">
        <v>27720</v>
      </c>
      <c r="I2050" s="355">
        <v>9.6562150563105034E-2</v>
      </c>
      <c r="J2050" s="355">
        <v>2.9261257746395468E-4</v>
      </c>
      <c r="K2050" s="355">
        <v>0</v>
      </c>
      <c r="M2050" s="364"/>
      <c r="N2050" s="364"/>
    </row>
    <row r="2051" spans="2:14" s="358" customFormat="1" x14ac:dyDescent="0.2">
      <c r="B2051" s="305">
        <v>41348.382638888892</v>
      </c>
      <c r="C2051" s="117" t="s">
        <v>612</v>
      </c>
      <c r="D2051" s="117" t="s">
        <v>551</v>
      </c>
      <c r="E2051" s="116"/>
      <c r="F2051" s="348">
        <v>4</v>
      </c>
      <c r="G2051" s="348">
        <v>229</v>
      </c>
      <c r="H2051" s="348">
        <v>916</v>
      </c>
      <c r="I2051" s="355">
        <v>3.5470399061351011E-3</v>
      </c>
      <c r="J2051" s="355">
        <v>1.5489257232031008E-5</v>
      </c>
      <c r="K2051" s="355">
        <v>0</v>
      </c>
      <c r="M2051" s="364"/>
      <c r="N2051" s="364"/>
    </row>
    <row r="2052" spans="2:14" s="358" customFormat="1" x14ac:dyDescent="0.2">
      <c r="B2052" s="305">
        <v>41353.354166666664</v>
      </c>
      <c r="C2052" s="117" t="s">
        <v>796</v>
      </c>
      <c r="D2052" s="117" t="s">
        <v>554</v>
      </c>
      <c r="E2052" s="116"/>
      <c r="F2052" s="348">
        <v>54</v>
      </c>
      <c r="G2052" s="348">
        <v>170</v>
      </c>
      <c r="H2052" s="348">
        <v>9180</v>
      </c>
      <c r="I2052" s="355">
        <v>7.9884089752124368E-2</v>
      </c>
      <c r="J2052" s="355">
        <v>4.6990641030661396E-4</v>
      </c>
      <c r="K2052" s="355">
        <v>0</v>
      </c>
      <c r="M2052" s="364"/>
      <c r="N2052" s="364"/>
    </row>
    <row r="2053" spans="2:14" s="358" customFormat="1" x14ac:dyDescent="0.2">
      <c r="B2053" s="305">
        <v>41355.34375</v>
      </c>
      <c r="C2053" s="117" t="s">
        <v>570</v>
      </c>
      <c r="D2053" s="117" t="s">
        <v>551</v>
      </c>
      <c r="E2053" s="116"/>
      <c r="F2053" s="348">
        <v>2</v>
      </c>
      <c r="G2053" s="348">
        <v>101</v>
      </c>
      <c r="H2053" s="348">
        <v>202</v>
      </c>
      <c r="I2053" s="355">
        <v>7.8220749021756602E-4</v>
      </c>
      <c r="J2053" s="355">
        <v>7.7446286160155041E-6</v>
      </c>
      <c r="K2053" s="355">
        <v>0</v>
      </c>
      <c r="M2053" s="364"/>
      <c r="N2053" s="364"/>
    </row>
    <row r="2054" spans="2:14" s="358" customFormat="1" x14ac:dyDescent="0.2">
      <c r="B2054" s="305">
        <v>41352.362500000003</v>
      </c>
      <c r="C2054" s="117" t="s">
        <v>784</v>
      </c>
      <c r="D2054" s="117" t="s">
        <v>542</v>
      </c>
      <c r="E2054" s="116"/>
      <c r="F2054" s="348">
        <v>88</v>
      </c>
      <c r="G2054" s="348">
        <v>153</v>
      </c>
      <c r="H2054" s="348">
        <v>13464</v>
      </c>
      <c r="I2054" s="355">
        <v>4.6901615987793875E-2</v>
      </c>
      <c r="J2054" s="355">
        <v>3.0654650972414298E-4</v>
      </c>
      <c r="K2054" s="355">
        <v>0</v>
      </c>
      <c r="M2054" s="364"/>
      <c r="N2054" s="364"/>
    </row>
    <row r="2055" spans="2:14" s="358" customFormat="1" x14ac:dyDescent="0.2">
      <c r="B2055" s="305">
        <v>41352.499305555553</v>
      </c>
      <c r="C2055" s="117" t="s">
        <v>547</v>
      </c>
      <c r="D2055" s="117" t="s">
        <v>542</v>
      </c>
      <c r="E2055" s="116"/>
      <c r="F2055" s="348">
        <v>1097</v>
      </c>
      <c r="G2055" s="348">
        <v>63</v>
      </c>
      <c r="H2055" s="348">
        <v>69111</v>
      </c>
      <c r="I2055" s="355">
        <v>0.2407469981084687</v>
      </c>
      <c r="J2055" s="355">
        <v>3.821380922356646E-3</v>
      </c>
      <c r="K2055" s="355">
        <v>0</v>
      </c>
      <c r="M2055" s="364"/>
      <c r="N2055" s="364"/>
    </row>
    <row r="2056" spans="2:14" s="358" customFormat="1" x14ac:dyDescent="0.2">
      <c r="B2056" s="305">
        <v>41345.409722222219</v>
      </c>
      <c r="C2056" s="117" t="s">
        <v>795</v>
      </c>
      <c r="D2056" s="117" t="s">
        <v>542</v>
      </c>
      <c r="E2056" s="116"/>
      <c r="F2056" s="348">
        <v>128</v>
      </c>
      <c r="G2056" s="348">
        <v>81</v>
      </c>
      <c r="H2056" s="348">
        <v>10368</v>
      </c>
      <c r="I2056" s="355">
        <v>3.6116752418408116E-2</v>
      </c>
      <c r="J2056" s="355">
        <v>4.4588583232602617E-4</v>
      </c>
      <c r="K2056" s="355">
        <v>0</v>
      </c>
      <c r="M2056" s="364"/>
      <c r="N2056" s="364"/>
    </row>
    <row r="2057" spans="2:14" s="358" customFormat="1" x14ac:dyDescent="0.2">
      <c r="B2057" s="305">
        <v>41358.436111111114</v>
      </c>
      <c r="C2057" s="117" t="s">
        <v>656</v>
      </c>
      <c r="D2057" s="117" t="s">
        <v>554</v>
      </c>
      <c r="E2057" s="116"/>
      <c r="F2057" s="348">
        <v>5</v>
      </c>
      <c r="G2057" s="348">
        <v>257</v>
      </c>
      <c r="H2057" s="348">
        <v>1285</v>
      </c>
      <c r="I2057" s="355">
        <v>1.1182032171185165E-2</v>
      </c>
      <c r="J2057" s="355">
        <v>4.3509852806167955E-5</v>
      </c>
      <c r="K2057" s="355">
        <v>0</v>
      </c>
      <c r="M2057" s="364"/>
      <c r="N2057" s="364"/>
    </row>
    <row r="2058" spans="2:14" s="358" customFormat="1" x14ac:dyDescent="0.2">
      <c r="B2058" s="305">
        <v>41358.402777777781</v>
      </c>
      <c r="C2058" s="117" t="s">
        <v>638</v>
      </c>
      <c r="D2058" s="117" t="s">
        <v>554</v>
      </c>
      <c r="E2058" s="116"/>
      <c r="F2058" s="348">
        <v>51</v>
      </c>
      <c r="G2058" s="348">
        <v>265</v>
      </c>
      <c r="H2058" s="348">
        <v>13515</v>
      </c>
      <c r="I2058" s="355">
        <v>0.11760713213507198</v>
      </c>
      <c r="J2058" s="355">
        <v>4.4380049862291314E-4</v>
      </c>
      <c r="K2058" s="355">
        <v>0</v>
      </c>
      <c r="M2058" s="364"/>
      <c r="N2058" s="364"/>
    </row>
    <row r="2059" spans="2:14" s="358" customFormat="1" x14ac:dyDescent="0.2">
      <c r="B2059" s="305">
        <v>41358.416666666664</v>
      </c>
      <c r="C2059" s="117" t="s">
        <v>726</v>
      </c>
      <c r="D2059" s="117" t="s">
        <v>554</v>
      </c>
      <c r="E2059" s="116"/>
      <c r="F2059" s="348">
        <v>42</v>
      </c>
      <c r="G2059" s="348">
        <v>82</v>
      </c>
      <c r="H2059" s="348">
        <v>3444</v>
      </c>
      <c r="I2059" s="355">
        <v>2.9969586612888489E-2</v>
      </c>
      <c r="J2059" s="355">
        <v>3.6548276357181085E-4</v>
      </c>
      <c r="K2059" s="355">
        <v>0</v>
      </c>
      <c r="M2059" s="364"/>
      <c r="N2059" s="364"/>
    </row>
    <row r="2060" spans="2:14" s="358" customFormat="1" x14ac:dyDescent="0.2">
      <c r="B2060" s="305">
        <v>41358.46875</v>
      </c>
      <c r="C2060" s="117" t="s">
        <v>815</v>
      </c>
      <c r="D2060" s="117" t="s">
        <v>542</v>
      </c>
      <c r="E2060" s="116"/>
      <c r="F2060" s="348">
        <v>102</v>
      </c>
      <c r="G2060" s="348">
        <v>225</v>
      </c>
      <c r="H2060" s="348">
        <v>22950</v>
      </c>
      <c r="I2060" s="355">
        <v>7.9945936342830468E-2</v>
      </c>
      <c r="J2060" s="355">
        <v>3.5531527263480209E-4</v>
      </c>
      <c r="K2060" s="355">
        <v>0</v>
      </c>
      <c r="M2060" s="364"/>
      <c r="N2060" s="364"/>
    </row>
    <row r="2061" spans="2:14" s="358" customFormat="1" x14ac:dyDescent="0.2">
      <c r="B2061" s="305">
        <v>41358.420138888891</v>
      </c>
      <c r="C2061" s="117" t="s">
        <v>690</v>
      </c>
      <c r="D2061" s="117" t="s">
        <v>551</v>
      </c>
      <c r="E2061" s="116"/>
      <c r="F2061" s="348">
        <v>2</v>
      </c>
      <c r="G2061" s="348">
        <v>60</v>
      </c>
      <c r="H2061" s="348">
        <v>120</v>
      </c>
      <c r="I2061" s="355">
        <v>4.6467771696093028E-4</v>
      </c>
      <c r="J2061" s="355">
        <v>7.7446286160155041E-6</v>
      </c>
      <c r="K2061" s="355">
        <v>0</v>
      </c>
      <c r="M2061" s="364"/>
      <c r="N2061" s="364"/>
    </row>
    <row r="2062" spans="2:14" s="358" customFormat="1" x14ac:dyDescent="0.2">
      <c r="B2062" s="305">
        <v>41358.375</v>
      </c>
      <c r="C2062" s="117" t="s">
        <v>566</v>
      </c>
      <c r="D2062" s="117" t="s">
        <v>551</v>
      </c>
      <c r="E2062" s="116"/>
      <c r="F2062" s="348">
        <v>208</v>
      </c>
      <c r="G2062" s="348">
        <v>380.51442307692309</v>
      </c>
      <c r="H2062" s="348">
        <v>79147</v>
      </c>
      <c r="I2062" s="355">
        <v>0.30648206053588956</v>
      </c>
      <c r="J2062" s="355">
        <v>8.0544137606561252E-4</v>
      </c>
      <c r="K2062" s="355">
        <v>0</v>
      </c>
      <c r="M2062" s="364"/>
      <c r="N2062" s="364"/>
    </row>
    <row r="2063" spans="2:14" s="358" customFormat="1" x14ac:dyDescent="0.2">
      <c r="B2063" s="305">
        <v>41353.340277777781</v>
      </c>
      <c r="C2063" s="117" t="s">
        <v>775</v>
      </c>
      <c r="D2063" s="117" t="s">
        <v>542</v>
      </c>
      <c r="E2063" s="116"/>
      <c r="F2063" s="348">
        <v>54</v>
      </c>
      <c r="G2063" s="348">
        <v>210</v>
      </c>
      <c r="H2063" s="348">
        <v>11340</v>
      </c>
      <c r="I2063" s="355">
        <v>3.9502697957633878E-2</v>
      </c>
      <c r="J2063" s="355">
        <v>1.8810808551254229E-4</v>
      </c>
      <c r="K2063" s="355">
        <v>0</v>
      </c>
      <c r="M2063" s="364"/>
      <c r="N2063" s="364"/>
    </row>
    <row r="2064" spans="2:14" s="358" customFormat="1" x14ac:dyDescent="0.2">
      <c r="B2064" s="305">
        <v>41353.402777777781</v>
      </c>
      <c r="C2064" s="117" t="s">
        <v>617</v>
      </c>
      <c r="D2064" s="117" t="s">
        <v>542</v>
      </c>
      <c r="E2064" s="116"/>
      <c r="F2064" s="348">
        <v>68</v>
      </c>
      <c r="G2064" s="348">
        <v>165</v>
      </c>
      <c r="H2064" s="348">
        <v>11220</v>
      </c>
      <c r="I2064" s="355">
        <v>3.908467998982823E-2</v>
      </c>
      <c r="J2064" s="355">
        <v>2.3687684842320139E-4</v>
      </c>
      <c r="K2064" s="355">
        <v>0</v>
      </c>
      <c r="M2064" s="364"/>
      <c r="N2064" s="364"/>
    </row>
    <row r="2065" spans="2:14" s="358" customFormat="1" x14ac:dyDescent="0.2">
      <c r="B2065" s="305">
        <v>41353.354166666664</v>
      </c>
      <c r="C2065" s="117" t="s">
        <v>543</v>
      </c>
      <c r="D2065" s="117" t="s">
        <v>542</v>
      </c>
      <c r="E2065" s="116"/>
      <c r="F2065" s="348">
        <v>423</v>
      </c>
      <c r="G2065" s="348">
        <v>375</v>
      </c>
      <c r="H2065" s="348">
        <v>158625</v>
      </c>
      <c r="I2065" s="355">
        <v>0.55256750119309295</v>
      </c>
      <c r="J2065" s="355">
        <v>1.4735133365149145E-3</v>
      </c>
      <c r="K2065" s="355">
        <v>0</v>
      </c>
      <c r="M2065" s="364"/>
      <c r="N2065" s="364"/>
    </row>
    <row r="2066" spans="2:14" s="358" customFormat="1" x14ac:dyDescent="0.2">
      <c r="B2066" s="305">
        <v>41355.34375</v>
      </c>
      <c r="C2066" s="117" t="s">
        <v>608</v>
      </c>
      <c r="D2066" s="117" t="s">
        <v>554</v>
      </c>
      <c r="E2066" s="116"/>
      <c r="F2066" s="348">
        <v>1</v>
      </c>
      <c r="G2066" s="348">
        <v>25</v>
      </c>
      <c r="H2066" s="348">
        <v>25</v>
      </c>
      <c r="I2066" s="355">
        <v>2.1754926403083979E-4</v>
      </c>
      <c r="J2066" s="355">
        <v>8.7019705612335906E-6</v>
      </c>
      <c r="K2066" s="355">
        <v>0</v>
      </c>
      <c r="M2066" s="364"/>
      <c r="N2066" s="364"/>
    </row>
    <row r="2067" spans="2:14" s="358" customFormat="1" x14ac:dyDescent="0.2">
      <c r="B2067" s="305">
        <v>41355.368055555555</v>
      </c>
      <c r="C2067" s="117" t="s">
        <v>608</v>
      </c>
      <c r="D2067" s="117" t="s">
        <v>554</v>
      </c>
      <c r="E2067" s="116"/>
      <c r="F2067" s="348">
        <v>1</v>
      </c>
      <c r="G2067" s="348">
        <v>40</v>
      </c>
      <c r="H2067" s="348">
        <v>40</v>
      </c>
      <c r="I2067" s="355">
        <v>3.4807882244934364E-4</v>
      </c>
      <c r="J2067" s="355">
        <v>8.7019705612335906E-6</v>
      </c>
      <c r="K2067" s="355">
        <v>0</v>
      </c>
      <c r="M2067" s="364"/>
      <c r="N2067" s="364"/>
    </row>
    <row r="2068" spans="2:14" s="358" customFormat="1" x14ac:dyDescent="0.2">
      <c r="B2068" s="305">
        <v>41355.388888888891</v>
      </c>
      <c r="C2068" s="117" t="s">
        <v>608</v>
      </c>
      <c r="D2068" s="117" t="s">
        <v>554</v>
      </c>
      <c r="E2068" s="116"/>
      <c r="F2068" s="348">
        <v>1</v>
      </c>
      <c r="G2068" s="348">
        <v>40</v>
      </c>
      <c r="H2068" s="348">
        <v>40</v>
      </c>
      <c r="I2068" s="355">
        <v>3.4807882244934364E-4</v>
      </c>
      <c r="J2068" s="355">
        <v>8.7019705612335906E-6</v>
      </c>
      <c r="K2068" s="355">
        <v>0</v>
      </c>
      <c r="M2068" s="364"/>
      <c r="N2068" s="364"/>
    </row>
    <row r="2069" spans="2:14" s="358" customFormat="1" x14ac:dyDescent="0.2">
      <c r="B2069" s="305">
        <v>41353.413194444445</v>
      </c>
      <c r="C2069" s="117" t="s">
        <v>586</v>
      </c>
      <c r="D2069" s="117" t="s">
        <v>554</v>
      </c>
      <c r="E2069" s="116"/>
      <c r="F2069" s="348">
        <v>2</v>
      </c>
      <c r="G2069" s="348">
        <v>125</v>
      </c>
      <c r="H2069" s="348">
        <v>250</v>
      </c>
      <c r="I2069" s="355">
        <v>2.1754926403083977E-3</v>
      </c>
      <c r="J2069" s="355">
        <v>1.7403941122467181E-5</v>
      </c>
      <c r="K2069" s="355">
        <v>0</v>
      </c>
      <c r="M2069" s="364"/>
      <c r="N2069" s="364"/>
    </row>
    <row r="2070" spans="2:14" s="358" customFormat="1" x14ac:dyDescent="0.2">
      <c r="B2070" s="305">
        <v>41355.463888888888</v>
      </c>
      <c r="C2070" s="117" t="s">
        <v>608</v>
      </c>
      <c r="D2070" s="117" t="s">
        <v>554</v>
      </c>
      <c r="E2070" s="116"/>
      <c r="F2070" s="348">
        <v>2</v>
      </c>
      <c r="G2070" s="348">
        <v>26</v>
      </c>
      <c r="H2070" s="348">
        <v>52</v>
      </c>
      <c r="I2070" s="355">
        <v>4.5250246918414675E-4</v>
      </c>
      <c r="J2070" s="355">
        <v>1.7403941122467181E-5</v>
      </c>
      <c r="K2070" s="355">
        <v>0</v>
      </c>
      <c r="M2070" s="364"/>
      <c r="N2070" s="364"/>
    </row>
    <row r="2071" spans="2:14" s="358" customFormat="1" x14ac:dyDescent="0.2">
      <c r="B2071" s="305">
        <v>41354.418055555558</v>
      </c>
      <c r="C2071" s="117" t="s">
        <v>797</v>
      </c>
      <c r="D2071" s="117" t="s">
        <v>554</v>
      </c>
      <c r="E2071" s="116"/>
      <c r="F2071" s="348">
        <v>105</v>
      </c>
      <c r="G2071" s="348">
        <v>113</v>
      </c>
      <c r="H2071" s="348">
        <v>11865</v>
      </c>
      <c r="I2071" s="355">
        <v>0.10324888070903657</v>
      </c>
      <c r="J2071" s="355">
        <v>9.1370690892952704E-4</v>
      </c>
      <c r="K2071" s="355">
        <v>0</v>
      </c>
      <c r="M2071" s="364"/>
      <c r="N2071" s="364"/>
    </row>
    <row r="2072" spans="2:14" s="358" customFormat="1" x14ac:dyDescent="0.2">
      <c r="B2072" s="305">
        <v>41357.430555555555</v>
      </c>
      <c r="C2072" s="117" t="s">
        <v>782</v>
      </c>
      <c r="D2072" s="117" t="s">
        <v>554</v>
      </c>
      <c r="E2072" s="116"/>
      <c r="F2072" s="348">
        <v>1016</v>
      </c>
      <c r="G2072" s="348">
        <v>11.429133858267717</v>
      </c>
      <c r="H2072" s="348">
        <v>11612</v>
      </c>
      <c r="I2072" s="355">
        <v>0.10104728215704446</v>
      </c>
      <c r="J2072" s="355">
        <v>8.8412020902133293E-3</v>
      </c>
      <c r="K2072" s="355">
        <v>0</v>
      </c>
      <c r="M2072" s="364"/>
      <c r="N2072" s="364"/>
    </row>
    <row r="2073" spans="2:14" s="358" customFormat="1" x14ac:dyDescent="0.2">
      <c r="B2073" s="305">
        <v>41353.506944444445</v>
      </c>
      <c r="C2073" s="117" t="s">
        <v>657</v>
      </c>
      <c r="D2073" s="117" t="s">
        <v>551</v>
      </c>
      <c r="E2073" s="116"/>
      <c r="F2073" s="348">
        <v>7</v>
      </c>
      <c r="G2073" s="348">
        <v>78</v>
      </c>
      <c r="H2073" s="348">
        <v>546</v>
      </c>
      <c r="I2073" s="355">
        <v>2.1142836121722328E-3</v>
      </c>
      <c r="J2073" s="355">
        <v>2.7106200156054265E-5</v>
      </c>
      <c r="K2073" s="355">
        <v>0</v>
      </c>
      <c r="M2073" s="364"/>
      <c r="N2073" s="364"/>
    </row>
    <row r="2074" spans="2:14" s="358" customFormat="1" x14ac:dyDescent="0.2">
      <c r="B2074" s="305">
        <v>41353.421527777777</v>
      </c>
      <c r="C2074" s="117" t="s">
        <v>790</v>
      </c>
      <c r="D2074" s="117" t="s">
        <v>542</v>
      </c>
      <c r="E2074" s="116"/>
      <c r="F2074" s="348">
        <v>137</v>
      </c>
      <c r="G2074" s="348">
        <v>88</v>
      </c>
      <c r="H2074" s="348">
        <v>12056</v>
      </c>
      <c r="I2074" s="355">
        <v>4.1996871832207586E-2</v>
      </c>
      <c r="J2074" s="355">
        <v>4.7723717991144987E-4</v>
      </c>
      <c r="K2074" s="355">
        <v>0</v>
      </c>
      <c r="M2074" s="364"/>
      <c r="N2074" s="364"/>
    </row>
    <row r="2075" spans="2:14" s="358" customFormat="1" x14ac:dyDescent="0.2">
      <c r="B2075" s="305">
        <v>41354.375694444447</v>
      </c>
      <c r="C2075" s="117" t="s">
        <v>623</v>
      </c>
      <c r="D2075" s="117" t="s">
        <v>554</v>
      </c>
      <c r="E2075" s="116"/>
      <c r="F2075" s="348">
        <v>174</v>
      </c>
      <c r="G2075" s="348">
        <v>166</v>
      </c>
      <c r="H2075" s="348">
        <v>28884</v>
      </c>
      <c r="I2075" s="355">
        <v>0.25134771769067105</v>
      </c>
      <c r="J2075" s="355">
        <v>1.5141428776546449E-3</v>
      </c>
      <c r="K2075" s="355">
        <v>0</v>
      </c>
      <c r="M2075" s="364"/>
      <c r="N2075" s="364"/>
    </row>
    <row r="2076" spans="2:14" s="358" customFormat="1" x14ac:dyDescent="0.2">
      <c r="B2076" s="305">
        <v>41358.375</v>
      </c>
      <c r="C2076" s="117" t="s">
        <v>602</v>
      </c>
      <c r="D2076" s="117" t="s">
        <v>542</v>
      </c>
      <c r="E2076" s="116"/>
      <c r="F2076" s="348">
        <v>63</v>
      </c>
      <c r="G2076" s="348">
        <v>230</v>
      </c>
      <c r="H2076" s="348">
        <v>14490</v>
      </c>
      <c r="I2076" s="355">
        <v>5.0475669612532179E-2</v>
      </c>
      <c r="J2076" s="355">
        <v>2.1945943309796599E-4</v>
      </c>
      <c r="K2076" s="355">
        <v>0</v>
      </c>
      <c r="M2076" s="364"/>
      <c r="N2076" s="364"/>
    </row>
    <row r="2077" spans="2:14" s="358" customFormat="1" x14ac:dyDescent="0.2">
      <c r="B2077" s="305">
        <v>41358.375</v>
      </c>
      <c r="C2077" s="117" t="s">
        <v>750</v>
      </c>
      <c r="D2077" s="117" t="s">
        <v>554</v>
      </c>
      <c r="E2077" s="116"/>
      <c r="F2077" s="348">
        <v>54</v>
      </c>
      <c r="G2077" s="348">
        <v>115</v>
      </c>
      <c r="H2077" s="348">
        <v>6210</v>
      </c>
      <c r="I2077" s="355">
        <v>5.4039237185260602E-2</v>
      </c>
      <c r="J2077" s="355">
        <v>4.6990641030661396E-4</v>
      </c>
      <c r="K2077" s="355">
        <v>0</v>
      </c>
      <c r="M2077" s="364"/>
      <c r="N2077" s="364"/>
    </row>
    <row r="2078" spans="2:14" s="358" customFormat="1" x14ac:dyDescent="0.2">
      <c r="B2078" s="305">
        <v>41354.444444444445</v>
      </c>
      <c r="C2078" s="117" t="s">
        <v>784</v>
      </c>
      <c r="D2078" s="117" t="s">
        <v>542</v>
      </c>
      <c r="E2078" s="116"/>
      <c r="F2078" s="348">
        <v>156</v>
      </c>
      <c r="G2078" s="348">
        <v>200</v>
      </c>
      <c r="H2078" s="348">
        <v>31200</v>
      </c>
      <c r="I2078" s="355">
        <v>0.10868467162946888</v>
      </c>
      <c r="J2078" s="355">
        <v>5.4342335814734437E-4</v>
      </c>
      <c r="K2078" s="355">
        <v>0</v>
      </c>
      <c r="M2078" s="364"/>
      <c r="N2078" s="364"/>
    </row>
    <row r="2079" spans="2:14" s="358" customFormat="1" x14ac:dyDescent="0.2">
      <c r="B2079" s="305">
        <v>41356.354166666664</v>
      </c>
      <c r="C2079" s="117" t="s">
        <v>544</v>
      </c>
      <c r="D2079" s="117" t="s">
        <v>542</v>
      </c>
      <c r="E2079" s="116"/>
      <c r="F2079" s="348">
        <v>158</v>
      </c>
      <c r="G2079" s="348">
        <v>120</v>
      </c>
      <c r="H2079" s="348">
        <v>18960</v>
      </c>
      <c r="I2079" s="355">
        <v>6.6046838913292619E-2</v>
      </c>
      <c r="J2079" s="355">
        <v>5.5039032427743855E-4</v>
      </c>
      <c r="K2079" s="355">
        <v>0</v>
      </c>
      <c r="M2079" s="364"/>
      <c r="N2079" s="364"/>
    </row>
    <row r="2080" spans="2:14" s="358" customFormat="1" x14ac:dyDescent="0.2">
      <c r="B2080" s="305">
        <v>41356.470833333333</v>
      </c>
      <c r="C2080" s="117" t="s">
        <v>646</v>
      </c>
      <c r="D2080" s="117" t="s">
        <v>542</v>
      </c>
      <c r="E2080" s="116"/>
      <c r="F2080" s="348">
        <v>75</v>
      </c>
      <c r="G2080" s="348">
        <v>74</v>
      </c>
      <c r="H2080" s="348">
        <v>5550</v>
      </c>
      <c r="I2080" s="355">
        <v>1.9333331011011291E-2</v>
      </c>
      <c r="J2080" s="355">
        <v>2.6126122987853097E-4</v>
      </c>
      <c r="K2080" s="355">
        <v>0</v>
      </c>
      <c r="M2080" s="364"/>
      <c r="N2080" s="364"/>
    </row>
    <row r="2081" spans="2:14" s="358" customFormat="1" x14ac:dyDescent="0.2">
      <c r="B2081" s="305">
        <v>41359.386111111111</v>
      </c>
      <c r="C2081" s="117" t="s">
        <v>773</v>
      </c>
      <c r="D2081" s="117" t="s">
        <v>542</v>
      </c>
      <c r="E2081" s="116"/>
      <c r="F2081" s="348">
        <v>490</v>
      </c>
      <c r="G2081" s="348">
        <v>329</v>
      </c>
      <c r="H2081" s="348">
        <v>161210</v>
      </c>
      <c r="I2081" s="355">
        <v>0.56157230491623966</v>
      </c>
      <c r="J2081" s="355">
        <v>1.7069067018730688E-3</v>
      </c>
      <c r="K2081" s="355">
        <v>0</v>
      </c>
      <c r="M2081" s="364"/>
      <c r="N2081" s="364"/>
    </row>
    <row r="2082" spans="2:14" s="358" customFormat="1" x14ac:dyDescent="0.2">
      <c r="B2082" s="305">
        <v>41359.388888888891</v>
      </c>
      <c r="C2082" s="117" t="s">
        <v>744</v>
      </c>
      <c r="D2082" s="117" t="s">
        <v>554</v>
      </c>
      <c r="E2082" s="116"/>
      <c r="F2082" s="348">
        <v>2</v>
      </c>
      <c r="G2082" s="348">
        <v>255</v>
      </c>
      <c r="H2082" s="348">
        <v>510</v>
      </c>
      <c r="I2082" s="355">
        <v>4.4380049862291319E-3</v>
      </c>
      <c r="J2082" s="355">
        <v>1.7403941122467181E-5</v>
      </c>
      <c r="K2082" s="355">
        <v>0</v>
      </c>
      <c r="M2082" s="364"/>
      <c r="N2082" s="364"/>
    </row>
    <row r="2083" spans="2:14" s="358" customFormat="1" x14ac:dyDescent="0.2">
      <c r="B2083" s="305">
        <v>41359.359027777777</v>
      </c>
      <c r="C2083" s="117" t="s">
        <v>649</v>
      </c>
      <c r="D2083" s="117" t="s">
        <v>551</v>
      </c>
      <c r="E2083" s="116"/>
      <c r="F2083" s="348">
        <v>503</v>
      </c>
      <c r="G2083" s="348">
        <v>36.964214711729625</v>
      </c>
      <c r="H2083" s="348">
        <v>18593</v>
      </c>
      <c r="I2083" s="355">
        <v>7.1997939928788141E-2</v>
      </c>
      <c r="J2083" s="355">
        <v>1.9477740969278995E-3</v>
      </c>
      <c r="K2083" s="355">
        <v>0</v>
      </c>
      <c r="M2083" s="364"/>
      <c r="N2083" s="364"/>
    </row>
    <row r="2084" spans="2:14" s="358" customFormat="1" x14ac:dyDescent="0.2">
      <c r="B2084" s="305">
        <v>41360.361805555556</v>
      </c>
      <c r="C2084" s="117" t="s">
        <v>649</v>
      </c>
      <c r="D2084" s="117" t="s">
        <v>551</v>
      </c>
      <c r="E2084" s="116"/>
      <c r="F2084" s="348">
        <v>503</v>
      </c>
      <c r="G2084" s="348">
        <v>307.89662027833003</v>
      </c>
      <c r="H2084" s="348">
        <v>154872</v>
      </c>
      <c r="I2084" s="355">
        <v>0.59971306150977666</v>
      </c>
      <c r="J2084" s="355">
        <v>1.9477740969278995E-3</v>
      </c>
      <c r="K2084" s="355">
        <v>0</v>
      </c>
      <c r="M2084" s="364"/>
      <c r="N2084" s="364"/>
    </row>
    <row r="2085" spans="2:14" s="358" customFormat="1" x14ac:dyDescent="0.2">
      <c r="B2085" s="305">
        <v>41359.377083333333</v>
      </c>
      <c r="C2085" s="117" t="s">
        <v>758</v>
      </c>
      <c r="D2085" s="117" t="s">
        <v>554</v>
      </c>
      <c r="E2085" s="116"/>
      <c r="F2085" s="348">
        <v>149</v>
      </c>
      <c r="G2085" s="348">
        <v>312</v>
      </c>
      <c r="H2085" s="348">
        <v>46488</v>
      </c>
      <c r="I2085" s="355">
        <v>0.40453720745062721</v>
      </c>
      <c r="J2085" s="355">
        <v>1.2965936136238052E-3</v>
      </c>
      <c r="K2085" s="355">
        <v>0</v>
      </c>
      <c r="M2085" s="364"/>
      <c r="N2085" s="364"/>
    </row>
    <row r="2086" spans="2:14" s="358" customFormat="1" x14ac:dyDescent="0.2">
      <c r="B2086" s="305">
        <v>41360.356249999997</v>
      </c>
      <c r="C2086" s="117" t="s">
        <v>622</v>
      </c>
      <c r="D2086" s="117" t="s">
        <v>554</v>
      </c>
      <c r="E2086" s="116"/>
      <c r="F2086" s="348">
        <v>19</v>
      </c>
      <c r="G2086" s="348">
        <v>369</v>
      </c>
      <c r="H2086" s="348">
        <v>7011</v>
      </c>
      <c r="I2086" s="355">
        <v>6.100951560480871E-2</v>
      </c>
      <c r="J2086" s="355">
        <v>1.6533744066343824E-4</v>
      </c>
      <c r="K2086" s="355">
        <v>0</v>
      </c>
      <c r="M2086" s="364"/>
      <c r="N2086" s="364"/>
    </row>
    <row r="2087" spans="2:14" s="358" customFormat="1" x14ac:dyDescent="0.2">
      <c r="B2087" s="305">
        <v>41359.604166666664</v>
      </c>
      <c r="C2087" s="117" t="s">
        <v>679</v>
      </c>
      <c r="D2087" s="117" t="s">
        <v>554</v>
      </c>
      <c r="E2087" s="116"/>
      <c r="F2087" s="348">
        <v>60</v>
      </c>
      <c r="G2087" s="348">
        <v>49</v>
      </c>
      <c r="H2087" s="348">
        <v>2940</v>
      </c>
      <c r="I2087" s="355">
        <v>2.5583793450026759E-2</v>
      </c>
      <c r="J2087" s="355">
        <v>5.2211823367401549E-4</v>
      </c>
      <c r="K2087" s="355">
        <v>0</v>
      </c>
      <c r="M2087" s="364"/>
      <c r="N2087" s="364"/>
    </row>
    <row r="2088" spans="2:14" s="358" customFormat="1" x14ac:dyDescent="0.2">
      <c r="B2088" s="305">
        <v>41359.607638888891</v>
      </c>
      <c r="C2088" s="117" t="s">
        <v>707</v>
      </c>
      <c r="D2088" s="117" t="s">
        <v>554</v>
      </c>
      <c r="E2088" s="116"/>
      <c r="F2088" s="348">
        <v>1</v>
      </c>
      <c r="G2088" s="348">
        <v>40</v>
      </c>
      <c r="H2088" s="348">
        <v>40</v>
      </c>
      <c r="I2088" s="355">
        <v>3.4807882244934364E-4</v>
      </c>
      <c r="J2088" s="355">
        <v>8.7019705612335906E-6</v>
      </c>
      <c r="K2088" s="355">
        <v>0</v>
      </c>
      <c r="M2088" s="364"/>
      <c r="N2088" s="364"/>
    </row>
    <row r="2089" spans="2:14" s="358" customFormat="1" x14ac:dyDescent="0.2">
      <c r="B2089" s="305">
        <v>41359.586805555555</v>
      </c>
      <c r="C2089" s="117" t="s">
        <v>707</v>
      </c>
      <c r="D2089" s="117" t="s">
        <v>554</v>
      </c>
      <c r="E2089" s="116"/>
      <c r="F2089" s="348">
        <v>23</v>
      </c>
      <c r="G2089" s="348">
        <v>50</v>
      </c>
      <c r="H2089" s="348">
        <v>1150</v>
      </c>
      <c r="I2089" s="355">
        <v>1.0007266145418629E-2</v>
      </c>
      <c r="J2089" s="355">
        <v>2.0014532290837261E-4</v>
      </c>
      <c r="K2089" s="355">
        <v>0</v>
      </c>
      <c r="M2089" s="364"/>
      <c r="N2089" s="364"/>
    </row>
    <row r="2090" spans="2:14" s="358" customFormat="1" x14ac:dyDescent="0.2">
      <c r="B2090" s="305">
        <v>41359.520833333336</v>
      </c>
      <c r="C2090" s="117" t="s">
        <v>707</v>
      </c>
      <c r="D2090" s="117" t="s">
        <v>554</v>
      </c>
      <c r="E2090" s="116"/>
      <c r="F2090" s="348">
        <v>2</v>
      </c>
      <c r="G2090" s="348">
        <v>55</v>
      </c>
      <c r="H2090" s="348">
        <v>110</v>
      </c>
      <c r="I2090" s="355">
        <v>9.5721676173569502E-4</v>
      </c>
      <c r="J2090" s="355">
        <v>1.7403941122467181E-5</v>
      </c>
      <c r="K2090" s="355">
        <v>0</v>
      </c>
      <c r="M2090" s="364"/>
      <c r="N2090" s="364"/>
    </row>
    <row r="2091" spans="2:14" s="358" customFormat="1" x14ac:dyDescent="0.2">
      <c r="B2091" s="305">
        <v>41359.520833333336</v>
      </c>
      <c r="C2091" s="117" t="s">
        <v>707</v>
      </c>
      <c r="D2091" s="117" t="s">
        <v>554</v>
      </c>
      <c r="E2091" s="116"/>
      <c r="F2091" s="348">
        <v>24</v>
      </c>
      <c r="G2091" s="348">
        <v>55</v>
      </c>
      <c r="H2091" s="348">
        <v>1320</v>
      </c>
      <c r="I2091" s="355">
        <v>1.1486601140828341E-2</v>
      </c>
      <c r="J2091" s="355">
        <v>2.0884729346960619E-4</v>
      </c>
      <c r="K2091" s="355">
        <v>0</v>
      </c>
      <c r="M2091" s="364"/>
      <c r="N2091" s="364"/>
    </row>
    <row r="2092" spans="2:14" s="358" customFormat="1" x14ac:dyDescent="0.2">
      <c r="B2092" s="305">
        <v>41359.416666666664</v>
      </c>
      <c r="C2092" s="117" t="s">
        <v>638</v>
      </c>
      <c r="D2092" s="117" t="s">
        <v>554</v>
      </c>
      <c r="E2092" s="116"/>
      <c r="F2092" s="348">
        <v>2</v>
      </c>
      <c r="G2092" s="348">
        <v>70</v>
      </c>
      <c r="H2092" s="348">
        <v>140</v>
      </c>
      <c r="I2092" s="355">
        <v>1.2182758785727029E-3</v>
      </c>
      <c r="J2092" s="355">
        <v>1.7403941122467181E-5</v>
      </c>
      <c r="K2092" s="355">
        <v>0</v>
      </c>
      <c r="M2092" s="364"/>
      <c r="N2092" s="364"/>
    </row>
    <row r="2093" spans="2:14" s="358" customFormat="1" x14ac:dyDescent="0.2">
      <c r="B2093" s="305">
        <v>41359.431944444441</v>
      </c>
      <c r="C2093" s="117" t="s">
        <v>707</v>
      </c>
      <c r="D2093" s="117" t="s">
        <v>554</v>
      </c>
      <c r="E2093" s="116"/>
      <c r="F2093" s="348">
        <v>11</v>
      </c>
      <c r="G2093" s="348">
        <v>63</v>
      </c>
      <c r="H2093" s="348">
        <v>693</v>
      </c>
      <c r="I2093" s="355">
        <v>6.0304655989348787E-3</v>
      </c>
      <c r="J2093" s="355">
        <v>9.5721676173569502E-5</v>
      </c>
      <c r="K2093" s="355">
        <v>0</v>
      </c>
      <c r="M2093" s="364"/>
      <c r="N2093" s="364"/>
    </row>
    <row r="2094" spans="2:14" s="358" customFormat="1" x14ac:dyDescent="0.2">
      <c r="B2094" s="305">
        <v>41359.385416666664</v>
      </c>
      <c r="C2094" s="117" t="s">
        <v>616</v>
      </c>
      <c r="D2094" s="117" t="s">
        <v>554</v>
      </c>
      <c r="E2094" s="116"/>
      <c r="F2094" s="348">
        <v>26</v>
      </c>
      <c r="G2094" s="348">
        <v>90</v>
      </c>
      <c r="H2094" s="348">
        <v>2340</v>
      </c>
      <c r="I2094" s="355">
        <v>2.0362611113286605E-2</v>
      </c>
      <c r="J2094" s="355">
        <v>2.2625123459207337E-4</v>
      </c>
      <c r="K2094" s="355">
        <v>0</v>
      </c>
      <c r="M2094" s="364"/>
      <c r="N2094" s="364"/>
    </row>
    <row r="2095" spans="2:14" s="358" customFormat="1" x14ac:dyDescent="0.2">
      <c r="B2095" s="305">
        <v>41359.375</v>
      </c>
      <c r="C2095" s="117" t="s">
        <v>638</v>
      </c>
      <c r="D2095" s="117" t="s">
        <v>554</v>
      </c>
      <c r="E2095" s="116"/>
      <c r="F2095" s="348">
        <v>135</v>
      </c>
      <c r="G2095" s="348">
        <v>345</v>
      </c>
      <c r="H2095" s="348">
        <v>46575</v>
      </c>
      <c r="I2095" s="355">
        <v>0.40529427888945452</v>
      </c>
      <c r="J2095" s="355">
        <v>1.1747660257665348E-3</v>
      </c>
      <c r="K2095" s="355">
        <v>0</v>
      </c>
      <c r="M2095" s="364"/>
      <c r="N2095" s="364"/>
    </row>
    <row r="2096" spans="2:14" s="358" customFormat="1" x14ac:dyDescent="0.2">
      <c r="B2096" s="305">
        <v>41359.354166666664</v>
      </c>
      <c r="C2096" s="117" t="s">
        <v>592</v>
      </c>
      <c r="D2096" s="117" t="s">
        <v>554</v>
      </c>
      <c r="E2096" s="116"/>
      <c r="F2096" s="348">
        <v>2</v>
      </c>
      <c r="G2096" s="348">
        <v>170</v>
      </c>
      <c r="H2096" s="348">
        <v>340</v>
      </c>
      <c r="I2096" s="355">
        <v>2.958669990819421E-3</v>
      </c>
      <c r="J2096" s="355">
        <v>1.7403941122467181E-5</v>
      </c>
      <c r="K2096" s="355">
        <v>0</v>
      </c>
      <c r="M2096" s="364"/>
      <c r="N2096" s="364"/>
    </row>
    <row r="2097" spans="2:14" s="358" customFormat="1" x14ac:dyDescent="0.2">
      <c r="B2097" s="305">
        <v>41359.466666666667</v>
      </c>
      <c r="C2097" s="117" t="s">
        <v>592</v>
      </c>
      <c r="D2097" s="117" t="s">
        <v>554</v>
      </c>
      <c r="E2097" s="116"/>
      <c r="F2097" s="348">
        <v>66</v>
      </c>
      <c r="G2097" s="348">
        <v>127</v>
      </c>
      <c r="H2097" s="348">
        <v>8382</v>
      </c>
      <c r="I2097" s="355">
        <v>7.2939917244259966E-2</v>
      </c>
      <c r="J2097" s="355">
        <v>5.7433005704141701E-4</v>
      </c>
      <c r="K2097" s="355">
        <v>0</v>
      </c>
      <c r="M2097" s="364"/>
      <c r="N2097" s="364"/>
    </row>
    <row r="2098" spans="2:14" s="358" customFormat="1" x14ac:dyDescent="0.2">
      <c r="B2098" s="305">
        <v>41359.395833333336</v>
      </c>
      <c r="C2098" s="117" t="s">
        <v>592</v>
      </c>
      <c r="D2098" s="117" t="s">
        <v>554</v>
      </c>
      <c r="E2098" s="116"/>
      <c r="F2098" s="348">
        <v>70</v>
      </c>
      <c r="G2098" s="348">
        <v>81</v>
      </c>
      <c r="H2098" s="348">
        <v>5670</v>
      </c>
      <c r="I2098" s="355">
        <v>4.9340173082194461E-2</v>
      </c>
      <c r="J2098" s="355">
        <v>6.0913793928635144E-4</v>
      </c>
      <c r="K2098" s="355">
        <v>0</v>
      </c>
      <c r="M2098" s="364"/>
      <c r="N2098" s="364"/>
    </row>
    <row r="2099" spans="2:14" s="358" customFormat="1" x14ac:dyDescent="0.2">
      <c r="B2099" s="305">
        <v>41359.354166666664</v>
      </c>
      <c r="C2099" s="117" t="s">
        <v>637</v>
      </c>
      <c r="D2099" s="117" t="s">
        <v>554</v>
      </c>
      <c r="E2099" s="116"/>
      <c r="F2099" s="348">
        <v>109</v>
      </c>
      <c r="G2099" s="348">
        <v>385</v>
      </c>
      <c r="H2099" s="348">
        <v>41965</v>
      </c>
      <c r="I2099" s="355">
        <v>0.36517819460216766</v>
      </c>
      <c r="J2099" s="355">
        <v>9.4851479117446147E-4</v>
      </c>
      <c r="K2099" s="355">
        <v>0</v>
      </c>
      <c r="M2099" s="364"/>
      <c r="N2099" s="364"/>
    </row>
    <row r="2100" spans="2:14" s="358" customFormat="1" x14ac:dyDescent="0.2">
      <c r="B2100" s="305">
        <v>41359.399305555555</v>
      </c>
      <c r="C2100" s="117" t="s">
        <v>638</v>
      </c>
      <c r="D2100" s="117" t="s">
        <v>554</v>
      </c>
      <c r="E2100" s="116"/>
      <c r="F2100" s="348">
        <v>15</v>
      </c>
      <c r="G2100" s="348">
        <v>210</v>
      </c>
      <c r="H2100" s="348">
        <v>3150</v>
      </c>
      <c r="I2100" s="355">
        <v>2.7411207267885814E-2</v>
      </c>
      <c r="J2100" s="355">
        <v>1.3052955841850387E-4</v>
      </c>
      <c r="K2100" s="355">
        <v>0</v>
      </c>
      <c r="M2100" s="364"/>
      <c r="N2100" s="364"/>
    </row>
    <row r="2101" spans="2:14" s="358" customFormat="1" x14ac:dyDescent="0.2">
      <c r="B2101" s="305">
        <v>41359.534722222219</v>
      </c>
      <c r="C2101" s="117" t="s">
        <v>726</v>
      </c>
      <c r="D2101" s="117" t="s">
        <v>554</v>
      </c>
      <c r="E2101" s="116"/>
      <c r="F2101" s="348">
        <v>42</v>
      </c>
      <c r="G2101" s="348">
        <v>50</v>
      </c>
      <c r="H2101" s="348">
        <v>2100</v>
      </c>
      <c r="I2101" s="355">
        <v>1.827413817859054E-2</v>
      </c>
      <c r="J2101" s="355">
        <v>3.6548276357181085E-4</v>
      </c>
      <c r="K2101" s="355">
        <v>0</v>
      </c>
      <c r="M2101" s="364"/>
      <c r="N2101" s="364"/>
    </row>
    <row r="2102" spans="2:14" s="358" customFormat="1" x14ac:dyDescent="0.2">
      <c r="B2102" s="305">
        <v>41360.378472222219</v>
      </c>
      <c r="C2102" s="117" t="s">
        <v>744</v>
      </c>
      <c r="D2102" s="117" t="s">
        <v>554</v>
      </c>
      <c r="E2102" s="116"/>
      <c r="F2102" s="348">
        <v>71</v>
      </c>
      <c r="G2102" s="348">
        <v>265</v>
      </c>
      <c r="H2102" s="348">
        <v>18815</v>
      </c>
      <c r="I2102" s="355">
        <v>0.16372757610961003</v>
      </c>
      <c r="J2102" s="355">
        <v>6.1783990984758499E-4</v>
      </c>
      <c r="K2102" s="355">
        <v>0</v>
      </c>
      <c r="M2102" s="364"/>
      <c r="N2102" s="364"/>
    </row>
    <row r="2103" spans="2:14" s="358" customFormat="1" x14ac:dyDescent="0.2">
      <c r="B2103" s="305">
        <v>41360.375</v>
      </c>
      <c r="C2103" s="117" t="s">
        <v>629</v>
      </c>
      <c r="D2103" s="117" t="s">
        <v>551</v>
      </c>
      <c r="E2103" s="116"/>
      <c r="F2103" s="348">
        <v>4</v>
      </c>
      <c r="G2103" s="348">
        <v>12</v>
      </c>
      <c r="H2103" s="348">
        <v>48</v>
      </c>
      <c r="I2103" s="355">
        <v>1.8587108678437211E-4</v>
      </c>
      <c r="J2103" s="355">
        <v>1.5489257232031008E-5</v>
      </c>
      <c r="K2103" s="355">
        <v>0</v>
      </c>
      <c r="M2103" s="364"/>
      <c r="N2103" s="364"/>
    </row>
    <row r="2104" spans="2:14" s="358" customFormat="1" x14ac:dyDescent="0.2">
      <c r="B2104" s="305">
        <v>41359.611111111109</v>
      </c>
      <c r="C2104" s="117" t="s">
        <v>611</v>
      </c>
      <c r="D2104" s="117" t="s">
        <v>551</v>
      </c>
      <c r="E2104" s="116"/>
      <c r="F2104" s="348">
        <v>15</v>
      </c>
      <c r="G2104" s="348">
        <v>60</v>
      </c>
      <c r="H2104" s="348">
        <v>900</v>
      </c>
      <c r="I2104" s="355">
        <v>3.4850828772069772E-3</v>
      </c>
      <c r="J2104" s="355">
        <v>5.8084714620116285E-5</v>
      </c>
      <c r="K2104" s="355">
        <v>0</v>
      </c>
      <c r="M2104" s="364"/>
      <c r="N2104" s="364"/>
    </row>
    <row r="2105" spans="2:14" s="358" customFormat="1" x14ac:dyDescent="0.2">
      <c r="B2105" s="305">
        <v>41361.420138888891</v>
      </c>
      <c r="C2105" s="117" t="s">
        <v>610</v>
      </c>
      <c r="D2105" s="117" t="s">
        <v>542</v>
      </c>
      <c r="E2105" s="116"/>
      <c r="F2105" s="348">
        <v>97</v>
      </c>
      <c r="G2105" s="348">
        <v>190</v>
      </c>
      <c r="H2105" s="348">
        <v>18430</v>
      </c>
      <c r="I2105" s="355">
        <v>6.4200592888817673E-2</v>
      </c>
      <c r="J2105" s="355">
        <v>3.3789785730956669E-4</v>
      </c>
      <c r="K2105" s="355">
        <v>0</v>
      </c>
      <c r="M2105" s="364"/>
      <c r="N2105" s="364"/>
    </row>
    <row r="2106" spans="2:14" s="358" customFormat="1" x14ac:dyDescent="0.2">
      <c r="B2106" s="305">
        <v>41360.395833333336</v>
      </c>
      <c r="C2106" s="117" t="s">
        <v>616</v>
      </c>
      <c r="D2106" s="117" t="s">
        <v>554</v>
      </c>
      <c r="E2106" s="116"/>
      <c r="F2106" s="348">
        <v>68</v>
      </c>
      <c r="G2106" s="348">
        <v>790.67647058823525</v>
      </c>
      <c r="H2106" s="348">
        <v>53766</v>
      </c>
      <c r="I2106" s="355">
        <v>0.46787014919528525</v>
      </c>
      <c r="J2106" s="355">
        <v>5.9173399816388422E-4</v>
      </c>
      <c r="K2106" s="355">
        <v>0</v>
      </c>
      <c r="M2106" s="364"/>
      <c r="N2106" s="364"/>
    </row>
    <row r="2107" spans="2:14" s="358" customFormat="1" x14ac:dyDescent="0.2">
      <c r="B2107" s="305">
        <v>41360.552083333336</v>
      </c>
      <c r="C2107" s="117" t="s">
        <v>707</v>
      </c>
      <c r="D2107" s="117" t="s">
        <v>554</v>
      </c>
      <c r="E2107" s="116"/>
      <c r="F2107" s="348">
        <v>3</v>
      </c>
      <c r="G2107" s="348">
        <v>55</v>
      </c>
      <c r="H2107" s="348">
        <v>165</v>
      </c>
      <c r="I2107" s="355">
        <v>1.4358251426035426E-3</v>
      </c>
      <c r="J2107" s="355">
        <v>2.6105911683700774E-5</v>
      </c>
      <c r="K2107" s="355">
        <v>0</v>
      </c>
      <c r="M2107" s="364"/>
      <c r="N2107" s="364"/>
    </row>
    <row r="2108" spans="2:14" s="358" customFormat="1" x14ac:dyDescent="0.2">
      <c r="B2108" s="305">
        <v>41360.354166666664</v>
      </c>
      <c r="C2108" s="117" t="s">
        <v>592</v>
      </c>
      <c r="D2108" s="117" t="s">
        <v>554</v>
      </c>
      <c r="E2108" s="116"/>
      <c r="F2108" s="348">
        <v>2</v>
      </c>
      <c r="G2108" s="348">
        <v>245</v>
      </c>
      <c r="H2108" s="348">
        <v>490</v>
      </c>
      <c r="I2108" s="355">
        <v>4.2639655750044596E-3</v>
      </c>
      <c r="J2108" s="355">
        <v>1.7403941122467181E-5</v>
      </c>
      <c r="K2108" s="355">
        <v>0</v>
      </c>
      <c r="M2108" s="364"/>
      <c r="N2108" s="364"/>
    </row>
    <row r="2109" spans="2:14" s="358" customFormat="1" x14ac:dyDescent="0.2">
      <c r="B2109" s="305">
        <v>41360.465277777781</v>
      </c>
      <c r="C2109" s="117" t="s">
        <v>679</v>
      </c>
      <c r="D2109" s="117" t="s">
        <v>554</v>
      </c>
      <c r="E2109" s="116"/>
      <c r="F2109" s="348">
        <v>26</v>
      </c>
      <c r="G2109" s="348">
        <v>65</v>
      </c>
      <c r="H2109" s="348">
        <v>1690</v>
      </c>
      <c r="I2109" s="355">
        <v>1.4706330248484769E-2</v>
      </c>
      <c r="J2109" s="355">
        <v>2.2625123459207337E-4</v>
      </c>
      <c r="K2109" s="355">
        <v>0</v>
      </c>
      <c r="M2109" s="364"/>
      <c r="N2109" s="364"/>
    </row>
    <row r="2110" spans="2:14" s="358" customFormat="1" x14ac:dyDescent="0.2">
      <c r="B2110" s="305">
        <v>41360.340277777781</v>
      </c>
      <c r="C2110" s="117" t="s">
        <v>638</v>
      </c>
      <c r="D2110" s="117" t="s">
        <v>554</v>
      </c>
      <c r="E2110" s="116"/>
      <c r="F2110" s="348">
        <v>36</v>
      </c>
      <c r="G2110" s="348">
        <v>285.88888888888891</v>
      </c>
      <c r="H2110" s="348">
        <v>10292</v>
      </c>
      <c r="I2110" s="355">
        <v>8.9560681016216129E-2</v>
      </c>
      <c r="J2110" s="355">
        <v>3.1327094020440927E-4</v>
      </c>
      <c r="K2110" s="355">
        <v>0</v>
      </c>
      <c r="M2110" s="364"/>
      <c r="N2110" s="364"/>
    </row>
    <row r="2111" spans="2:14" s="358" customFormat="1" x14ac:dyDescent="0.2">
      <c r="B2111" s="305">
        <v>41361.393055555556</v>
      </c>
      <c r="C2111" s="117" t="s">
        <v>592</v>
      </c>
      <c r="D2111" s="117" t="s">
        <v>554</v>
      </c>
      <c r="E2111" s="116"/>
      <c r="F2111" s="348">
        <v>70</v>
      </c>
      <c r="G2111" s="348">
        <v>54</v>
      </c>
      <c r="H2111" s="348">
        <v>3780</v>
      </c>
      <c r="I2111" s="355">
        <v>3.2893448721462978E-2</v>
      </c>
      <c r="J2111" s="355">
        <v>6.0913793928635144E-4</v>
      </c>
      <c r="K2111" s="355">
        <v>0</v>
      </c>
      <c r="M2111" s="364"/>
      <c r="N2111" s="364"/>
    </row>
    <row r="2112" spans="2:14" s="358" customFormat="1" x14ac:dyDescent="0.2">
      <c r="B2112" s="305">
        <v>41358.506944444445</v>
      </c>
      <c r="C2112" s="117" t="s">
        <v>690</v>
      </c>
      <c r="D2112" s="117" t="s">
        <v>551</v>
      </c>
      <c r="E2112" s="116"/>
      <c r="F2112" s="348">
        <v>1</v>
      </c>
      <c r="G2112" s="348">
        <v>60</v>
      </c>
      <c r="H2112" s="348">
        <v>60</v>
      </c>
      <c r="I2112" s="355">
        <v>2.3233885848046514E-4</v>
      </c>
      <c r="J2112" s="355">
        <v>3.872314308007752E-6</v>
      </c>
      <c r="K2112" s="355">
        <v>0</v>
      </c>
      <c r="M2112" s="364"/>
      <c r="N2112" s="364"/>
    </row>
    <row r="2113" spans="2:14" s="358" customFormat="1" x14ac:dyDescent="0.2">
      <c r="B2113" s="305">
        <v>41358.559027777781</v>
      </c>
      <c r="C2113" s="117" t="s">
        <v>564</v>
      </c>
      <c r="D2113" s="117" t="s">
        <v>554</v>
      </c>
      <c r="E2113" s="116"/>
      <c r="F2113" s="348">
        <v>1</v>
      </c>
      <c r="G2113" s="348">
        <v>40</v>
      </c>
      <c r="H2113" s="348">
        <v>40</v>
      </c>
      <c r="I2113" s="355">
        <v>3.4807882244934364E-4</v>
      </c>
      <c r="J2113" s="355">
        <v>8.7019705612335906E-6</v>
      </c>
      <c r="K2113" s="355">
        <v>0</v>
      </c>
      <c r="M2113" s="364"/>
      <c r="N2113" s="364"/>
    </row>
    <row r="2114" spans="2:14" s="358" customFormat="1" x14ac:dyDescent="0.2">
      <c r="B2114" s="305">
        <v>41359.399305555555</v>
      </c>
      <c r="C2114" s="117" t="s">
        <v>621</v>
      </c>
      <c r="D2114" s="117" t="s">
        <v>554</v>
      </c>
      <c r="E2114" s="116"/>
      <c r="F2114" s="348">
        <v>48</v>
      </c>
      <c r="G2114" s="348">
        <v>145</v>
      </c>
      <c r="H2114" s="348">
        <v>6960</v>
      </c>
      <c r="I2114" s="355">
        <v>6.0565715106185795E-2</v>
      </c>
      <c r="J2114" s="355">
        <v>4.1769458693921238E-4</v>
      </c>
      <c r="K2114" s="355">
        <v>0</v>
      </c>
      <c r="M2114" s="364"/>
      <c r="N2114" s="364"/>
    </row>
    <row r="2115" spans="2:14" s="358" customFormat="1" x14ac:dyDescent="0.2">
      <c r="B2115" s="305">
        <v>41358.395833333336</v>
      </c>
      <c r="C2115" s="117" t="s">
        <v>677</v>
      </c>
      <c r="D2115" s="117" t="s">
        <v>554</v>
      </c>
      <c r="E2115" s="116"/>
      <c r="F2115" s="348">
        <v>21</v>
      </c>
      <c r="G2115" s="348">
        <v>190</v>
      </c>
      <c r="H2115" s="348">
        <v>3990</v>
      </c>
      <c r="I2115" s="355">
        <v>3.472086253932203E-2</v>
      </c>
      <c r="J2115" s="355">
        <v>1.8274138178590543E-4</v>
      </c>
      <c r="K2115" s="355">
        <v>0</v>
      </c>
      <c r="M2115" s="364"/>
      <c r="N2115" s="364"/>
    </row>
    <row r="2116" spans="2:14" s="358" customFormat="1" x14ac:dyDescent="0.2">
      <c r="B2116" s="305">
        <v>41359.381944444445</v>
      </c>
      <c r="C2116" s="117" t="s">
        <v>747</v>
      </c>
      <c r="D2116" s="117" t="s">
        <v>554</v>
      </c>
      <c r="E2116" s="116"/>
      <c r="F2116" s="348">
        <v>1067</v>
      </c>
      <c r="G2116" s="348">
        <v>88.67291471415183</v>
      </c>
      <c r="H2116" s="348">
        <v>94614</v>
      </c>
      <c r="I2116" s="355">
        <v>0.82332824268055504</v>
      </c>
      <c r="J2116" s="355">
        <v>9.2850025888362425E-3</v>
      </c>
      <c r="K2116" s="355">
        <v>0</v>
      </c>
      <c r="M2116" s="364"/>
      <c r="N2116" s="364"/>
    </row>
    <row r="2117" spans="2:14" s="358" customFormat="1" x14ac:dyDescent="0.2">
      <c r="B2117" s="305">
        <v>41359.381944444445</v>
      </c>
      <c r="C2117" s="117" t="s">
        <v>598</v>
      </c>
      <c r="D2117" s="117" t="s">
        <v>551</v>
      </c>
      <c r="E2117" s="116"/>
      <c r="F2117" s="348">
        <v>26</v>
      </c>
      <c r="G2117" s="348">
        <v>232</v>
      </c>
      <c r="H2117" s="348">
        <v>6032</v>
      </c>
      <c r="I2117" s="355">
        <v>2.3357799905902761E-2</v>
      </c>
      <c r="J2117" s="355">
        <v>1.0068017200820156E-4</v>
      </c>
      <c r="K2117" s="355">
        <v>0</v>
      </c>
      <c r="M2117" s="364"/>
      <c r="N2117" s="364"/>
    </row>
    <row r="2118" spans="2:14" s="358" customFormat="1" x14ac:dyDescent="0.2">
      <c r="B2118" s="305">
        <v>41359.461805555555</v>
      </c>
      <c r="C2118" s="117" t="s">
        <v>601</v>
      </c>
      <c r="D2118" s="117" t="s">
        <v>551</v>
      </c>
      <c r="E2118" s="116"/>
      <c r="F2118" s="348">
        <v>47</v>
      </c>
      <c r="G2118" s="348">
        <v>205</v>
      </c>
      <c r="H2118" s="348">
        <v>9635</v>
      </c>
      <c r="I2118" s="355">
        <v>3.7309748357654694E-2</v>
      </c>
      <c r="J2118" s="355">
        <v>1.8199877247636437E-4</v>
      </c>
      <c r="K2118" s="355">
        <v>0</v>
      </c>
      <c r="M2118" s="364"/>
      <c r="N2118" s="364"/>
    </row>
    <row r="2119" spans="2:14" s="358" customFormat="1" x14ac:dyDescent="0.2">
      <c r="B2119" s="305">
        <v>41359.385416666664</v>
      </c>
      <c r="C2119" s="117" t="s">
        <v>588</v>
      </c>
      <c r="D2119" s="117" t="s">
        <v>554</v>
      </c>
      <c r="E2119" s="116"/>
      <c r="F2119" s="348">
        <v>239</v>
      </c>
      <c r="G2119" s="348">
        <v>285</v>
      </c>
      <c r="H2119" s="348">
        <v>68115</v>
      </c>
      <c r="I2119" s="355">
        <v>0.59273472477842604</v>
      </c>
      <c r="J2119" s="355">
        <v>2.0797709641348283E-3</v>
      </c>
      <c r="K2119" s="355">
        <v>0</v>
      </c>
      <c r="M2119" s="364"/>
      <c r="N2119" s="364"/>
    </row>
    <row r="2120" spans="2:14" s="358" customFormat="1" x14ac:dyDescent="0.2">
      <c r="B2120" s="305">
        <v>41359.395833333336</v>
      </c>
      <c r="C2120" s="117" t="s">
        <v>598</v>
      </c>
      <c r="D2120" s="117" t="s">
        <v>551</v>
      </c>
      <c r="E2120" s="116"/>
      <c r="F2120" s="348">
        <v>7</v>
      </c>
      <c r="G2120" s="348">
        <v>55</v>
      </c>
      <c r="H2120" s="348">
        <v>385</v>
      </c>
      <c r="I2120" s="355">
        <v>1.4908410085829847E-3</v>
      </c>
      <c r="J2120" s="355">
        <v>2.7106200156054265E-5</v>
      </c>
      <c r="K2120" s="355">
        <v>0</v>
      </c>
      <c r="M2120" s="364"/>
      <c r="N2120" s="364"/>
    </row>
    <row r="2121" spans="2:14" s="358" customFormat="1" x14ac:dyDescent="0.2">
      <c r="B2121" s="305">
        <v>41359.399305555555</v>
      </c>
      <c r="C2121" s="117" t="s">
        <v>677</v>
      </c>
      <c r="D2121" s="117" t="s">
        <v>554</v>
      </c>
      <c r="E2121" s="116"/>
      <c r="F2121" s="348">
        <v>55</v>
      </c>
      <c r="G2121" s="348">
        <v>280</v>
      </c>
      <c r="H2121" s="348">
        <v>15400</v>
      </c>
      <c r="I2121" s="355">
        <v>0.1340103466429973</v>
      </c>
      <c r="J2121" s="355">
        <v>4.7860838086784751E-4</v>
      </c>
      <c r="K2121" s="355">
        <v>0</v>
      </c>
      <c r="M2121" s="364"/>
      <c r="N2121" s="364"/>
    </row>
    <row r="2122" spans="2:14" s="358" customFormat="1" x14ac:dyDescent="0.2">
      <c r="B2122" s="305">
        <v>41359.40625</v>
      </c>
      <c r="C2122" s="117" t="s">
        <v>804</v>
      </c>
      <c r="D2122" s="117" t="s">
        <v>542</v>
      </c>
      <c r="E2122" s="116"/>
      <c r="F2122" s="348">
        <v>2</v>
      </c>
      <c r="G2122" s="348">
        <v>230</v>
      </c>
      <c r="H2122" s="348">
        <v>460</v>
      </c>
      <c r="I2122" s="355">
        <v>1.6024022099216564E-3</v>
      </c>
      <c r="J2122" s="355">
        <v>6.9669661300941588E-6</v>
      </c>
      <c r="K2122" s="355">
        <v>0</v>
      </c>
      <c r="M2122" s="364"/>
      <c r="N2122" s="364"/>
    </row>
    <row r="2123" spans="2:14" s="358" customFormat="1" x14ac:dyDescent="0.2">
      <c r="B2123" s="305">
        <v>41354.353472222225</v>
      </c>
      <c r="C2123" s="117" t="s">
        <v>699</v>
      </c>
      <c r="D2123" s="117" t="s">
        <v>554</v>
      </c>
      <c r="E2123" s="116"/>
      <c r="F2123" s="348">
        <v>93</v>
      </c>
      <c r="G2123" s="348">
        <v>458</v>
      </c>
      <c r="H2123" s="348">
        <v>42594</v>
      </c>
      <c r="I2123" s="355">
        <v>0.37065173408518359</v>
      </c>
      <c r="J2123" s="355">
        <v>8.0928326219472399E-4</v>
      </c>
      <c r="K2123" s="355">
        <v>0</v>
      </c>
      <c r="M2123" s="364"/>
      <c r="N2123" s="364"/>
    </row>
    <row r="2124" spans="2:14" s="358" customFormat="1" x14ac:dyDescent="0.2">
      <c r="B2124" s="305">
        <v>41356.505555555559</v>
      </c>
      <c r="C2124" s="117" t="s">
        <v>597</v>
      </c>
      <c r="D2124" s="117" t="s">
        <v>551</v>
      </c>
      <c r="E2124" s="116"/>
      <c r="F2124" s="348">
        <v>1</v>
      </c>
      <c r="G2124" s="348">
        <v>31</v>
      </c>
      <c r="H2124" s="348">
        <v>31</v>
      </c>
      <c r="I2124" s="355">
        <v>1.2004174354824032E-4</v>
      </c>
      <c r="J2124" s="355">
        <v>3.872314308007752E-6</v>
      </c>
      <c r="K2124" s="355">
        <v>0</v>
      </c>
      <c r="M2124" s="364"/>
      <c r="N2124" s="364"/>
    </row>
    <row r="2125" spans="2:14" s="358" customFormat="1" x14ac:dyDescent="0.2">
      <c r="B2125" s="305">
        <v>41359.361111111109</v>
      </c>
      <c r="C2125" s="117" t="s">
        <v>602</v>
      </c>
      <c r="D2125" s="117" t="s">
        <v>542</v>
      </c>
      <c r="E2125" s="116"/>
      <c r="F2125" s="348">
        <v>84</v>
      </c>
      <c r="G2125" s="348">
        <v>380</v>
      </c>
      <c r="H2125" s="348">
        <v>31920</v>
      </c>
      <c r="I2125" s="355">
        <v>0.11119277943630278</v>
      </c>
      <c r="J2125" s="355">
        <v>2.9261257746395468E-4</v>
      </c>
      <c r="K2125" s="355">
        <v>0</v>
      </c>
      <c r="M2125" s="364"/>
      <c r="N2125" s="364"/>
    </row>
    <row r="2126" spans="2:14" s="358" customFormat="1" x14ac:dyDescent="0.2">
      <c r="B2126" s="305">
        <v>41358.423611111109</v>
      </c>
      <c r="C2126" s="117" t="s">
        <v>630</v>
      </c>
      <c r="D2126" s="117" t="s">
        <v>554</v>
      </c>
      <c r="E2126" s="116"/>
      <c r="F2126" s="348">
        <v>103</v>
      </c>
      <c r="G2126" s="348">
        <v>325.29126213592235</v>
      </c>
      <c r="H2126" s="348">
        <v>33505</v>
      </c>
      <c r="I2126" s="355">
        <v>0.29155952365413146</v>
      </c>
      <c r="J2126" s="355">
        <v>8.9630296780705994E-4</v>
      </c>
      <c r="K2126" s="355">
        <v>0</v>
      </c>
      <c r="M2126" s="364"/>
      <c r="N2126" s="364"/>
    </row>
    <row r="2127" spans="2:14" s="358" customFormat="1" x14ac:dyDescent="0.2">
      <c r="B2127" s="305">
        <v>41359.388888888891</v>
      </c>
      <c r="C2127" s="117" t="s">
        <v>696</v>
      </c>
      <c r="D2127" s="117" t="s">
        <v>551</v>
      </c>
      <c r="E2127" s="116"/>
      <c r="F2127" s="348">
        <v>42</v>
      </c>
      <c r="G2127" s="348">
        <v>255</v>
      </c>
      <c r="H2127" s="348">
        <v>10710</v>
      </c>
      <c r="I2127" s="355">
        <v>4.1472486238763026E-2</v>
      </c>
      <c r="J2127" s="355">
        <v>1.6263720093632561E-4</v>
      </c>
      <c r="K2127" s="355">
        <v>0</v>
      </c>
      <c r="M2127" s="364"/>
      <c r="N2127" s="364"/>
    </row>
    <row r="2128" spans="2:14" s="358" customFormat="1" x14ac:dyDescent="0.2">
      <c r="B2128" s="305">
        <v>41360.434027777781</v>
      </c>
      <c r="C2128" s="117" t="s">
        <v>656</v>
      </c>
      <c r="D2128" s="117" t="s">
        <v>554</v>
      </c>
      <c r="E2128" s="116"/>
      <c r="F2128" s="348">
        <v>1</v>
      </c>
      <c r="G2128" s="348">
        <v>56</v>
      </c>
      <c r="H2128" s="348">
        <v>56</v>
      </c>
      <c r="I2128" s="355">
        <v>4.8731035142908112E-4</v>
      </c>
      <c r="J2128" s="355">
        <v>8.7019705612335906E-6</v>
      </c>
      <c r="K2128" s="355">
        <v>0</v>
      </c>
      <c r="M2128" s="364"/>
      <c r="N2128" s="364"/>
    </row>
    <row r="2129" spans="2:14" s="358" customFormat="1" x14ac:dyDescent="0.2">
      <c r="B2129" s="305">
        <v>41359.402777777781</v>
      </c>
      <c r="C2129" s="117" t="s">
        <v>656</v>
      </c>
      <c r="D2129" s="117" t="s">
        <v>554</v>
      </c>
      <c r="E2129" s="116"/>
      <c r="F2129" s="348">
        <v>13</v>
      </c>
      <c r="G2129" s="348">
        <v>260</v>
      </c>
      <c r="H2129" s="348">
        <v>3380</v>
      </c>
      <c r="I2129" s="355">
        <v>2.9412660496969539E-2</v>
      </c>
      <c r="J2129" s="355">
        <v>1.1312561729603669E-4</v>
      </c>
      <c r="K2129" s="355">
        <v>0</v>
      </c>
      <c r="M2129" s="364"/>
      <c r="N2129" s="364"/>
    </row>
    <row r="2130" spans="2:14" s="358" customFormat="1" x14ac:dyDescent="0.2">
      <c r="B2130" s="305">
        <v>41360.397222222222</v>
      </c>
      <c r="C2130" s="117" t="s">
        <v>737</v>
      </c>
      <c r="D2130" s="117" t="s">
        <v>542</v>
      </c>
      <c r="E2130" s="116"/>
      <c r="F2130" s="348">
        <v>68</v>
      </c>
      <c r="G2130" s="348">
        <v>368</v>
      </c>
      <c r="H2130" s="348">
        <v>25024</v>
      </c>
      <c r="I2130" s="355">
        <v>8.7170680219738117E-2</v>
      </c>
      <c r="J2130" s="355">
        <v>2.3687684842320139E-4</v>
      </c>
      <c r="K2130" s="355">
        <v>0</v>
      </c>
      <c r="M2130" s="364"/>
      <c r="N2130" s="364"/>
    </row>
    <row r="2131" spans="2:14" s="358" customFormat="1" x14ac:dyDescent="0.2">
      <c r="B2131" s="305">
        <v>41360.397222222222</v>
      </c>
      <c r="C2131" s="117" t="s">
        <v>602</v>
      </c>
      <c r="D2131" s="117" t="s">
        <v>542</v>
      </c>
      <c r="E2131" s="116"/>
      <c r="F2131" s="348">
        <v>159</v>
      </c>
      <c r="G2131" s="348">
        <v>368</v>
      </c>
      <c r="H2131" s="348">
        <v>58512</v>
      </c>
      <c r="I2131" s="355">
        <v>0.2038255611020347</v>
      </c>
      <c r="J2131" s="355">
        <v>5.5387380734248559E-4</v>
      </c>
      <c r="K2131" s="355">
        <v>0</v>
      </c>
      <c r="M2131" s="364"/>
      <c r="N2131" s="364"/>
    </row>
    <row r="2132" spans="2:14" s="358" customFormat="1" x14ac:dyDescent="0.2">
      <c r="B2132" s="305">
        <v>41360.385416666664</v>
      </c>
      <c r="C2132" s="117" t="s">
        <v>656</v>
      </c>
      <c r="D2132" s="117" t="s">
        <v>554</v>
      </c>
      <c r="E2132" s="116"/>
      <c r="F2132" s="348">
        <v>1</v>
      </c>
      <c r="G2132" s="348">
        <v>240</v>
      </c>
      <c r="H2132" s="348">
        <v>240</v>
      </c>
      <c r="I2132" s="355">
        <v>2.0884729346960619E-3</v>
      </c>
      <c r="J2132" s="355">
        <v>8.7019705612335906E-6</v>
      </c>
      <c r="K2132" s="355">
        <v>0</v>
      </c>
      <c r="M2132" s="364"/>
      <c r="N2132" s="364"/>
    </row>
    <row r="2133" spans="2:14" s="358" customFormat="1" x14ac:dyDescent="0.2">
      <c r="B2133" s="305">
        <v>41360.444444444445</v>
      </c>
      <c r="C2133" s="117" t="s">
        <v>627</v>
      </c>
      <c r="D2133" s="117" t="s">
        <v>554</v>
      </c>
      <c r="E2133" s="116"/>
      <c r="F2133" s="348">
        <v>17</v>
      </c>
      <c r="G2133" s="348">
        <v>225</v>
      </c>
      <c r="H2133" s="348">
        <v>3825</v>
      </c>
      <c r="I2133" s="355">
        <v>3.3285037396718488E-2</v>
      </c>
      <c r="J2133" s="355">
        <v>1.4793349954097106E-4</v>
      </c>
      <c r="K2133" s="355">
        <v>0</v>
      </c>
      <c r="M2133" s="364"/>
      <c r="N2133" s="364"/>
    </row>
    <row r="2134" spans="2:14" s="358" customFormat="1" x14ac:dyDescent="0.2">
      <c r="B2134" s="305">
        <v>41360.416666666664</v>
      </c>
      <c r="C2134" s="117" t="s">
        <v>662</v>
      </c>
      <c r="D2134" s="117" t="s">
        <v>554</v>
      </c>
      <c r="E2134" s="116"/>
      <c r="F2134" s="348">
        <v>3</v>
      </c>
      <c r="G2134" s="348">
        <v>220</v>
      </c>
      <c r="H2134" s="348">
        <v>660</v>
      </c>
      <c r="I2134" s="355">
        <v>5.7433005704141706E-3</v>
      </c>
      <c r="J2134" s="355">
        <v>2.6105911683700774E-5</v>
      </c>
      <c r="K2134" s="355">
        <v>0</v>
      </c>
      <c r="M2134" s="364"/>
      <c r="N2134" s="364"/>
    </row>
    <row r="2135" spans="2:14" s="358" customFormat="1" x14ac:dyDescent="0.2">
      <c r="B2135" s="305">
        <v>41360.381944444445</v>
      </c>
      <c r="C2135" s="117" t="s">
        <v>672</v>
      </c>
      <c r="D2135" s="117" t="s">
        <v>551</v>
      </c>
      <c r="E2135" s="116"/>
      <c r="F2135" s="348">
        <v>31</v>
      </c>
      <c r="G2135" s="348">
        <v>350</v>
      </c>
      <c r="H2135" s="348">
        <v>10850</v>
      </c>
      <c r="I2135" s="355">
        <v>4.2014610241884111E-2</v>
      </c>
      <c r="J2135" s="355">
        <v>1.2004174354824032E-4</v>
      </c>
      <c r="K2135" s="355">
        <v>0</v>
      </c>
      <c r="M2135" s="364"/>
      <c r="N2135" s="364"/>
    </row>
    <row r="2136" spans="2:14" s="358" customFormat="1" x14ac:dyDescent="0.2">
      <c r="B2136" s="305">
        <v>41359.375</v>
      </c>
      <c r="C2136" s="117" t="s">
        <v>722</v>
      </c>
      <c r="D2136" s="117" t="s">
        <v>542</v>
      </c>
      <c r="E2136" s="116"/>
      <c r="F2136" s="348">
        <v>459</v>
      </c>
      <c r="G2136" s="348">
        <v>270</v>
      </c>
      <c r="H2136" s="348">
        <v>123930</v>
      </c>
      <c r="I2136" s="355">
        <v>0.43170805625128456</v>
      </c>
      <c r="J2136" s="355">
        <v>1.5989187268566094E-3</v>
      </c>
      <c r="K2136" s="355">
        <v>0</v>
      </c>
      <c r="M2136" s="364"/>
      <c r="N2136" s="364"/>
    </row>
    <row r="2137" spans="2:14" s="358" customFormat="1" x14ac:dyDescent="0.2">
      <c r="B2137" s="305">
        <v>41358.381944444445</v>
      </c>
      <c r="C2137" s="117" t="s">
        <v>652</v>
      </c>
      <c r="D2137" s="117" t="s">
        <v>554</v>
      </c>
      <c r="E2137" s="116"/>
      <c r="F2137" s="348">
        <v>25</v>
      </c>
      <c r="G2137" s="348">
        <v>525</v>
      </c>
      <c r="H2137" s="348">
        <v>13125</v>
      </c>
      <c r="I2137" s="355">
        <v>0.11421336361619089</v>
      </c>
      <c r="J2137" s="355">
        <v>2.1754926403083979E-4</v>
      </c>
      <c r="K2137" s="355">
        <v>0</v>
      </c>
      <c r="M2137" s="364"/>
      <c r="N2137" s="364"/>
    </row>
    <row r="2138" spans="2:14" s="358" customFormat="1" x14ac:dyDescent="0.2">
      <c r="B2138" s="305">
        <v>41360.378472222219</v>
      </c>
      <c r="C2138" s="117" t="s">
        <v>797</v>
      </c>
      <c r="D2138" s="117" t="s">
        <v>554</v>
      </c>
      <c r="E2138" s="116"/>
      <c r="F2138" s="348">
        <v>2</v>
      </c>
      <c r="G2138" s="348">
        <v>255</v>
      </c>
      <c r="H2138" s="348">
        <v>510</v>
      </c>
      <c r="I2138" s="355">
        <v>4.4380049862291319E-3</v>
      </c>
      <c r="J2138" s="355">
        <v>1.7403941122467181E-5</v>
      </c>
      <c r="K2138" s="355">
        <v>0</v>
      </c>
      <c r="M2138" s="364"/>
      <c r="N2138" s="364"/>
    </row>
    <row r="2139" spans="2:14" s="358" customFormat="1" x14ac:dyDescent="0.2">
      <c r="B2139" s="305">
        <v>41357.34375</v>
      </c>
      <c r="C2139" s="117" t="s">
        <v>755</v>
      </c>
      <c r="D2139" s="117" t="s">
        <v>542</v>
      </c>
      <c r="E2139" s="116"/>
      <c r="F2139" s="348">
        <v>79</v>
      </c>
      <c r="G2139" s="348">
        <v>368</v>
      </c>
      <c r="H2139" s="348">
        <v>29072</v>
      </c>
      <c r="I2139" s="355">
        <v>0.10127181966704869</v>
      </c>
      <c r="J2139" s="355">
        <v>2.7519516213871928E-4</v>
      </c>
      <c r="K2139" s="355">
        <v>0</v>
      </c>
      <c r="M2139" s="364"/>
      <c r="N2139" s="364"/>
    </row>
    <row r="2140" spans="2:14" s="358" customFormat="1" x14ac:dyDescent="0.2">
      <c r="B2140" s="305">
        <v>41359.35833333333</v>
      </c>
      <c r="C2140" s="117" t="s">
        <v>745</v>
      </c>
      <c r="D2140" s="117" t="s">
        <v>554</v>
      </c>
      <c r="E2140" s="116"/>
      <c r="F2140" s="348">
        <v>261</v>
      </c>
      <c r="G2140" s="348">
        <v>277</v>
      </c>
      <c r="H2140" s="348">
        <v>72297</v>
      </c>
      <c r="I2140" s="355">
        <v>0.62912636566550495</v>
      </c>
      <c r="J2140" s="355">
        <v>2.2712143164819675E-3</v>
      </c>
      <c r="K2140" s="355">
        <v>0</v>
      </c>
      <c r="M2140" s="364"/>
      <c r="N2140" s="364"/>
    </row>
    <row r="2141" spans="2:14" s="358" customFormat="1" x14ac:dyDescent="0.2">
      <c r="B2141" s="305">
        <v>41360.423611111109</v>
      </c>
      <c r="C2141" s="117" t="s">
        <v>649</v>
      </c>
      <c r="D2141" s="117" t="s">
        <v>551</v>
      </c>
      <c r="E2141" s="116"/>
      <c r="F2141" s="348">
        <v>87</v>
      </c>
      <c r="G2141" s="348">
        <v>327</v>
      </c>
      <c r="H2141" s="348">
        <v>28449</v>
      </c>
      <c r="I2141" s="355">
        <v>0.11016346974851254</v>
      </c>
      <c r="J2141" s="355">
        <v>3.3689134479667447E-4</v>
      </c>
      <c r="K2141" s="355">
        <v>0</v>
      </c>
      <c r="M2141" s="364"/>
      <c r="N2141" s="364"/>
    </row>
    <row r="2142" spans="2:14" s="358" customFormat="1" x14ac:dyDescent="0.2">
      <c r="B2142" s="305">
        <v>41357.333333333336</v>
      </c>
      <c r="C2142" s="117" t="s">
        <v>543</v>
      </c>
      <c r="D2142" s="117" t="s">
        <v>542</v>
      </c>
      <c r="E2142" s="116"/>
      <c r="F2142" s="348">
        <v>751</v>
      </c>
      <c r="G2142" s="348">
        <v>387</v>
      </c>
      <c r="H2142" s="348">
        <v>290637</v>
      </c>
      <c r="I2142" s="355">
        <v>1.0124290675760881</v>
      </c>
      <c r="J2142" s="355">
        <v>2.6160957818503567E-3</v>
      </c>
      <c r="K2142" s="355">
        <v>0</v>
      </c>
      <c r="M2142" s="364"/>
      <c r="N2142" s="364"/>
    </row>
    <row r="2143" spans="2:14" s="358" customFormat="1" x14ac:dyDescent="0.2">
      <c r="B2143" s="305">
        <v>41360.424305555556</v>
      </c>
      <c r="C2143" s="117" t="s">
        <v>641</v>
      </c>
      <c r="D2143" s="117" t="s">
        <v>551</v>
      </c>
      <c r="E2143" s="116"/>
      <c r="F2143" s="348">
        <v>1</v>
      </c>
      <c r="G2143" s="348">
        <v>256</v>
      </c>
      <c r="H2143" s="348">
        <v>256</v>
      </c>
      <c r="I2143" s="355">
        <v>9.9131246284998452E-4</v>
      </c>
      <c r="J2143" s="355">
        <v>3.872314308007752E-6</v>
      </c>
      <c r="K2143" s="355">
        <v>0</v>
      </c>
      <c r="M2143" s="364"/>
      <c r="N2143" s="364"/>
    </row>
    <row r="2144" spans="2:14" s="358" customFormat="1" x14ac:dyDescent="0.2">
      <c r="B2144" s="305">
        <v>41347.385416666664</v>
      </c>
      <c r="C2144" s="117" t="s">
        <v>743</v>
      </c>
      <c r="D2144" s="117" t="s">
        <v>554</v>
      </c>
      <c r="E2144" s="116"/>
      <c r="F2144" s="348">
        <v>27</v>
      </c>
      <c r="G2144" s="348">
        <v>155</v>
      </c>
      <c r="H2144" s="348">
        <v>4185</v>
      </c>
      <c r="I2144" s="355">
        <v>3.6417746798762578E-2</v>
      </c>
      <c r="J2144" s="355">
        <v>2.3495320515330698E-4</v>
      </c>
      <c r="K2144" s="355">
        <v>0</v>
      </c>
      <c r="M2144" s="364"/>
      <c r="N2144" s="364"/>
    </row>
    <row r="2145" spans="2:14" s="358" customFormat="1" x14ac:dyDescent="0.2">
      <c r="B2145" s="305">
        <v>41360.454861111109</v>
      </c>
      <c r="C2145" s="117" t="s">
        <v>598</v>
      </c>
      <c r="D2145" s="117" t="s">
        <v>551</v>
      </c>
      <c r="E2145" s="116"/>
      <c r="F2145" s="348">
        <v>5</v>
      </c>
      <c r="G2145" s="348">
        <v>15</v>
      </c>
      <c r="H2145" s="348">
        <v>75</v>
      </c>
      <c r="I2145" s="355">
        <v>2.9042357310058142E-4</v>
      </c>
      <c r="J2145" s="355">
        <v>1.9361571540038763E-5</v>
      </c>
      <c r="K2145" s="355">
        <v>0</v>
      </c>
      <c r="M2145" s="364"/>
      <c r="N2145" s="364"/>
    </row>
    <row r="2146" spans="2:14" s="358" customFormat="1" x14ac:dyDescent="0.2">
      <c r="B2146" s="305">
        <v>41360.520833333336</v>
      </c>
      <c r="C2146" s="117" t="s">
        <v>556</v>
      </c>
      <c r="D2146" s="117" t="s">
        <v>551</v>
      </c>
      <c r="E2146" s="116"/>
      <c r="F2146" s="348">
        <v>8</v>
      </c>
      <c r="G2146" s="348">
        <v>68</v>
      </c>
      <c r="H2146" s="348">
        <v>544</v>
      </c>
      <c r="I2146" s="355">
        <v>2.1065389835562172E-3</v>
      </c>
      <c r="J2146" s="355">
        <v>3.0978514464062016E-5</v>
      </c>
      <c r="K2146" s="355">
        <v>0</v>
      </c>
      <c r="M2146" s="364"/>
      <c r="N2146" s="364"/>
    </row>
    <row r="2147" spans="2:14" s="358" customFormat="1" x14ac:dyDescent="0.2">
      <c r="B2147" s="305">
        <v>41353.359722222223</v>
      </c>
      <c r="C2147" s="117" t="s">
        <v>567</v>
      </c>
      <c r="D2147" s="117" t="s">
        <v>551</v>
      </c>
      <c r="E2147" s="116"/>
      <c r="F2147" s="348">
        <v>1</v>
      </c>
      <c r="G2147" s="348">
        <v>92</v>
      </c>
      <c r="H2147" s="348">
        <v>92</v>
      </c>
      <c r="I2147" s="355">
        <v>3.562529163367132E-4</v>
      </c>
      <c r="J2147" s="355">
        <v>3.872314308007752E-6</v>
      </c>
      <c r="K2147" s="355">
        <v>0</v>
      </c>
      <c r="M2147" s="364"/>
      <c r="N2147" s="364"/>
    </row>
    <row r="2148" spans="2:14" s="358" customFormat="1" x14ac:dyDescent="0.2">
      <c r="B2148" s="305">
        <v>41358.354166666664</v>
      </c>
      <c r="C2148" s="117" t="s">
        <v>553</v>
      </c>
      <c r="D2148" s="117" t="s">
        <v>554</v>
      </c>
      <c r="E2148" s="116"/>
      <c r="F2148" s="348">
        <v>1</v>
      </c>
      <c r="G2148" s="348">
        <v>220</v>
      </c>
      <c r="H2148" s="348">
        <v>220</v>
      </c>
      <c r="I2148" s="355">
        <v>1.91443352347139E-3</v>
      </c>
      <c r="J2148" s="355">
        <v>8.7019705612335906E-6</v>
      </c>
      <c r="K2148" s="355">
        <v>0</v>
      </c>
      <c r="M2148" s="364"/>
      <c r="N2148" s="364"/>
    </row>
    <row r="2149" spans="2:14" s="358" customFormat="1" x14ac:dyDescent="0.2">
      <c r="B2149" s="305">
        <v>41347.365972222222</v>
      </c>
      <c r="C2149" s="117" t="s">
        <v>570</v>
      </c>
      <c r="D2149" s="117" t="s">
        <v>551</v>
      </c>
      <c r="E2149" s="116"/>
      <c r="F2149" s="348">
        <v>68</v>
      </c>
      <c r="G2149" s="348">
        <v>353</v>
      </c>
      <c r="H2149" s="348">
        <v>24004</v>
      </c>
      <c r="I2149" s="355">
        <v>9.2951032649418092E-2</v>
      </c>
      <c r="J2149" s="355">
        <v>2.6331737294452715E-4</v>
      </c>
      <c r="K2149" s="355">
        <v>0</v>
      </c>
      <c r="M2149" s="364"/>
      <c r="N2149" s="364"/>
    </row>
    <row r="2150" spans="2:14" s="358" customFormat="1" x14ac:dyDescent="0.2">
      <c r="B2150" s="305">
        <v>41360.423611111109</v>
      </c>
      <c r="C2150" s="117" t="s">
        <v>643</v>
      </c>
      <c r="D2150" s="117" t="s">
        <v>551</v>
      </c>
      <c r="E2150" s="116"/>
      <c r="F2150" s="348">
        <v>2</v>
      </c>
      <c r="G2150" s="348">
        <v>50</v>
      </c>
      <c r="H2150" s="348">
        <v>100</v>
      </c>
      <c r="I2150" s="355">
        <v>3.8723143080077524E-4</v>
      </c>
      <c r="J2150" s="355">
        <v>7.7446286160155041E-6</v>
      </c>
      <c r="K2150" s="355">
        <v>0</v>
      </c>
      <c r="M2150" s="364"/>
      <c r="N2150" s="364"/>
    </row>
    <row r="2151" spans="2:14" s="358" customFormat="1" x14ac:dyDescent="0.2">
      <c r="B2151" s="305">
        <v>41359.375</v>
      </c>
      <c r="C2151" s="117" t="s">
        <v>690</v>
      </c>
      <c r="D2151" s="117" t="s">
        <v>551</v>
      </c>
      <c r="E2151" s="116"/>
      <c r="F2151" s="348">
        <v>1</v>
      </c>
      <c r="G2151" s="348">
        <v>85</v>
      </c>
      <c r="H2151" s="348">
        <v>85</v>
      </c>
      <c r="I2151" s="355">
        <v>3.2914671618065894E-4</v>
      </c>
      <c r="J2151" s="355">
        <v>3.872314308007752E-6</v>
      </c>
      <c r="K2151" s="355">
        <v>0</v>
      </c>
      <c r="M2151" s="364"/>
      <c r="N2151" s="364"/>
    </row>
    <row r="2152" spans="2:14" s="358" customFormat="1" x14ac:dyDescent="0.2">
      <c r="B2152" s="305">
        <v>41358.375</v>
      </c>
      <c r="C2152" s="117" t="s">
        <v>620</v>
      </c>
      <c r="D2152" s="117" t="s">
        <v>542</v>
      </c>
      <c r="E2152" s="116"/>
      <c r="F2152" s="348">
        <v>14</v>
      </c>
      <c r="G2152" s="348">
        <v>300</v>
      </c>
      <c r="H2152" s="348">
        <v>4200</v>
      </c>
      <c r="I2152" s="355">
        <v>1.4630628873197733E-2</v>
      </c>
      <c r="J2152" s="355">
        <v>4.876876291065911E-5</v>
      </c>
      <c r="K2152" s="355">
        <v>0</v>
      </c>
      <c r="M2152" s="364"/>
      <c r="N2152" s="364"/>
    </row>
    <row r="2153" spans="2:14" s="358" customFormat="1" x14ac:dyDescent="0.2">
      <c r="B2153" s="305">
        <v>41358.354166666664</v>
      </c>
      <c r="C2153" s="117" t="s">
        <v>757</v>
      </c>
      <c r="D2153" s="117" t="s">
        <v>542</v>
      </c>
      <c r="E2153" s="116"/>
      <c r="F2153" s="348">
        <v>697</v>
      </c>
      <c r="G2153" s="348">
        <v>425</v>
      </c>
      <c r="H2153" s="348">
        <v>296225</v>
      </c>
      <c r="I2153" s="355">
        <v>1.0318947709435711</v>
      </c>
      <c r="J2153" s="355">
        <v>2.4279876963378142E-3</v>
      </c>
      <c r="K2153" s="355">
        <v>0</v>
      </c>
      <c r="M2153" s="364"/>
      <c r="N2153" s="364"/>
    </row>
    <row r="2154" spans="2:14" s="358" customFormat="1" x14ac:dyDescent="0.2">
      <c r="B2154" s="305">
        <v>41354.594444444447</v>
      </c>
      <c r="C2154" s="117" t="s">
        <v>707</v>
      </c>
      <c r="D2154" s="117" t="s">
        <v>554</v>
      </c>
      <c r="E2154" s="116"/>
      <c r="F2154" s="348">
        <v>89</v>
      </c>
      <c r="G2154" s="348">
        <v>14</v>
      </c>
      <c r="H2154" s="348">
        <v>1246</v>
      </c>
      <c r="I2154" s="355">
        <v>1.0842655319297055E-2</v>
      </c>
      <c r="J2154" s="355">
        <v>7.7447537994978968E-4</v>
      </c>
      <c r="K2154" s="355">
        <v>0</v>
      </c>
      <c r="M2154" s="364"/>
      <c r="N2154" s="364"/>
    </row>
    <row r="2155" spans="2:14" s="358" customFormat="1" x14ac:dyDescent="0.2">
      <c r="B2155" s="305">
        <v>41359.397222222222</v>
      </c>
      <c r="C2155" s="117" t="s">
        <v>789</v>
      </c>
      <c r="D2155" s="117" t="s">
        <v>542</v>
      </c>
      <c r="E2155" s="116"/>
      <c r="F2155" s="348">
        <v>530</v>
      </c>
      <c r="G2155" s="348">
        <v>443</v>
      </c>
      <c r="H2155" s="348">
        <v>234790</v>
      </c>
      <c r="I2155" s="355">
        <v>0.81788698884240374</v>
      </c>
      <c r="J2155" s="355">
        <v>1.846246024474952E-3</v>
      </c>
      <c r="K2155" s="355">
        <v>0</v>
      </c>
      <c r="M2155" s="364"/>
      <c r="N2155" s="364"/>
    </row>
    <row r="2156" spans="2:14" s="358" customFormat="1" x14ac:dyDescent="0.2">
      <c r="B2156" s="305">
        <v>41360.381944444445</v>
      </c>
      <c r="C2156" s="117" t="s">
        <v>612</v>
      </c>
      <c r="D2156" s="117" t="s">
        <v>551</v>
      </c>
      <c r="E2156" s="116"/>
      <c r="F2156" s="348">
        <v>9</v>
      </c>
      <c r="G2156" s="348">
        <v>160</v>
      </c>
      <c r="H2156" s="348">
        <v>1440</v>
      </c>
      <c r="I2156" s="355">
        <v>5.5761326035311636E-3</v>
      </c>
      <c r="J2156" s="355">
        <v>3.4850828772069771E-5</v>
      </c>
      <c r="K2156" s="355">
        <v>0</v>
      </c>
      <c r="M2156" s="364"/>
      <c r="N2156" s="364"/>
    </row>
    <row r="2157" spans="2:14" s="358" customFormat="1" x14ac:dyDescent="0.2">
      <c r="B2157" s="305">
        <v>41357.393321759257</v>
      </c>
      <c r="C2157" s="117" t="s">
        <v>610</v>
      </c>
      <c r="D2157" s="117" t="s">
        <v>542</v>
      </c>
      <c r="E2157" s="116"/>
      <c r="F2157" s="348">
        <v>210</v>
      </c>
      <c r="G2157" s="348">
        <v>223</v>
      </c>
      <c r="H2157" s="348">
        <v>46830</v>
      </c>
      <c r="I2157" s="355">
        <v>0.16313151193615472</v>
      </c>
      <c r="J2157" s="355">
        <v>7.3153144365988661E-4</v>
      </c>
      <c r="K2157" s="355">
        <v>0</v>
      </c>
      <c r="M2157" s="364"/>
      <c r="N2157" s="364"/>
    </row>
    <row r="2158" spans="2:14" s="358" customFormat="1" x14ac:dyDescent="0.2">
      <c r="B2158" s="305">
        <v>41361.552083333336</v>
      </c>
      <c r="C2158" s="117" t="s">
        <v>608</v>
      </c>
      <c r="D2158" s="117" t="s">
        <v>554</v>
      </c>
      <c r="E2158" s="116"/>
      <c r="F2158" s="348">
        <v>49</v>
      </c>
      <c r="G2158" s="348">
        <v>35</v>
      </c>
      <c r="H2158" s="348">
        <v>1715</v>
      </c>
      <c r="I2158" s="355">
        <v>1.4923879512515609E-2</v>
      </c>
      <c r="J2158" s="355">
        <v>4.2639655750044598E-4</v>
      </c>
      <c r="K2158" s="355">
        <v>0</v>
      </c>
      <c r="M2158" s="364"/>
      <c r="N2158" s="364"/>
    </row>
    <row r="2159" spans="2:14" s="358" customFormat="1" x14ac:dyDescent="0.2">
      <c r="B2159" s="305">
        <v>41360.399305555555</v>
      </c>
      <c r="C2159" s="117" t="s">
        <v>717</v>
      </c>
      <c r="D2159" s="117" t="s">
        <v>542</v>
      </c>
      <c r="E2159" s="116"/>
      <c r="F2159" s="348">
        <v>23</v>
      </c>
      <c r="G2159" s="348">
        <v>385</v>
      </c>
      <c r="H2159" s="348">
        <v>8855</v>
      </c>
      <c r="I2159" s="355">
        <v>3.0846242540991886E-2</v>
      </c>
      <c r="J2159" s="355">
        <v>8.0120110496082823E-5</v>
      </c>
      <c r="K2159" s="355">
        <v>0</v>
      </c>
      <c r="M2159" s="364"/>
      <c r="N2159" s="364"/>
    </row>
    <row r="2160" spans="2:14" s="358" customFormat="1" x14ac:dyDescent="0.2">
      <c r="B2160" s="305">
        <v>41359.388888888891</v>
      </c>
      <c r="C2160" s="117" t="s">
        <v>556</v>
      </c>
      <c r="D2160" s="117" t="s">
        <v>551</v>
      </c>
      <c r="E2160" s="116"/>
      <c r="F2160" s="348">
        <v>3</v>
      </c>
      <c r="G2160" s="348">
        <v>125</v>
      </c>
      <c r="H2160" s="348">
        <v>375</v>
      </c>
      <c r="I2160" s="355">
        <v>1.4521178655029071E-3</v>
      </c>
      <c r="J2160" s="355">
        <v>1.1616942924023257E-5</v>
      </c>
      <c r="K2160" s="355">
        <v>0</v>
      </c>
      <c r="M2160" s="364"/>
      <c r="N2160" s="364"/>
    </row>
    <row r="2161" spans="2:14" s="358" customFormat="1" x14ac:dyDescent="0.2">
      <c r="B2161" s="305">
        <v>41359.493055555555</v>
      </c>
      <c r="C2161" s="117" t="s">
        <v>556</v>
      </c>
      <c r="D2161" s="117" t="s">
        <v>551</v>
      </c>
      <c r="E2161" s="116"/>
      <c r="F2161" s="348">
        <v>8</v>
      </c>
      <c r="G2161" s="348">
        <v>106</v>
      </c>
      <c r="H2161" s="348">
        <v>848</v>
      </c>
      <c r="I2161" s="355">
        <v>3.2837225331905739E-3</v>
      </c>
      <c r="J2161" s="355">
        <v>3.0978514464062016E-5</v>
      </c>
      <c r="K2161" s="355">
        <v>0</v>
      </c>
      <c r="M2161" s="364"/>
      <c r="N2161" s="364"/>
    </row>
    <row r="2162" spans="2:14" s="358" customFormat="1" x14ac:dyDescent="0.2">
      <c r="B2162" s="305">
        <v>41360.413194444445</v>
      </c>
      <c r="C2162" s="117" t="s">
        <v>559</v>
      </c>
      <c r="D2162" s="117" t="s">
        <v>551</v>
      </c>
      <c r="E2162" s="116"/>
      <c r="F2162" s="348">
        <v>2</v>
      </c>
      <c r="G2162" s="348">
        <v>165</v>
      </c>
      <c r="H2162" s="348">
        <v>330</v>
      </c>
      <c r="I2162" s="355">
        <v>1.2778637216425584E-3</v>
      </c>
      <c r="J2162" s="355">
        <v>7.7446286160155041E-6</v>
      </c>
      <c r="K2162" s="355">
        <v>0</v>
      </c>
      <c r="M2162" s="364"/>
      <c r="N2162" s="364"/>
    </row>
    <row r="2163" spans="2:14" s="358" customFormat="1" x14ac:dyDescent="0.2">
      <c r="B2163" s="305">
        <v>41361.334722222222</v>
      </c>
      <c r="C2163" s="117" t="s">
        <v>599</v>
      </c>
      <c r="D2163" s="117" t="s">
        <v>554</v>
      </c>
      <c r="E2163" s="116"/>
      <c r="F2163" s="348">
        <v>113</v>
      </c>
      <c r="G2163" s="348">
        <v>365</v>
      </c>
      <c r="H2163" s="348">
        <v>41245</v>
      </c>
      <c r="I2163" s="355">
        <v>0.35891277579807945</v>
      </c>
      <c r="J2163" s="355">
        <v>9.8332267341939578E-4</v>
      </c>
      <c r="K2163" s="355">
        <v>0</v>
      </c>
      <c r="M2163" s="364"/>
      <c r="N2163" s="364"/>
    </row>
    <row r="2164" spans="2:14" s="358" customFormat="1" x14ac:dyDescent="0.2">
      <c r="B2164" s="305">
        <v>41356.342361111114</v>
      </c>
      <c r="C2164" s="117" t="s">
        <v>597</v>
      </c>
      <c r="D2164" s="117" t="s">
        <v>551</v>
      </c>
      <c r="E2164" s="116"/>
      <c r="F2164" s="348">
        <v>1</v>
      </c>
      <c r="G2164" s="348">
        <v>169</v>
      </c>
      <c r="H2164" s="348">
        <v>169</v>
      </c>
      <c r="I2164" s="355">
        <v>6.5442111805331016E-4</v>
      </c>
      <c r="J2164" s="355">
        <v>3.872314308007752E-6</v>
      </c>
      <c r="K2164" s="355">
        <v>0</v>
      </c>
      <c r="M2164" s="364"/>
      <c r="N2164" s="364"/>
    </row>
    <row r="2165" spans="2:14" s="358" customFormat="1" x14ac:dyDescent="0.2">
      <c r="B2165" s="305">
        <v>41358.375</v>
      </c>
      <c r="C2165" s="117" t="s">
        <v>791</v>
      </c>
      <c r="D2165" s="117" t="s">
        <v>542</v>
      </c>
      <c r="E2165" s="116"/>
      <c r="F2165" s="348">
        <v>136</v>
      </c>
      <c r="G2165" s="348">
        <v>250</v>
      </c>
      <c r="H2165" s="348">
        <v>34000</v>
      </c>
      <c r="I2165" s="355">
        <v>0.1184384242116007</v>
      </c>
      <c r="J2165" s="355">
        <v>4.7375369684640278E-4</v>
      </c>
      <c r="K2165" s="355">
        <v>0</v>
      </c>
      <c r="M2165" s="364"/>
      <c r="N2165" s="364"/>
    </row>
    <row r="2166" spans="2:14" s="358" customFormat="1" x14ac:dyDescent="0.2">
      <c r="B2166" s="305">
        <v>41361.469444444447</v>
      </c>
      <c r="C2166" s="117" t="s">
        <v>630</v>
      </c>
      <c r="D2166" s="117" t="s">
        <v>554</v>
      </c>
      <c r="E2166" s="116"/>
      <c r="F2166" s="348">
        <v>61</v>
      </c>
      <c r="G2166" s="348">
        <v>51</v>
      </c>
      <c r="H2166" s="348">
        <v>3111</v>
      </c>
      <c r="I2166" s="355">
        <v>2.7071830415997703E-2</v>
      </c>
      <c r="J2166" s="355">
        <v>5.3082020423524904E-4</v>
      </c>
      <c r="K2166" s="355">
        <v>0</v>
      </c>
      <c r="M2166" s="364"/>
      <c r="N2166" s="364"/>
    </row>
    <row r="2167" spans="2:14" s="358" customFormat="1" x14ac:dyDescent="0.2">
      <c r="B2167" s="305">
        <v>41358.40625</v>
      </c>
      <c r="C2167" s="117" t="s">
        <v>741</v>
      </c>
      <c r="D2167" s="117" t="s">
        <v>542</v>
      </c>
      <c r="E2167" s="116"/>
      <c r="F2167" s="348">
        <v>57</v>
      </c>
      <c r="G2167" s="348">
        <v>199</v>
      </c>
      <c r="H2167" s="348">
        <v>11343</v>
      </c>
      <c r="I2167" s="355">
        <v>3.951314840682902E-2</v>
      </c>
      <c r="J2167" s="355">
        <v>1.9855853470768353E-4</v>
      </c>
      <c r="K2167" s="355">
        <v>0</v>
      </c>
      <c r="M2167" s="364"/>
      <c r="N2167" s="364"/>
    </row>
    <row r="2168" spans="2:14" s="358" customFormat="1" x14ac:dyDescent="0.2">
      <c r="B2168" s="305">
        <v>41359.361111111109</v>
      </c>
      <c r="C2168" s="117" t="s">
        <v>817</v>
      </c>
      <c r="D2168" s="117" t="s">
        <v>542</v>
      </c>
      <c r="E2168" s="116"/>
      <c r="F2168" s="348">
        <v>57</v>
      </c>
      <c r="G2168" s="348">
        <v>210</v>
      </c>
      <c r="H2168" s="348">
        <v>11970</v>
      </c>
      <c r="I2168" s="355">
        <v>4.169729228861354E-2</v>
      </c>
      <c r="J2168" s="355">
        <v>1.9855853470768353E-4</v>
      </c>
      <c r="K2168" s="355">
        <v>0</v>
      </c>
      <c r="M2168" s="364"/>
      <c r="N2168" s="364"/>
    </row>
    <row r="2169" spans="2:14" s="358" customFormat="1" x14ac:dyDescent="0.2">
      <c r="B2169" s="305">
        <v>41357.375</v>
      </c>
      <c r="C2169" s="117" t="s">
        <v>773</v>
      </c>
      <c r="D2169" s="117" t="s">
        <v>542</v>
      </c>
      <c r="E2169" s="116"/>
      <c r="F2169" s="348">
        <v>176</v>
      </c>
      <c r="G2169" s="348">
        <v>430</v>
      </c>
      <c r="H2169" s="348">
        <v>75680</v>
      </c>
      <c r="I2169" s="355">
        <v>0.26362999836276296</v>
      </c>
      <c r="J2169" s="355">
        <v>6.1309301944828597E-4</v>
      </c>
      <c r="K2169" s="355">
        <v>0</v>
      </c>
      <c r="M2169" s="364"/>
      <c r="N2169" s="364"/>
    </row>
    <row r="2170" spans="2:14" s="358" customFormat="1" x14ac:dyDescent="0.2">
      <c r="B2170" s="305">
        <v>41357.522916666669</v>
      </c>
      <c r="C2170" s="117" t="s">
        <v>818</v>
      </c>
      <c r="D2170" s="117" t="s">
        <v>542</v>
      </c>
      <c r="E2170" s="116"/>
      <c r="F2170" s="348">
        <v>1</v>
      </c>
      <c r="G2170" s="348">
        <v>39</v>
      </c>
      <c r="H2170" s="348">
        <v>39</v>
      </c>
      <c r="I2170" s="355">
        <v>1.3585583953683609E-4</v>
      </c>
      <c r="J2170" s="355">
        <v>3.4834830650470794E-6</v>
      </c>
      <c r="K2170" s="355">
        <v>0</v>
      </c>
      <c r="M2170" s="364"/>
      <c r="N2170" s="364"/>
    </row>
    <row r="2171" spans="2:14" s="358" customFormat="1" x14ac:dyDescent="0.2">
      <c r="B2171" s="305">
        <v>41358.40625</v>
      </c>
      <c r="C2171" s="117" t="s">
        <v>807</v>
      </c>
      <c r="D2171" s="117" t="s">
        <v>542</v>
      </c>
      <c r="E2171" s="116"/>
      <c r="F2171" s="348">
        <v>120</v>
      </c>
      <c r="G2171" s="348">
        <v>324</v>
      </c>
      <c r="H2171" s="348">
        <v>38880</v>
      </c>
      <c r="I2171" s="355">
        <v>0.13543782156903045</v>
      </c>
      <c r="J2171" s="355">
        <v>4.180179678056495E-4</v>
      </c>
      <c r="K2171" s="355">
        <v>0</v>
      </c>
      <c r="M2171" s="364"/>
      <c r="N2171" s="364"/>
    </row>
    <row r="2172" spans="2:14" s="358" customFormat="1" x14ac:dyDescent="0.2">
      <c r="B2172" s="305">
        <v>41358.399305555555</v>
      </c>
      <c r="C2172" s="117" t="s">
        <v>759</v>
      </c>
      <c r="D2172" s="117" t="s">
        <v>542</v>
      </c>
      <c r="E2172" s="116"/>
      <c r="F2172" s="348">
        <v>507</v>
      </c>
      <c r="G2172" s="348">
        <v>26.467455621301774</v>
      </c>
      <c r="H2172" s="348">
        <v>13419</v>
      </c>
      <c r="I2172" s="355">
        <v>4.6744859249866759E-2</v>
      </c>
      <c r="J2172" s="355">
        <v>1.7661259139788693E-3</v>
      </c>
      <c r="K2172" s="355">
        <v>0</v>
      </c>
      <c r="M2172" s="364"/>
      <c r="N2172" s="364"/>
    </row>
    <row r="2173" spans="2:14" s="358" customFormat="1" x14ac:dyDescent="0.2">
      <c r="B2173" s="305">
        <v>41360.415277777778</v>
      </c>
      <c r="C2173" s="117" t="s">
        <v>603</v>
      </c>
      <c r="D2173" s="117" t="s">
        <v>542</v>
      </c>
      <c r="E2173" s="116"/>
      <c r="F2173" s="348">
        <v>556</v>
      </c>
      <c r="G2173" s="348">
        <v>377</v>
      </c>
      <c r="H2173" s="348">
        <v>209612</v>
      </c>
      <c r="I2173" s="355">
        <v>0.73017985223064841</v>
      </c>
      <c r="J2173" s="355">
        <v>1.936816584166176E-3</v>
      </c>
      <c r="K2173" s="355">
        <v>0</v>
      </c>
      <c r="M2173" s="364"/>
      <c r="N2173" s="364"/>
    </row>
    <row r="2174" spans="2:14" s="358" customFormat="1" x14ac:dyDescent="0.2">
      <c r="B2174" s="305">
        <v>41359.354861111111</v>
      </c>
      <c r="C2174" s="117" t="s">
        <v>613</v>
      </c>
      <c r="D2174" s="117" t="s">
        <v>554</v>
      </c>
      <c r="E2174" s="116"/>
      <c r="F2174" s="348">
        <v>250</v>
      </c>
      <c r="G2174" s="348">
        <v>224</v>
      </c>
      <c r="H2174" s="348">
        <v>56000</v>
      </c>
      <c r="I2174" s="355">
        <v>0.48731035142908113</v>
      </c>
      <c r="J2174" s="355">
        <v>2.1754926403083977E-3</v>
      </c>
      <c r="K2174" s="355">
        <v>0</v>
      </c>
      <c r="M2174" s="364"/>
      <c r="N2174" s="364"/>
    </row>
    <row r="2175" spans="2:14" s="358" customFormat="1" x14ac:dyDescent="0.2">
      <c r="B2175" s="305">
        <v>41359.375</v>
      </c>
      <c r="C2175" s="117" t="s">
        <v>586</v>
      </c>
      <c r="D2175" s="117" t="s">
        <v>554</v>
      </c>
      <c r="E2175" s="116"/>
      <c r="F2175" s="348">
        <v>704</v>
      </c>
      <c r="G2175" s="348">
        <v>370</v>
      </c>
      <c r="H2175" s="348">
        <v>260480</v>
      </c>
      <c r="I2175" s="355">
        <v>2.2666892917901258</v>
      </c>
      <c r="J2175" s="355">
        <v>6.1261872751084481E-3</v>
      </c>
      <c r="K2175" s="355">
        <v>0</v>
      </c>
      <c r="M2175" s="364"/>
      <c r="N2175" s="364"/>
    </row>
    <row r="2176" spans="2:14" s="358" customFormat="1" x14ac:dyDescent="0.2">
      <c r="B2176" s="305">
        <v>41360.385416666664</v>
      </c>
      <c r="C2176" s="117" t="s">
        <v>746</v>
      </c>
      <c r="D2176" s="117" t="s">
        <v>542</v>
      </c>
      <c r="E2176" s="116"/>
      <c r="F2176" s="348">
        <v>43</v>
      </c>
      <c r="G2176" s="348">
        <v>271</v>
      </c>
      <c r="H2176" s="348">
        <v>11653</v>
      </c>
      <c r="I2176" s="355">
        <v>4.0593028156993616E-2</v>
      </c>
      <c r="J2176" s="355">
        <v>1.497897717970244E-4</v>
      </c>
      <c r="K2176" s="355">
        <v>0</v>
      </c>
      <c r="M2176" s="364"/>
      <c r="N2176" s="364"/>
    </row>
    <row r="2177" spans="2:14" s="358" customFormat="1" x14ac:dyDescent="0.2">
      <c r="B2177" s="305">
        <v>41360.40625</v>
      </c>
      <c r="C2177" s="117" t="s">
        <v>543</v>
      </c>
      <c r="D2177" s="117" t="s">
        <v>542</v>
      </c>
      <c r="E2177" s="116"/>
      <c r="F2177" s="348">
        <v>360</v>
      </c>
      <c r="G2177" s="348">
        <v>165</v>
      </c>
      <c r="H2177" s="348">
        <v>59400</v>
      </c>
      <c r="I2177" s="355">
        <v>0.20691889406379652</v>
      </c>
      <c r="J2177" s="355">
        <v>1.2540539034169484E-3</v>
      </c>
      <c r="K2177" s="355">
        <v>0</v>
      </c>
      <c r="M2177" s="364"/>
      <c r="N2177" s="364"/>
    </row>
    <row r="2178" spans="2:14" s="358" customFormat="1" x14ac:dyDescent="0.2">
      <c r="B2178" s="305">
        <v>41361.506249999999</v>
      </c>
      <c r="C2178" s="117" t="s">
        <v>671</v>
      </c>
      <c r="D2178" s="117" t="s">
        <v>554</v>
      </c>
      <c r="E2178" s="116"/>
      <c r="F2178" s="348">
        <v>1</v>
      </c>
      <c r="G2178" s="348">
        <v>54</v>
      </c>
      <c r="H2178" s="348">
        <v>54</v>
      </c>
      <c r="I2178" s="355">
        <v>4.6990641030661396E-4</v>
      </c>
      <c r="J2178" s="355">
        <v>8.7019705612335906E-6</v>
      </c>
      <c r="K2178" s="355">
        <v>0</v>
      </c>
      <c r="M2178" s="364"/>
      <c r="N2178" s="364"/>
    </row>
    <row r="2179" spans="2:14" s="358" customFormat="1" x14ac:dyDescent="0.2">
      <c r="B2179" s="305">
        <v>41361.395833333336</v>
      </c>
      <c r="C2179" s="117" t="s">
        <v>774</v>
      </c>
      <c r="D2179" s="117" t="s">
        <v>554</v>
      </c>
      <c r="E2179" s="116"/>
      <c r="F2179" s="348">
        <v>75</v>
      </c>
      <c r="G2179" s="348">
        <v>372</v>
      </c>
      <c r="H2179" s="348">
        <v>27900</v>
      </c>
      <c r="I2179" s="355">
        <v>0.24278497865841719</v>
      </c>
      <c r="J2179" s="355">
        <v>6.526477920925193E-4</v>
      </c>
      <c r="K2179" s="355">
        <v>0</v>
      </c>
      <c r="M2179" s="364"/>
      <c r="N2179" s="364"/>
    </row>
    <row r="2180" spans="2:14" s="358" customFormat="1" x14ac:dyDescent="0.2">
      <c r="B2180" s="305">
        <v>41360.378472222219</v>
      </c>
      <c r="C2180" s="117" t="s">
        <v>796</v>
      </c>
      <c r="D2180" s="117" t="s">
        <v>554</v>
      </c>
      <c r="E2180" s="116"/>
      <c r="F2180" s="348">
        <v>2</v>
      </c>
      <c r="G2180" s="348">
        <v>10</v>
      </c>
      <c r="H2180" s="348">
        <v>20</v>
      </c>
      <c r="I2180" s="355">
        <v>1.7403941122467182E-4</v>
      </c>
      <c r="J2180" s="355">
        <v>1.7403941122467181E-5</v>
      </c>
      <c r="K2180" s="355">
        <v>0</v>
      </c>
      <c r="M2180" s="364"/>
      <c r="N2180" s="364"/>
    </row>
    <row r="2181" spans="2:14" s="358" customFormat="1" x14ac:dyDescent="0.2">
      <c r="B2181" s="305">
        <v>41357.517361111109</v>
      </c>
      <c r="C2181" s="117" t="s">
        <v>686</v>
      </c>
      <c r="D2181" s="117" t="s">
        <v>551</v>
      </c>
      <c r="E2181" s="116"/>
      <c r="F2181" s="348">
        <v>8</v>
      </c>
      <c r="G2181" s="348">
        <v>30</v>
      </c>
      <c r="H2181" s="348">
        <v>240</v>
      </c>
      <c r="I2181" s="355">
        <v>9.2935543392186056E-4</v>
      </c>
      <c r="J2181" s="355">
        <v>3.0978514464062016E-5</v>
      </c>
      <c r="K2181" s="355">
        <v>0</v>
      </c>
      <c r="M2181" s="364"/>
      <c r="N2181" s="364"/>
    </row>
    <row r="2182" spans="2:14" s="358" customFormat="1" x14ac:dyDescent="0.2">
      <c r="B2182" s="305">
        <v>41357.552083333336</v>
      </c>
      <c r="C2182" s="117" t="s">
        <v>686</v>
      </c>
      <c r="D2182" s="117" t="s">
        <v>551</v>
      </c>
      <c r="E2182" s="116"/>
      <c r="F2182" s="348">
        <v>3</v>
      </c>
      <c r="G2182" s="348">
        <v>45</v>
      </c>
      <c r="H2182" s="348">
        <v>135</v>
      </c>
      <c r="I2182" s="355">
        <v>5.2276243158104658E-4</v>
      </c>
      <c r="J2182" s="355">
        <v>1.1616942924023257E-5</v>
      </c>
      <c r="K2182" s="355">
        <v>0</v>
      </c>
      <c r="M2182" s="364"/>
      <c r="N2182" s="364"/>
    </row>
    <row r="2183" spans="2:14" s="358" customFormat="1" x14ac:dyDescent="0.2">
      <c r="B2183" s="305">
        <v>41360.425694444442</v>
      </c>
      <c r="C2183" s="117" t="s">
        <v>796</v>
      </c>
      <c r="D2183" s="117" t="s">
        <v>554</v>
      </c>
      <c r="E2183" s="116"/>
      <c r="F2183" s="348">
        <v>2</v>
      </c>
      <c r="G2183" s="348">
        <v>10</v>
      </c>
      <c r="H2183" s="348">
        <v>20</v>
      </c>
      <c r="I2183" s="355">
        <v>1.7403941122467182E-4</v>
      </c>
      <c r="J2183" s="355">
        <v>1.7403941122467181E-5</v>
      </c>
      <c r="K2183" s="355">
        <v>0</v>
      </c>
      <c r="M2183" s="364"/>
      <c r="N2183" s="364"/>
    </row>
    <row r="2184" spans="2:14" s="358" customFormat="1" x14ac:dyDescent="0.2">
      <c r="B2184" s="305">
        <v>41359.368055555555</v>
      </c>
      <c r="C2184" s="117" t="s">
        <v>552</v>
      </c>
      <c r="D2184" s="117" t="s">
        <v>551</v>
      </c>
      <c r="E2184" s="116"/>
      <c r="F2184" s="348">
        <v>1</v>
      </c>
      <c r="G2184" s="348">
        <v>85</v>
      </c>
      <c r="H2184" s="348">
        <v>85</v>
      </c>
      <c r="I2184" s="355">
        <v>3.2914671618065894E-4</v>
      </c>
      <c r="J2184" s="355">
        <v>3.872314308007752E-6</v>
      </c>
      <c r="K2184" s="355">
        <v>0</v>
      </c>
      <c r="M2184" s="364"/>
      <c r="N2184" s="364"/>
    </row>
    <row r="2185" spans="2:14" s="358" customFormat="1" x14ac:dyDescent="0.2">
      <c r="B2185" s="305">
        <v>41361.385636574072</v>
      </c>
      <c r="C2185" s="117" t="s">
        <v>743</v>
      </c>
      <c r="D2185" s="117" t="s">
        <v>554</v>
      </c>
      <c r="E2185" s="116"/>
      <c r="F2185" s="348">
        <v>4</v>
      </c>
      <c r="G2185" s="348">
        <v>104</v>
      </c>
      <c r="H2185" s="348">
        <v>416</v>
      </c>
      <c r="I2185" s="355">
        <v>3.620019753473174E-3</v>
      </c>
      <c r="J2185" s="355">
        <v>3.4807882244934363E-5</v>
      </c>
      <c r="K2185" s="355">
        <v>0</v>
      </c>
      <c r="M2185" s="364"/>
      <c r="N2185" s="364"/>
    </row>
    <row r="2186" spans="2:14" s="358" customFormat="1" x14ac:dyDescent="0.2">
      <c r="B2186" s="305">
        <v>41359.368055555555</v>
      </c>
      <c r="C2186" s="117" t="s">
        <v>648</v>
      </c>
      <c r="D2186" s="117" t="s">
        <v>554</v>
      </c>
      <c r="E2186" s="116"/>
      <c r="F2186" s="348">
        <v>12</v>
      </c>
      <c r="G2186" s="348">
        <v>260</v>
      </c>
      <c r="H2186" s="348">
        <v>3120</v>
      </c>
      <c r="I2186" s="355">
        <v>2.7150148151048804E-2</v>
      </c>
      <c r="J2186" s="355">
        <v>1.0442364673480309E-4</v>
      </c>
      <c r="K2186" s="355">
        <v>0</v>
      </c>
      <c r="M2186" s="364"/>
      <c r="N2186" s="364"/>
    </row>
    <row r="2187" spans="2:14" s="358" customFormat="1" x14ac:dyDescent="0.2">
      <c r="B2187" s="305">
        <v>41361.421527777777</v>
      </c>
      <c r="C2187" s="117" t="s">
        <v>817</v>
      </c>
      <c r="D2187" s="117" t="s">
        <v>542</v>
      </c>
      <c r="E2187" s="116"/>
      <c r="F2187" s="348">
        <v>113</v>
      </c>
      <c r="G2187" s="348">
        <v>310</v>
      </c>
      <c r="H2187" s="348">
        <v>35030</v>
      </c>
      <c r="I2187" s="355">
        <v>0.12202641176859919</v>
      </c>
      <c r="J2187" s="355">
        <v>3.9363358635031997E-4</v>
      </c>
      <c r="K2187" s="355">
        <v>0</v>
      </c>
      <c r="M2187" s="364"/>
      <c r="N2187" s="364"/>
    </row>
    <row r="2188" spans="2:14" s="358" customFormat="1" x14ac:dyDescent="0.2">
      <c r="B2188" s="305">
        <v>41359.385416666664</v>
      </c>
      <c r="C2188" s="117" t="s">
        <v>819</v>
      </c>
      <c r="D2188" s="117" t="s">
        <v>542</v>
      </c>
      <c r="E2188" s="116"/>
      <c r="F2188" s="348">
        <v>3</v>
      </c>
      <c r="G2188" s="348">
        <v>60</v>
      </c>
      <c r="H2188" s="348">
        <v>180</v>
      </c>
      <c r="I2188" s="355">
        <v>6.2702695170847422E-4</v>
      </c>
      <c r="J2188" s="355">
        <v>1.0450449195141237E-5</v>
      </c>
      <c r="K2188" s="355">
        <v>0</v>
      </c>
      <c r="M2188" s="364"/>
      <c r="N2188" s="364"/>
    </row>
    <row r="2189" spans="2:14" s="358" customFormat="1" x14ac:dyDescent="0.2">
      <c r="B2189" s="305">
        <v>41360.402777777781</v>
      </c>
      <c r="C2189" s="117" t="s">
        <v>595</v>
      </c>
      <c r="D2189" s="117" t="s">
        <v>554</v>
      </c>
      <c r="E2189" s="116"/>
      <c r="F2189" s="348">
        <v>92</v>
      </c>
      <c r="G2189" s="348">
        <v>195</v>
      </c>
      <c r="H2189" s="348">
        <v>17940</v>
      </c>
      <c r="I2189" s="355">
        <v>0.15611335186853062</v>
      </c>
      <c r="J2189" s="355">
        <v>8.0058129163349044E-4</v>
      </c>
      <c r="K2189" s="355">
        <v>0</v>
      </c>
      <c r="M2189" s="364"/>
      <c r="N2189" s="364"/>
    </row>
    <row r="2190" spans="2:14" s="358" customFormat="1" x14ac:dyDescent="0.2">
      <c r="B2190" s="305">
        <v>41360.370138888888</v>
      </c>
      <c r="C2190" s="117" t="s">
        <v>595</v>
      </c>
      <c r="D2190" s="117" t="s">
        <v>554</v>
      </c>
      <c r="E2190" s="116"/>
      <c r="F2190" s="348">
        <v>104</v>
      </c>
      <c r="G2190" s="348">
        <v>221</v>
      </c>
      <c r="H2190" s="348">
        <v>22984</v>
      </c>
      <c r="I2190" s="355">
        <v>0.20000609137939288</v>
      </c>
      <c r="J2190" s="355">
        <v>9.0500493836829349E-4</v>
      </c>
      <c r="K2190" s="355">
        <v>0</v>
      </c>
      <c r="M2190" s="364"/>
      <c r="N2190" s="364"/>
    </row>
    <row r="2191" spans="2:14" s="358" customFormat="1" x14ac:dyDescent="0.2">
      <c r="B2191" s="305">
        <v>41348.340277777781</v>
      </c>
      <c r="C2191" s="117" t="s">
        <v>541</v>
      </c>
      <c r="D2191" s="117" t="s">
        <v>542</v>
      </c>
      <c r="E2191" s="116"/>
      <c r="F2191" s="348">
        <v>350</v>
      </c>
      <c r="G2191" s="348">
        <v>255</v>
      </c>
      <c r="H2191" s="348">
        <v>89250</v>
      </c>
      <c r="I2191" s="355">
        <v>0.31090086355545182</v>
      </c>
      <c r="J2191" s="355">
        <v>1.2192190727664776E-3</v>
      </c>
      <c r="K2191" s="355">
        <v>0</v>
      </c>
      <c r="M2191" s="364"/>
      <c r="N2191" s="364"/>
    </row>
    <row r="2192" spans="2:14" s="358" customFormat="1" x14ac:dyDescent="0.2">
      <c r="B2192" s="305">
        <v>41350.393055555556</v>
      </c>
      <c r="C2192" s="117" t="s">
        <v>792</v>
      </c>
      <c r="D2192" s="117" t="s">
        <v>542</v>
      </c>
      <c r="E2192" s="116"/>
      <c r="F2192" s="348">
        <v>1</v>
      </c>
      <c r="G2192" s="348">
        <v>279</v>
      </c>
      <c r="H2192" s="348">
        <v>279</v>
      </c>
      <c r="I2192" s="355">
        <v>9.7189177514813514E-4</v>
      </c>
      <c r="J2192" s="355">
        <v>3.4834830650470794E-6</v>
      </c>
      <c r="K2192" s="355">
        <v>0</v>
      </c>
      <c r="M2192" s="364"/>
      <c r="N2192" s="364"/>
    </row>
    <row r="2193" spans="2:14" s="358" customFormat="1" x14ac:dyDescent="0.2">
      <c r="B2193" s="305">
        <v>41360.354166666664</v>
      </c>
      <c r="C2193" s="117" t="s">
        <v>643</v>
      </c>
      <c r="D2193" s="117" t="s">
        <v>551</v>
      </c>
      <c r="E2193" s="116"/>
      <c r="F2193" s="348">
        <v>2</v>
      </c>
      <c r="G2193" s="348">
        <v>60</v>
      </c>
      <c r="H2193" s="348">
        <v>120</v>
      </c>
      <c r="I2193" s="355">
        <v>4.6467771696093028E-4</v>
      </c>
      <c r="J2193" s="355">
        <v>7.7446286160155041E-6</v>
      </c>
      <c r="K2193" s="355">
        <v>0</v>
      </c>
      <c r="M2193" s="364"/>
      <c r="N2193" s="364"/>
    </row>
    <row r="2194" spans="2:14" s="358" customFormat="1" x14ac:dyDescent="0.2">
      <c r="B2194" s="305">
        <v>41361.354166666664</v>
      </c>
      <c r="C2194" s="117" t="s">
        <v>683</v>
      </c>
      <c r="D2194" s="117" t="s">
        <v>554</v>
      </c>
      <c r="E2194" s="116"/>
      <c r="F2194" s="348">
        <v>214</v>
      </c>
      <c r="G2194" s="348">
        <v>283</v>
      </c>
      <c r="H2194" s="348">
        <v>60562</v>
      </c>
      <c r="I2194" s="355">
        <v>0.52700874112942875</v>
      </c>
      <c r="J2194" s="355">
        <v>1.8622217001039885E-3</v>
      </c>
      <c r="K2194" s="355">
        <v>0</v>
      </c>
      <c r="M2194" s="364"/>
      <c r="N2194" s="364"/>
    </row>
    <row r="2195" spans="2:14" s="358" customFormat="1" x14ac:dyDescent="0.2">
      <c r="B2195" s="305">
        <v>41359.340277777781</v>
      </c>
      <c r="C2195" s="117" t="s">
        <v>555</v>
      </c>
      <c r="D2195" s="117" t="s">
        <v>542</v>
      </c>
      <c r="E2195" s="116"/>
      <c r="F2195" s="348">
        <v>33</v>
      </c>
      <c r="G2195" s="348">
        <v>47</v>
      </c>
      <c r="H2195" s="348">
        <v>1551</v>
      </c>
      <c r="I2195" s="355">
        <v>5.4028822338880195E-3</v>
      </c>
      <c r="J2195" s="355">
        <v>1.1495494114655362E-4</v>
      </c>
      <c r="K2195" s="355">
        <v>0</v>
      </c>
      <c r="M2195" s="364"/>
      <c r="N2195" s="364"/>
    </row>
    <row r="2196" spans="2:14" s="358" customFormat="1" x14ac:dyDescent="0.2">
      <c r="B2196" s="305">
        <v>41361.466666666667</v>
      </c>
      <c r="C2196" s="117" t="s">
        <v>598</v>
      </c>
      <c r="D2196" s="117" t="s">
        <v>551</v>
      </c>
      <c r="E2196" s="116"/>
      <c r="F2196" s="348">
        <v>597</v>
      </c>
      <c r="G2196" s="348">
        <v>115</v>
      </c>
      <c r="H2196" s="348">
        <v>68655</v>
      </c>
      <c r="I2196" s="355">
        <v>0.26585373881627222</v>
      </c>
      <c r="J2196" s="355">
        <v>2.3117716418806283E-3</v>
      </c>
      <c r="K2196" s="355">
        <v>0</v>
      </c>
      <c r="M2196" s="364"/>
      <c r="N2196" s="364"/>
    </row>
    <row r="2197" spans="2:14" s="358" customFormat="1" x14ac:dyDescent="0.2">
      <c r="B2197" s="305">
        <v>41360.375</v>
      </c>
      <c r="C2197" s="117" t="s">
        <v>648</v>
      </c>
      <c r="D2197" s="117" t="s">
        <v>554</v>
      </c>
      <c r="E2197" s="116"/>
      <c r="F2197" s="348">
        <v>160</v>
      </c>
      <c r="G2197" s="348">
        <v>430</v>
      </c>
      <c r="H2197" s="348">
        <v>68800</v>
      </c>
      <c r="I2197" s="355">
        <v>0.59869557461287104</v>
      </c>
      <c r="J2197" s="355">
        <v>1.3923152897973746E-3</v>
      </c>
      <c r="K2197" s="355">
        <v>0</v>
      </c>
      <c r="M2197" s="364"/>
      <c r="N2197" s="364"/>
    </row>
    <row r="2198" spans="2:14" s="358" customFormat="1" x14ac:dyDescent="0.2">
      <c r="B2198" s="305">
        <v>41361.371527777781</v>
      </c>
      <c r="C2198" s="117" t="s">
        <v>729</v>
      </c>
      <c r="D2198" s="117" t="s">
        <v>542</v>
      </c>
      <c r="E2198" s="116"/>
      <c r="F2198" s="348">
        <v>42</v>
      </c>
      <c r="G2198" s="348">
        <v>100</v>
      </c>
      <c r="H2198" s="348">
        <v>4200</v>
      </c>
      <c r="I2198" s="355">
        <v>1.4630628873197733E-2</v>
      </c>
      <c r="J2198" s="355">
        <v>1.4630628873197734E-4</v>
      </c>
      <c r="K2198" s="355">
        <v>0</v>
      </c>
      <c r="M2198" s="364"/>
      <c r="N2198" s="364"/>
    </row>
    <row r="2199" spans="2:14" s="358" customFormat="1" x14ac:dyDescent="0.2">
      <c r="B2199" s="305">
        <v>41361.5</v>
      </c>
      <c r="C2199" s="117" t="s">
        <v>729</v>
      </c>
      <c r="D2199" s="117" t="s">
        <v>542</v>
      </c>
      <c r="E2199" s="116"/>
      <c r="F2199" s="348">
        <v>65</v>
      </c>
      <c r="G2199" s="348">
        <v>65</v>
      </c>
      <c r="H2199" s="348">
        <v>4225</v>
      </c>
      <c r="I2199" s="355">
        <v>1.471771594982391E-2</v>
      </c>
      <c r="J2199" s="355">
        <v>2.2642639922806015E-4</v>
      </c>
      <c r="K2199" s="355">
        <v>0</v>
      </c>
      <c r="M2199" s="364"/>
      <c r="N2199" s="364"/>
    </row>
    <row r="2200" spans="2:14" s="358" customFormat="1" x14ac:dyDescent="0.2">
      <c r="B2200" s="305">
        <v>41351.416666666664</v>
      </c>
      <c r="C2200" s="117" t="s">
        <v>569</v>
      </c>
      <c r="D2200" s="117" t="s">
        <v>551</v>
      </c>
      <c r="E2200" s="116"/>
      <c r="F2200" s="348">
        <v>3</v>
      </c>
      <c r="G2200" s="348">
        <v>90</v>
      </c>
      <c r="H2200" s="348">
        <v>270</v>
      </c>
      <c r="I2200" s="355">
        <v>1.0455248631620932E-3</v>
      </c>
      <c r="J2200" s="355">
        <v>1.1616942924023257E-5</v>
      </c>
      <c r="K2200" s="355">
        <v>0</v>
      </c>
      <c r="M2200" s="364"/>
      <c r="N2200" s="364"/>
    </row>
    <row r="2201" spans="2:14" s="358" customFormat="1" x14ac:dyDescent="0.2">
      <c r="B2201" s="305">
        <v>41353.4375</v>
      </c>
      <c r="C2201" s="117" t="s">
        <v>610</v>
      </c>
      <c r="D2201" s="117" t="s">
        <v>542</v>
      </c>
      <c r="E2201" s="116"/>
      <c r="F2201" s="348">
        <v>103</v>
      </c>
      <c r="G2201" s="348">
        <v>195</v>
      </c>
      <c r="H2201" s="348">
        <v>20085</v>
      </c>
      <c r="I2201" s="355">
        <v>6.9965757361470593E-2</v>
      </c>
      <c r="J2201" s="355">
        <v>3.5879875569984918E-4</v>
      </c>
      <c r="K2201" s="355">
        <v>0</v>
      </c>
      <c r="M2201" s="364"/>
      <c r="N2201" s="364"/>
    </row>
    <row r="2202" spans="2:14" s="358" customFormat="1" x14ac:dyDescent="0.2">
      <c r="B2202" s="305">
        <v>41367.375</v>
      </c>
      <c r="C2202" s="117" t="s">
        <v>598</v>
      </c>
      <c r="D2202" s="117" t="s">
        <v>551</v>
      </c>
      <c r="E2202" s="116"/>
      <c r="F2202" s="348">
        <v>31</v>
      </c>
      <c r="G2202" s="348">
        <v>205</v>
      </c>
      <c r="H2202" s="348">
        <v>6355</v>
      </c>
      <c r="I2202" s="355">
        <v>2.4608557427389266E-2</v>
      </c>
      <c r="J2202" s="355">
        <v>1.2004174354824032E-4</v>
      </c>
      <c r="K2202" s="355">
        <v>0</v>
      </c>
      <c r="M2202" s="364"/>
      <c r="N2202" s="364"/>
    </row>
    <row r="2203" spans="2:14" s="358" customFormat="1" x14ac:dyDescent="0.2">
      <c r="B2203" s="305">
        <v>41367.357638888891</v>
      </c>
      <c r="C2203" s="117" t="s">
        <v>607</v>
      </c>
      <c r="D2203" s="117" t="s">
        <v>551</v>
      </c>
      <c r="E2203" s="116"/>
      <c r="F2203" s="348">
        <v>1</v>
      </c>
      <c r="G2203" s="348">
        <v>45</v>
      </c>
      <c r="H2203" s="348">
        <v>45</v>
      </c>
      <c r="I2203" s="355">
        <v>1.7425414386034886E-4</v>
      </c>
      <c r="J2203" s="355">
        <v>3.872314308007752E-6</v>
      </c>
      <c r="K2203" s="355">
        <v>0</v>
      </c>
      <c r="M2203" s="364"/>
      <c r="N2203" s="364"/>
    </row>
    <row r="2204" spans="2:14" s="358" customFormat="1" x14ac:dyDescent="0.2">
      <c r="B2204" s="305">
        <v>41367.395833333336</v>
      </c>
      <c r="C2204" s="117" t="s">
        <v>678</v>
      </c>
      <c r="D2204" s="117" t="s">
        <v>554</v>
      </c>
      <c r="E2204" s="116"/>
      <c r="F2204" s="348">
        <v>1</v>
      </c>
      <c r="G2204" s="348">
        <v>115</v>
      </c>
      <c r="H2204" s="348">
        <v>115</v>
      </c>
      <c r="I2204" s="355">
        <v>1.0007266145418631E-3</v>
      </c>
      <c r="J2204" s="355">
        <v>8.7019705612335906E-6</v>
      </c>
      <c r="K2204" s="355">
        <v>0</v>
      </c>
      <c r="M2204" s="364"/>
      <c r="N2204" s="364"/>
    </row>
    <row r="2205" spans="2:14" s="358" customFormat="1" x14ac:dyDescent="0.2">
      <c r="B2205" s="305">
        <v>41367.4375</v>
      </c>
      <c r="C2205" s="117" t="s">
        <v>607</v>
      </c>
      <c r="D2205" s="117" t="s">
        <v>551</v>
      </c>
      <c r="E2205" s="116"/>
      <c r="F2205" s="348">
        <v>1</v>
      </c>
      <c r="G2205" s="348">
        <v>68</v>
      </c>
      <c r="H2205" s="348">
        <v>68</v>
      </c>
      <c r="I2205" s="355">
        <v>2.6331737294452715E-4</v>
      </c>
      <c r="J2205" s="355">
        <v>3.872314308007752E-6</v>
      </c>
      <c r="K2205" s="355">
        <v>0</v>
      </c>
      <c r="M2205" s="364"/>
      <c r="N2205" s="364"/>
    </row>
    <row r="2206" spans="2:14" s="358" customFormat="1" x14ac:dyDescent="0.2">
      <c r="B2206" s="305">
        <v>41367.46875</v>
      </c>
      <c r="C2206" s="117" t="s">
        <v>621</v>
      </c>
      <c r="D2206" s="117" t="s">
        <v>554</v>
      </c>
      <c r="E2206" s="116"/>
      <c r="F2206" s="348">
        <v>6</v>
      </c>
      <c r="G2206" s="348">
        <v>30</v>
      </c>
      <c r="H2206" s="348">
        <v>180</v>
      </c>
      <c r="I2206" s="355">
        <v>1.5663547010220465E-3</v>
      </c>
      <c r="J2206" s="355">
        <v>5.2211823367401547E-5</v>
      </c>
      <c r="K2206" s="355">
        <v>0</v>
      </c>
      <c r="M2206" s="364"/>
      <c r="N2206" s="364"/>
    </row>
    <row r="2207" spans="2:14" s="358" customFormat="1" x14ac:dyDescent="0.2">
      <c r="B2207" s="305">
        <v>41367.5</v>
      </c>
      <c r="C2207" s="117" t="s">
        <v>621</v>
      </c>
      <c r="D2207" s="117" t="s">
        <v>554</v>
      </c>
      <c r="E2207" s="116"/>
      <c r="F2207" s="348">
        <v>8</v>
      </c>
      <c r="G2207" s="348">
        <v>25</v>
      </c>
      <c r="H2207" s="348">
        <v>200</v>
      </c>
      <c r="I2207" s="355">
        <v>1.7403941122467184E-3</v>
      </c>
      <c r="J2207" s="355">
        <v>6.9615764489868725E-5</v>
      </c>
      <c r="K2207" s="355">
        <v>0</v>
      </c>
      <c r="M2207" s="364"/>
      <c r="N2207" s="364"/>
    </row>
    <row r="2208" spans="2:14" s="358" customFormat="1" x14ac:dyDescent="0.2">
      <c r="B2208" s="305">
        <v>41367.518055555556</v>
      </c>
      <c r="C2208" s="117" t="s">
        <v>678</v>
      </c>
      <c r="D2208" s="117" t="s">
        <v>554</v>
      </c>
      <c r="E2208" s="116"/>
      <c r="F2208" s="348">
        <v>1</v>
      </c>
      <c r="G2208" s="348">
        <v>89</v>
      </c>
      <c r="H2208" s="348">
        <v>89</v>
      </c>
      <c r="I2208" s="355">
        <v>7.7447537994978968E-4</v>
      </c>
      <c r="J2208" s="355">
        <v>8.7019705612335906E-6</v>
      </c>
      <c r="K2208" s="355">
        <v>0</v>
      </c>
      <c r="M2208" s="364"/>
      <c r="N2208" s="364"/>
    </row>
    <row r="2209" spans="2:14" s="358" customFormat="1" x14ac:dyDescent="0.2">
      <c r="B2209" s="305">
        <v>41368.354166666664</v>
      </c>
      <c r="C2209" s="117" t="s">
        <v>810</v>
      </c>
      <c r="D2209" s="117" t="s">
        <v>554</v>
      </c>
      <c r="E2209" s="116"/>
      <c r="F2209" s="348">
        <v>6</v>
      </c>
      <c r="G2209" s="348">
        <v>250</v>
      </c>
      <c r="H2209" s="348">
        <v>1500</v>
      </c>
      <c r="I2209" s="355">
        <v>1.3052955841850388E-2</v>
      </c>
      <c r="J2209" s="355">
        <v>5.2211823367401547E-5</v>
      </c>
      <c r="K2209" s="355">
        <v>0</v>
      </c>
      <c r="M2209" s="364"/>
      <c r="N2209" s="364"/>
    </row>
    <row r="2210" spans="2:14" s="358" customFormat="1" x14ac:dyDescent="0.2">
      <c r="B2210" s="305">
        <v>41366.385416666664</v>
      </c>
      <c r="C2210" s="117" t="s">
        <v>666</v>
      </c>
      <c r="D2210" s="117" t="s">
        <v>554</v>
      </c>
      <c r="E2210" s="116"/>
      <c r="F2210" s="348">
        <v>19</v>
      </c>
      <c r="G2210" s="348">
        <v>83</v>
      </c>
      <c r="H2210" s="348">
        <v>1577</v>
      </c>
      <c r="I2210" s="355">
        <v>1.3723007575065374E-2</v>
      </c>
      <c r="J2210" s="355">
        <v>1.6533744066343824E-4</v>
      </c>
      <c r="K2210" s="355">
        <v>0</v>
      </c>
      <c r="M2210" s="364"/>
      <c r="N2210" s="364"/>
    </row>
    <row r="2211" spans="2:14" s="358" customFormat="1" x14ac:dyDescent="0.2">
      <c r="B2211" s="305">
        <v>41367.385416666664</v>
      </c>
      <c r="C2211" s="117" t="s">
        <v>621</v>
      </c>
      <c r="D2211" s="117" t="s">
        <v>554</v>
      </c>
      <c r="E2211" s="116"/>
      <c r="F2211" s="348">
        <v>54</v>
      </c>
      <c r="G2211" s="348">
        <v>115</v>
      </c>
      <c r="H2211" s="348">
        <v>6210</v>
      </c>
      <c r="I2211" s="355">
        <v>5.4039237185260602E-2</v>
      </c>
      <c r="J2211" s="355">
        <v>4.6990641030661396E-4</v>
      </c>
      <c r="K2211" s="355">
        <v>0</v>
      </c>
      <c r="M2211" s="364"/>
      <c r="N2211" s="364"/>
    </row>
    <row r="2212" spans="2:14" s="358" customFormat="1" x14ac:dyDescent="0.2">
      <c r="B2212" s="305">
        <v>41366.375</v>
      </c>
      <c r="C2212" s="117" t="s">
        <v>633</v>
      </c>
      <c r="D2212" s="117" t="s">
        <v>554</v>
      </c>
      <c r="E2212" s="116"/>
      <c r="F2212" s="348">
        <v>90</v>
      </c>
      <c r="G2212" s="348">
        <v>230</v>
      </c>
      <c r="H2212" s="348">
        <v>20700</v>
      </c>
      <c r="I2212" s="355">
        <v>0.18013079061753534</v>
      </c>
      <c r="J2212" s="355">
        <v>7.8317735051102323E-4</v>
      </c>
      <c r="K2212" s="355">
        <v>0</v>
      </c>
      <c r="M2212" s="364"/>
      <c r="N2212" s="364"/>
    </row>
    <row r="2213" spans="2:14" s="358" customFormat="1" x14ac:dyDescent="0.2">
      <c r="B2213" s="305">
        <v>41367.375</v>
      </c>
      <c r="C2213" s="117" t="s">
        <v>607</v>
      </c>
      <c r="D2213" s="117" t="s">
        <v>551</v>
      </c>
      <c r="E2213" s="116"/>
      <c r="F2213" s="348">
        <v>32</v>
      </c>
      <c r="G2213" s="348">
        <v>225</v>
      </c>
      <c r="H2213" s="348">
        <v>7200</v>
      </c>
      <c r="I2213" s="355">
        <v>2.7880663017655818E-2</v>
      </c>
      <c r="J2213" s="355">
        <v>1.2391405785624807E-4</v>
      </c>
      <c r="K2213" s="355">
        <v>0</v>
      </c>
      <c r="M2213" s="364"/>
      <c r="N2213" s="364"/>
    </row>
    <row r="2214" spans="2:14" s="358" customFormat="1" x14ac:dyDescent="0.2">
      <c r="B2214" s="305">
        <v>41367.475694444445</v>
      </c>
      <c r="C2214" s="117" t="s">
        <v>621</v>
      </c>
      <c r="D2214" s="117" t="s">
        <v>554</v>
      </c>
      <c r="E2214" s="116"/>
      <c r="F2214" s="348">
        <v>75</v>
      </c>
      <c r="G2214" s="348">
        <v>50</v>
      </c>
      <c r="H2214" s="348">
        <v>3750</v>
      </c>
      <c r="I2214" s="355">
        <v>3.2632389604625965E-2</v>
      </c>
      <c r="J2214" s="355">
        <v>6.526477920925193E-4</v>
      </c>
      <c r="K2214" s="355">
        <v>0</v>
      </c>
      <c r="M2214" s="364"/>
      <c r="N2214" s="364"/>
    </row>
    <row r="2215" spans="2:14" s="358" customFormat="1" x14ac:dyDescent="0.2">
      <c r="B2215" s="305">
        <v>41366.484027777777</v>
      </c>
      <c r="C2215" s="117" t="s">
        <v>638</v>
      </c>
      <c r="D2215" s="117" t="s">
        <v>554</v>
      </c>
      <c r="E2215" s="116"/>
      <c r="F2215" s="348">
        <v>52</v>
      </c>
      <c r="G2215" s="348">
        <v>183</v>
      </c>
      <c r="H2215" s="348">
        <v>9516</v>
      </c>
      <c r="I2215" s="355">
        <v>8.280795186069885E-2</v>
      </c>
      <c r="J2215" s="355">
        <v>4.5250246918414675E-4</v>
      </c>
      <c r="K2215" s="355">
        <v>0</v>
      </c>
      <c r="M2215" s="364"/>
      <c r="N2215" s="364"/>
    </row>
    <row r="2216" spans="2:14" s="358" customFormat="1" x14ac:dyDescent="0.2">
      <c r="B2216" s="305">
        <v>41366.416666666664</v>
      </c>
      <c r="C2216" s="117" t="s">
        <v>637</v>
      </c>
      <c r="D2216" s="117" t="s">
        <v>554</v>
      </c>
      <c r="E2216" s="116"/>
      <c r="F2216" s="348">
        <v>77</v>
      </c>
      <c r="G2216" s="348">
        <v>220</v>
      </c>
      <c r="H2216" s="348">
        <v>16940</v>
      </c>
      <c r="I2216" s="355">
        <v>0.14741138130729703</v>
      </c>
      <c r="J2216" s="355">
        <v>6.7005173321498651E-4</v>
      </c>
      <c r="K2216" s="355">
        <v>0</v>
      </c>
      <c r="M2216" s="364"/>
      <c r="N2216" s="364"/>
    </row>
    <row r="2217" spans="2:14" s="358" customFormat="1" x14ac:dyDescent="0.2">
      <c r="B2217" s="305">
        <v>41367.472222222219</v>
      </c>
      <c r="C2217" s="117" t="s">
        <v>726</v>
      </c>
      <c r="D2217" s="117" t="s">
        <v>554</v>
      </c>
      <c r="E2217" s="116"/>
      <c r="F2217" s="348">
        <v>84</v>
      </c>
      <c r="G2217" s="348">
        <v>175</v>
      </c>
      <c r="H2217" s="348">
        <v>14700</v>
      </c>
      <c r="I2217" s="355">
        <v>0.1279189672501338</v>
      </c>
      <c r="J2217" s="355">
        <v>7.309655271436217E-4</v>
      </c>
      <c r="K2217" s="355">
        <v>0</v>
      </c>
      <c r="M2217" s="364"/>
      <c r="N2217" s="364"/>
    </row>
    <row r="2218" spans="2:14" s="358" customFormat="1" x14ac:dyDescent="0.2">
      <c r="B2218" s="305">
        <v>41367.392361111109</v>
      </c>
      <c r="C2218" s="117" t="s">
        <v>707</v>
      </c>
      <c r="D2218" s="117" t="s">
        <v>554</v>
      </c>
      <c r="E2218" s="116"/>
      <c r="F2218" s="348">
        <v>78</v>
      </c>
      <c r="G2218" s="348">
        <v>195</v>
      </c>
      <c r="H2218" s="348">
        <v>15210</v>
      </c>
      <c r="I2218" s="355">
        <v>0.13235697223636292</v>
      </c>
      <c r="J2218" s="355">
        <v>6.7875370377622017E-4</v>
      </c>
      <c r="K2218" s="355">
        <v>0</v>
      </c>
      <c r="M2218" s="364"/>
      <c r="N2218" s="364"/>
    </row>
    <row r="2219" spans="2:14" s="358" customFormat="1" x14ac:dyDescent="0.2">
      <c r="B2219" s="305">
        <v>41368.381944444445</v>
      </c>
      <c r="C2219" s="117" t="s">
        <v>562</v>
      </c>
      <c r="D2219" s="117" t="s">
        <v>554</v>
      </c>
      <c r="E2219" s="116"/>
      <c r="F2219" s="348">
        <v>5</v>
      </c>
      <c r="G2219" s="348">
        <v>110</v>
      </c>
      <c r="H2219" s="348">
        <v>550</v>
      </c>
      <c r="I2219" s="355">
        <v>4.7860838086784749E-3</v>
      </c>
      <c r="J2219" s="355">
        <v>4.3509852806167955E-5</v>
      </c>
      <c r="K2219" s="355">
        <v>0</v>
      </c>
      <c r="M2219" s="364"/>
      <c r="N2219" s="364"/>
    </row>
    <row r="2220" spans="2:14" s="358" customFormat="1" x14ac:dyDescent="0.2">
      <c r="B2220" s="305">
        <v>41367.354166666664</v>
      </c>
      <c r="C2220" s="117" t="s">
        <v>688</v>
      </c>
      <c r="D2220" s="117" t="s">
        <v>554</v>
      </c>
      <c r="E2220" s="116"/>
      <c r="F2220" s="348">
        <v>39</v>
      </c>
      <c r="G2220" s="348">
        <v>360</v>
      </c>
      <c r="H2220" s="348">
        <v>14040</v>
      </c>
      <c r="I2220" s="355">
        <v>0.12217566667971962</v>
      </c>
      <c r="J2220" s="355">
        <v>3.3937685188811009E-4</v>
      </c>
      <c r="K2220" s="355">
        <v>0</v>
      </c>
      <c r="M2220" s="364"/>
      <c r="N2220" s="364"/>
    </row>
    <row r="2221" spans="2:14" s="358" customFormat="1" x14ac:dyDescent="0.2">
      <c r="B2221" s="305">
        <v>41367.364583333336</v>
      </c>
      <c r="C2221" s="117" t="s">
        <v>592</v>
      </c>
      <c r="D2221" s="117" t="s">
        <v>554</v>
      </c>
      <c r="E2221" s="116"/>
      <c r="F2221" s="348">
        <v>4</v>
      </c>
      <c r="G2221" s="348">
        <v>133</v>
      </c>
      <c r="H2221" s="348">
        <v>532</v>
      </c>
      <c r="I2221" s="355">
        <v>4.6294483385762707E-3</v>
      </c>
      <c r="J2221" s="355">
        <v>3.4807882244934363E-5</v>
      </c>
      <c r="K2221" s="355">
        <v>0</v>
      </c>
      <c r="M2221" s="364"/>
      <c r="N2221" s="364"/>
    </row>
    <row r="2222" spans="2:14" s="358" customFormat="1" x14ac:dyDescent="0.2">
      <c r="B2222" s="305">
        <v>41367.386805555558</v>
      </c>
      <c r="C2222" s="117" t="s">
        <v>671</v>
      </c>
      <c r="D2222" s="117" t="s">
        <v>554</v>
      </c>
      <c r="E2222" s="116"/>
      <c r="F2222" s="348">
        <v>79</v>
      </c>
      <c r="G2222" s="348">
        <v>388</v>
      </c>
      <c r="H2222" s="348">
        <v>30652</v>
      </c>
      <c r="I2222" s="355">
        <v>0.26673280164293206</v>
      </c>
      <c r="J2222" s="355">
        <v>6.8745567433745373E-4</v>
      </c>
      <c r="K2222" s="355">
        <v>0</v>
      </c>
      <c r="M2222" s="364"/>
      <c r="N2222" s="364"/>
    </row>
    <row r="2223" spans="2:14" s="358" customFormat="1" x14ac:dyDescent="0.2">
      <c r="B2223" s="305">
        <v>41366.364583333336</v>
      </c>
      <c r="C2223" s="117" t="s">
        <v>644</v>
      </c>
      <c r="D2223" s="117" t="s">
        <v>542</v>
      </c>
      <c r="E2223" s="116"/>
      <c r="F2223" s="348">
        <v>108</v>
      </c>
      <c r="G2223" s="348">
        <v>330</v>
      </c>
      <c r="H2223" s="348">
        <v>35640</v>
      </c>
      <c r="I2223" s="355">
        <v>0.1241513364382779</v>
      </c>
      <c r="J2223" s="355">
        <v>3.7621617102508457E-4</v>
      </c>
      <c r="K2223" s="355">
        <v>0</v>
      </c>
      <c r="M2223" s="364"/>
      <c r="N2223" s="364"/>
    </row>
    <row r="2224" spans="2:14" s="358" customFormat="1" x14ac:dyDescent="0.2">
      <c r="B2224" s="305">
        <v>41367.368055555555</v>
      </c>
      <c r="C2224" s="117" t="s">
        <v>689</v>
      </c>
      <c r="D2224" s="117" t="s">
        <v>554</v>
      </c>
      <c r="E2224" s="116"/>
      <c r="F2224" s="348">
        <v>311</v>
      </c>
      <c r="G2224" s="348">
        <v>250</v>
      </c>
      <c r="H2224" s="348">
        <v>77750</v>
      </c>
      <c r="I2224" s="355">
        <v>0.67657821113591177</v>
      </c>
      <c r="J2224" s="355">
        <v>2.706312844543647E-3</v>
      </c>
      <c r="K2224" s="355">
        <v>0</v>
      </c>
      <c r="M2224" s="364"/>
      <c r="N2224" s="364"/>
    </row>
    <row r="2225" spans="2:14" s="358" customFormat="1" x14ac:dyDescent="0.2">
      <c r="B2225" s="305">
        <v>41366.402777777781</v>
      </c>
      <c r="C2225" s="117" t="s">
        <v>560</v>
      </c>
      <c r="D2225" s="117" t="s">
        <v>551</v>
      </c>
      <c r="E2225" s="116"/>
      <c r="F2225" s="348">
        <v>1</v>
      </c>
      <c r="G2225" s="348">
        <v>80</v>
      </c>
      <c r="H2225" s="348">
        <v>80</v>
      </c>
      <c r="I2225" s="355">
        <v>3.097851446406202E-4</v>
      </c>
      <c r="J2225" s="355">
        <v>3.872314308007752E-6</v>
      </c>
      <c r="K2225" s="355">
        <v>0</v>
      </c>
      <c r="M2225" s="364"/>
      <c r="N2225" s="364"/>
    </row>
    <row r="2226" spans="2:14" s="358" customFormat="1" x14ac:dyDescent="0.2">
      <c r="B2226" s="305">
        <v>41367.376388888886</v>
      </c>
      <c r="C2226" s="117" t="s">
        <v>820</v>
      </c>
      <c r="D2226" s="117" t="s">
        <v>554</v>
      </c>
      <c r="E2226" s="116"/>
      <c r="F2226" s="348">
        <v>41</v>
      </c>
      <c r="G2226" s="348">
        <v>238</v>
      </c>
      <c r="H2226" s="348">
        <v>9758</v>
      </c>
      <c r="I2226" s="355">
        <v>8.4913828736517385E-2</v>
      </c>
      <c r="J2226" s="355">
        <v>3.5678079301057724E-4</v>
      </c>
      <c r="K2226" s="355">
        <v>0</v>
      </c>
      <c r="M2226" s="364"/>
      <c r="N2226" s="364"/>
    </row>
    <row r="2227" spans="2:14" s="358" customFormat="1" x14ac:dyDescent="0.2">
      <c r="B2227" s="305">
        <v>41368.375</v>
      </c>
      <c r="C2227" s="117" t="s">
        <v>625</v>
      </c>
      <c r="D2227" s="117" t="s">
        <v>551</v>
      </c>
      <c r="E2227" s="116"/>
      <c r="F2227" s="348">
        <v>57</v>
      </c>
      <c r="G2227" s="348">
        <v>210</v>
      </c>
      <c r="H2227" s="348">
        <v>11970</v>
      </c>
      <c r="I2227" s="355">
        <v>4.6351602266852795E-2</v>
      </c>
      <c r="J2227" s="355">
        <v>2.2072191555644189E-4</v>
      </c>
      <c r="K2227" s="355">
        <v>0</v>
      </c>
      <c r="M2227" s="364"/>
      <c r="N2227" s="364"/>
    </row>
    <row r="2228" spans="2:14" s="358" customFormat="1" x14ac:dyDescent="0.2">
      <c r="B2228" s="305">
        <v>41366.361111111109</v>
      </c>
      <c r="C2228" s="117" t="s">
        <v>710</v>
      </c>
      <c r="D2228" s="117" t="s">
        <v>554</v>
      </c>
      <c r="E2228" s="116"/>
      <c r="F2228" s="348">
        <v>3</v>
      </c>
      <c r="G2228" s="348">
        <v>60</v>
      </c>
      <c r="H2228" s="348">
        <v>180</v>
      </c>
      <c r="I2228" s="355">
        <v>1.5663547010220465E-3</v>
      </c>
      <c r="J2228" s="355">
        <v>2.6105911683700774E-5</v>
      </c>
      <c r="K2228" s="355">
        <v>0</v>
      </c>
      <c r="M2228" s="364"/>
      <c r="N2228" s="364"/>
    </row>
    <row r="2229" spans="2:14" s="358" customFormat="1" x14ac:dyDescent="0.2">
      <c r="B2229" s="305">
        <v>41366.420138888891</v>
      </c>
      <c r="C2229" s="117" t="s">
        <v>710</v>
      </c>
      <c r="D2229" s="117" t="s">
        <v>554</v>
      </c>
      <c r="E2229" s="116"/>
      <c r="F2229" s="348">
        <v>17</v>
      </c>
      <c r="G2229" s="348">
        <v>90</v>
      </c>
      <c r="H2229" s="348">
        <v>1530</v>
      </c>
      <c r="I2229" s="355">
        <v>1.3314014958687394E-2</v>
      </c>
      <c r="J2229" s="355">
        <v>1.4793349954097106E-4</v>
      </c>
      <c r="K2229" s="355">
        <v>0</v>
      </c>
      <c r="M2229" s="364"/>
      <c r="N2229" s="364"/>
    </row>
    <row r="2230" spans="2:14" s="358" customFormat="1" x14ac:dyDescent="0.2">
      <c r="B2230" s="305">
        <v>41367.375</v>
      </c>
      <c r="C2230" s="117" t="s">
        <v>619</v>
      </c>
      <c r="D2230" s="117" t="s">
        <v>542</v>
      </c>
      <c r="E2230" s="116"/>
      <c r="F2230" s="348">
        <v>79</v>
      </c>
      <c r="G2230" s="348">
        <v>141</v>
      </c>
      <c r="H2230" s="348">
        <v>11139</v>
      </c>
      <c r="I2230" s="355">
        <v>3.8802517861559416E-2</v>
      </c>
      <c r="J2230" s="355">
        <v>2.7519516213871928E-4</v>
      </c>
      <c r="K2230" s="355">
        <v>0</v>
      </c>
      <c r="M2230" s="364"/>
      <c r="N2230" s="364"/>
    </row>
    <row r="2231" spans="2:14" s="358" customFormat="1" x14ac:dyDescent="0.2">
      <c r="B2231" s="305">
        <v>41367.395833333336</v>
      </c>
      <c r="C2231" s="117" t="s">
        <v>775</v>
      </c>
      <c r="D2231" s="117" t="s">
        <v>542</v>
      </c>
      <c r="E2231" s="116"/>
      <c r="F2231" s="348">
        <v>134</v>
      </c>
      <c r="G2231" s="348">
        <v>230</v>
      </c>
      <c r="H2231" s="348">
        <v>30820</v>
      </c>
      <c r="I2231" s="355">
        <v>0.10736094806475098</v>
      </c>
      <c r="J2231" s="355">
        <v>4.667867307163086E-4</v>
      </c>
      <c r="K2231" s="355">
        <v>0</v>
      </c>
      <c r="M2231" s="364"/>
      <c r="N2231" s="364"/>
    </row>
    <row r="2232" spans="2:14" s="358" customFormat="1" x14ac:dyDescent="0.2">
      <c r="B2232" s="305">
        <v>41367.416666666664</v>
      </c>
      <c r="C2232" s="117" t="s">
        <v>596</v>
      </c>
      <c r="D2232" s="117" t="s">
        <v>554</v>
      </c>
      <c r="E2232" s="116"/>
      <c r="F2232" s="348">
        <v>302</v>
      </c>
      <c r="G2232" s="348">
        <v>130</v>
      </c>
      <c r="H2232" s="348">
        <v>39260</v>
      </c>
      <c r="I2232" s="355">
        <v>0.3416393642340308</v>
      </c>
      <c r="J2232" s="355">
        <v>2.6279951094925445E-3</v>
      </c>
      <c r="K2232" s="355">
        <v>0</v>
      </c>
      <c r="M2232" s="364"/>
      <c r="N2232" s="364"/>
    </row>
    <row r="2233" spans="2:14" s="358" customFormat="1" x14ac:dyDescent="0.2">
      <c r="B2233" s="305">
        <v>41366.388888888891</v>
      </c>
      <c r="C2233" s="117" t="s">
        <v>550</v>
      </c>
      <c r="D2233" s="117" t="s">
        <v>551</v>
      </c>
      <c r="E2233" s="116"/>
      <c r="F2233" s="348">
        <v>6</v>
      </c>
      <c r="G2233" s="348">
        <v>115</v>
      </c>
      <c r="H2233" s="348">
        <v>690</v>
      </c>
      <c r="I2233" s="355">
        <v>2.6718968725253493E-3</v>
      </c>
      <c r="J2233" s="355">
        <v>2.3233885848046514E-5</v>
      </c>
      <c r="K2233" s="355">
        <v>0</v>
      </c>
      <c r="M2233" s="364"/>
      <c r="N2233" s="364"/>
    </row>
    <row r="2234" spans="2:14" s="358" customFormat="1" x14ac:dyDescent="0.2">
      <c r="B2234" s="305">
        <v>41367.395833333336</v>
      </c>
      <c r="C2234" s="117" t="s">
        <v>550</v>
      </c>
      <c r="D2234" s="117" t="s">
        <v>551</v>
      </c>
      <c r="E2234" s="116"/>
      <c r="F2234" s="348">
        <v>27</v>
      </c>
      <c r="G2234" s="348">
        <v>335</v>
      </c>
      <c r="H2234" s="348">
        <v>9045</v>
      </c>
      <c r="I2234" s="355">
        <v>3.5025082915930122E-2</v>
      </c>
      <c r="J2234" s="355">
        <v>1.0455248631620932E-4</v>
      </c>
      <c r="K2234" s="355">
        <v>0</v>
      </c>
      <c r="M2234" s="364"/>
      <c r="N2234" s="364"/>
    </row>
    <row r="2235" spans="2:14" s="358" customFormat="1" x14ac:dyDescent="0.2">
      <c r="B2235" s="305">
        <v>41366.458333333336</v>
      </c>
      <c r="C2235" s="117" t="s">
        <v>597</v>
      </c>
      <c r="D2235" s="117" t="s">
        <v>551</v>
      </c>
      <c r="E2235" s="116"/>
      <c r="F2235" s="348">
        <v>1</v>
      </c>
      <c r="G2235" s="348">
        <v>90</v>
      </c>
      <c r="H2235" s="348">
        <v>90</v>
      </c>
      <c r="I2235" s="355">
        <v>3.4850828772069772E-4</v>
      </c>
      <c r="J2235" s="355">
        <v>3.872314308007752E-6</v>
      </c>
      <c r="K2235" s="355">
        <v>0</v>
      </c>
      <c r="M2235" s="364"/>
      <c r="N2235" s="364"/>
    </row>
    <row r="2236" spans="2:14" s="358" customFormat="1" x14ac:dyDescent="0.2">
      <c r="B2236" s="305">
        <v>41367.413888888892</v>
      </c>
      <c r="C2236" s="117" t="s">
        <v>723</v>
      </c>
      <c r="D2236" s="117" t="s">
        <v>554</v>
      </c>
      <c r="E2236" s="116"/>
      <c r="F2236" s="348">
        <v>71</v>
      </c>
      <c r="G2236" s="348">
        <v>169</v>
      </c>
      <c r="H2236" s="348">
        <v>11999</v>
      </c>
      <c r="I2236" s="355">
        <v>0.10441494476424186</v>
      </c>
      <c r="J2236" s="355">
        <v>6.1783990984758499E-4</v>
      </c>
      <c r="K2236" s="355">
        <v>0</v>
      </c>
      <c r="M2236" s="364"/>
      <c r="N2236" s="364"/>
    </row>
    <row r="2237" spans="2:14" s="358" customFormat="1" x14ac:dyDescent="0.2">
      <c r="B2237" s="305">
        <v>41368.361111111109</v>
      </c>
      <c r="C2237" s="117" t="s">
        <v>653</v>
      </c>
      <c r="D2237" s="117" t="s">
        <v>554</v>
      </c>
      <c r="E2237" s="116"/>
      <c r="F2237" s="348">
        <v>38</v>
      </c>
      <c r="G2237" s="348">
        <v>115</v>
      </c>
      <c r="H2237" s="348">
        <v>4370</v>
      </c>
      <c r="I2237" s="355">
        <v>3.8027611352590793E-2</v>
      </c>
      <c r="J2237" s="355">
        <v>3.3067488132687648E-4</v>
      </c>
      <c r="K2237" s="355">
        <v>0</v>
      </c>
      <c r="M2237" s="364"/>
      <c r="N2237" s="364"/>
    </row>
    <row r="2238" spans="2:14" s="358" customFormat="1" x14ac:dyDescent="0.2">
      <c r="B2238" s="305">
        <v>41367.520833333336</v>
      </c>
      <c r="C2238" s="117" t="s">
        <v>630</v>
      </c>
      <c r="D2238" s="117" t="s">
        <v>554</v>
      </c>
      <c r="E2238" s="116"/>
      <c r="F2238" s="348">
        <v>3</v>
      </c>
      <c r="G2238" s="348">
        <v>138</v>
      </c>
      <c r="H2238" s="348">
        <v>414</v>
      </c>
      <c r="I2238" s="355">
        <v>3.6026158123507067E-3</v>
      </c>
      <c r="J2238" s="355">
        <v>2.6105911683700774E-5</v>
      </c>
      <c r="K2238" s="355">
        <v>0</v>
      </c>
      <c r="M2238" s="364"/>
      <c r="N2238" s="364"/>
    </row>
    <row r="2239" spans="2:14" s="358" customFormat="1" x14ac:dyDescent="0.2">
      <c r="B2239" s="305">
        <v>41367.420138888891</v>
      </c>
      <c r="C2239" s="117" t="s">
        <v>598</v>
      </c>
      <c r="D2239" s="117" t="s">
        <v>551</v>
      </c>
      <c r="E2239" s="116"/>
      <c r="F2239" s="348">
        <v>2</v>
      </c>
      <c r="G2239" s="348">
        <v>20</v>
      </c>
      <c r="H2239" s="348">
        <v>40</v>
      </c>
      <c r="I2239" s="355">
        <v>1.548925723203101E-4</v>
      </c>
      <c r="J2239" s="355">
        <v>7.7446286160155041E-6</v>
      </c>
      <c r="K2239" s="355">
        <v>0</v>
      </c>
      <c r="M2239" s="364"/>
      <c r="N2239" s="364"/>
    </row>
    <row r="2240" spans="2:14" s="358" customFormat="1" x14ac:dyDescent="0.2">
      <c r="B2240" s="305">
        <v>41367.375</v>
      </c>
      <c r="C2240" s="117" t="s">
        <v>598</v>
      </c>
      <c r="D2240" s="117" t="s">
        <v>551</v>
      </c>
      <c r="E2240" s="116"/>
      <c r="F2240" s="348">
        <v>42</v>
      </c>
      <c r="G2240" s="348">
        <v>442</v>
      </c>
      <c r="H2240" s="348">
        <v>18564</v>
      </c>
      <c r="I2240" s="355">
        <v>7.1885642813855913E-2</v>
      </c>
      <c r="J2240" s="355">
        <v>1.6263720093632561E-4</v>
      </c>
      <c r="K2240" s="355">
        <v>0</v>
      </c>
      <c r="M2240" s="364"/>
      <c r="N2240" s="364"/>
    </row>
    <row r="2241" spans="2:14" s="358" customFormat="1" x14ac:dyDescent="0.2">
      <c r="B2241" s="305">
        <v>41367.409722222219</v>
      </c>
      <c r="C2241" s="117" t="s">
        <v>747</v>
      </c>
      <c r="D2241" s="117" t="s">
        <v>554</v>
      </c>
      <c r="E2241" s="116"/>
      <c r="F2241" s="348">
        <v>163</v>
      </c>
      <c r="G2241" s="348">
        <v>170</v>
      </c>
      <c r="H2241" s="348">
        <v>27710</v>
      </c>
      <c r="I2241" s="355">
        <v>0.24113160425178282</v>
      </c>
      <c r="J2241" s="355">
        <v>1.4184212014810753E-3</v>
      </c>
      <c r="K2241" s="355">
        <v>0</v>
      </c>
      <c r="M2241" s="364"/>
      <c r="N2241" s="364"/>
    </row>
    <row r="2242" spans="2:14" s="358" customFormat="1" x14ac:dyDescent="0.2">
      <c r="B2242" s="305">
        <v>41368.378472222219</v>
      </c>
      <c r="C2242" s="117" t="s">
        <v>616</v>
      </c>
      <c r="D2242" s="117" t="s">
        <v>554</v>
      </c>
      <c r="E2242" s="116"/>
      <c r="F2242" s="348">
        <v>34</v>
      </c>
      <c r="G2242" s="348">
        <v>400</v>
      </c>
      <c r="H2242" s="348">
        <v>13600</v>
      </c>
      <c r="I2242" s="355">
        <v>0.11834679963277685</v>
      </c>
      <c r="J2242" s="355">
        <v>2.9586699908194211E-4</v>
      </c>
      <c r="K2242" s="355">
        <v>0</v>
      </c>
      <c r="M2242" s="364"/>
      <c r="N2242" s="364"/>
    </row>
    <row r="2243" spans="2:14" s="358" customFormat="1" x14ac:dyDescent="0.2">
      <c r="B2243" s="305">
        <v>41366.409722222219</v>
      </c>
      <c r="C2243" s="117" t="s">
        <v>615</v>
      </c>
      <c r="D2243" s="117" t="s">
        <v>554</v>
      </c>
      <c r="E2243" s="116"/>
      <c r="F2243" s="348">
        <v>179</v>
      </c>
      <c r="G2243" s="348">
        <v>355</v>
      </c>
      <c r="H2243" s="348">
        <v>63545</v>
      </c>
      <c r="I2243" s="355">
        <v>0.55296671931358854</v>
      </c>
      <c r="J2243" s="355">
        <v>1.5576527304608128E-3</v>
      </c>
      <c r="K2243" s="355">
        <v>0</v>
      </c>
      <c r="M2243" s="364"/>
      <c r="N2243" s="364"/>
    </row>
    <row r="2244" spans="2:14" s="358" customFormat="1" x14ac:dyDescent="0.2">
      <c r="B2244" s="305">
        <v>41368.447916666664</v>
      </c>
      <c r="C2244" s="117" t="s">
        <v>638</v>
      </c>
      <c r="D2244" s="117" t="s">
        <v>554</v>
      </c>
      <c r="E2244" s="116"/>
      <c r="F2244" s="348">
        <v>10</v>
      </c>
      <c r="G2244" s="348">
        <v>210</v>
      </c>
      <c r="H2244" s="348">
        <v>2100</v>
      </c>
      <c r="I2244" s="355">
        <v>1.827413817859054E-2</v>
      </c>
      <c r="J2244" s="355">
        <v>8.701970561233591E-5</v>
      </c>
      <c r="K2244" s="355">
        <v>0</v>
      </c>
      <c r="M2244" s="364"/>
      <c r="N2244" s="364"/>
    </row>
    <row r="2245" spans="2:14" s="358" customFormat="1" x14ac:dyDescent="0.2">
      <c r="B2245" s="305">
        <v>41367.399305555555</v>
      </c>
      <c r="C2245" s="117" t="s">
        <v>726</v>
      </c>
      <c r="D2245" s="117" t="s">
        <v>554</v>
      </c>
      <c r="E2245" s="116"/>
      <c r="F2245" s="348">
        <v>61</v>
      </c>
      <c r="G2245" s="348">
        <v>70</v>
      </c>
      <c r="H2245" s="348">
        <v>4270</v>
      </c>
      <c r="I2245" s="355">
        <v>3.7157414296467434E-2</v>
      </c>
      <c r="J2245" s="355">
        <v>5.3082020423524904E-4</v>
      </c>
      <c r="K2245" s="355">
        <v>0</v>
      </c>
      <c r="M2245" s="364"/>
      <c r="N2245" s="364"/>
    </row>
    <row r="2246" spans="2:14" s="358" customFormat="1" x14ac:dyDescent="0.2">
      <c r="B2246" s="305">
        <v>41367.413888888892</v>
      </c>
      <c r="C2246" s="117" t="s">
        <v>672</v>
      </c>
      <c r="D2246" s="117" t="s">
        <v>551</v>
      </c>
      <c r="E2246" s="116"/>
      <c r="F2246" s="348">
        <v>6</v>
      </c>
      <c r="G2246" s="348">
        <v>214</v>
      </c>
      <c r="H2246" s="348">
        <v>1284</v>
      </c>
      <c r="I2246" s="355">
        <v>4.9720515714819537E-3</v>
      </c>
      <c r="J2246" s="355">
        <v>2.3233885848046514E-5</v>
      </c>
      <c r="K2246" s="355">
        <v>0</v>
      </c>
      <c r="M2246" s="364"/>
      <c r="N2246" s="364"/>
    </row>
    <row r="2247" spans="2:14" s="358" customFormat="1" x14ac:dyDescent="0.2">
      <c r="B2247" s="305">
        <v>41366.453472222223</v>
      </c>
      <c r="C2247" s="117" t="s">
        <v>630</v>
      </c>
      <c r="D2247" s="117" t="s">
        <v>554</v>
      </c>
      <c r="E2247" s="116"/>
      <c r="F2247" s="348">
        <v>3</v>
      </c>
      <c r="G2247" s="348">
        <v>106</v>
      </c>
      <c r="H2247" s="348">
        <v>318</v>
      </c>
      <c r="I2247" s="355">
        <v>2.7672266384722822E-3</v>
      </c>
      <c r="J2247" s="355">
        <v>2.6105911683700774E-5</v>
      </c>
      <c r="K2247" s="355">
        <v>0</v>
      </c>
      <c r="M2247" s="364"/>
      <c r="N2247" s="364"/>
    </row>
    <row r="2248" spans="2:14" s="358" customFormat="1" x14ac:dyDescent="0.2">
      <c r="B2248" s="305">
        <v>41367.381944444445</v>
      </c>
      <c r="C2248" s="117" t="s">
        <v>672</v>
      </c>
      <c r="D2248" s="117" t="s">
        <v>551</v>
      </c>
      <c r="E2248" s="116"/>
      <c r="F2248" s="348">
        <v>9</v>
      </c>
      <c r="G2248" s="348">
        <v>425</v>
      </c>
      <c r="H2248" s="348">
        <v>3825</v>
      </c>
      <c r="I2248" s="355">
        <v>1.4811602228129652E-2</v>
      </c>
      <c r="J2248" s="355">
        <v>3.4850828772069771E-5</v>
      </c>
      <c r="K2248" s="355">
        <v>0</v>
      </c>
      <c r="M2248" s="364"/>
      <c r="N2248" s="364"/>
    </row>
    <row r="2249" spans="2:14" s="358" customFormat="1" x14ac:dyDescent="0.2">
      <c r="B2249" s="305">
        <v>41367.416666666664</v>
      </c>
      <c r="C2249" s="117" t="s">
        <v>736</v>
      </c>
      <c r="D2249" s="117" t="s">
        <v>554</v>
      </c>
      <c r="E2249" s="116"/>
      <c r="F2249" s="348">
        <v>61</v>
      </c>
      <c r="G2249" s="348">
        <v>310</v>
      </c>
      <c r="H2249" s="348">
        <v>18910</v>
      </c>
      <c r="I2249" s="355">
        <v>0.16455426331292722</v>
      </c>
      <c r="J2249" s="355">
        <v>5.3082020423524904E-4</v>
      </c>
      <c r="K2249" s="355">
        <v>0</v>
      </c>
      <c r="M2249" s="364"/>
      <c r="N2249" s="364"/>
    </row>
    <row r="2250" spans="2:14" s="358" customFormat="1" x14ac:dyDescent="0.2">
      <c r="B2250" s="305">
        <v>41369.371527777781</v>
      </c>
      <c r="C2250" s="117" t="s">
        <v>678</v>
      </c>
      <c r="D2250" s="117" t="s">
        <v>554</v>
      </c>
      <c r="E2250" s="116"/>
      <c r="F2250" s="348">
        <v>11</v>
      </c>
      <c r="G2250" s="348">
        <v>255</v>
      </c>
      <c r="H2250" s="348">
        <v>2805</v>
      </c>
      <c r="I2250" s="355">
        <v>2.4409027424260224E-2</v>
      </c>
      <c r="J2250" s="355">
        <v>9.5721676173569502E-5</v>
      </c>
      <c r="K2250" s="355">
        <v>0</v>
      </c>
      <c r="M2250" s="364"/>
      <c r="N2250" s="364"/>
    </row>
    <row r="2251" spans="2:14" s="358" customFormat="1" x14ac:dyDescent="0.2">
      <c r="B2251" s="305">
        <v>41369.378472222219</v>
      </c>
      <c r="C2251" s="117" t="s">
        <v>621</v>
      </c>
      <c r="D2251" s="117" t="s">
        <v>554</v>
      </c>
      <c r="E2251" s="116"/>
      <c r="F2251" s="348">
        <v>317</v>
      </c>
      <c r="G2251" s="348">
        <v>325</v>
      </c>
      <c r="H2251" s="348">
        <v>103025</v>
      </c>
      <c r="I2251" s="355">
        <v>0.89652051707109071</v>
      </c>
      <c r="J2251" s="355">
        <v>2.7585246679110486E-3</v>
      </c>
      <c r="K2251" s="355">
        <v>0</v>
      </c>
      <c r="M2251" s="364"/>
      <c r="N2251" s="364"/>
    </row>
    <row r="2252" spans="2:14" s="358" customFormat="1" x14ac:dyDescent="0.2">
      <c r="B2252" s="305">
        <v>41369.385416666664</v>
      </c>
      <c r="C2252" s="117" t="s">
        <v>782</v>
      </c>
      <c r="D2252" s="117" t="s">
        <v>554</v>
      </c>
      <c r="E2252" s="116"/>
      <c r="F2252" s="348">
        <v>101</v>
      </c>
      <c r="G2252" s="348">
        <v>170</v>
      </c>
      <c r="H2252" s="348">
        <v>17170</v>
      </c>
      <c r="I2252" s="355">
        <v>0.14941283453638077</v>
      </c>
      <c r="J2252" s="355">
        <v>8.7889902668459273E-4</v>
      </c>
      <c r="K2252" s="355">
        <v>0</v>
      </c>
      <c r="M2252" s="364"/>
      <c r="N2252" s="364"/>
    </row>
    <row r="2253" spans="2:14" s="358" customFormat="1" x14ac:dyDescent="0.2">
      <c r="B2253" s="305">
        <v>41368.573611111111</v>
      </c>
      <c r="C2253" s="117" t="s">
        <v>562</v>
      </c>
      <c r="D2253" s="117" t="s">
        <v>554</v>
      </c>
      <c r="E2253" s="116"/>
      <c r="F2253" s="348">
        <v>2</v>
      </c>
      <c r="G2253" s="348">
        <v>49</v>
      </c>
      <c r="H2253" s="348">
        <v>98</v>
      </c>
      <c r="I2253" s="355">
        <v>8.5279311500089197E-4</v>
      </c>
      <c r="J2253" s="355">
        <v>1.7403941122467181E-5</v>
      </c>
      <c r="K2253" s="355">
        <v>0</v>
      </c>
      <c r="M2253" s="364"/>
      <c r="N2253" s="364"/>
    </row>
    <row r="2254" spans="2:14" s="358" customFormat="1" x14ac:dyDescent="0.2">
      <c r="B2254" s="305">
        <v>41369.444444444445</v>
      </c>
      <c r="C2254" s="117" t="s">
        <v>774</v>
      </c>
      <c r="D2254" s="117" t="s">
        <v>554</v>
      </c>
      <c r="E2254" s="116"/>
      <c r="F2254" s="348">
        <v>1</v>
      </c>
      <c r="G2254" s="348">
        <v>90</v>
      </c>
      <c r="H2254" s="348">
        <v>90</v>
      </c>
      <c r="I2254" s="355">
        <v>7.8317735051102323E-4</v>
      </c>
      <c r="J2254" s="355">
        <v>8.7019705612335906E-6</v>
      </c>
      <c r="K2254" s="355">
        <v>0</v>
      </c>
      <c r="M2254" s="364"/>
      <c r="N2254" s="364"/>
    </row>
    <row r="2255" spans="2:14" s="358" customFormat="1" x14ac:dyDescent="0.2">
      <c r="B2255" s="305">
        <v>41369.357638888891</v>
      </c>
      <c r="C2255" s="117" t="s">
        <v>643</v>
      </c>
      <c r="D2255" s="117" t="s">
        <v>551</v>
      </c>
      <c r="E2255" s="116"/>
      <c r="F2255" s="348">
        <v>207</v>
      </c>
      <c r="G2255" s="348">
        <v>434</v>
      </c>
      <c r="H2255" s="348">
        <v>89838</v>
      </c>
      <c r="I2255" s="355">
        <v>0.34788097280280045</v>
      </c>
      <c r="J2255" s="355">
        <v>8.015690617576047E-4</v>
      </c>
      <c r="K2255" s="355">
        <v>0</v>
      </c>
      <c r="M2255" s="364"/>
      <c r="N2255" s="364"/>
    </row>
    <row r="2256" spans="2:14" s="358" customFormat="1" x14ac:dyDescent="0.2">
      <c r="B2256" s="305">
        <v>41369.354166666664</v>
      </c>
      <c r="C2256" s="117" t="s">
        <v>631</v>
      </c>
      <c r="D2256" s="117" t="s">
        <v>542</v>
      </c>
      <c r="E2256" s="116"/>
      <c r="F2256" s="348">
        <v>2</v>
      </c>
      <c r="G2256" s="348">
        <v>620</v>
      </c>
      <c r="H2256" s="348">
        <v>1240</v>
      </c>
      <c r="I2256" s="355">
        <v>4.3195190006583787E-3</v>
      </c>
      <c r="J2256" s="355">
        <v>6.9669661300941588E-6</v>
      </c>
      <c r="K2256" s="355">
        <v>0</v>
      </c>
      <c r="M2256" s="364"/>
      <c r="N2256" s="364"/>
    </row>
    <row r="2257" spans="2:14" s="358" customFormat="1" x14ac:dyDescent="0.2">
      <c r="B2257" s="305">
        <v>41368.521527777775</v>
      </c>
      <c r="C2257" s="117" t="s">
        <v>616</v>
      </c>
      <c r="D2257" s="117" t="s">
        <v>554</v>
      </c>
      <c r="E2257" s="116"/>
      <c r="F2257" s="348">
        <v>58</v>
      </c>
      <c r="G2257" s="348">
        <v>78</v>
      </c>
      <c r="H2257" s="348">
        <v>4524</v>
      </c>
      <c r="I2257" s="355">
        <v>3.9367714819020766E-2</v>
      </c>
      <c r="J2257" s="355">
        <v>5.0471429255154827E-4</v>
      </c>
      <c r="K2257" s="355">
        <v>0</v>
      </c>
      <c r="M2257" s="364"/>
      <c r="N2257" s="364"/>
    </row>
    <row r="2258" spans="2:14" s="358" customFormat="1" x14ac:dyDescent="0.2">
      <c r="B2258" s="305">
        <v>41368.381249999999</v>
      </c>
      <c r="C2258" s="117" t="s">
        <v>681</v>
      </c>
      <c r="D2258" s="117" t="s">
        <v>554</v>
      </c>
      <c r="E2258" s="116"/>
      <c r="F2258" s="348">
        <v>1</v>
      </c>
      <c r="G2258" s="348">
        <v>143</v>
      </c>
      <c r="H2258" s="348">
        <v>143</v>
      </c>
      <c r="I2258" s="355">
        <v>1.2443817902564036E-3</v>
      </c>
      <c r="J2258" s="355">
        <v>8.7019705612335906E-6</v>
      </c>
      <c r="K2258" s="355">
        <v>0</v>
      </c>
      <c r="M2258" s="364"/>
      <c r="N2258" s="364"/>
    </row>
    <row r="2259" spans="2:14" s="358" customFormat="1" x14ac:dyDescent="0.2">
      <c r="B2259" s="305">
        <v>41367.4375</v>
      </c>
      <c r="C2259" s="117" t="s">
        <v>598</v>
      </c>
      <c r="D2259" s="117" t="s">
        <v>551</v>
      </c>
      <c r="E2259" s="116"/>
      <c r="F2259" s="348">
        <v>3</v>
      </c>
      <c r="G2259" s="348">
        <v>30</v>
      </c>
      <c r="H2259" s="348">
        <v>90</v>
      </c>
      <c r="I2259" s="355">
        <v>3.4850828772069772E-4</v>
      </c>
      <c r="J2259" s="355">
        <v>1.1616942924023257E-5</v>
      </c>
      <c r="K2259" s="355">
        <v>0</v>
      </c>
      <c r="M2259" s="364"/>
      <c r="N2259" s="364"/>
    </row>
    <row r="2260" spans="2:14" s="358" customFormat="1" x14ac:dyDescent="0.2">
      <c r="B2260" s="305">
        <v>41367.395833333336</v>
      </c>
      <c r="C2260" s="117" t="s">
        <v>598</v>
      </c>
      <c r="D2260" s="117" t="s">
        <v>551</v>
      </c>
      <c r="E2260" s="116"/>
      <c r="F2260" s="348">
        <v>1</v>
      </c>
      <c r="G2260" s="348">
        <v>40</v>
      </c>
      <c r="H2260" s="348">
        <v>40</v>
      </c>
      <c r="I2260" s="355">
        <v>1.548925723203101E-4</v>
      </c>
      <c r="J2260" s="355">
        <v>3.872314308007752E-6</v>
      </c>
      <c r="K2260" s="355">
        <v>0</v>
      </c>
      <c r="M2260" s="364"/>
      <c r="N2260" s="364"/>
    </row>
    <row r="2261" spans="2:14" s="358" customFormat="1" x14ac:dyDescent="0.2">
      <c r="B2261" s="305">
        <v>41361.368055555555</v>
      </c>
      <c r="C2261" s="117" t="s">
        <v>580</v>
      </c>
      <c r="D2261" s="117" t="s">
        <v>542</v>
      </c>
      <c r="E2261" s="116"/>
      <c r="F2261" s="348">
        <v>46</v>
      </c>
      <c r="G2261" s="348">
        <v>100</v>
      </c>
      <c r="H2261" s="348">
        <v>4600</v>
      </c>
      <c r="I2261" s="355">
        <v>1.6024022099216564E-2</v>
      </c>
      <c r="J2261" s="355">
        <v>1.6024022099216565E-4</v>
      </c>
      <c r="K2261" s="355">
        <v>0</v>
      </c>
      <c r="M2261" s="364"/>
      <c r="N2261" s="364"/>
    </row>
    <row r="2262" spans="2:14" s="358" customFormat="1" x14ac:dyDescent="0.2">
      <c r="B2262" s="305">
        <v>41367.376388888886</v>
      </c>
      <c r="C2262" s="117" t="s">
        <v>649</v>
      </c>
      <c r="D2262" s="117" t="s">
        <v>551</v>
      </c>
      <c r="E2262" s="116"/>
      <c r="F2262" s="348">
        <v>1</v>
      </c>
      <c r="G2262" s="348">
        <v>258</v>
      </c>
      <c r="H2262" s="348">
        <v>258</v>
      </c>
      <c r="I2262" s="355">
        <v>9.9905709146600017E-4</v>
      </c>
      <c r="J2262" s="355">
        <v>3.872314308007752E-6</v>
      </c>
      <c r="K2262" s="355">
        <v>0</v>
      </c>
      <c r="M2262" s="364"/>
      <c r="N2262" s="364"/>
    </row>
    <row r="2263" spans="2:14" s="358" customFormat="1" x14ac:dyDescent="0.2">
      <c r="B2263" s="305">
        <v>41367.447916666664</v>
      </c>
      <c r="C2263" s="117" t="s">
        <v>598</v>
      </c>
      <c r="D2263" s="117" t="s">
        <v>551</v>
      </c>
      <c r="E2263" s="116"/>
      <c r="F2263" s="348">
        <v>1</v>
      </c>
      <c r="G2263" s="348">
        <v>40</v>
      </c>
      <c r="H2263" s="348">
        <v>40</v>
      </c>
      <c r="I2263" s="355">
        <v>1.548925723203101E-4</v>
      </c>
      <c r="J2263" s="355">
        <v>3.872314308007752E-6</v>
      </c>
      <c r="K2263" s="355">
        <v>0</v>
      </c>
      <c r="M2263" s="364"/>
      <c r="N2263" s="364"/>
    </row>
    <row r="2264" spans="2:14" s="358" customFormat="1" x14ac:dyDescent="0.2">
      <c r="B2264" s="305">
        <v>41367.416666666664</v>
      </c>
      <c r="C2264" s="117" t="s">
        <v>726</v>
      </c>
      <c r="D2264" s="117" t="s">
        <v>554</v>
      </c>
      <c r="E2264" s="116"/>
      <c r="F2264" s="348">
        <v>7</v>
      </c>
      <c r="G2264" s="348">
        <v>243</v>
      </c>
      <c r="H2264" s="348">
        <v>1701</v>
      </c>
      <c r="I2264" s="355">
        <v>1.480205192465834E-2</v>
      </c>
      <c r="J2264" s="355">
        <v>6.0913793928635139E-5</v>
      </c>
      <c r="K2264" s="355">
        <v>0</v>
      </c>
      <c r="M2264" s="364"/>
      <c r="N2264" s="364"/>
    </row>
    <row r="2265" spans="2:14" s="358" customFormat="1" x14ac:dyDescent="0.2">
      <c r="B2265" s="305">
        <v>41366.395833333336</v>
      </c>
      <c r="C2265" s="117" t="s">
        <v>690</v>
      </c>
      <c r="D2265" s="117" t="s">
        <v>551</v>
      </c>
      <c r="E2265" s="116"/>
      <c r="F2265" s="348">
        <v>13</v>
      </c>
      <c r="G2265" s="348">
        <v>280</v>
      </c>
      <c r="H2265" s="348">
        <v>3640</v>
      </c>
      <c r="I2265" s="355">
        <v>1.4095224081148218E-2</v>
      </c>
      <c r="J2265" s="355">
        <v>5.0340086004100782E-5</v>
      </c>
      <c r="K2265" s="355">
        <v>0</v>
      </c>
      <c r="M2265" s="364"/>
      <c r="N2265" s="364"/>
    </row>
    <row r="2266" spans="2:14" s="358" customFormat="1" x14ac:dyDescent="0.2">
      <c r="B2266" s="305">
        <v>41366.384027777778</v>
      </c>
      <c r="C2266" s="117" t="s">
        <v>690</v>
      </c>
      <c r="D2266" s="117" t="s">
        <v>551</v>
      </c>
      <c r="E2266" s="116"/>
      <c r="F2266" s="348">
        <v>18</v>
      </c>
      <c r="G2266" s="348">
        <v>100</v>
      </c>
      <c r="H2266" s="348">
        <v>1800</v>
      </c>
      <c r="I2266" s="355">
        <v>6.9701657544139544E-3</v>
      </c>
      <c r="J2266" s="355">
        <v>6.9701657544139542E-5</v>
      </c>
      <c r="K2266" s="355">
        <v>0</v>
      </c>
      <c r="M2266" s="364"/>
      <c r="N2266" s="364"/>
    </row>
    <row r="2267" spans="2:14" s="358" customFormat="1" x14ac:dyDescent="0.2">
      <c r="B2267" s="305">
        <v>41367.375</v>
      </c>
      <c r="C2267" s="117" t="s">
        <v>746</v>
      </c>
      <c r="D2267" s="117" t="s">
        <v>542</v>
      </c>
      <c r="E2267" s="116"/>
      <c r="F2267" s="348">
        <v>165</v>
      </c>
      <c r="G2267" s="348">
        <v>240</v>
      </c>
      <c r="H2267" s="348">
        <v>39600</v>
      </c>
      <c r="I2267" s="355">
        <v>0.13794592937586433</v>
      </c>
      <c r="J2267" s="355">
        <v>5.7477470573276813E-4</v>
      </c>
      <c r="K2267" s="355">
        <v>0</v>
      </c>
      <c r="M2267" s="364"/>
      <c r="N2267" s="364"/>
    </row>
    <row r="2268" spans="2:14" s="358" customFormat="1" x14ac:dyDescent="0.2">
      <c r="B2268" s="305">
        <v>41367.375</v>
      </c>
      <c r="C2268" s="117" t="s">
        <v>732</v>
      </c>
      <c r="D2268" s="117" t="s">
        <v>542</v>
      </c>
      <c r="E2268" s="116"/>
      <c r="F2268" s="348">
        <v>59</v>
      </c>
      <c r="G2268" s="348">
        <v>330</v>
      </c>
      <c r="H2268" s="348">
        <v>19470</v>
      </c>
      <c r="I2268" s="355">
        <v>6.7823415276466639E-2</v>
      </c>
      <c r="J2268" s="355">
        <v>2.0552550083777769E-4</v>
      </c>
      <c r="K2268" s="355">
        <v>0</v>
      </c>
      <c r="M2268" s="364"/>
      <c r="N2268" s="364"/>
    </row>
    <row r="2269" spans="2:14" s="358" customFormat="1" x14ac:dyDescent="0.2">
      <c r="B2269" s="305">
        <v>41367.375</v>
      </c>
      <c r="C2269" s="117" t="s">
        <v>620</v>
      </c>
      <c r="D2269" s="117" t="s">
        <v>542</v>
      </c>
      <c r="E2269" s="116"/>
      <c r="F2269" s="348">
        <v>71</v>
      </c>
      <c r="G2269" s="348">
        <v>330</v>
      </c>
      <c r="H2269" s="348">
        <v>23430</v>
      </c>
      <c r="I2269" s="355">
        <v>8.1618008214053073E-2</v>
      </c>
      <c r="J2269" s="355">
        <v>2.4732729761834261E-4</v>
      </c>
      <c r="K2269" s="355">
        <v>0</v>
      </c>
      <c r="M2269" s="364"/>
      <c r="N2269" s="364"/>
    </row>
    <row r="2270" spans="2:14" s="358" customFormat="1" x14ac:dyDescent="0.2">
      <c r="B2270" s="305">
        <v>41366.392361111109</v>
      </c>
      <c r="C2270" s="117" t="s">
        <v>663</v>
      </c>
      <c r="D2270" s="117" t="s">
        <v>551</v>
      </c>
      <c r="E2270" s="116"/>
      <c r="F2270" s="348">
        <v>19</v>
      </c>
      <c r="G2270" s="348">
        <v>415</v>
      </c>
      <c r="H2270" s="348">
        <v>7885</v>
      </c>
      <c r="I2270" s="355">
        <v>3.0533198318641128E-2</v>
      </c>
      <c r="J2270" s="355">
        <v>7.3573971852147296E-5</v>
      </c>
      <c r="K2270" s="355">
        <v>0</v>
      </c>
      <c r="M2270" s="364"/>
      <c r="N2270" s="364"/>
    </row>
    <row r="2271" spans="2:14" s="358" customFormat="1" x14ac:dyDescent="0.2">
      <c r="B2271" s="305">
        <v>41367.583333333336</v>
      </c>
      <c r="C2271" s="117" t="s">
        <v>746</v>
      </c>
      <c r="D2271" s="117" t="s">
        <v>542</v>
      </c>
      <c r="E2271" s="116"/>
      <c r="F2271" s="348">
        <v>53</v>
      </c>
      <c r="G2271" s="348">
        <v>95</v>
      </c>
      <c r="H2271" s="348">
        <v>5035</v>
      </c>
      <c r="I2271" s="355">
        <v>1.7539337232512043E-2</v>
      </c>
      <c r="J2271" s="355">
        <v>1.846246024474952E-4</v>
      </c>
      <c r="K2271" s="355">
        <v>0</v>
      </c>
      <c r="M2271" s="364"/>
      <c r="N2271" s="364"/>
    </row>
    <row r="2272" spans="2:14" s="358" customFormat="1" x14ac:dyDescent="0.2">
      <c r="B2272" s="305">
        <v>41368.395833333336</v>
      </c>
      <c r="C2272" s="117" t="s">
        <v>808</v>
      </c>
      <c r="D2272" s="117" t="s">
        <v>542</v>
      </c>
      <c r="E2272" s="116"/>
      <c r="F2272" s="348">
        <v>800</v>
      </c>
      <c r="G2272" s="348">
        <v>253</v>
      </c>
      <c r="H2272" s="348">
        <v>202400</v>
      </c>
      <c r="I2272" s="355">
        <v>0.70505697236552889</v>
      </c>
      <c r="J2272" s="355">
        <v>2.7867864520376632E-3</v>
      </c>
      <c r="K2272" s="355">
        <v>0</v>
      </c>
      <c r="M2272" s="364"/>
      <c r="N2272" s="364"/>
    </row>
    <row r="2273" spans="2:14" s="358" customFormat="1" x14ac:dyDescent="0.2">
      <c r="B2273" s="305">
        <v>41368.395833333336</v>
      </c>
      <c r="C2273" s="117" t="s">
        <v>732</v>
      </c>
      <c r="D2273" s="117" t="s">
        <v>542</v>
      </c>
      <c r="E2273" s="116"/>
      <c r="F2273" s="348">
        <v>171</v>
      </c>
      <c r="G2273" s="348">
        <v>253</v>
      </c>
      <c r="H2273" s="348">
        <v>43263</v>
      </c>
      <c r="I2273" s="355">
        <v>0.1507059278431318</v>
      </c>
      <c r="J2273" s="355">
        <v>5.9567560412305057E-4</v>
      </c>
      <c r="K2273" s="355">
        <v>0</v>
      </c>
      <c r="M2273" s="364"/>
      <c r="N2273" s="364"/>
    </row>
    <row r="2274" spans="2:14" s="358" customFormat="1" x14ac:dyDescent="0.2">
      <c r="B2274" s="305">
        <v>41367.416666666664</v>
      </c>
      <c r="C2274" s="117" t="s">
        <v>612</v>
      </c>
      <c r="D2274" s="117" t="s">
        <v>551</v>
      </c>
      <c r="E2274" s="116"/>
      <c r="F2274" s="348">
        <v>6</v>
      </c>
      <c r="G2274" s="348">
        <v>150</v>
      </c>
      <c r="H2274" s="348">
        <v>900</v>
      </c>
      <c r="I2274" s="355">
        <v>3.4850828772069772E-3</v>
      </c>
      <c r="J2274" s="355">
        <v>2.3233885848046514E-5</v>
      </c>
      <c r="K2274" s="355">
        <v>0</v>
      </c>
      <c r="M2274" s="364"/>
      <c r="N2274" s="364"/>
    </row>
    <row r="2275" spans="2:14" s="358" customFormat="1" x14ac:dyDescent="0.2">
      <c r="B2275" s="305">
        <v>41367.336805555555</v>
      </c>
      <c r="C2275" s="117" t="s">
        <v>722</v>
      </c>
      <c r="D2275" s="117" t="s">
        <v>542</v>
      </c>
      <c r="E2275" s="116"/>
      <c r="F2275" s="348">
        <v>5</v>
      </c>
      <c r="G2275" s="348">
        <v>10</v>
      </c>
      <c r="H2275" s="348">
        <v>50</v>
      </c>
      <c r="I2275" s="355">
        <v>1.7417415325235395E-4</v>
      </c>
      <c r="J2275" s="355">
        <v>1.7417415325235398E-5</v>
      </c>
      <c r="K2275" s="355">
        <v>0</v>
      </c>
      <c r="M2275" s="364"/>
      <c r="N2275" s="364"/>
    </row>
    <row r="2276" spans="2:14" s="358" customFormat="1" x14ac:dyDescent="0.2">
      <c r="B2276" s="305">
        <v>41370.364583333336</v>
      </c>
      <c r="C2276" s="117" t="s">
        <v>612</v>
      </c>
      <c r="D2276" s="117" t="s">
        <v>551</v>
      </c>
      <c r="E2276" s="116"/>
      <c r="F2276" s="348">
        <v>4</v>
      </c>
      <c r="G2276" s="348">
        <v>278</v>
      </c>
      <c r="H2276" s="348">
        <v>1112</v>
      </c>
      <c r="I2276" s="355">
        <v>4.3060135105046204E-3</v>
      </c>
      <c r="J2276" s="355">
        <v>1.5489257232031008E-5</v>
      </c>
      <c r="K2276" s="355">
        <v>0</v>
      </c>
      <c r="M2276" s="364"/>
      <c r="N2276" s="364"/>
    </row>
    <row r="2277" spans="2:14" s="358" customFormat="1" x14ac:dyDescent="0.2">
      <c r="B2277" s="305">
        <v>41367.541666666664</v>
      </c>
      <c r="C2277" s="117" t="s">
        <v>550</v>
      </c>
      <c r="D2277" s="117" t="s">
        <v>551</v>
      </c>
      <c r="E2277" s="116"/>
      <c r="F2277" s="348">
        <v>40</v>
      </c>
      <c r="G2277" s="348">
        <v>55</v>
      </c>
      <c r="H2277" s="348">
        <v>2200</v>
      </c>
      <c r="I2277" s="355">
        <v>8.5190914776170548E-3</v>
      </c>
      <c r="J2277" s="355">
        <v>1.548925723203101E-4</v>
      </c>
      <c r="K2277" s="355">
        <v>0</v>
      </c>
      <c r="M2277" s="364"/>
      <c r="N2277" s="364"/>
    </row>
    <row r="2278" spans="2:14" s="358" customFormat="1" x14ac:dyDescent="0.2">
      <c r="B2278" s="305">
        <v>41359.448611111111</v>
      </c>
      <c r="C2278" s="117" t="s">
        <v>569</v>
      </c>
      <c r="D2278" s="117" t="s">
        <v>551</v>
      </c>
      <c r="E2278" s="116"/>
      <c r="F2278" s="348">
        <v>1</v>
      </c>
      <c r="G2278" s="348">
        <v>61</v>
      </c>
      <c r="H2278" s="348">
        <v>61</v>
      </c>
      <c r="I2278" s="355">
        <v>2.3621117278847291E-4</v>
      </c>
      <c r="J2278" s="355">
        <v>3.872314308007752E-6</v>
      </c>
      <c r="K2278" s="355">
        <v>0</v>
      </c>
      <c r="M2278" s="364"/>
      <c r="N2278" s="364"/>
    </row>
    <row r="2279" spans="2:14" s="358" customFormat="1" x14ac:dyDescent="0.2">
      <c r="B2279" s="305">
        <v>41367.370138888888</v>
      </c>
      <c r="C2279" s="117" t="s">
        <v>566</v>
      </c>
      <c r="D2279" s="117" t="s">
        <v>551</v>
      </c>
      <c r="E2279" s="116"/>
      <c r="F2279" s="348">
        <v>20</v>
      </c>
      <c r="G2279" s="348">
        <v>92</v>
      </c>
      <c r="H2279" s="348">
        <v>1840</v>
      </c>
      <c r="I2279" s="355">
        <v>7.1250583267342647E-3</v>
      </c>
      <c r="J2279" s="355">
        <v>7.7446286160155051E-5</v>
      </c>
      <c r="K2279" s="355">
        <v>0</v>
      </c>
      <c r="M2279" s="364"/>
      <c r="N2279" s="364"/>
    </row>
    <row r="2280" spans="2:14" s="358" customFormat="1" x14ac:dyDescent="0.2">
      <c r="B2280" s="305">
        <v>41367.354861111111</v>
      </c>
      <c r="C2280" s="117" t="s">
        <v>552</v>
      </c>
      <c r="D2280" s="117" t="s">
        <v>551</v>
      </c>
      <c r="E2280" s="116"/>
      <c r="F2280" s="348">
        <v>72</v>
      </c>
      <c r="G2280" s="348">
        <v>199</v>
      </c>
      <c r="H2280" s="348">
        <v>14328</v>
      </c>
      <c r="I2280" s="355">
        <v>5.5482519405135079E-2</v>
      </c>
      <c r="J2280" s="355">
        <v>2.7880663017655817E-4</v>
      </c>
      <c r="K2280" s="355">
        <v>0</v>
      </c>
      <c r="M2280" s="364"/>
      <c r="N2280" s="364"/>
    </row>
    <row r="2281" spans="2:14" s="358" customFormat="1" x14ac:dyDescent="0.2">
      <c r="B2281" s="305">
        <v>41360.388888888891</v>
      </c>
      <c r="C2281" s="117" t="s">
        <v>649</v>
      </c>
      <c r="D2281" s="117" t="s">
        <v>551</v>
      </c>
      <c r="E2281" s="116"/>
      <c r="F2281" s="348">
        <v>1</v>
      </c>
      <c r="G2281" s="348">
        <v>126</v>
      </c>
      <c r="H2281" s="348">
        <v>126</v>
      </c>
      <c r="I2281" s="355">
        <v>4.8791160280897678E-4</v>
      </c>
      <c r="J2281" s="355">
        <v>3.872314308007752E-6</v>
      </c>
      <c r="K2281" s="355">
        <v>0</v>
      </c>
      <c r="M2281" s="364"/>
      <c r="N2281" s="364"/>
    </row>
    <row r="2282" spans="2:14" s="358" customFormat="1" x14ac:dyDescent="0.2">
      <c r="B2282" s="305">
        <v>41368.354166666664</v>
      </c>
      <c r="C2282" s="117" t="s">
        <v>683</v>
      </c>
      <c r="D2282" s="117" t="s">
        <v>554</v>
      </c>
      <c r="E2282" s="116"/>
      <c r="F2282" s="348">
        <v>60</v>
      </c>
      <c r="G2282" s="348">
        <v>445</v>
      </c>
      <c r="H2282" s="348">
        <v>26700</v>
      </c>
      <c r="I2282" s="355">
        <v>0.23234261398493689</v>
      </c>
      <c r="J2282" s="355">
        <v>5.2211823367401549E-4</v>
      </c>
      <c r="K2282" s="355">
        <v>0</v>
      </c>
      <c r="M2282" s="364"/>
      <c r="N2282" s="364"/>
    </row>
    <row r="2283" spans="2:14" s="358" customFormat="1" x14ac:dyDescent="0.2">
      <c r="B2283" s="305">
        <v>41368.354861111111</v>
      </c>
      <c r="C2283" s="117" t="s">
        <v>649</v>
      </c>
      <c r="D2283" s="117" t="s">
        <v>551</v>
      </c>
      <c r="E2283" s="116"/>
      <c r="F2283" s="348">
        <v>56</v>
      </c>
      <c r="G2283" s="348">
        <v>201.39285714285714</v>
      </c>
      <c r="H2283" s="348">
        <v>11278</v>
      </c>
      <c r="I2283" s="355">
        <v>4.3671960765711434E-2</v>
      </c>
      <c r="J2283" s="355">
        <v>2.1684960124843412E-4</v>
      </c>
      <c r="K2283" s="355">
        <v>0</v>
      </c>
      <c r="M2283" s="364"/>
      <c r="N2283" s="364"/>
    </row>
    <row r="2284" spans="2:14" s="358" customFormat="1" x14ac:dyDescent="0.2">
      <c r="B2284" s="305">
        <v>41367.381944444445</v>
      </c>
      <c r="C2284" s="117" t="s">
        <v>645</v>
      </c>
      <c r="D2284" s="117" t="s">
        <v>554</v>
      </c>
      <c r="E2284" s="116"/>
      <c r="F2284" s="348">
        <v>24</v>
      </c>
      <c r="G2284" s="348">
        <v>357.25</v>
      </c>
      <c r="H2284" s="348">
        <v>8574</v>
      </c>
      <c r="I2284" s="355">
        <v>7.4610695592016815E-2</v>
      </c>
      <c r="J2284" s="355">
        <v>2.0884729346960619E-4</v>
      </c>
      <c r="K2284" s="355">
        <v>0</v>
      </c>
      <c r="M2284" s="364"/>
      <c r="N2284" s="364"/>
    </row>
    <row r="2285" spans="2:14" s="358" customFormat="1" x14ac:dyDescent="0.2">
      <c r="B2285" s="305">
        <v>41368.379861111112</v>
      </c>
      <c r="C2285" s="117" t="s">
        <v>762</v>
      </c>
      <c r="D2285" s="117" t="s">
        <v>551</v>
      </c>
      <c r="E2285" s="116"/>
      <c r="F2285" s="348">
        <v>48</v>
      </c>
      <c r="G2285" s="348">
        <v>169</v>
      </c>
      <c r="H2285" s="348">
        <v>8112</v>
      </c>
      <c r="I2285" s="355">
        <v>3.1412213666558886E-2</v>
      </c>
      <c r="J2285" s="355">
        <v>1.8587108678437211E-4</v>
      </c>
      <c r="K2285" s="355">
        <v>0</v>
      </c>
      <c r="M2285" s="364"/>
      <c r="N2285" s="364"/>
    </row>
    <row r="2286" spans="2:14" s="358" customFormat="1" x14ac:dyDescent="0.2">
      <c r="B2286" s="305">
        <v>41366.378472222219</v>
      </c>
      <c r="C2286" s="117" t="s">
        <v>654</v>
      </c>
      <c r="D2286" s="117" t="s">
        <v>542</v>
      </c>
      <c r="E2286" s="116"/>
      <c r="F2286" s="348">
        <v>4</v>
      </c>
      <c r="G2286" s="348">
        <v>309</v>
      </c>
      <c r="H2286" s="348">
        <v>1236</v>
      </c>
      <c r="I2286" s="355">
        <v>4.3055850683981897E-3</v>
      </c>
      <c r="J2286" s="355">
        <v>1.3933932260188318E-5</v>
      </c>
      <c r="K2286" s="355">
        <v>0</v>
      </c>
      <c r="M2286" s="364"/>
      <c r="N2286" s="364"/>
    </row>
    <row r="2287" spans="2:14" s="358" customFormat="1" x14ac:dyDescent="0.2">
      <c r="B2287" s="305">
        <v>41368.385416666664</v>
      </c>
      <c r="C2287" s="117" t="s">
        <v>612</v>
      </c>
      <c r="D2287" s="117" t="s">
        <v>551</v>
      </c>
      <c r="E2287" s="116"/>
      <c r="F2287" s="348">
        <v>18</v>
      </c>
      <c r="G2287" s="348">
        <v>185</v>
      </c>
      <c r="H2287" s="348">
        <v>3330</v>
      </c>
      <c r="I2287" s="355">
        <v>1.2894806645665816E-2</v>
      </c>
      <c r="J2287" s="355">
        <v>6.9701657544139542E-5</v>
      </c>
      <c r="K2287" s="355">
        <v>0</v>
      </c>
      <c r="M2287" s="364"/>
      <c r="N2287" s="364"/>
    </row>
    <row r="2288" spans="2:14" s="358" customFormat="1" x14ac:dyDescent="0.2">
      <c r="B2288" s="305">
        <v>41369.381944444445</v>
      </c>
      <c r="C2288" s="117" t="s">
        <v>743</v>
      </c>
      <c r="D2288" s="117" t="s">
        <v>554</v>
      </c>
      <c r="E2288" s="116"/>
      <c r="F2288" s="348">
        <v>79</v>
      </c>
      <c r="G2288" s="348">
        <v>155</v>
      </c>
      <c r="H2288" s="348">
        <v>12245</v>
      </c>
      <c r="I2288" s="355">
        <v>0.10655562952230532</v>
      </c>
      <c r="J2288" s="355">
        <v>6.8745567433745373E-4</v>
      </c>
      <c r="K2288" s="355">
        <v>0</v>
      </c>
      <c r="M2288" s="364"/>
      <c r="N2288" s="364"/>
    </row>
    <row r="2289" spans="2:14" s="358" customFormat="1" x14ac:dyDescent="0.2">
      <c r="B2289" s="305">
        <v>41368.368055555555</v>
      </c>
      <c r="C2289" s="117" t="s">
        <v>590</v>
      </c>
      <c r="D2289" s="117" t="s">
        <v>551</v>
      </c>
      <c r="E2289" s="116"/>
      <c r="F2289" s="348">
        <v>3</v>
      </c>
      <c r="G2289" s="348">
        <v>315</v>
      </c>
      <c r="H2289" s="348">
        <v>945</v>
      </c>
      <c r="I2289" s="355">
        <v>3.6593370210673262E-3</v>
      </c>
      <c r="J2289" s="355">
        <v>1.1616942924023257E-5</v>
      </c>
      <c r="K2289" s="355">
        <v>0</v>
      </c>
      <c r="M2289" s="364"/>
      <c r="N2289" s="364"/>
    </row>
    <row r="2290" spans="2:14" s="358" customFormat="1" x14ac:dyDescent="0.2">
      <c r="B2290" s="305">
        <v>41368.395833333336</v>
      </c>
      <c r="C2290" s="117" t="s">
        <v>743</v>
      </c>
      <c r="D2290" s="117" t="s">
        <v>554</v>
      </c>
      <c r="E2290" s="116"/>
      <c r="F2290" s="348">
        <v>4</v>
      </c>
      <c r="G2290" s="348">
        <v>150</v>
      </c>
      <c r="H2290" s="348">
        <v>600</v>
      </c>
      <c r="I2290" s="355">
        <v>5.2211823367401544E-3</v>
      </c>
      <c r="J2290" s="355">
        <v>3.4807882244934363E-5</v>
      </c>
      <c r="K2290" s="355">
        <v>0</v>
      </c>
      <c r="M2290" s="364"/>
      <c r="N2290" s="364"/>
    </row>
    <row r="2291" spans="2:14" s="358" customFormat="1" x14ac:dyDescent="0.2">
      <c r="B2291" s="305">
        <v>41368.550000000003</v>
      </c>
      <c r="C2291" s="117" t="s">
        <v>612</v>
      </c>
      <c r="D2291" s="117" t="s">
        <v>551</v>
      </c>
      <c r="E2291" s="116"/>
      <c r="F2291" s="348">
        <v>66</v>
      </c>
      <c r="G2291" s="348">
        <v>45</v>
      </c>
      <c r="H2291" s="348">
        <v>2970</v>
      </c>
      <c r="I2291" s="355">
        <v>1.1500773494783024E-2</v>
      </c>
      <c r="J2291" s="355">
        <v>2.5557274432851167E-4</v>
      </c>
      <c r="K2291" s="355">
        <v>0</v>
      </c>
      <c r="M2291" s="364"/>
      <c r="N2291" s="364"/>
    </row>
    <row r="2292" spans="2:14" s="358" customFormat="1" x14ac:dyDescent="0.2">
      <c r="B2292" s="305">
        <v>41368.395833333336</v>
      </c>
      <c r="C2292" s="117" t="s">
        <v>598</v>
      </c>
      <c r="D2292" s="117" t="s">
        <v>551</v>
      </c>
      <c r="E2292" s="116"/>
      <c r="F2292" s="348">
        <v>1</v>
      </c>
      <c r="G2292" s="348">
        <v>125</v>
      </c>
      <c r="H2292" s="348">
        <v>125</v>
      </c>
      <c r="I2292" s="355">
        <v>4.8403928850096906E-4</v>
      </c>
      <c r="J2292" s="355">
        <v>3.872314308007752E-6</v>
      </c>
      <c r="K2292" s="355">
        <v>0</v>
      </c>
      <c r="M2292" s="364"/>
      <c r="N2292" s="364"/>
    </row>
    <row r="2293" spans="2:14" s="358" customFormat="1" x14ac:dyDescent="0.2">
      <c r="B2293" s="305">
        <v>41368.37777777778</v>
      </c>
      <c r="C2293" s="117" t="s">
        <v>598</v>
      </c>
      <c r="D2293" s="117" t="s">
        <v>551</v>
      </c>
      <c r="E2293" s="116"/>
      <c r="F2293" s="348">
        <v>25</v>
      </c>
      <c r="G2293" s="348">
        <v>310.24</v>
      </c>
      <c r="H2293" s="348">
        <v>7756</v>
      </c>
      <c r="I2293" s="355">
        <v>3.0033669772908129E-2</v>
      </c>
      <c r="J2293" s="355">
        <v>9.680785770019381E-5</v>
      </c>
      <c r="K2293" s="355">
        <v>0</v>
      </c>
      <c r="M2293" s="364"/>
      <c r="N2293" s="364"/>
    </row>
    <row r="2294" spans="2:14" s="358" customFormat="1" x14ac:dyDescent="0.2">
      <c r="B2294" s="305">
        <v>41368.427083333336</v>
      </c>
      <c r="C2294" s="117" t="s">
        <v>672</v>
      </c>
      <c r="D2294" s="117" t="s">
        <v>551</v>
      </c>
      <c r="E2294" s="116"/>
      <c r="F2294" s="348">
        <v>4</v>
      </c>
      <c r="G2294" s="348">
        <v>285</v>
      </c>
      <c r="H2294" s="348">
        <v>1140</v>
      </c>
      <c r="I2294" s="355">
        <v>4.4144383111288377E-3</v>
      </c>
      <c r="J2294" s="355">
        <v>1.5489257232031008E-5</v>
      </c>
      <c r="K2294" s="355">
        <v>0</v>
      </c>
      <c r="M2294" s="364"/>
      <c r="N2294" s="364"/>
    </row>
    <row r="2295" spans="2:14" s="358" customFormat="1" x14ac:dyDescent="0.2">
      <c r="B2295" s="305">
        <v>41368.496527777781</v>
      </c>
      <c r="C2295" s="117" t="s">
        <v>598</v>
      </c>
      <c r="D2295" s="117" t="s">
        <v>551</v>
      </c>
      <c r="E2295" s="116"/>
      <c r="F2295" s="348">
        <v>1</v>
      </c>
      <c r="G2295" s="348">
        <v>25</v>
      </c>
      <c r="H2295" s="348">
        <v>25</v>
      </c>
      <c r="I2295" s="355">
        <v>9.680785770019381E-5</v>
      </c>
      <c r="J2295" s="355">
        <v>3.872314308007752E-6</v>
      </c>
      <c r="K2295" s="355">
        <v>0</v>
      </c>
      <c r="M2295" s="364"/>
      <c r="N2295" s="364"/>
    </row>
    <row r="2296" spans="2:14" s="358" customFormat="1" x14ac:dyDescent="0.2">
      <c r="B2296" s="305">
        <v>41368.555555555555</v>
      </c>
      <c r="C2296" s="117" t="s">
        <v>598</v>
      </c>
      <c r="D2296" s="117" t="s">
        <v>551</v>
      </c>
      <c r="E2296" s="116"/>
      <c r="F2296" s="348">
        <v>1</v>
      </c>
      <c r="G2296" s="348">
        <v>65</v>
      </c>
      <c r="H2296" s="348">
        <v>65</v>
      </c>
      <c r="I2296" s="355">
        <v>2.517004300205039E-4</v>
      </c>
      <c r="J2296" s="355">
        <v>3.872314308007752E-6</v>
      </c>
      <c r="K2296" s="355">
        <v>0</v>
      </c>
      <c r="M2296" s="364"/>
      <c r="N2296" s="364"/>
    </row>
    <row r="2297" spans="2:14" s="358" customFormat="1" x14ac:dyDescent="0.2">
      <c r="B2297" s="305">
        <v>41369.399305555555</v>
      </c>
      <c r="C2297" s="117" t="s">
        <v>598</v>
      </c>
      <c r="D2297" s="117" t="s">
        <v>551</v>
      </c>
      <c r="E2297" s="116"/>
      <c r="F2297" s="348">
        <v>95</v>
      </c>
      <c r="G2297" s="348">
        <v>177</v>
      </c>
      <c r="H2297" s="348">
        <v>16815</v>
      </c>
      <c r="I2297" s="355">
        <v>6.5112965089150363E-2</v>
      </c>
      <c r="J2297" s="355">
        <v>3.6786985926073645E-4</v>
      </c>
      <c r="K2297" s="355">
        <v>0</v>
      </c>
      <c r="M2297" s="364"/>
      <c r="N2297" s="364"/>
    </row>
    <row r="2298" spans="2:14" s="358" customFormat="1" x14ac:dyDescent="0.2">
      <c r="B2298" s="305">
        <v>41354.4375</v>
      </c>
      <c r="C2298" s="117" t="s">
        <v>649</v>
      </c>
      <c r="D2298" s="117" t="s">
        <v>551</v>
      </c>
      <c r="E2298" s="116"/>
      <c r="F2298" s="348">
        <v>3</v>
      </c>
      <c r="G2298" s="348">
        <v>220</v>
      </c>
      <c r="H2298" s="348">
        <v>660</v>
      </c>
      <c r="I2298" s="355">
        <v>2.5557274432851168E-3</v>
      </c>
      <c r="J2298" s="355">
        <v>1.1616942924023257E-5</v>
      </c>
      <c r="K2298" s="355">
        <v>0</v>
      </c>
      <c r="M2298" s="364"/>
      <c r="N2298" s="364"/>
    </row>
    <row r="2299" spans="2:14" s="358" customFormat="1" x14ac:dyDescent="0.2">
      <c r="B2299" s="305">
        <v>41371.356944444444</v>
      </c>
      <c r="C2299" s="117" t="s">
        <v>707</v>
      </c>
      <c r="D2299" s="117" t="s">
        <v>554</v>
      </c>
      <c r="E2299" s="116"/>
      <c r="F2299" s="348">
        <v>399</v>
      </c>
      <c r="G2299" s="348">
        <v>241</v>
      </c>
      <c r="H2299" s="348">
        <v>96159</v>
      </c>
      <c r="I2299" s="355">
        <v>0.83677278719766091</v>
      </c>
      <c r="J2299" s="355">
        <v>3.4720862539322031E-3</v>
      </c>
      <c r="K2299" s="355">
        <v>0</v>
      </c>
      <c r="M2299" s="364"/>
      <c r="N2299" s="364"/>
    </row>
    <row r="2300" spans="2:14" s="358" customFormat="1" x14ac:dyDescent="0.2">
      <c r="B2300" s="305">
        <v>41369.459722222222</v>
      </c>
      <c r="C2300" s="117" t="s">
        <v>714</v>
      </c>
      <c r="D2300" s="117" t="s">
        <v>554</v>
      </c>
      <c r="E2300" s="116"/>
      <c r="F2300" s="348">
        <v>8</v>
      </c>
      <c r="G2300" s="348">
        <v>238</v>
      </c>
      <c r="H2300" s="348">
        <v>1904</v>
      </c>
      <c r="I2300" s="355">
        <v>1.6568551948588757E-2</v>
      </c>
      <c r="J2300" s="355">
        <v>6.9615764489868725E-5</v>
      </c>
      <c r="K2300" s="355">
        <v>0</v>
      </c>
      <c r="M2300" s="364"/>
      <c r="N2300" s="364"/>
    </row>
    <row r="2301" spans="2:14" s="358" customFormat="1" x14ac:dyDescent="0.2">
      <c r="B2301" s="305">
        <v>41368.375</v>
      </c>
      <c r="C2301" s="117" t="s">
        <v>672</v>
      </c>
      <c r="D2301" s="117" t="s">
        <v>551</v>
      </c>
      <c r="E2301" s="116"/>
      <c r="F2301" s="348">
        <v>8</v>
      </c>
      <c r="G2301" s="348">
        <v>410</v>
      </c>
      <c r="H2301" s="348">
        <v>3280</v>
      </c>
      <c r="I2301" s="355">
        <v>1.2701190930265428E-2</v>
      </c>
      <c r="J2301" s="355">
        <v>3.0978514464062016E-5</v>
      </c>
      <c r="K2301" s="355">
        <v>0</v>
      </c>
      <c r="M2301" s="364"/>
      <c r="N2301" s="364"/>
    </row>
    <row r="2302" spans="2:14" s="358" customFormat="1" x14ac:dyDescent="0.2">
      <c r="B2302" s="305">
        <v>41369.404166666667</v>
      </c>
      <c r="C2302" s="117" t="s">
        <v>798</v>
      </c>
      <c r="D2302" s="117" t="s">
        <v>554</v>
      </c>
      <c r="E2302" s="116"/>
      <c r="F2302" s="348">
        <v>15</v>
      </c>
      <c r="G2302" s="348">
        <v>396</v>
      </c>
      <c r="H2302" s="348">
        <v>5940</v>
      </c>
      <c r="I2302" s="355">
        <v>5.1689705133727532E-2</v>
      </c>
      <c r="J2302" s="355">
        <v>1.3052955841850387E-4</v>
      </c>
      <c r="K2302" s="355">
        <v>0</v>
      </c>
      <c r="M2302" s="364"/>
      <c r="N2302" s="364"/>
    </row>
    <row r="2303" spans="2:14" s="358" customFormat="1" x14ac:dyDescent="0.2">
      <c r="B2303" s="305">
        <v>41369.392361111109</v>
      </c>
      <c r="C2303" s="117" t="s">
        <v>798</v>
      </c>
      <c r="D2303" s="117" t="s">
        <v>554</v>
      </c>
      <c r="E2303" s="116"/>
      <c r="F2303" s="348">
        <v>411</v>
      </c>
      <c r="G2303" s="348">
        <v>13</v>
      </c>
      <c r="H2303" s="348">
        <v>5343</v>
      </c>
      <c r="I2303" s="355">
        <v>4.6494628708671076E-2</v>
      </c>
      <c r="J2303" s="355">
        <v>3.5765099006670061E-3</v>
      </c>
      <c r="K2303" s="355">
        <v>0</v>
      </c>
      <c r="M2303" s="364"/>
      <c r="N2303" s="364"/>
    </row>
    <row r="2304" spans="2:14" s="358" customFormat="1" x14ac:dyDescent="0.2">
      <c r="B2304" s="305">
        <v>41369.690972222219</v>
      </c>
      <c r="C2304" s="117" t="s">
        <v>798</v>
      </c>
      <c r="D2304" s="117" t="s">
        <v>554</v>
      </c>
      <c r="E2304" s="116"/>
      <c r="F2304" s="348">
        <v>411</v>
      </c>
      <c r="G2304" s="348">
        <v>12</v>
      </c>
      <c r="H2304" s="348">
        <v>4932</v>
      </c>
      <c r="I2304" s="355">
        <v>4.2918118808004072E-2</v>
      </c>
      <c r="J2304" s="355">
        <v>3.5765099006670061E-3</v>
      </c>
      <c r="K2304" s="355">
        <v>0</v>
      </c>
      <c r="M2304" s="364"/>
      <c r="N2304" s="364"/>
    </row>
    <row r="2305" spans="2:14" s="358" customFormat="1" x14ac:dyDescent="0.2">
      <c r="B2305" s="305">
        <v>41369.40625</v>
      </c>
      <c r="C2305" s="117" t="s">
        <v>711</v>
      </c>
      <c r="D2305" s="117" t="s">
        <v>554</v>
      </c>
      <c r="E2305" s="116"/>
      <c r="F2305" s="348">
        <v>150</v>
      </c>
      <c r="G2305" s="348">
        <v>385</v>
      </c>
      <c r="H2305" s="348">
        <v>57750</v>
      </c>
      <c r="I2305" s="355">
        <v>0.50253879991123995</v>
      </c>
      <c r="J2305" s="355">
        <v>1.3052955841850386E-3</v>
      </c>
      <c r="K2305" s="355">
        <v>0</v>
      </c>
      <c r="M2305" s="364"/>
      <c r="N2305" s="364"/>
    </row>
    <row r="2306" spans="2:14" s="358" customFormat="1" x14ac:dyDescent="0.2">
      <c r="B2306" s="305">
        <v>41368.416666666664</v>
      </c>
      <c r="C2306" s="117" t="s">
        <v>813</v>
      </c>
      <c r="D2306" s="117" t="s">
        <v>554</v>
      </c>
      <c r="E2306" s="116"/>
      <c r="F2306" s="348">
        <v>15</v>
      </c>
      <c r="G2306" s="348">
        <v>485</v>
      </c>
      <c r="H2306" s="348">
        <v>7275</v>
      </c>
      <c r="I2306" s="355">
        <v>6.3306835832974376E-2</v>
      </c>
      <c r="J2306" s="355">
        <v>1.3052955841850387E-4</v>
      </c>
      <c r="K2306" s="355">
        <v>0</v>
      </c>
      <c r="M2306" s="364"/>
      <c r="N2306" s="364"/>
    </row>
    <row r="2307" spans="2:14" s="358" customFormat="1" x14ac:dyDescent="0.2">
      <c r="B2307" s="305">
        <v>41368.401388888888</v>
      </c>
      <c r="C2307" s="117" t="s">
        <v>731</v>
      </c>
      <c r="D2307" s="117" t="s">
        <v>542</v>
      </c>
      <c r="E2307" s="116"/>
      <c r="F2307" s="348">
        <v>56</v>
      </c>
      <c r="G2307" s="348">
        <v>232</v>
      </c>
      <c r="H2307" s="348">
        <v>12992</v>
      </c>
      <c r="I2307" s="355">
        <v>4.5257411981091657E-2</v>
      </c>
      <c r="J2307" s="355">
        <v>1.9507505164263644E-4</v>
      </c>
      <c r="K2307" s="355">
        <v>0</v>
      </c>
      <c r="M2307" s="364"/>
      <c r="N2307" s="364"/>
    </row>
    <row r="2308" spans="2:14" s="358" customFormat="1" x14ac:dyDescent="0.2">
      <c r="B2308" s="305">
        <v>41371.361111111109</v>
      </c>
      <c r="C2308" s="117" t="s">
        <v>574</v>
      </c>
      <c r="D2308" s="117" t="s">
        <v>542</v>
      </c>
      <c r="E2308" s="116"/>
      <c r="F2308" s="348">
        <v>55</v>
      </c>
      <c r="G2308" s="348">
        <v>310</v>
      </c>
      <c r="H2308" s="348">
        <v>17050</v>
      </c>
      <c r="I2308" s="355">
        <v>5.9393386259052702E-2</v>
      </c>
      <c r="J2308" s="355">
        <v>1.9159156857758935E-4</v>
      </c>
      <c r="K2308" s="355">
        <v>0</v>
      </c>
      <c r="M2308" s="364"/>
      <c r="N2308" s="364"/>
    </row>
    <row r="2309" spans="2:14" s="358" customFormat="1" x14ac:dyDescent="0.2">
      <c r="B2309" s="305">
        <v>41369.385416666664</v>
      </c>
      <c r="C2309" s="117" t="s">
        <v>643</v>
      </c>
      <c r="D2309" s="117" t="s">
        <v>551</v>
      </c>
      <c r="E2309" s="116"/>
      <c r="F2309" s="348">
        <v>1</v>
      </c>
      <c r="G2309" s="348">
        <v>27</v>
      </c>
      <c r="H2309" s="348">
        <v>27</v>
      </c>
      <c r="I2309" s="355">
        <v>1.0455248631620932E-4</v>
      </c>
      <c r="J2309" s="355">
        <v>3.872314308007752E-6</v>
      </c>
      <c r="K2309" s="355">
        <v>0</v>
      </c>
      <c r="M2309" s="364"/>
      <c r="N2309" s="364"/>
    </row>
    <row r="2310" spans="2:14" s="358" customFormat="1" x14ac:dyDescent="0.2">
      <c r="B2310" s="305">
        <v>41359.375</v>
      </c>
      <c r="C2310" s="117" t="s">
        <v>569</v>
      </c>
      <c r="D2310" s="117" t="s">
        <v>551</v>
      </c>
      <c r="E2310" s="116"/>
      <c r="F2310" s="348">
        <v>1</v>
      </c>
      <c r="G2310" s="348">
        <v>360</v>
      </c>
      <c r="H2310" s="348">
        <v>360</v>
      </c>
      <c r="I2310" s="355">
        <v>1.3940331508827909E-3</v>
      </c>
      <c r="J2310" s="355">
        <v>3.872314308007752E-6</v>
      </c>
      <c r="K2310" s="355">
        <v>0</v>
      </c>
      <c r="M2310" s="364"/>
      <c r="N2310" s="364"/>
    </row>
    <row r="2311" spans="2:14" s="358" customFormat="1" x14ac:dyDescent="0.2">
      <c r="B2311" s="305">
        <v>41369.357638888891</v>
      </c>
      <c r="C2311" s="117" t="s">
        <v>590</v>
      </c>
      <c r="D2311" s="117" t="s">
        <v>551</v>
      </c>
      <c r="E2311" s="116"/>
      <c r="F2311" s="348">
        <v>30</v>
      </c>
      <c r="G2311" s="348">
        <v>70</v>
      </c>
      <c r="H2311" s="348">
        <v>2100</v>
      </c>
      <c r="I2311" s="355">
        <v>8.1318600468162795E-3</v>
      </c>
      <c r="J2311" s="355">
        <v>1.1616942924023257E-4</v>
      </c>
      <c r="K2311" s="355">
        <v>0</v>
      </c>
      <c r="M2311" s="364"/>
      <c r="N2311" s="364"/>
    </row>
    <row r="2312" spans="2:14" s="358" customFormat="1" x14ac:dyDescent="0.2">
      <c r="B2312" s="305">
        <v>41369.479166666664</v>
      </c>
      <c r="C2312" s="117" t="s">
        <v>590</v>
      </c>
      <c r="D2312" s="117" t="s">
        <v>551</v>
      </c>
      <c r="E2312" s="116"/>
      <c r="F2312" s="348">
        <v>27</v>
      </c>
      <c r="G2312" s="348">
        <v>75</v>
      </c>
      <c r="H2312" s="348">
        <v>2025</v>
      </c>
      <c r="I2312" s="355">
        <v>7.8414364737156989E-3</v>
      </c>
      <c r="J2312" s="355">
        <v>1.0455248631620932E-4</v>
      </c>
      <c r="K2312" s="355">
        <v>0</v>
      </c>
      <c r="M2312" s="364"/>
      <c r="N2312" s="364"/>
    </row>
    <row r="2313" spans="2:14" s="358" customFormat="1" x14ac:dyDescent="0.2">
      <c r="B2313" s="305">
        <v>41371.416666666664</v>
      </c>
      <c r="C2313" s="117" t="s">
        <v>804</v>
      </c>
      <c r="D2313" s="117" t="s">
        <v>542</v>
      </c>
      <c r="E2313" s="116"/>
      <c r="F2313" s="348">
        <v>64</v>
      </c>
      <c r="G2313" s="348">
        <v>120</v>
      </c>
      <c r="H2313" s="348">
        <v>7680</v>
      </c>
      <c r="I2313" s="355">
        <v>2.6753149939561568E-2</v>
      </c>
      <c r="J2313" s="355">
        <v>2.2294291616301308E-4</v>
      </c>
      <c r="K2313" s="355">
        <v>0</v>
      </c>
      <c r="M2313" s="364"/>
      <c r="N2313" s="364"/>
    </row>
    <row r="2314" spans="2:14" s="358" customFormat="1" x14ac:dyDescent="0.2">
      <c r="B2314" s="305">
        <v>41366.385416666664</v>
      </c>
      <c r="C2314" s="117" t="s">
        <v>718</v>
      </c>
      <c r="D2314" s="117" t="s">
        <v>554</v>
      </c>
      <c r="E2314" s="116"/>
      <c r="F2314" s="348">
        <v>619</v>
      </c>
      <c r="G2314" s="348">
        <v>370</v>
      </c>
      <c r="H2314" s="348">
        <v>229030</v>
      </c>
      <c r="I2314" s="355">
        <v>1.9930123176393295</v>
      </c>
      <c r="J2314" s="355">
        <v>5.3865197774035931E-3</v>
      </c>
      <c r="K2314" s="355">
        <v>0</v>
      </c>
      <c r="M2314" s="364"/>
      <c r="N2314" s="364"/>
    </row>
    <row r="2315" spans="2:14" s="358" customFormat="1" x14ac:dyDescent="0.2">
      <c r="B2315" s="305">
        <v>41371.375</v>
      </c>
      <c r="C2315" s="117" t="s">
        <v>690</v>
      </c>
      <c r="D2315" s="117" t="s">
        <v>551</v>
      </c>
      <c r="E2315" s="116"/>
      <c r="F2315" s="348">
        <v>1</v>
      </c>
      <c r="G2315" s="348">
        <v>207</v>
      </c>
      <c r="H2315" s="348">
        <v>207</v>
      </c>
      <c r="I2315" s="355">
        <v>8.015690617576047E-4</v>
      </c>
      <c r="J2315" s="355">
        <v>3.872314308007752E-6</v>
      </c>
      <c r="K2315" s="355">
        <v>0</v>
      </c>
      <c r="M2315" s="364"/>
      <c r="N2315" s="364"/>
    </row>
    <row r="2316" spans="2:14" s="358" customFormat="1" x14ac:dyDescent="0.2">
      <c r="B2316" s="305">
        <v>41368.364583333336</v>
      </c>
      <c r="C2316" s="117" t="s">
        <v>646</v>
      </c>
      <c r="D2316" s="117" t="s">
        <v>542</v>
      </c>
      <c r="E2316" s="116"/>
      <c r="F2316" s="348">
        <v>143</v>
      </c>
      <c r="G2316" s="348">
        <v>360</v>
      </c>
      <c r="H2316" s="348">
        <v>51480</v>
      </c>
      <c r="I2316" s="355">
        <v>0.17932970818862365</v>
      </c>
      <c r="J2316" s="355">
        <v>4.9813807830173236E-4</v>
      </c>
      <c r="K2316" s="355">
        <v>0</v>
      </c>
      <c r="M2316" s="364"/>
      <c r="N2316" s="364"/>
    </row>
    <row r="2317" spans="2:14" s="358" customFormat="1" x14ac:dyDescent="0.2">
      <c r="B2317" s="305">
        <v>41368.368055555555</v>
      </c>
      <c r="C2317" s="117" t="s">
        <v>724</v>
      </c>
      <c r="D2317" s="117" t="s">
        <v>554</v>
      </c>
      <c r="E2317" s="116"/>
      <c r="F2317" s="348">
        <v>59</v>
      </c>
      <c r="G2317" s="348">
        <v>260</v>
      </c>
      <c r="H2317" s="348">
        <v>15340</v>
      </c>
      <c r="I2317" s="355">
        <v>0.13348822840932328</v>
      </c>
      <c r="J2317" s="355">
        <v>5.1341626311278193E-4</v>
      </c>
      <c r="K2317" s="355">
        <v>0</v>
      </c>
      <c r="M2317" s="364"/>
      <c r="N2317" s="364"/>
    </row>
    <row r="2318" spans="2:14" s="358" customFormat="1" x14ac:dyDescent="0.2">
      <c r="B2318" s="305">
        <v>41366.486111111109</v>
      </c>
      <c r="C2318" s="117" t="s">
        <v>550</v>
      </c>
      <c r="D2318" s="117" t="s">
        <v>551</v>
      </c>
      <c r="E2318" s="116"/>
      <c r="F2318" s="348">
        <v>3</v>
      </c>
      <c r="G2318" s="348">
        <v>45</v>
      </c>
      <c r="H2318" s="348">
        <v>135</v>
      </c>
      <c r="I2318" s="355">
        <v>5.2276243158104658E-4</v>
      </c>
      <c r="J2318" s="355">
        <v>1.1616942924023257E-5</v>
      </c>
      <c r="K2318" s="355">
        <v>0</v>
      </c>
      <c r="M2318" s="364"/>
      <c r="N2318" s="364"/>
    </row>
    <row r="2319" spans="2:14" s="358" customFormat="1" x14ac:dyDescent="0.2">
      <c r="B2319" s="305">
        <v>41360.385416666664</v>
      </c>
      <c r="C2319" s="117" t="s">
        <v>569</v>
      </c>
      <c r="D2319" s="117" t="s">
        <v>551</v>
      </c>
      <c r="E2319" s="116"/>
      <c r="F2319" s="348">
        <v>1</v>
      </c>
      <c r="G2319" s="348">
        <v>355</v>
      </c>
      <c r="H2319" s="348">
        <v>355</v>
      </c>
      <c r="I2319" s="355">
        <v>1.374671579342752E-3</v>
      </c>
      <c r="J2319" s="355">
        <v>3.872314308007752E-6</v>
      </c>
      <c r="K2319" s="355">
        <v>0</v>
      </c>
      <c r="M2319" s="364"/>
      <c r="N2319" s="364"/>
    </row>
    <row r="2320" spans="2:14" s="358" customFormat="1" x14ac:dyDescent="0.2">
      <c r="B2320" s="305">
        <v>41369.385416666664</v>
      </c>
      <c r="C2320" s="117" t="s">
        <v>672</v>
      </c>
      <c r="D2320" s="117" t="s">
        <v>551</v>
      </c>
      <c r="E2320" s="116"/>
      <c r="F2320" s="348">
        <v>5</v>
      </c>
      <c r="G2320" s="348">
        <v>185</v>
      </c>
      <c r="H2320" s="348">
        <v>925</v>
      </c>
      <c r="I2320" s="355">
        <v>3.581890734907171E-3</v>
      </c>
      <c r="J2320" s="355">
        <v>1.9361571540038763E-5</v>
      </c>
      <c r="K2320" s="355">
        <v>0</v>
      </c>
      <c r="M2320" s="364"/>
      <c r="N2320" s="364"/>
    </row>
    <row r="2321" spans="2:14" s="358" customFormat="1" x14ac:dyDescent="0.2">
      <c r="B2321" s="305">
        <v>41368.363888888889</v>
      </c>
      <c r="C2321" s="117" t="s">
        <v>557</v>
      </c>
      <c r="D2321" s="117" t="s">
        <v>554</v>
      </c>
      <c r="E2321" s="116"/>
      <c r="F2321" s="348">
        <v>2</v>
      </c>
      <c r="G2321" s="348">
        <v>69</v>
      </c>
      <c r="H2321" s="348">
        <v>138</v>
      </c>
      <c r="I2321" s="355">
        <v>1.2008719374502356E-3</v>
      </c>
      <c r="J2321" s="355">
        <v>1.7403941122467181E-5</v>
      </c>
      <c r="K2321" s="355">
        <v>0</v>
      </c>
      <c r="M2321" s="364"/>
      <c r="N2321" s="364"/>
    </row>
    <row r="2322" spans="2:14" s="358" customFormat="1" x14ac:dyDescent="0.2">
      <c r="B2322" s="305">
        <v>41368.444444444445</v>
      </c>
      <c r="C2322" s="117" t="s">
        <v>557</v>
      </c>
      <c r="D2322" s="117" t="s">
        <v>554</v>
      </c>
      <c r="E2322" s="116"/>
      <c r="F2322" s="348">
        <v>1</v>
      </c>
      <c r="G2322" s="348">
        <v>90</v>
      </c>
      <c r="H2322" s="348">
        <v>90</v>
      </c>
      <c r="I2322" s="355">
        <v>7.8317735051102323E-4</v>
      </c>
      <c r="J2322" s="355">
        <v>8.7019705612335906E-6</v>
      </c>
      <c r="K2322" s="355">
        <v>0</v>
      </c>
      <c r="M2322" s="364"/>
      <c r="N2322" s="364"/>
    </row>
    <row r="2323" spans="2:14" s="358" customFormat="1" x14ac:dyDescent="0.2">
      <c r="B2323" s="305">
        <v>41368.388888888891</v>
      </c>
      <c r="C2323" s="117" t="s">
        <v>550</v>
      </c>
      <c r="D2323" s="117" t="s">
        <v>551</v>
      </c>
      <c r="E2323" s="116"/>
      <c r="F2323" s="348">
        <v>7</v>
      </c>
      <c r="G2323" s="348">
        <v>90</v>
      </c>
      <c r="H2323" s="348">
        <v>630</v>
      </c>
      <c r="I2323" s="355">
        <v>2.4395580140448838E-3</v>
      </c>
      <c r="J2323" s="355">
        <v>2.7106200156054265E-5</v>
      </c>
      <c r="K2323" s="355">
        <v>0</v>
      </c>
      <c r="M2323" s="364"/>
      <c r="N2323" s="364"/>
    </row>
    <row r="2324" spans="2:14" s="358" customFormat="1" x14ac:dyDescent="0.2">
      <c r="B2324" s="305">
        <v>41368.534722222219</v>
      </c>
      <c r="C2324" s="117" t="s">
        <v>550</v>
      </c>
      <c r="D2324" s="117" t="s">
        <v>551</v>
      </c>
      <c r="E2324" s="116"/>
      <c r="F2324" s="348">
        <v>1</v>
      </c>
      <c r="G2324" s="348">
        <v>35</v>
      </c>
      <c r="H2324" s="348">
        <v>35</v>
      </c>
      <c r="I2324" s="355">
        <v>1.3553100078027134E-4</v>
      </c>
      <c r="J2324" s="355">
        <v>3.872314308007752E-6</v>
      </c>
      <c r="K2324" s="355">
        <v>0</v>
      </c>
      <c r="M2324" s="364"/>
      <c r="N2324" s="364"/>
    </row>
    <row r="2325" spans="2:14" s="358" customFormat="1" x14ac:dyDescent="0.2">
      <c r="B2325" s="305">
        <v>41369.357638888891</v>
      </c>
      <c r="C2325" s="117" t="s">
        <v>550</v>
      </c>
      <c r="D2325" s="117" t="s">
        <v>551</v>
      </c>
      <c r="E2325" s="116"/>
      <c r="F2325" s="348">
        <v>2</v>
      </c>
      <c r="G2325" s="348">
        <v>100</v>
      </c>
      <c r="H2325" s="348">
        <v>200</v>
      </c>
      <c r="I2325" s="355">
        <v>7.7446286160155048E-4</v>
      </c>
      <c r="J2325" s="355">
        <v>7.7446286160155041E-6</v>
      </c>
      <c r="K2325" s="355">
        <v>0</v>
      </c>
      <c r="M2325" s="364"/>
      <c r="N2325" s="364"/>
    </row>
    <row r="2326" spans="2:14" s="358" customFormat="1" x14ac:dyDescent="0.2">
      <c r="B2326" s="305">
        <v>41369.496527777781</v>
      </c>
      <c r="C2326" s="117" t="s">
        <v>550</v>
      </c>
      <c r="D2326" s="117" t="s">
        <v>551</v>
      </c>
      <c r="E2326" s="116"/>
      <c r="F2326" s="348">
        <v>2</v>
      </c>
      <c r="G2326" s="348">
        <v>80</v>
      </c>
      <c r="H2326" s="348">
        <v>160</v>
      </c>
      <c r="I2326" s="355">
        <v>6.1957028928124041E-4</v>
      </c>
      <c r="J2326" s="355">
        <v>7.7446286160155041E-6</v>
      </c>
      <c r="K2326" s="355">
        <v>0</v>
      </c>
      <c r="M2326" s="364"/>
      <c r="N2326" s="364"/>
    </row>
    <row r="2327" spans="2:14" s="358" customFormat="1" x14ac:dyDescent="0.2">
      <c r="B2327" s="305">
        <v>41369.409722222219</v>
      </c>
      <c r="C2327" s="117" t="s">
        <v>747</v>
      </c>
      <c r="D2327" s="117" t="s">
        <v>554</v>
      </c>
      <c r="E2327" s="116"/>
      <c r="F2327" s="348">
        <v>226</v>
      </c>
      <c r="G2327" s="348">
        <v>212.18584070796462</v>
      </c>
      <c r="H2327" s="348">
        <v>47954</v>
      </c>
      <c r="I2327" s="355">
        <v>0.41729429629339565</v>
      </c>
      <c r="J2327" s="355">
        <v>1.9666453468387916E-3</v>
      </c>
      <c r="K2327" s="355">
        <v>0</v>
      </c>
      <c r="M2327" s="364"/>
      <c r="N2327" s="364"/>
    </row>
    <row r="2328" spans="2:14" s="358" customFormat="1" x14ac:dyDescent="0.2">
      <c r="B2328" s="305">
        <v>41371.416666666664</v>
      </c>
      <c r="C2328" s="117" t="s">
        <v>681</v>
      </c>
      <c r="D2328" s="117" t="s">
        <v>554</v>
      </c>
      <c r="E2328" s="116"/>
      <c r="F2328" s="348">
        <v>72</v>
      </c>
      <c r="G2328" s="348">
        <v>120</v>
      </c>
      <c r="H2328" s="348">
        <v>8640</v>
      </c>
      <c r="I2328" s="355">
        <v>7.5185025649058226E-2</v>
      </c>
      <c r="J2328" s="355">
        <v>6.2654188040881854E-4</v>
      </c>
      <c r="K2328" s="355">
        <v>0</v>
      </c>
      <c r="M2328" s="364"/>
      <c r="N2328" s="364"/>
    </row>
    <row r="2329" spans="2:14" s="358" customFormat="1" x14ac:dyDescent="0.2">
      <c r="B2329" s="305">
        <v>41372.378472222219</v>
      </c>
      <c r="C2329" s="117" t="s">
        <v>621</v>
      </c>
      <c r="D2329" s="117" t="s">
        <v>554</v>
      </c>
      <c r="E2329" s="116"/>
      <c r="F2329" s="348">
        <v>4</v>
      </c>
      <c r="G2329" s="348">
        <v>205</v>
      </c>
      <c r="H2329" s="348">
        <v>820</v>
      </c>
      <c r="I2329" s="355">
        <v>7.1356158602115449E-3</v>
      </c>
      <c r="J2329" s="355">
        <v>3.4807882244934363E-5</v>
      </c>
      <c r="K2329" s="355">
        <v>0</v>
      </c>
      <c r="M2329" s="364"/>
      <c r="N2329" s="364"/>
    </row>
    <row r="2330" spans="2:14" s="358" customFormat="1" x14ac:dyDescent="0.2">
      <c r="B2330" s="305">
        <v>41372.46875</v>
      </c>
      <c r="C2330" s="117" t="s">
        <v>592</v>
      </c>
      <c r="D2330" s="117" t="s">
        <v>554</v>
      </c>
      <c r="E2330" s="116"/>
      <c r="F2330" s="348">
        <v>17</v>
      </c>
      <c r="G2330" s="348">
        <v>170</v>
      </c>
      <c r="H2330" s="348">
        <v>2890</v>
      </c>
      <c r="I2330" s="355">
        <v>2.514869492196508E-2</v>
      </c>
      <c r="J2330" s="355">
        <v>1.4793349954097106E-4</v>
      </c>
      <c r="K2330" s="355">
        <v>0</v>
      </c>
      <c r="M2330" s="364"/>
      <c r="N2330" s="364"/>
    </row>
    <row r="2331" spans="2:14" s="358" customFormat="1" x14ac:dyDescent="0.2">
      <c r="B2331" s="305">
        <v>41372.44027777778</v>
      </c>
      <c r="C2331" s="117" t="s">
        <v>688</v>
      </c>
      <c r="D2331" s="117" t="s">
        <v>554</v>
      </c>
      <c r="E2331" s="116"/>
      <c r="F2331" s="348">
        <v>1</v>
      </c>
      <c r="G2331" s="348">
        <v>42</v>
      </c>
      <c r="H2331" s="348">
        <v>42</v>
      </c>
      <c r="I2331" s="355">
        <v>3.6548276357181085E-4</v>
      </c>
      <c r="J2331" s="355">
        <v>8.7019705612335906E-6</v>
      </c>
      <c r="K2331" s="355">
        <v>0</v>
      </c>
      <c r="M2331" s="364"/>
      <c r="N2331" s="364"/>
    </row>
    <row r="2332" spans="2:14" s="358" customFormat="1" x14ac:dyDescent="0.2">
      <c r="B2332" s="305">
        <v>41372.388888888891</v>
      </c>
      <c r="C2332" s="117" t="s">
        <v>784</v>
      </c>
      <c r="D2332" s="117" t="s">
        <v>542</v>
      </c>
      <c r="E2332" s="116"/>
      <c r="F2332" s="348">
        <v>90</v>
      </c>
      <c r="G2332" s="348">
        <v>65</v>
      </c>
      <c r="H2332" s="348">
        <v>5850</v>
      </c>
      <c r="I2332" s="355">
        <v>2.0378375930525414E-2</v>
      </c>
      <c r="J2332" s="355">
        <v>3.1351347585423711E-4</v>
      </c>
      <c r="K2332" s="355">
        <v>0</v>
      </c>
      <c r="M2332" s="364"/>
      <c r="N2332" s="364"/>
    </row>
    <row r="2333" spans="2:14" s="358" customFormat="1" x14ac:dyDescent="0.2">
      <c r="B2333" s="305">
        <v>41372.400694444441</v>
      </c>
      <c r="C2333" s="117" t="s">
        <v>761</v>
      </c>
      <c r="D2333" s="117" t="s">
        <v>554</v>
      </c>
      <c r="E2333" s="116"/>
      <c r="F2333" s="348">
        <v>10</v>
      </c>
      <c r="G2333" s="348">
        <v>145</v>
      </c>
      <c r="H2333" s="348">
        <v>1450</v>
      </c>
      <c r="I2333" s="355">
        <v>1.2617857313788708E-2</v>
      </c>
      <c r="J2333" s="355">
        <v>8.701970561233591E-5</v>
      </c>
      <c r="K2333" s="355">
        <v>0</v>
      </c>
      <c r="M2333" s="364"/>
      <c r="N2333" s="364"/>
    </row>
    <row r="2334" spans="2:14" s="358" customFormat="1" x14ac:dyDescent="0.2">
      <c r="B2334" s="305">
        <v>41372.385416666664</v>
      </c>
      <c r="C2334" s="117" t="s">
        <v>598</v>
      </c>
      <c r="D2334" s="117" t="s">
        <v>551</v>
      </c>
      <c r="E2334" s="116"/>
      <c r="F2334" s="348">
        <v>52</v>
      </c>
      <c r="G2334" s="348">
        <v>45</v>
      </c>
      <c r="H2334" s="348">
        <v>2340</v>
      </c>
      <c r="I2334" s="355">
        <v>9.0612154807381412E-3</v>
      </c>
      <c r="J2334" s="355">
        <v>2.0136034401640313E-4</v>
      </c>
      <c r="K2334" s="355">
        <v>0</v>
      </c>
      <c r="M2334" s="364"/>
      <c r="N2334" s="364"/>
    </row>
    <row r="2335" spans="2:14" s="358" customFormat="1" x14ac:dyDescent="0.2">
      <c r="B2335" s="305">
        <v>41369.395833333336</v>
      </c>
      <c r="C2335" s="117" t="s">
        <v>759</v>
      </c>
      <c r="D2335" s="117" t="s">
        <v>542</v>
      </c>
      <c r="E2335" s="116"/>
      <c r="F2335" s="348">
        <v>112</v>
      </c>
      <c r="G2335" s="348">
        <v>60</v>
      </c>
      <c r="H2335" s="348">
        <v>6720</v>
      </c>
      <c r="I2335" s="355">
        <v>2.3409006197116371E-2</v>
      </c>
      <c r="J2335" s="355">
        <v>3.9015010328527288E-4</v>
      </c>
      <c r="K2335" s="355">
        <v>0</v>
      </c>
      <c r="M2335" s="364"/>
      <c r="N2335" s="364"/>
    </row>
    <row r="2336" spans="2:14" s="358" customFormat="1" x14ac:dyDescent="0.2">
      <c r="B2336" s="305">
        <v>41372.40625</v>
      </c>
      <c r="C2336" s="117" t="s">
        <v>773</v>
      </c>
      <c r="D2336" s="117" t="s">
        <v>542</v>
      </c>
      <c r="E2336" s="116"/>
      <c r="F2336" s="348">
        <v>295</v>
      </c>
      <c r="G2336" s="348">
        <v>410</v>
      </c>
      <c r="H2336" s="348">
        <v>120950</v>
      </c>
      <c r="I2336" s="355">
        <v>0.42132727671744424</v>
      </c>
      <c r="J2336" s="355">
        <v>1.0276275041888885E-3</v>
      </c>
      <c r="K2336" s="355">
        <v>0</v>
      </c>
      <c r="M2336" s="364"/>
      <c r="N2336" s="364"/>
    </row>
    <row r="2337" spans="2:14" s="358" customFormat="1" x14ac:dyDescent="0.2">
      <c r="B2337" s="305">
        <v>41357.444444444445</v>
      </c>
      <c r="C2337" s="117" t="s">
        <v>608</v>
      </c>
      <c r="D2337" s="117" t="s">
        <v>554</v>
      </c>
      <c r="E2337" s="116"/>
      <c r="F2337" s="348">
        <v>9</v>
      </c>
      <c r="G2337" s="348">
        <v>80</v>
      </c>
      <c r="H2337" s="348">
        <v>720</v>
      </c>
      <c r="I2337" s="355">
        <v>6.2654188040881858E-3</v>
      </c>
      <c r="J2337" s="355">
        <v>7.8317735051102317E-5</v>
      </c>
      <c r="K2337" s="355">
        <v>0</v>
      </c>
      <c r="M2337" s="364"/>
      <c r="N2337" s="364"/>
    </row>
    <row r="2338" spans="2:14" s="358" customFormat="1" x14ac:dyDescent="0.2">
      <c r="B2338" s="305">
        <v>41357.551388888889</v>
      </c>
      <c r="C2338" s="117" t="s">
        <v>608</v>
      </c>
      <c r="D2338" s="117" t="s">
        <v>554</v>
      </c>
      <c r="E2338" s="116"/>
      <c r="F2338" s="348">
        <v>2</v>
      </c>
      <c r="G2338" s="348">
        <v>46</v>
      </c>
      <c r="H2338" s="348">
        <v>92</v>
      </c>
      <c r="I2338" s="355">
        <v>8.0058129163349044E-4</v>
      </c>
      <c r="J2338" s="355">
        <v>1.7403941122467181E-5</v>
      </c>
      <c r="K2338" s="355">
        <v>0</v>
      </c>
      <c r="M2338" s="364"/>
      <c r="N2338" s="364"/>
    </row>
    <row r="2339" spans="2:14" s="358" customFormat="1" x14ac:dyDescent="0.2">
      <c r="B2339" s="305">
        <v>41359.416666666664</v>
      </c>
      <c r="C2339" s="117" t="s">
        <v>659</v>
      </c>
      <c r="D2339" s="117" t="s">
        <v>551</v>
      </c>
      <c r="E2339" s="116"/>
      <c r="F2339" s="348">
        <v>26</v>
      </c>
      <c r="G2339" s="348">
        <v>150</v>
      </c>
      <c r="H2339" s="348">
        <v>3900</v>
      </c>
      <c r="I2339" s="355">
        <v>1.5102025801230235E-2</v>
      </c>
      <c r="J2339" s="355">
        <v>1.0068017200820156E-4</v>
      </c>
      <c r="K2339" s="355">
        <v>0</v>
      </c>
      <c r="M2339" s="364"/>
      <c r="N2339" s="364"/>
    </row>
    <row r="2340" spans="2:14" s="358" customFormat="1" x14ac:dyDescent="0.2">
      <c r="B2340" s="305">
        <v>41373.40625</v>
      </c>
      <c r="C2340" s="117" t="s">
        <v>618</v>
      </c>
      <c r="D2340" s="117" t="s">
        <v>551</v>
      </c>
      <c r="E2340" s="116"/>
      <c r="F2340" s="348">
        <v>6</v>
      </c>
      <c r="G2340" s="348">
        <v>120</v>
      </c>
      <c r="H2340" s="348">
        <v>720</v>
      </c>
      <c r="I2340" s="355">
        <v>2.7880663017655818E-3</v>
      </c>
      <c r="J2340" s="355">
        <v>2.3233885848046514E-5</v>
      </c>
      <c r="K2340" s="355">
        <v>0</v>
      </c>
      <c r="M2340" s="364"/>
      <c r="N2340" s="364"/>
    </row>
    <row r="2341" spans="2:14" s="358" customFormat="1" x14ac:dyDescent="0.2">
      <c r="B2341" s="305">
        <v>41374.399305555555</v>
      </c>
      <c r="C2341" s="117" t="s">
        <v>744</v>
      </c>
      <c r="D2341" s="117" t="s">
        <v>554</v>
      </c>
      <c r="E2341" s="116"/>
      <c r="F2341" s="348">
        <v>136</v>
      </c>
      <c r="G2341" s="348">
        <v>340</v>
      </c>
      <c r="H2341" s="348">
        <v>46240</v>
      </c>
      <c r="I2341" s="355">
        <v>0.40237911875144128</v>
      </c>
      <c r="J2341" s="355">
        <v>1.1834679963277684E-3</v>
      </c>
      <c r="K2341" s="355">
        <v>0</v>
      </c>
      <c r="M2341" s="364"/>
      <c r="N2341" s="364"/>
    </row>
    <row r="2342" spans="2:14" s="358" customFormat="1" x14ac:dyDescent="0.2">
      <c r="B2342" s="305">
        <v>41373.409722222219</v>
      </c>
      <c r="C2342" s="117" t="s">
        <v>633</v>
      </c>
      <c r="D2342" s="117" t="s">
        <v>554</v>
      </c>
      <c r="E2342" s="116"/>
      <c r="F2342" s="348">
        <v>19</v>
      </c>
      <c r="G2342" s="348">
        <v>300</v>
      </c>
      <c r="H2342" s="348">
        <v>5700</v>
      </c>
      <c r="I2342" s="355">
        <v>4.9601232199031474E-2</v>
      </c>
      <c r="J2342" s="355">
        <v>1.6533744066343824E-4</v>
      </c>
      <c r="K2342" s="355">
        <v>0</v>
      </c>
      <c r="M2342" s="364"/>
      <c r="N2342" s="364"/>
    </row>
    <row r="2343" spans="2:14" s="358" customFormat="1" x14ac:dyDescent="0.2">
      <c r="B2343" s="305">
        <v>41374.415972222225</v>
      </c>
      <c r="C2343" s="117" t="s">
        <v>820</v>
      </c>
      <c r="D2343" s="117" t="s">
        <v>554</v>
      </c>
      <c r="E2343" s="116"/>
      <c r="F2343" s="348">
        <v>281</v>
      </c>
      <c r="G2343" s="348">
        <v>322.6761565836299</v>
      </c>
      <c r="H2343" s="348">
        <v>90672</v>
      </c>
      <c r="I2343" s="355">
        <v>0.78902507472817218</v>
      </c>
      <c r="J2343" s="355">
        <v>2.445253727706639E-3</v>
      </c>
      <c r="K2343" s="355">
        <v>0</v>
      </c>
      <c r="M2343" s="364"/>
      <c r="N2343" s="364"/>
    </row>
    <row r="2344" spans="2:14" s="358" customFormat="1" x14ac:dyDescent="0.2">
      <c r="B2344" s="305">
        <v>41375.399305555555</v>
      </c>
      <c r="C2344" s="117" t="s">
        <v>666</v>
      </c>
      <c r="D2344" s="117" t="s">
        <v>554</v>
      </c>
      <c r="E2344" s="116"/>
      <c r="F2344" s="348">
        <v>151</v>
      </c>
      <c r="G2344" s="348">
        <v>292</v>
      </c>
      <c r="H2344" s="348">
        <v>44092</v>
      </c>
      <c r="I2344" s="355">
        <v>0.38368728598591151</v>
      </c>
      <c r="J2344" s="355">
        <v>1.3139975547462723E-3</v>
      </c>
      <c r="K2344" s="355">
        <v>0</v>
      </c>
      <c r="M2344" s="364"/>
      <c r="N2344" s="364"/>
    </row>
    <row r="2345" spans="2:14" s="358" customFormat="1" x14ac:dyDescent="0.2">
      <c r="B2345" s="305">
        <v>41373.353125000001</v>
      </c>
      <c r="C2345" s="117" t="s">
        <v>660</v>
      </c>
      <c r="D2345" s="117" t="s">
        <v>551</v>
      </c>
      <c r="E2345" s="116"/>
      <c r="F2345" s="348">
        <v>175</v>
      </c>
      <c r="G2345" s="348">
        <v>441</v>
      </c>
      <c r="H2345" s="348">
        <v>77175</v>
      </c>
      <c r="I2345" s="355">
        <v>0.29884585672049829</v>
      </c>
      <c r="J2345" s="355">
        <v>6.7765500390135666E-4</v>
      </c>
      <c r="K2345" s="355">
        <v>0</v>
      </c>
      <c r="M2345" s="364"/>
      <c r="N2345" s="364"/>
    </row>
    <row r="2346" spans="2:14" s="358" customFormat="1" x14ac:dyDescent="0.2">
      <c r="B2346" s="305">
        <v>41375.357638888891</v>
      </c>
      <c r="C2346" s="117" t="s">
        <v>670</v>
      </c>
      <c r="D2346" s="117" t="s">
        <v>551</v>
      </c>
      <c r="E2346" s="116"/>
      <c r="F2346" s="348">
        <v>65</v>
      </c>
      <c r="G2346" s="348">
        <v>365</v>
      </c>
      <c r="H2346" s="348">
        <v>23725</v>
      </c>
      <c r="I2346" s="355">
        <v>9.187065695748392E-2</v>
      </c>
      <c r="J2346" s="355">
        <v>2.517004300205039E-4</v>
      </c>
      <c r="K2346" s="355">
        <v>0</v>
      </c>
      <c r="M2346" s="364"/>
      <c r="N2346" s="364"/>
    </row>
    <row r="2347" spans="2:14" s="358" customFormat="1" x14ac:dyDescent="0.2">
      <c r="B2347" s="305">
        <v>41375.357638888891</v>
      </c>
      <c r="C2347" s="117" t="s">
        <v>633</v>
      </c>
      <c r="D2347" s="117" t="s">
        <v>554</v>
      </c>
      <c r="E2347" s="116"/>
      <c r="F2347" s="348">
        <v>113</v>
      </c>
      <c r="G2347" s="348">
        <v>295</v>
      </c>
      <c r="H2347" s="348">
        <v>33335</v>
      </c>
      <c r="I2347" s="355">
        <v>0.29008018865872176</v>
      </c>
      <c r="J2347" s="355">
        <v>9.8332267341939578E-4</v>
      </c>
      <c r="K2347" s="355">
        <v>0</v>
      </c>
      <c r="M2347" s="364"/>
      <c r="N2347" s="364"/>
    </row>
    <row r="2348" spans="2:14" s="358" customFormat="1" x14ac:dyDescent="0.2">
      <c r="B2348" s="305">
        <v>41373.388888888891</v>
      </c>
      <c r="C2348" s="117" t="s">
        <v>726</v>
      </c>
      <c r="D2348" s="117" t="s">
        <v>554</v>
      </c>
      <c r="E2348" s="116"/>
      <c r="F2348" s="348">
        <v>44</v>
      </c>
      <c r="G2348" s="348">
        <v>250</v>
      </c>
      <c r="H2348" s="348">
        <v>11000</v>
      </c>
      <c r="I2348" s="355">
        <v>9.5721676173569512E-2</v>
      </c>
      <c r="J2348" s="355">
        <v>3.8288670469427801E-4</v>
      </c>
      <c r="K2348" s="355">
        <v>0</v>
      </c>
      <c r="M2348" s="364"/>
      <c r="N2348" s="364"/>
    </row>
    <row r="2349" spans="2:14" s="358" customFormat="1" x14ac:dyDescent="0.2">
      <c r="B2349" s="305">
        <v>41373.354166666664</v>
      </c>
      <c r="C2349" s="117" t="s">
        <v>615</v>
      </c>
      <c r="D2349" s="117" t="s">
        <v>554</v>
      </c>
      <c r="E2349" s="116"/>
      <c r="F2349" s="348">
        <v>542</v>
      </c>
      <c r="G2349" s="348">
        <v>368.96678966789671</v>
      </c>
      <c r="H2349" s="348">
        <v>199980</v>
      </c>
      <c r="I2349" s="355">
        <v>1.7402200728354935</v>
      </c>
      <c r="J2349" s="355">
        <v>4.7164680441886065E-3</v>
      </c>
      <c r="K2349" s="355">
        <v>0</v>
      </c>
      <c r="M2349" s="364"/>
      <c r="N2349" s="364"/>
    </row>
    <row r="2350" spans="2:14" s="358" customFormat="1" x14ac:dyDescent="0.2">
      <c r="B2350" s="305">
        <v>41375.416666666664</v>
      </c>
      <c r="C2350" s="117" t="s">
        <v>656</v>
      </c>
      <c r="D2350" s="117" t="s">
        <v>554</v>
      </c>
      <c r="E2350" s="116"/>
      <c r="F2350" s="348">
        <v>2</v>
      </c>
      <c r="G2350" s="348">
        <v>110</v>
      </c>
      <c r="H2350" s="348">
        <v>220</v>
      </c>
      <c r="I2350" s="355">
        <v>1.91443352347139E-3</v>
      </c>
      <c r="J2350" s="355">
        <v>1.7403941122467181E-5</v>
      </c>
      <c r="K2350" s="355">
        <v>0</v>
      </c>
      <c r="M2350" s="364"/>
      <c r="N2350" s="364"/>
    </row>
    <row r="2351" spans="2:14" s="358" customFormat="1" x14ac:dyDescent="0.2">
      <c r="B2351" s="305">
        <v>41373.378472222219</v>
      </c>
      <c r="C2351" s="117" t="s">
        <v>611</v>
      </c>
      <c r="D2351" s="117" t="s">
        <v>551</v>
      </c>
      <c r="E2351" s="116"/>
      <c r="F2351" s="348">
        <v>77</v>
      </c>
      <c r="G2351" s="348">
        <v>275</v>
      </c>
      <c r="H2351" s="348">
        <v>21175</v>
      </c>
      <c r="I2351" s="355">
        <v>8.1996255472064156E-2</v>
      </c>
      <c r="J2351" s="355">
        <v>2.9816820171659695E-4</v>
      </c>
      <c r="K2351" s="355">
        <v>0</v>
      </c>
      <c r="M2351" s="364"/>
      <c r="N2351" s="364"/>
    </row>
    <row r="2352" spans="2:14" s="358" customFormat="1" x14ac:dyDescent="0.2">
      <c r="B2352" s="305">
        <v>41373.378472222219</v>
      </c>
      <c r="C2352" s="117" t="s">
        <v>657</v>
      </c>
      <c r="D2352" s="117" t="s">
        <v>551</v>
      </c>
      <c r="E2352" s="116"/>
      <c r="F2352" s="348">
        <v>32</v>
      </c>
      <c r="G2352" s="348">
        <v>325</v>
      </c>
      <c r="H2352" s="348">
        <v>10400</v>
      </c>
      <c r="I2352" s="355">
        <v>4.0272068803280624E-2</v>
      </c>
      <c r="J2352" s="355">
        <v>1.2391405785624807E-4</v>
      </c>
      <c r="K2352" s="355">
        <v>0</v>
      </c>
      <c r="M2352" s="364"/>
      <c r="N2352" s="364"/>
    </row>
    <row r="2353" spans="2:14" s="358" customFormat="1" x14ac:dyDescent="0.2">
      <c r="B2353" s="305">
        <v>41373.354166666664</v>
      </c>
      <c r="C2353" s="117" t="s">
        <v>669</v>
      </c>
      <c r="D2353" s="117" t="s">
        <v>554</v>
      </c>
      <c r="E2353" s="116"/>
      <c r="F2353" s="348">
        <v>5</v>
      </c>
      <c r="G2353" s="348">
        <v>125</v>
      </c>
      <c r="H2353" s="348">
        <v>625</v>
      </c>
      <c r="I2353" s="355">
        <v>5.4387316007709942E-3</v>
      </c>
      <c r="J2353" s="355">
        <v>4.3509852806167955E-5</v>
      </c>
      <c r="K2353" s="355">
        <v>0</v>
      </c>
      <c r="M2353" s="364"/>
      <c r="N2353" s="364"/>
    </row>
    <row r="2354" spans="2:14" s="358" customFormat="1" x14ac:dyDescent="0.2">
      <c r="B2354" s="305">
        <v>41374.395833333336</v>
      </c>
      <c r="C2354" s="117" t="s">
        <v>733</v>
      </c>
      <c r="D2354" s="117" t="s">
        <v>551</v>
      </c>
      <c r="E2354" s="116"/>
      <c r="F2354" s="348">
        <v>56</v>
      </c>
      <c r="G2354" s="348">
        <v>180</v>
      </c>
      <c r="H2354" s="348">
        <v>10080</v>
      </c>
      <c r="I2354" s="355">
        <v>3.9032928224718141E-2</v>
      </c>
      <c r="J2354" s="355">
        <v>2.1684960124843412E-4</v>
      </c>
      <c r="K2354" s="355">
        <v>0</v>
      </c>
      <c r="M2354" s="364"/>
      <c r="N2354" s="364"/>
    </row>
    <row r="2355" spans="2:14" s="358" customFormat="1" x14ac:dyDescent="0.2">
      <c r="B2355" s="305">
        <v>41374.482638888891</v>
      </c>
      <c r="C2355" s="117" t="s">
        <v>705</v>
      </c>
      <c r="D2355" s="117" t="s">
        <v>554</v>
      </c>
      <c r="E2355" s="116"/>
      <c r="F2355" s="348">
        <v>3</v>
      </c>
      <c r="G2355" s="348">
        <v>195</v>
      </c>
      <c r="H2355" s="348">
        <v>585</v>
      </c>
      <c r="I2355" s="355">
        <v>5.0906527783216513E-3</v>
      </c>
      <c r="J2355" s="355">
        <v>2.6105911683700774E-5</v>
      </c>
      <c r="K2355" s="355">
        <v>0</v>
      </c>
      <c r="M2355" s="364"/>
      <c r="N2355" s="364"/>
    </row>
    <row r="2356" spans="2:14" s="358" customFormat="1" x14ac:dyDescent="0.2">
      <c r="B2356" s="305">
        <v>41374.590277777781</v>
      </c>
      <c r="C2356" s="117" t="s">
        <v>733</v>
      </c>
      <c r="D2356" s="117" t="s">
        <v>551</v>
      </c>
      <c r="E2356" s="116"/>
      <c r="F2356" s="348">
        <v>14</v>
      </c>
      <c r="G2356" s="348">
        <v>62</v>
      </c>
      <c r="H2356" s="348">
        <v>868</v>
      </c>
      <c r="I2356" s="355">
        <v>3.3611688193507291E-3</v>
      </c>
      <c r="J2356" s="355">
        <v>5.421240031210853E-5</v>
      </c>
      <c r="K2356" s="355">
        <v>0</v>
      </c>
      <c r="M2356" s="364"/>
      <c r="N2356" s="364"/>
    </row>
    <row r="2357" spans="2:14" s="358" customFormat="1" x14ac:dyDescent="0.2">
      <c r="B2357" s="305">
        <v>41374.399305555555</v>
      </c>
      <c r="C2357" s="117" t="s">
        <v>670</v>
      </c>
      <c r="D2357" s="117" t="s">
        <v>551</v>
      </c>
      <c r="E2357" s="116"/>
      <c r="F2357" s="348">
        <v>93</v>
      </c>
      <c r="G2357" s="348">
        <v>260</v>
      </c>
      <c r="H2357" s="348">
        <v>24180</v>
      </c>
      <c r="I2357" s="355">
        <v>9.3632559967627454E-2</v>
      </c>
      <c r="J2357" s="355">
        <v>3.6012523064472097E-4</v>
      </c>
      <c r="K2357" s="355">
        <v>0</v>
      </c>
      <c r="M2357" s="364"/>
      <c r="N2357" s="364"/>
    </row>
    <row r="2358" spans="2:14" s="358" customFormat="1" x14ac:dyDescent="0.2">
      <c r="B2358" s="305">
        <v>41374.416666666664</v>
      </c>
      <c r="C2358" s="117" t="s">
        <v>569</v>
      </c>
      <c r="D2358" s="117" t="s">
        <v>551</v>
      </c>
      <c r="E2358" s="116"/>
      <c r="F2358" s="348">
        <v>2</v>
      </c>
      <c r="G2358" s="348">
        <v>190</v>
      </c>
      <c r="H2358" s="348">
        <v>380</v>
      </c>
      <c r="I2358" s="355">
        <v>1.4714794370429458E-3</v>
      </c>
      <c r="J2358" s="355">
        <v>7.7446286160155041E-6</v>
      </c>
      <c r="K2358" s="355">
        <v>0</v>
      </c>
      <c r="M2358" s="364"/>
      <c r="N2358" s="364"/>
    </row>
    <row r="2359" spans="2:14" s="358" customFormat="1" x14ac:dyDescent="0.2">
      <c r="B2359" s="305">
        <v>41375.395833333336</v>
      </c>
      <c r="C2359" s="117" t="s">
        <v>592</v>
      </c>
      <c r="D2359" s="117" t="s">
        <v>554</v>
      </c>
      <c r="E2359" s="116"/>
      <c r="F2359" s="348">
        <v>290</v>
      </c>
      <c r="G2359" s="348">
        <v>271</v>
      </c>
      <c r="H2359" s="348">
        <v>78590</v>
      </c>
      <c r="I2359" s="355">
        <v>0.68388786640734789</v>
      </c>
      <c r="J2359" s="355">
        <v>2.5235714627577415E-3</v>
      </c>
      <c r="K2359" s="355">
        <v>0</v>
      </c>
      <c r="M2359" s="364"/>
      <c r="N2359" s="364"/>
    </row>
    <row r="2360" spans="2:14" s="358" customFormat="1" x14ac:dyDescent="0.2">
      <c r="B2360" s="305">
        <v>41373.451388888891</v>
      </c>
      <c r="C2360" s="117" t="s">
        <v>590</v>
      </c>
      <c r="D2360" s="117" t="s">
        <v>551</v>
      </c>
      <c r="E2360" s="116"/>
      <c r="F2360" s="348">
        <v>3</v>
      </c>
      <c r="G2360" s="348">
        <v>205</v>
      </c>
      <c r="H2360" s="348">
        <v>615</v>
      </c>
      <c r="I2360" s="355">
        <v>2.3814732994247678E-3</v>
      </c>
      <c r="J2360" s="355">
        <v>1.1616942924023257E-5</v>
      </c>
      <c r="K2360" s="355">
        <v>0</v>
      </c>
      <c r="M2360" s="364"/>
      <c r="N2360" s="364"/>
    </row>
    <row r="2361" spans="2:14" s="358" customFormat="1" x14ac:dyDescent="0.2">
      <c r="B2361" s="305">
        <v>41373.375</v>
      </c>
      <c r="C2361" s="117" t="s">
        <v>714</v>
      </c>
      <c r="D2361" s="117" t="s">
        <v>554</v>
      </c>
      <c r="E2361" s="116"/>
      <c r="F2361" s="348">
        <v>60</v>
      </c>
      <c r="G2361" s="348">
        <v>270</v>
      </c>
      <c r="H2361" s="348">
        <v>16200</v>
      </c>
      <c r="I2361" s="355">
        <v>0.14097192309198417</v>
      </c>
      <c r="J2361" s="355">
        <v>5.2211823367401549E-4</v>
      </c>
      <c r="K2361" s="355">
        <v>0</v>
      </c>
      <c r="M2361" s="364"/>
      <c r="N2361" s="364"/>
    </row>
    <row r="2362" spans="2:14" s="358" customFormat="1" x14ac:dyDescent="0.2">
      <c r="B2362" s="305">
        <v>41373.375</v>
      </c>
      <c r="C2362" s="117" t="s">
        <v>602</v>
      </c>
      <c r="D2362" s="117" t="s">
        <v>542</v>
      </c>
      <c r="E2362" s="116"/>
      <c r="F2362" s="348">
        <v>32</v>
      </c>
      <c r="G2362" s="348">
        <v>375</v>
      </c>
      <c r="H2362" s="348">
        <v>12000</v>
      </c>
      <c r="I2362" s="355">
        <v>4.1801796780564948E-2</v>
      </c>
      <c r="J2362" s="355">
        <v>1.1147145808150654E-4</v>
      </c>
      <c r="K2362" s="355">
        <v>0</v>
      </c>
      <c r="M2362" s="364"/>
      <c r="N2362" s="364"/>
    </row>
    <row r="2363" spans="2:14" s="358" customFormat="1" x14ac:dyDescent="0.2">
      <c r="B2363" s="305">
        <v>41375.354166666664</v>
      </c>
      <c r="C2363" s="117" t="s">
        <v>794</v>
      </c>
      <c r="D2363" s="117" t="s">
        <v>542</v>
      </c>
      <c r="E2363" s="116"/>
      <c r="F2363" s="348">
        <v>33</v>
      </c>
      <c r="G2363" s="348">
        <v>295</v>
      </c>
      <c r="H2363" s="348">
        <v>9735</v>
      </c>
      <c r="I2363" s="355">
        <v>3.391170763823332E-2</v>
      </c>
      <c r="J2363" s="355">
        <v>1.1495494114655362E-4</v>
      </c>
      <c r="K2363" s="355">
        <v>0</v>
      </c>
      <c r="M2363" s="364"/>
      <c r="N2363" s="364"/>
    </row>
    <row r="2364" spans="2:14" s="358" customFormat="1" x14ac:dyDescent="0.2">
      <c r="B2364" s="305">
        <v>41373.60833333333</v>
      </c>
      <c r="C2364" s="117" t="s">
        <v>590</v>
      </c>
      <c r="D2364" s="117" t="s">
        <v>551</v>
      </c>
      <c r="E2364" s="116"/>
      <c r="F2364" s="348">
        <v>1</v>
      </c>
      <c r="G2364" s="348">
        <v>24</v>
      </c>
      <c r="H2364" s="348">
        <v>24</v>
      </c>
      <c r="I2364" s="355">
        <v>9.2935543392186056E-5</v>
      </c>
      <c r="J2364" s="355">
        <v>3.872314308007752E-6</v>
      </c>
      <c r="K2364" s="355">
        <v>0</v>
      </c>
      <c r="M2364" s="364"/>
      <c r="N2364" s="364"/>
    </row>
    <row r="2365" spans="2:14" s="358" customFormat="1" x14ac:dyDescent="0.2">
      <c r="B2365" s="305">
        <v>41374.395833333336</v>
      </c>
      <c r="C2365" s="117" t="s">
        <v>794</v>
      </c>
      <c r="D2365" s="117" t="s">
        <v>542</v>
      </c>
      <c r="E2365" s="116"/>
      <c r="F2365" s="348">
        <v>82</v>
      </c>
      <c r="G2365" s="348">
        <v>275</v>
      </c>
      <c r="H2365" s="348">
        <v>22550</v>
      </c>
      <c r="I2365" s="355">
        <v>7.8552543116811632E-2</v>
      </c>
      <c r="J2365" s="355">
        <v>2.8564561133386049E-4</v>
      </c>
      <c r="K2365" s="355">
        <v>0</v>
      </c>
      <c r="M2365" s="364"/>
      <c r="N2365" s="364"/>
    </row>
    <row r="2366" spans="2:14" s="358" customFormat="1" x14ac:dyDescent="0.2">
      <c r="B2366" s="305">
        <v>41374.375</v>
      </c>
      <c r="C2366" s="117" t="s">
        <v>590</v>
      </c>
      <c r="D2366" s="117" t="s">
        <v>551</v>
      </c>
      <c r="E2366" s="116"/>
      <c r="F2366" s="348">
        <v>92</v>
      </c>
      <c r="G2366" s="348">
        <v>160</v>
      </c>
      <c r="H2366" s="348">
        <v>14720</v>
      </c>
      <c r="I2366" s="355">
        <v>5.7000466613874118E-2</v>
      </c>
      <c r="J2366" s="355">
        <v>3.562529163367132E-4</v>
      </c>
      <c r="K2366" s="355">
        <v>0</v>
      </c>
      <c r="M2366" s="364"/>
      <c r="N2366" s="364"/>
    </row>
    <row r="2367" spans="2:14" s="358" customFormat="1" x14ac:dyDescent="0.2">
      <c r="B2367" s="305">
        <v>41374.583333333336</v>
      </c>
      <c r="C2367" s="117" t="s">
        <v>563</v>
      </c>
      <c r="D2367" s="117" t="s">
        <v>551</v>
      </c>
      <c r="E2367" s="116"/>
      <c r="F2367" s="348">
        <v>1</v>
      </c>
      <c r="G2367" s="348">
        <v>43</v>
      </c>
      <c r="H2367" s="348">
        <v>43</v>
      </c>
      <c r="I2367" s="355">
        <v>1.6650951524433335E-4</v>
      </c>
      <c r="J2367" s="355">
        <v>3.872314308007752E-6</v>
      </c>
      <c r="K2367" s="355">
        <v>0</v>
      </c>
      <c r="M2367" s="364"/>
      <c r="N2367" s="364"/>
    </row>
    <row r="2368" spans="2:14" s="358" customFormat="1" x14ac:dyDescent="0.2">
      <c r="B2368" s="305">
        <v>41373.429166666669</v>
      </c>
      <c r="C2368" s="117" t="s">
        <v>776</v>
      </c>
      <c r="D2368" s="117" t="s">
        <v>554</v>
      </c>
      <c r="E2368" s="116"/>
      <c r="F2368" s="348">
        <v>1</v>
      </c>
      <c r="G2368" s="348">
        <v>92</v>
      </c>
      <c r="H2368" s="348">
        <v>92</v>
      </c>
      <c r="I2368" s="355">
        <v>8.0058129163349044E-4</v>
      </c>
      <c r="J2368" s="355">
        <v>8.7019705612335906E-6</v>
      </c>
      <c r="K2368" s="355">
        <v>0</v>
      </c>
      <c r="M2368" s="364"/>
      <c r="N2368" s="364"/>
    </row>
    <row r="2369" spans="2:14" s="358" customFormat="1" x14ac:dyDescent="0.2">
      <c r="B2369" s="305">
        <v>41374.506944444445</v>
      </c>
      <c r="C2369" s="117" t="s">
        <v>587</v>
      </c>
      <c r="D2369" s="117" t="s">
        <v>554</v>
      </c>
      <c r="E2369" s="116"/>
      <c r="F2369" s="348">
        <v>89</v>
      </c>
      <c r="G2369" s="348">
        <v>123</v>
      </c>
      <c r="H2369" s="348">
        <v>10947</v>
      </c>
      <c r="I2369" s="355">
        <v>9.5260471733824126E-2</v>
      </c>
      <c r="J2369" s="355">
        <v>7.7447537994978968E-4</v>
      </c>
      <c r="K2369" s="355">
        <v>0</v>
      </c>
      <c r="M2369" s="364"/>
      <c r="N2369" s="364"/>
    </row>
    <row r="2370" spans="2:14" s="358" customFormat="1" x14ac:dyDescent="0.2">
      <c r="B2370" s="305">
        <v>41374.493055555555</v>
      </c>
      <c r="C2370" s="117" t="s">
        <v>737</v>
      </c>
      <c r="D2370" s="117" t="s">
        <v>542</v>
      </c>
      <c r="E2370" s="116"/>
      <c r="F2370" s="348">
        <v>68</v>
      </c>
      <c r="G2370" s="348">
        <v>170</v>
      </c>
      <c r="H2370" s="348">
        <v>11560</v>
      </c>
      <c r="I2370" s="355">
        <v>4.0269064231944235E-2</v>
      </c>
      <c r="J2370" s="355">
        <v>2.3687684842320139E-4</v>
      </c>
      <c r="K2370" s="355">
        <v>0</v>
      </c>
      <c r="M2370" s="364"/>
      <c r="N2370" s="364"/>
    </row>
    <row r="2371" spans="2:14" s="358" customFormat="1" x14ac:dyDescent="0.2">
      <c r="B2371" s="305">
        <v>41373.515277777777</v>
      </c>
      <c r="C2371" s="117" t="s">
        <v>776</v>
      </c>
      <c r="D2371" s="117" t="s">
        <v>554</v>
      </c>
      <c r="E2371" s="116"/>
      <c r="F2371" s="348">
        <v>9</v>
      </c>
      <c r="G2371" s="348">
        <v>43</v>
      </c>
      <c r="H2371" s="348">
        <v>387</v>
      </c>
      <c r="I2371" s="355">
        <v>3.3676626071974E-3</v>
      </c>
      <c r="J2371" s="355">
        <v>7.8317735051102317E-5</v>
      </c>
      <c r="K2371" s="355">
        <v>0</v>
      </c>
      <c r="M2371" s="364"/>
      <c r="N2371" s="364"/>
    </row>
    <row r="2372" spans="2:14" s="358" customFormat="1" x14ac:dyDescent="0.2">
      <c r="B2372" s="305">
        <v>41375.375</v>
      </c>
      <c r="C2372" s="117" t="s">
        <v>562</v>
      </c>
      <c r="D2372" s="117" t="s">
        <v>554</v>
      </c>
      <c r="E2372" s="116"/>
      <c r="F2372" s="348">
        <v>30</v>
      </c>
      <c r="G2372" s="348">
        <v>212</v>
      </c>
      <c r="H2372" s="348">
        <v>6360</v>
      </c>
      <c r="I2372" s="355">
        <v>5.5344532769445641E-2</v>
      </c>
      <c r="J2372" s="355">
        <v>2.6105911683700774E-4</v>
      </c>
      <c r="K2372" s="355">
        <v>0</v>
      </c>
      <c r="M2372" s="364"/>
      <c r="N2372" s="364"/>
    </row>
    <row r="2373" spans="2:14" s="358" customFormat="1" x14ac:dyDescent="0.2">
      <c r="B2373" s="305">
        <v>41373.375</v>
      </c>
      <c r="C2373" s="117" t="s">
        <v>672</v>
      </c>
      <c r="D2373" s="117" t="s">
        <v>551</v>
      </c>
      <c r="E2373" s="116"/>
      <c r="F2373" s="348">
        <v>5</v>
      </c>
      <c r="G2373" s="348">
        <v>270</v>
      </c>
      <c r="H2373" s="348">
        <v>1350</v>
      </c>
      <c r="I2373" s="355">
        <v>5.2276243158104656E-3</v>
      </c>
      <c r="J2373" s="355">
        <v>1.9361571540038763E-5</v>
      </c>
      <c r="K2373" s="355">
        <v>0</v>
      </c>
      <c r="M2373" s="364"/>
      <c r="N2373" s="364"/>
    </row>
    <row r="2374" spans="2:14" s="358" customFormat="1" x14ac:dyDescent="0.2">
      <c r="B2374" s="305">
        <v>41373.427083333336</v>
      </c>
      <c r="C2374" s="117" t="s">
        <v>672</v>
      </c>
      <c r="D2374" s="117" t="s">
        <v>551</v>
      </c>
      <c r="E2374" s="116"/>
      <c r="F2374" s="348">
        <v>2</v>
      </c>
      <c r="G2374" s="348">
        <v>60</v>
      </c>
      <c r="H2374" s="348">
        <v>120</v>
      </c>
      <c r="I2374" s="355">
        <v>4.6467771696093028E-4</v>
      </c>
      <c r="J2374" s="355">
        <v>7.7446286160155041E-6</v>
      </c>
      <c r="K2374" s="355">
        <v>0</v>
      </c>
      <c r="M2374" s="364"/>
      <c r="N2374" s="364"/>
    </row>
    <row r="2375" spans="2:14" s="358" customFormat="1" x14ac:dyDescent="0.2">
      <c r="B2375" s="305">
        <v>41373.572916666664</v>
      </c>
      <c r="C2375" s="117" t="s">
        <v>672</v>
      </c>
      <c r="D2375" s="117" t="s">
        <v>551</v>
      </c>
      <c r="E2375" s="116"/>
      <c r="F2375" s="348">
        <v>2</v>
      </c>
      <c r="G2375" s="348">
        <v>95</v>
      </c>
      <c r="H2375" s="348">
        <v>190</v>
      </c>
      <c r="I2375" s="355">
        <v>7.3573971852147291E-4</v>
      </c>
      <c r="J2375" s="355">
        <v>7.7446286160155041E-6</v>
      </c>
      <c r="K2375" s="355">
        <v>0</v>
      </c>
      <c r="M2375" s="364"/>
      <c r="N2375" s="364"/>
    </row>
    <row r="2376" spans="2:14" s="358" customFormat="1" x14ac:dyDescent="0.2">
      <c r="B2376" s="305">
        <v>41373.479166666664</v>
      </c>
      <c r="C2376" s="117" t="s">
        <v>776</v>
      </c>
      <c r="D2376" s="117" t="s">
        <v>554</v>
      </c>
      <c r="E2376" s="116"/>
      <c r="F2376" s="348">
        <v>1</v>
      </c>
      <c r="G2376" s="348">
        <v>65</v>
      </c>
      <c r="H2376" s="348">
        <v>65</v>
      </c>
      <c r="I2376" s="355">
        <v>5.6562808648018346E-4</v>
      </c>
      <c r="J2376" s="355">
        <v>8.7019705612335906E-6</v>
      </c>
      <c r="K2376" s="355">
        <v>0</v>
      </c>
      <c r="M2376" s="364"/>
      <c r="N2376" s="364"/>
    </row>
    <row r="2377" spans="2:14" s="358" customFormat="1" x14ac:dyDescent="0.2">
      <c r="B2377" s="305">
        <v>41374.408333333333</v>
      </c>
      <c r="C2377" s="117" t="s">
        <v>821</v>
      </c>
      <c r="D2377" s="117" t="s">
        <v>554</v>
      </c>
      <c r="E2377" s="116"/>
      <c r="F2377" s="348">
        <v>1</v>
      </c>
      <c r="G2377" s="348">
        <v>214</v>
      </c>
      <c r="H2377" s="348">
        <v>214</v>
      </c>
      <c r="I2377" s="355">
        <v>1.8622217001039885E-3</v>
      </c>
      <c r="J2377" s="355">
        <v>8.7019705612335906E-6</v>
      </c>
      <c r="K2377" s="355">
        <v>0</v>
      </c>
      <c r="M2377" s="364"/>
      <c r="N2377" s="364"/>
    </row>
    <row r="2378" spans="2:14" s="358" customFormat="1" x14ac:dyDescent="0.2">
      <c r="B2378" s="305">
        <v>41373.375694444447</v>
      </c>
      <c r="C2378" s="117" t="s">
        <v>598</v>
      </c>
      <c r="D2378" s="117" t="s">
        <v>551</v>
      </c>
      <c r="E2378" s="116"/>
      <c r="F2378" s="348">
        <v>374</v>
      </c>
      <c r="G2378" s="348">
        <v>373</v>
      </c>
      <c r="H2378" s="348">
        <v>139502</v>
      </c>
      <c r="I2378" s="355">
        <v>0.54019559059569744</v>
      </c>
      <c r="J2378" s="355">
        <v>1.4482455511948993E-3</v>
      </c>
      <c r="K2378" s="355">
        <v>0</v>
      </c>
      <c r="M2378" s="364"/>
      <c r="N2378" s="364"/>
    </row>
    <row r="2379" spans="2:14" s="358" customFormat="1" x14ac:dyDescent="0.2">
      <c r="B2379" s="305">
        <v>41374.388888888891</v>
      </c>
      <c r="C2379" s="117" t="s">
        <v>601</v>
      </c>
      <c r="D2379" s="117" t="s">
        <v>551</v>
      </c>
      <c r="E2379" s="116"/>
      <c r="F2379" s="348">
        <v>6</v>
      </c>
      <c r="G2379" s="348">
        <v>125</v>
      </c>
      <c r="H2379" s="348">
        <v>750</v>
      </c>
      <c r="I2379" s="355">
        <v>2.9042357310058143E-3</v>
      </c>
      <c r="J2379" s="355">
        <v>2.3233885848046514E-5</v>
      </c>
      <c r="K2379" s="355">
        <v>0</v>
      </c>
      <c r="M2379" s="364"/>
      <c r="N2379" s="364"/>
    </row>
    <row r="2380" spans="2:14" s="358" customFormat="1" x14ac:dyDescent="0.2">
      <c r="B2380" s="305">
        <v>41374.412499999999</v>
      </c>
      <c r="C2380" s="117" t="s">
        <v>672</v>
      </c>
      <c r="D2380" s="117" t="s">
        <v>551</v>
      </c>
      <c r="E2380" s="116"/>
      <c r="F2380" s="348">
        <v>1</v>
      </c>
      <c r="G2380" s="348">
        <v>126</v>
      </c>
      <c r="H2380" s="348">
        <v>126</v>
      </c>
      <c r="I2380" s="355">
        <v>4.8791160280897678E-4</v>
      </c>
      <c r="J2380" s="355">
        <v>3.872314308007752E-6</v>
      </c>
      <c r="K2380" s="355">
        <v>0</v>
      </c>
      <c r="M2380" s="364"/>
      <c r="N2380" s="364"/>
    </row>
    <row r="2381" spans="2:14" s="358" customFormat="1" x14ac:dyDescent="0.2">
      <c r="B2381" s="305">
        <v>41368.411111111112</v>
      </c>
      <c r="C2381" s="117" t="s">
        <v>634</v>
      </c>
      <c r="D2381" s="117" t="s">
        <v>542</v>
      </c>
      <c r="E2381" s="116"/>
      <c r="F2381" s="348">
        <v>1</v>
      </c>
      <c r="G2381" s="348">
        <v>328</v>
      </c>
      <c r="H2381" s="348">
        <v>328</v>
      </c>
      <c r="I2381" s="355">
        <v>1.142582445335442E-3</v>
      </c>
      <c r="J2381" s="355">
        <v>3.4834830650470794E-6</v>
      </c>
      <c r="K2381" s="355">
        <v>0</v>
      </c>
      <c r="M2381" s="364"/>
      <c r="N2381" s="364"/>
    </row>
    <row r="2382" spans="2:14" s="358" customFormat="1" x14ac:dyDescent="0.2">
      <c r="B2382" s="305">
        <v>41368.463888888888</v>
      </c>
      <c r="C2382" s="117" t="s">
        <v>634</v>
      </c>
      <c r="D2382" s="117" t="s">
        <v>542</v>
      </c>
      <c r="E2382" s="116"/>
      <c r="F2382" s="348">
        <v>1</v>
      </c>
      <c r="G2382" s="348">
        <v>297</v>
      </c>
      <c r="H2382" s="348">
        <v>297</v>
      </c>
      <c r="I2382" s="355">
        <v>1.0345944703189826E-3</v>
      </c>
      <c r="J2382" s="355">
        <v>3.4834830650470794E-6</v>
      </c>
      <c r="K2382" s="355">
        <v>0</v>
      </c>
      <c r="M2382" s="364"/>
      <c r="N2382" s="364"/>
    </row>
    <row r="2383" spans="2:14" s="358" customFormat="1" x14ac:dyDescent="0.2">
      <c r="B2383" s="305">
        <v>41368.40625</v>
      </c>
      <c r="C2383" s="117" t="s">
        <v>609</v>
      </c>
      <c r="D2383" s="117" t="s">
        <v>554</v>
      </c>
      <c r="E2383" s="116"/>
      <c r="F2383" s="348">
        <v>57</v>
      </c>
      <c r="G2383" s="348">
        <v>90</v>
      </c>
      <c r="H2383" s="348">
        <v>5130</v>
      </c>
      <c r="I2383" s="355">
        <v>4.4641108979128326E-2</v>
      </c>
      <c r="J2383" s="355">
        <v>4.9601232199031472E-4</v>
      </c>
      <c r="K2383" s="355">
        <v>0</v>
      </c>
      <c r="M2383" s="364"/>
      <c r="N2383" s="364"/>
    </row>
    <row r="2384" spans="2:14" s="358" customFormat="1" x14ac:dyDescent="0.2">
      <c r="B2384" s="305">
        <v>41368.423611111109</v>
      </c>
      <c r="C2384" s="117" t="s">
        <v>609</v>
      </c>
      <c r="D2384" s="117" t="s">
        <v>554</v>
      </c>
      <c r="E2384" s="116"/>
      <c r="F2384" s="348">
        <v>6</v>
      </c>
      <c r="G2384" s="348">
        <v>90</v>
      </c>
      <c r="H2384" s="348">
        <v>540</v>
      </c>
      <c r="I2384" s="355">
        <v>4.6990641030661391E-3</v>
      </c>
      <c r="J2384" s="355">
        <v>5.2211823367401547E-5</v>
      </c>
      <c r="K2384" s="355">
        <v>0</v>
      </c>
      <c r="M2384" s="364"/>
      <c r="N2384" s="364"/>
    </row>
    <row r="2385" spans="2:14" s="358" customFormat="1" x14ac:dyDescent="0.2">
      <c r="B2385" s="305">
        <v>41367.486111111109</v>
      </c>
      <c r="C2385" s="117" t="s">
        <v>789</v>
      </c>
      <c r="D2385" s="117" t="s">
        <v>542</v>
      </c>
      <c r="E2385" s="116"/>
      <c r="F2385" s="348">
        <v>39</v>
      </c>
      <c r="G2385" s="348">
        <v>110</v>
      </c>
      <c r="H2385" s="348">
        <v>4290</v>
      </c>
      <c r="I2385" s="355">
        <v>1.494414234905197E-2</v>
      </c>
      <c r="J2385" s="355">
        <v>1.3585583953683609E-4</v>
      </c>
      <c r="K2385" s="355">
        <v>0</v>
      </c>
      <c r="M2385" s="364"/>
      <c r="N2385" s="364"/>
    </row>
    <row r="2386" spans="2:14" s="358" customFormat="1" x14ac:dyDescent="0.2">
      <c r="B2386" s="305">
        <v>41369.392361111109</v>
      </c>
      <c r="C2386" s="117" t="s">
        <v>718</v>
      </c>
      <c r="D2386" s="117" t="s">
        <v>554</v>
      </c>
      <c r="E2386" s="116"/>
      <c r="F2386" s="348">
        <v>79</v>
      </c>
      <c r="G2386" s="348">
        <v>255</v>
      </c>
      <c r="H2386" s="348">
        <v>20145</v>
      </c>
      <c r="I2386" s="355">
        <v>0.1753011969560507</v>
      </c>
      <c r="J2386" s="355">
        <v>6.8745567433745373E-4</v>
      </c>
      <c r="K2386" s="355">
        <v>0</v>
      </c>
      <c r="M2386" s="364"/>
      <c r="N2386" s="364"/>
    </row>
    <row r="2387" spans="2:14" s="358" customFormat="1" x14ac:dyDescent="0.2">
      <c r="B2387" s="305">
        <v>41369.466666666667</v>
      </c>
      <c r="C2387" s="117" t="s">
        <v>760</v>
      </c>
      <c r="D2387" s="117" t="s">
        <v>542</v>
      </c>
      <c r="E2387" s="116"/>
      <c r="F2387" s="348">
        <v>101</v>
      </c>
      <c r="G2387" s="348">
        <v>231</v>
      </c>
      <c r="H2387" s="348">
        <v>23331</v>
      </c>
      <c r="I2387" s="355">
        <v>8.1273143390613409E-2</v>
      </c>
      <c r="J2387" s="355">
        <v>3.51831789569755E-4</v>
      </c>
      <c r="K2387" s="355">
        <v>0</v>
      </c>
      <c r="M2387" s="364"/>
      <c r="N2387" s="364"/>
    </row>
    <row r="2388" spans="2:14" s="358" customFormat="1" x14ac:dyDescent="0.2">
      <c r="B2388" s="305">
        <v>41369.410416666666</v>
      </c>
      <c r="C2388" s="117" t="s">
        <v>642</v>
      </c>
      <c r="D2388" s="117" t="s">
        <v>542</v>
      </c>
      <c r="E2388" s="116"/>
      <c r="F2388" s="348">
        <v>67</v>
      </c>
      <c r="G2388" s="348">
        <v>193</v>
      </c>
      <c r="H2388" s="348">
        <v>12931</v>
      </c>
      <c r="I2388" s="355">
        <v>4.5044919514123781E-2</v>
      </c>
      <c r="J2388" s="355">
        <v>2.333933653581543E-4</v>
      </c>
      <c r="K2388" s="355">
        <v>0</v>
      </c>
      <c r="M2388" s="364"/>
      <c r="N2388" s="364"/>
    </row>
    <row r="2389" spans="2:14" s="358" customFormat="1" x14ac:dyDescent="0.2">
      <c r="B2389" s="305">
        <v>41372.416666666664</v>
      </c>
      <c r="C2389" s="117" t="s">
        <v>635</v>
      </c>
      <c r="D2389" s="117" t="s">
        <v>542</v>
      </c>
      <c r="E2389" s="116"/>
      <c r="F2389" s="348">
        <v>34</v>
      </c>
      <c r="G2389" s="348">
        <v>100</v>
      </c>
      <c r="H2389" s="348">
        <v>3400</v>
      </c>
      <c r="I2389" s="355">
        <v>1.1843842421160069E-2</v>
      </c>
      <c r="J2389" s="355">
        <v>1.184384242116007E-4</v>
      </c>
      <c r="K2389" s="355">
        <v>0</v>
      </c>
      <c r="M2389" s="364"/>
      <c r="N2389" s="364"/>
    </row>
    <row r="2390" spans="2:14" s="358" customFormat="1" x14ac:dyDescent="0.2">
      <c r="B2390" s="305">
        <v>41372.357638888891</v>
      </c>
      <c r="C2390" s="117" t="s">
        <v>609</v>
      </c>
      <c r="D2390" s="117" t="s">
        <v>554</v>
      </c>
      <c r="E2390" s="116"/>
      <c r="F2390" s="348">
        <v>86</v>
      </c>
      <c r="G2390" s="348">
        <v>335</v>
      </c>
      <c r="H2390" s="348">
        <v>28810</v>
      </c>
      <c r="I2390" s="355">
        <v>0.25070377186913978</v>
      </c>
      <c r="J2390" s="355">
        <v>7.483694682660888E-4</v>
      </c>
      <c r="K2390" s="355">
        <v>0</v>
      </c>
      <c r="M2390" s="364"/>
      <c r="N2390" s="364"/>
    </row>
    <row r="2391" spans="2:14" s="358" customFormat="1" x14ac:dyDescent="0.2">
      <c r="B2391" s="305">
        <v>41373.385416666664</v>
      </c>
      <c r="C2391" s="117" t="s">
        <v>781</v>
      </c>
      <c r="D2391" s="117" t="s">
        <v>542</v>
      </c>
      <c r="E2391" s="116"/>
      <c r="F2391" s="348">
        <v>66</v>
      </c>
      <c r="G2391" s="348">
        <v>315</v>
      </c>
      <c r="H2391" s="348">
        <v>20790</v>
      </c>
      <c r="I2391" s="355">
        <v>7.2421612922328779E-2</v>
      </c>
      <c r="J2391" s="355">
        <v>2.2990988229310724E-4</v>
      </c>
      <c r="K2391" s="355">
        <v>0</v>
      </c>
      <c r="M2391" s="364"/>
      <c r="N2391" s="364"/>
    </row>
    <row r="2392" spans="2:14" s="358" customFormat="1" x14ac:dyDescent="0.2">
      <c r="B2392" s="305">
        <v>41373.359027777777</v>
      </c>
      <c r="C2392" s="117" t="s">
        <v>631</v>
      </c>
      <c r="D2392" s="117" t="s">
        <v>542</v>
      </c>
      <c r="E2392" s="116"/>
      <c r="F2392" s="348">
        <v>92</v>
      </c>
      <c r="G2392" s="348">
        <v>260</v>
      </c>
      <c r="H2392" s="348">
        <v>23920</v>
      </c>
      <c r="I2392" s="355">
        <v>8.332491491592614E-2</v>
      </c>
      <c r="J2392" s="355">
        <v>3.2048044198433129E-4</v>
      </c>
      <c r="K2392" s="355">
        <v>0</v>
      </c>
      <c r="M2392" s="364"/>
      <c r="N2392" s="364"/>
    </row>
    <row r="2393" spans="2:14" s="358" customFormat="1" x14ac:dyDescent="0.2">
      <c r="B2393" s="305">
        <v>41371.381944444445</v>
      </c>
      <c r="C2393" s="117" t="s">
        <v>631</v>
      </c>
      <c r="D2393" s="117" t="s">
        <v>542</v>
      </c>
      <c r="E2393" s="116"/>
      <c r="F2393" s="348">
        <v>253</v>
      </c>
      <c r="G2393" s="348">
        <v>330</v>
      </c>
      <c r="H2393" s="348">
        <v>83490</v>
      </c>
      <c r="I2393" s="355">
        <v>0.29083600110078067</v>
      </c>
      <c r="J2393" s="355">
        <v>8.8132121545691101E-4</v>
      </c>
      <c r="K2393" s="355">
        <v>0</v>
      </c>
      <c r="M2393" s="364"/>
      <c r="N2393" s="364"/>
    </row>
    <row r="2394" spans="2:14" s="358" customFormat="1" x14ac:dyDescent="0.2">
      <c r="B2394" s="305">
        <v>41375.381944444445</v>
      </c>
      <c r="C2394" s="117" t="s">
        <v>594</v>
      </c>
      <c r="D2394" s="117" t="s">
        <v>551</v>
      </c>
      <c r="E2394" s="116"/>
      <c r="F2394" s="348">
        <v>70</v>
      </c>
      <c r="G2394" s="348">
        <v>115</v>
      </c>
      <c r="H2394" s="348">
        <v>8050</v>
      </c>
      <c r="I2394" s="355">
        <v>3.1172130179462406E-2</v>
      </c>
      <c r="J2394" s="355">
        <v>2.7106200156054268E-4</v>
      </c>
      <c r="K2394" s="355">
        <v>0</v>
      </c>
      <c r="M2394" s="364"/>
      <c r="N2394" s="364"/>
    </row>
    <row r="2395" spans="2:14" s="358" customFormat="1" x14ac:dyDescent="0.2">
      <c r="B2395" s="305">
        <v>41374.334722222222</v>
      </c>
      <c r="C2395" s="117" t="s">
        <v>718</v>
      </c>
      <c r="D2395" s="117" t="s">
        <v>554</v>
      </c>
      <c r="E2395" s="116"/>
      <c r="F2395" s="348">
        <v>357</v>
      </c>
      <c r="G2395" s="348">
        <v>487.72268907563023</v>
      </c>
      <c r="H2395" s="348">
        <v>174117</v>
      </c>
      <c r="I2395" s="355">
        <v>1.5151610082103093</v>
      </c>
      <c r="J2395" s="355">
        <v>3.1066034903603919E-3</v>
      </c>
      <c r="K2395" s="355">
        <v>0</v>
      </c>
      <c r="M2395" s="364"/>
      <c r="N2395" s="364"/>
    </row>
    <row r="2396" spans="2:14" s="358" customFormat="1" x14ac:dyDescent="0.2">
      <c r="B2396" s="305">
        <v>41368.416666666664</v>
      </c>
      <c r="C2396" s="117" t="s">
        <v>597</v>
      </c>
      <c r="D2396" s="117" t="s">
        <v>551</v>
      </c>
      <c r="E2396" s="116"/>
      <c r="F2396" s="348">
        <v>109</v>
      </c>
      <c r="G2396" s="348">
        <v>20</v>
      </c>
      <c r="H2396" s="348">
        <v>2180</v>
      </c>
      <c r="I2396" s="355">
        <v>8.4416451914569E-3</v>
      </c>
      <c r="J2396" s="355">
        <v>4.2208225957284499E-4</v>
      </c>
      <c r="K2396" s="355">
        <v>0</v>
      </c>
      <c r="M2396" s="364"/>
      <c r="N2396" s="364"/>
    </row>
    <row r="2397" spans="2:14" s="358" customFormat="1" x14ac:dyDescent="0.2">
      <c r="B2397" s="305">
        <v>41372.399305555555</v>
      </c>
      <c r="C2397" s="117" t="s">
        <v>690</v>
      </c>
      <c r="D2397" s="117" t="s">
        <v>551</v>
      </c>
      <c r="E2397" s="116"/>
      <c r="F2397" s="348">
        <v>2</v>
      </c>
      <c r="G2397" s="348">
        <v>37</v>
      </c>
      <c r="H2397" s="348">
        <v>74</v>
      </c>
      <c r="I2397" s="355">
        <v>2.8655125879257365E-4</v>
      </c>
      <c r="J2397" s="355">
        <v>7.7446286160155041E-6</v>
      </c>
      <c r="K2397" s="355">
        <v>0</v>
      </c>
      <c r="M2397" s="364"/>
      <c r="N2397" s="364"/>
    </row>
    <row r="2398" spans="2:14" s="358" customFormat="1" x14ac:dyDescent="0.2">
      <c r="B2398" s="305">
        <v>41373.395833333336</v>
      </c>
      <c r="C2398" s="117" t="s">
        <v>671</v>
      </c>
      <c r="D2398" s="117" t="s">
        <v>554</v>
      </c>
      <c r="E2398" s="116"/>
      <c r="F2398" s="348">
        <v>1</v>
      </c>
      <c r="G2398" s="348">
        <v>70</v>
      </c>
      <c r="H2398" s="348">
        <v>70</v>
      </c>
      <c r="I2398" s="355">
        <v>6.0913793928635144E-4</v>
      </c>
      <c r="J2398" s="355">
        <v>8.7019705612335906E-6</v>
      </c>
      <c r="K2398" s="355">
        <v>0</v>
      </c>
      <c r="M2398" s="364"/>
      <c r="N2398" s="364"/>
    </row>
    <row r="2399" spans="2:14" s="358" customFormat="1" x14ac:dyDescent="0.2">
      <c r="B2399" s="305">
        <v>41373.409722222219</v>
      </c>
      <c r="C2399" s="117" t="s">
        <v>674</v>
      </c>
      <c r="D2399" s="117" t="s">
        <v>551</v>
      </c>
      <c r="E2399" s="116"/>
      <c r="F2399" s="348">
        <v>2</v>
      </c>
      <c r="G2399" s="348">
        <v>322</v>
      </c>
      <c r="H2399" s="348">
        <v>644</v>
      </c>
      <c r="I2399" s="355">
        <v>2.4937704143569925E-3</v>
      </c>
      <c r="J2399" s="355">
        <v>7.7446286160155041E-6</v>
      </c>
      <c r="K2399" s="355">
        <v>0</v>
      </c>
      <c r="M2399" s="364"/>
      <c r="N2399" s="364"/>
    </row>
    <row r="2400" spans="2:14" s="358" customFormat="1" x14ac:dyDescent="0.2">
      <c r="B2400" s="305">
        <v>41373.423611111109</v>
      </c>
      <c r="C2400" s="117" t="s">
        <v>586</v>
      </c>
      <c r="D2400" s="117" t="s">
        <v>554</v>
      </c>
      <c r="E2400" s="116"/>
      <c r="F2400" s="348">
        <v>244</v>
      </c>
      <c r="G2400" s="348">
        <v>165</v>
      </c>
      <c r="H2400" s="348">
        <v>40260</v>
      </c>
      <c r="I2400" s="355">
        <v>0.35034133479526441</v>
      </c>
      <c r="J2400" s="355">
        <v>2.1232808169409961E-3</v>
      </c>
      <c r="K2400" s="355">
        <v>0</v>
      </c>
      <c r="M2400" s="364"/>
      <c r="N2400" s="364"/>
    </row>
    <row r="2401" spans="2:14" s="358" customFormat="1" x14ac:dyDescent="0.2">
      <c r="B2401" s="305">
        <v>41373.381944444445</v>
      </c>
      <c r="C2401" s="117" t="s">
        <v>586</v>
      </c>
      <c r="D2401" s="117" t="s">
        <v>554</v>
      </c>
      <c r="E2401" s="116"/>
      <c r="F2401" s="348">
        <v>50</v>
      </c>
      <c r="G2401" s="348">
        <v>195</v>
      </c>
      <c r="H2401" s="348">
        <v>9750</v>
      </c>
      <c r="I2401" s="355">
        <v>8.4844212972027516E-2</v>
      </c>
      <c r="J2401" s="355">
        <v>4.3509852806167959E-4</v>
      </c>
      <c r="K2401" s="355">
        <v>0</v>
      </c>
      <c r="M2401" s="364"/>
      <c r="N2401" s="364"/>
    </row>
    <row r="2402" spans="2:14" s="358" customFormat="1" x14ac:dyDescent="0.2">
      <c r="B2402" s="305">
        <v>41375.40625</v>
      </c>
      <c r="C2402" s="117" t="s">
        <v>608</v>
      </c>
      <c r="D2402" s="117" t="s">
        <v>554</v>
      </c>
      <c r="E2402" s="116"/>
      <c r="F2402" s="348">
        <v>49</v>
      </c>
      <c r="G2402" s="348">
        <v>290</v>
      </c>
      <c r="H2402" s="348">
        <v>14210</v>
      </c>
      <c r="I2402" s="355">
        <v>0.12365500167512933</v>
      </c>
      <c r="J2402" s="355">
        <v>4.2639655750044598E-4</v>
      </c>
      <c r="K2402" s="355">
        <v>0</v>
      </c>
      <c r="M2402" s="364"/>
      <c r="N2402" s="364"/>
    </row>
    <row r="2403" spans="2:14" s="358" customFormat="1" x14ac:dyDescent="0.2">
      <c r="B2403" s="305">
        <v>41375.386805555558</v>
      </c>
      <c r="C2403" s="117" t="s">
        <v>608</v>
      </c>
      <c r="D2403" s="117" t="s">
        <v>554</v>
      </c>
      <c r="E2403" s="116"/>
      <c r="F2403" s="348">
        <v>46</v>
      </c>
      <c r="G2403" s="348">
        <v>313</v>
      </c>
      <c r="H2403" s="348">
        <v>14398</v>
      </c>
      <c r="I2403" s="355">
        <v>0.12529097214064125</v>
      </c>
      <c r="J2403" s="355">
        <v>4.0029064581674522E-4</v>
      </c>
      <c r="K2403" s="355">
        <v>0</v>
      </c>
      <c r="M2403" s="364"/>
      <c r="N2403" s="364"/>
    </row>
    <row r="2404" spans="2:14" s="358" customFormat="1" x14ac:dyDescent="0.2">
      <c r="B2404" s="305">
        <v>41374.364583333336</v>
      </c>
      <c r="C2404" s="117" t="s">
        <v>724</v>
      </c>
      <c r="D2404" s="117" t="s">
        <v>554</v>
      </c>
      <c r="E2404" s="116"/>
      <c r="F2404" s="348">
        <v>89</v>
      </c>
      <c r="G2404" s="348">
        <v>480</v>
      </c>
      <c r="H2404" s="348">
        <v>42720</v>
      </c>
      <c r="I2404" s="355">
        <v>0.37174818237589902</v>
      </c>
      <c r="J2404" s="355">
        <v>7.7447537994978968E-4</v>
      </c>
      <c r="K2404" s="355">
        <v>0</v>
      </c>
      <c r="M2404" s="364"/>
      <c r="N2404" s="364"/>
    </row>
    <row r="2405" spans="2:14" s="358" customFormat="1" x14ac:dyDescent="0.2">
      <c r="B2405" s="305">
        <v>41375.465277777781</v>
      </c>
      <c r="C2405" s="117" t="s">
        <v>802</v>
      </c>
      <c r="D2405" s="117" t="s">
        <v>542</v>
      </c>
      <c r="E2405" s="116"/>
      <c r="F2405" s="348">
        <v>142</v>
      </c>
      <c r="G2405" s="348">
        <v>210</v>
      </c>
      <c r="H2405" s="348">
        <v>29820</v>
      </c>
      <c r="I2405" s="355">
        <v>0.10387746499970391</v>
      </c>
      <c r="J2405" s="355">
        <v>4.9465459523668522E-4</v>
      </c>
      <c r="K2405" s="355">
        <v>0</v>
      </c>
      <c r="M2405" s="364"/>
      <c r="N2405" s="364"/>
    </row>
    <row r="2406" spans="2:14" s="358" customFormat="1" x14ac:dyDescent="0.2">
      <c r="B2406" s="305">
        <v>41373.385416666664</v>
      </c>
      <c r="C2406" s="117" t="s">
        <v>612</v>
      </c>
      <c r="D2406" s="117" t="s">
        <v>551</v>
      </c>
      <c r="E2406" s="116"/>
      <c r="F2406" s="348">
        <v>1</v>
      </c>
      <c r="G2406" s="348">
        <v>60</v>
      </c>
      <c r="H2406" s="348">
        <v>60</v>
      </c>
      <c r="I2406" s="355">
        <v>2.3233885848046514E-4</v>
      </c>
      <c r="J2406" s="355">
        <v>3.872314308007752E-6</v>
      </c>
      <c r="K2406" s="355">
        <v>0</v>
      </c>
      <c r="M2406" s="364"/>
      <c r="N2406" s="364"/>
    </row>
    <row r="2407" spans="2:14" s="358" customFormat="1" x14ac:dyDescent="0.2">
      <c r="B2407" s="305">
        <v>41372.388888888891</v>
      </c>
      <c r="C2407" s="117" t="s">
        <v>599</v>
      </c>
      <c r="D2407" s="117" t="s">
        <v>554</v>
      </c>
      <c r="E2407" s="116"/>
      <c r="F2407" s="348">
        <v>13</v>
      </c>
      <c r="G2407" s="348">
        <v>280</v>
      </c>
      <c r="H2407" s="348">
        <v>3640</v>
      </c>
      <c r="I2407" s="355">
        <v>3.1675172842890273E-2</v>
      </c>
      <c r="J2407" s="355">
        <v>1.1312561729603669E-4</v>
      </c>
      <c r="K2407" s="355">
        <v>0</v>
      </c>
      <c r="M2407" s="364"/>
      <c r="N2407" s="364"/>
    </row>
    <row r="2408" spans="2:14" s="358" customFormat="1" x14ac:dyDescent="0.2">
      <c r="B2408" s="305">
        <v>41374.364583333336</v>
      </c>
      <c r="C2408" s="117" t="s">
        <v>712</v>
      </c>
      <c r="D2408" s="117" t="s">
        <v>554</v>
      </c>
      <c r="E2408" s="116"/>
      <c r="F2408" s="348">
        <v>217</v>
      </c>
      <c r="G2408" s="348">
        <v>202.74193548387098</v>
      </c>
      <c r="H2408" s="348">
        <v>43995</v>
      </c>
      <c r="I2408" s="355">
        <v>0.38284319484147183</v>
      </c>
      <c r="J2408" s="355">
        <v>1.8883276117876893E-3</v>
      </c>
      <c r="K2408" s="355">
        <v>0</v>
      </c>
      <c r="M2408" s="364"/>
      <c r="N2408" s="364"/>
    </row>
    <row r="2409" spans="2:14" s="358" customFormat="1" x14ac:dyDescent="0.2">
      <c r="B2409" s="305">
        <v>41366.482638888891</v>
      </c>
      <c r="C2409" s="117" t="s">
        <v>560</v>
      </c>
      <c r="D2409" s="117" t="s">
        <v>551</v>
      </c>
      <c r="E2409" s="116"/>
      <c r="F2409" s="348">
        <v>1</v>
      </c>
      <c r="G2409" s="348">
        <v>60</v>
      </c>
      <c r="H2409" s="348">
        <v>60</v>
      </c>
      <c r="I2409" s="355">
        <v>2.3233885848046514E-4</v>
      </c>
      <c r="J2409" s="355">
        <v>3.872314308007752E-6</v>
      </c>
      <c r="K2409" s="355">
        <v>0</v>
      </c>
      <c r="M2409" s="364"/>
      <c r="N2409" s="364"/>
    </row>
    <row r="2410" spans="2:14" s="358" customFormat="1" x14ac:dyDescent="0.2">
      <c r="B2410" s="305">
        <v>41374.395833333336</v>
      </c>
      <c r="C2410" s="117" t="s">
        <v>798</v>
      </c>
      <c r="D2410" s="117" t="s">
        <v>554</v>
      </c>
      <c r="E2410" s="116"/>
      <c r="F2410" s="348">
        <v>21</v>
      </c>
      <c r="G2410" s="348">
        <v>130</v>
      </c>
      <c r="H2410" s="348">
        <v>2730</v>
      </c>
      <c r="I2410" s="355">
        <v>2.3756379632167705E-2</v>
      </c>
      <c r="J2410" s="355">
        <v>1.8274138178590543E-4</v>
      </c>
      <c r="K2410" s="355">
        <v>0</v>
      </c>
      <c r="M2410" s="364"/>
      <c r="N2410" s="364"/>
    </row>
    <row r="2411" spans="2:14" s="358" customFormat="1" x14ac:dyDescent="0.2">
      <c r="B2411" s="305">
        <v>41374.527777777781</v>
      </c>
      <c r="C2411" s="117" t="s">
        <v>798</v>
      </c>
      <c r="D2411" s="117" t="s">
        <v>554</v>
      </c>
      <c r="E2411" s="116"/>
      <c r="F2411" s="348">
        <v>4</v>
      </c>
      <c r="G2411" s="348">
        <v>25</v>
      </c>
      <c r="H2411" s="348">
        <v>100</v>
      </c>
      <c r="I2411" s="355">
        <v>8.7019705612335918E-4</v>
      </c>
      <c r="J2411" s="355">
        <v>3.4807882244934363E-5</v>
      </c>
      <c r="K2411" s="355">
        <v>0</v>
      </c>
      <c r="M2411" s="364"/>
      <c r="N2411" s="364"/>
    </row>
    <row r="2412" spans="2:14" s="358" customFormat="1" x14ac:dyDescent="0.2">
      <c r="B2412" s="305">
        <v>41375.355555555558</v>
      </c>
      <c r="C2412" s="117" t="s">
        <v>596</v>
      </c>
      <c r="D2412" s="117" t="s">
        <v>554</v>
      </c>
      <c r="E2412" s="116"/>
      <c r="F2412" s="348">
        <v>82</v>
      </c>
      <c r="G2412" s="348">
        <v>88</v>
      </c>
      <c r="H2412" s="348">
        <v>7216</v>
      </c>
      <c r="I2412" s="355">
        <v>6.2793419569861592E-2</v>
      </c>
      <c r="J2412" s="355">
        <v>7.1356158602115449E-4</v>
      </c>
      <c r="K2412" s="355">
        <v>0</v>
      </c>
      <c r="M2412" s="364"/>
      <c r="N2412" s="364"/>
    </row>
    <row r="2413" spans="2:14" s="358" customFormat="1" x14ac:dyDescent="0.2">
      <c r="B2413" s="305">
        <v>41375.375</v>
      </c>
      <c r="C2413" s="117" t="s">
        <v>633</v>
      </c>
      <c r="D2413" s="117" t="s">
        <v>554</v>
      </c>
      <c r="E2413" s="116"/>
      <c r="F2413" s="348">
        <v>53</v>
      </c>
      <c r="G2413" s="348">
        <v>60</v>
      </c>
      <c r="H2413" s="348">
        <v>3180</v>
      </c>
      <c r="I2413" s="355">
        <v>2.767226638472282E-2</v>
      </c>
      <c r="J2413" s="355">
        <v>4.6120443974538035E-4</v>
      </c>
      <c r="K2413" s="355">
        <v>0</v>
      </c>
      <c r="M2413" s="364"/>
      <c r="N2413" s="364"/>
    </row>
    <row r="2414" spans="2:14" s="358" customFormat="1" x14ac:dyDescent="0.2">
      <c r="B2414" s="305">
        <v>41375.393750000003</v>
      </c>
      <c r="C2414" s="117" t="s">
        <v>798</v>
      </c>
      <c r="D2414" s="117" t="s">
        <v>554</v>
      </c>
      <c r="E2414" s="116"/>
      <c r="F2414" s="348">
        <v>1</v>
      </c>
      <c r="G2414" s="348">
        <v>243</v>
      </c>
      <c r="H2414" s="348">
        <v>243</v>
      </c>
      <c r="I2414" s="355">
        <v>2.1145788463797625E-3</v>
      </c>
      <c r="J2414" s="355">
        <v>8.7019705612335906E-6</v>
      </c>
      <c r="K2414" s="355">
        <v>0</v>
      </c>
      <c r="M2414" s="364"/>
      <c r="N2414" s="364"/>
    </row>
    <row r="2415" spans="2:14" s="358" customFormat="1" x14ac:dyDescent="0.2">
      <c r="B2415" s="305">
        <v>41375.354166666664</v>
      </c>
      <c r="C2415" s="117" t="s">
        <v>599</v>
      </c>
      <c r="D2415" s="117" t="s">
        <v>554</v>
      </c>
      <c r="E2415" s="116"/>
      <c r="F2415" s="348">
        <v>102</v>
      </c>
      <c r="G2415" s="348">
        <v>569</v>
      </c>
      <c r="H2415" s="348">
        <v>58038</v>
      </c>
      <c r="I2415" s="355">
        <v>0.50504496743287519</v>
      </c>
      <c r="J2415" s="355">
        <v>8.8760099724582628E-4</v>
      </c>
      <c r="K2415" s="355">
        <v>0</v>
      </c>
      <c r="M2415" s="364"/>
      <c r="N2415" s="364"/>
    </row>
    <row r="2416" spans="2:14" s="358" customFormat="1" x14ac:dyDescent="0.2">
      <c r="B2416" s="305">
        <v>41374.576388888891</v>
      </c>
      <c r="C2416" s="117" t="s">
        <v>597</v>
      </c>
      <c r="D2416" s="117" t="s">
        <v>551</v>
      </c>
      <c r="E2416" s="116"/>
      <c r="F2416" s="348">
        <v>1</v>
      </c>
      <c r="G2416" s="348">
        <v>115</v>
      </c>
      <c r="H2416" s="348">
        <v>115</v>
      </c>
      <c r="I2416" s="355">
        <v>4.4531614542089155E-4</v>
      </c>
      <c r="J2416" s="355">
        <v>3.872314308007752E-6</v>
      </c>
      <c r="K2416" s="355">
        <v>0</v>
      </c>
      <c r="M2416" s="364"/>
      <c r="N2416" s="364"/>
    </row>
    <row r="2417" spans="2:14" s="358" customFormat="1" x14ac:dyDescent="0.2">
      <c r="B2417" s="305">
        <v>41374.444444444445</v>
      </c>
      <c r="C2417" s="117" t="s">
        <v>597</v>
      </c>
      <c r="D2417" s="117" t="s">
        <v>551</v>
      </c>
      <c r="E2417" s="116"/>
      <c r="F2417" s="348">
        <v>1</v>
      </c>
      <c r="G2417" s="348">
        <v>143</v>
      </c>
      <c r="H2417" s="348">
        <v>143</v>
      </c>
      <c r="I2417" s="355">
        <v>5.5374094604510862E-4</v>
      </c>
      <c r="J2417" s="355">
        <v>3.872314308007752E-6</v>
      </c>
      <c r="K2417" s="355">
        <v>0</v>
      </c>
      <c r="M2417" s="364"/>
      <c r="N2417" s="364"/>
    </row>
    <row r="2418" spans="2:14" s="358" customFormat="1" x14ac:dyDescent="0.2">
      <c r="B2418" s="305">
        <v>41374.465277777781</v>
      </c>
      <c r="C2418" s="117" t="s">
        <v>597</v>
      </c>
      <c r="D2418" s="117" t="s">
        <v>551</v>
      </c>
      <c r="E2418" s="116"/>
      <c r="F2418" s="348">
        <v>2</v>
      </c>
      <c r="G2418" s="348">
        <v>82</v>
      </c>
      <c r="H2418" s="348">
        <v>164</v>
      </c>
      <c r="I2418" s="355">
        <v>6.3505954651327137E-4</v>
      </c>
      <c r="J2418" s="355">
        <v>7.7446286160155041E-6</v>
      </c>
      <c r="K2418" s="355">
        <v>0</v>
      </c>
      <c r="M2418" s="364"/>
      <c r="N2418" s="364"/>
    </row>
    <row r="2419" spans="2:14" s="358" customFormat="1" x14ac:dyDescent="0.2">
      <c r="B2419" s="305">
        <v>41375.354166666664</v>
      </c>
      <c r="C2419" s="117" t="s">
        <v>613</v>
      </c>
      <c r="D2419" s="117" t="s">
        <v>554</v>
      </c>
      <c r="E2419" s="116"/>
      <c r="F2419" s="348">
        <v>56</v>
      </c>
      <c r="G2419" s="348">
        <v>345</v>
      </c>
      <c r="H2419" s="348">
        <v>19320</v>
      </c>
      <c r="I2419" s="355">
        <v>0.16812207124303299</v>
      </c>
      <c r="J2419" s="355">
        <v>4.8731035142908112E-4</v>
      </c>
      <c r="K2419" s="355">
        <v>0</v>
      </c>
      <c r="M2419" s="364"/>
      <c r="N2419" s="364"/>
    </row>
    <row r="2420" spans="2:14" s="358" customFormat="1" x14ac:dyDescent="0.2">
      <c r="B2420" s="305">
        <v>41360.401388888888</v>
      </c>
      <c r="C2420" s="117" t="s">
        <v>666</v>
      </c>
      <c r="D2420" s="117" t="s">
        <v>554</v>
      </c>
      <c r="E2420" s="116"/>
      <c r="F2420" s="348">
        <v>150</v>
      </c>
      <c r="G2420" s="348">
        <v>322</v>
      </c>
      <c r="H2420" s="348">
        <v>48300</v>
      </c>
      <c r="I2420" s="355">
        <v>0.42030517810758244</v>
      </c>
      <c r="J2420" s="355">
        <v>1.3052955841850386E-3</v>
      </c>
      <c r="K2420" s="355">
        <v>0</v>
      </c>
      <c r="M2420" s="364"/>
      <c r="N2420" s="364"/>
    </row>
    <row r="2421" spans="2:14" s="358" customFormat="1" x14ac:dyDescent="0.2">
      <c r="B2421" s="305">
        <v>41376.354166666664</v>
      </c>
      <c r="C2421" s="117" t="s">
        <v>643</v>
      </c>
      <c r="D2421" s="117" t="s">
        <v>551</v>
      </c>
      <c r="E2421" s="116"/>
      <c r="F2421" s="348">
        <v>7</v>
      </c>
      <c r="G2421" s="348">
        <v>400</v>
      </c>
      <c r="H2421" s="348">
        <v>2800</v>
      </c>
      <c r="I2421" s="355">
        <v>1.0842480062421707E-2</v>
      </c>
      <c r="J2421" s="355">
        <v>2.7106200156054265E-5</v>
      </c>
      <c r="K2421" s="355">
        <v>0</v>
      </c>
      <c r="M2421" s="364"/>
      <c r="N2421" s="364"/>
    </row>
    <row r="2422" spans="2:14" s="358" customFormat="1" x14ac:dyDescent="0.2">
      <c r="B2422" s="305">
        <v>41375.527777777781</v>
      </c>
      <c r="C2422" s="117" t="s">
        <v>656</v>
      </c>
      <c r="D2422" s="117" t="s">
        <v>554</v>
      </c>
      <c r="E2422" s="116"/>
      <c r="F2422" s="348">
        <v>2</v>
      </c>
      <c r="G2422" s="348">
        <v>70</v>
      </c>
      <c r="H2422" s="348">
        <v>140</v>
      </c>
      <c r="I2422" s="355">
        <v>1.2182758785727029E-3</v>
      </c>
      <c r="J2422" s="355">
        <v>1.7403941122467181E-5</v>
      </c>
      <c r="K2422" s="355">
        <v>0</v>
      </c>
      <c r="M2422" s="364"/>
      <c r="N2422" s="364"/>
    </row>
    <row r="2423" spans="2:14" s="358" customFormat="1" x14ac:dyDescent="0.2">
      <c r="B2423" s="305">
        <v>41376.378472222219</v>
      </c>
      <c r="C2423" s="117" t="s">
        <v>621</v>
      </c>
      <c r="D2423" s="117" t="s">
        <v>554</v>
      </c>
      <c r="E2423" s="116"/>
      <c r="F2423" s="348">
        <v>94</v>
      </c>
      <c r="G2423" s="348">
        <v>215</v>
      </c>
      <c r="H2423" s="348">
        <v>20210</v>
      </c>
      <c r="I2423" s="355">
        <v>0.17586682504253087</v>
      </c>
      <c r="J2423" s="355">
        <v>8.1798523275595754E-4</v>
      </c>
      <c r="K2423" s="355">
        <v>0</v>
      </c>
      <c r="M2423" s="364"/>
      <c r="N2423" s="364"/>
    </row>
    <row r="2424" spans="2:14" s="358" customFormat="1" x14ac:dyDescent="0.2">
      <c r="B2424" s="305">
        <v>41376.381944444445</v>
      </c>
      <c r="C2424" s="117" t="s">
        <v>705</v>
      </c>
      <c r="D2424" s="117" t="s">
        <v>554</v>
      </c>
      <c r="E2424" s="116"/>
      <c r="F2424" s="348">
        <v>4</v>
      </c>
      <c r="G2424" s="348">
        <v>330</v>
      </c>
      <c r="H2424" s="348">
        <v>1320</v>
      </c>
      <c r="I2424" s="355">
        <v>1.1486601140828341E-2</v>
      </c>
      <c r="J2424" s="355">
        <v>3.4807882244934363E-5</v>
      </c>
      <c r="K2424" s="355">
        <v>0</v>
      </c>
      <c r="M2424" s="364"/>
      <c r="N2424" s="364"/>
    </row>
    <row r="2425" spans="2:14" s="358" customFormat="1" x14ac:dyDescent="0.2">
      <c r="B2425" s="305">
        <v>41375.774305555555</v>
      </c>
      <c r="C2425" s="117" t="s">
        <v>621</v>
      </c>
      <c r="D2425" s="117" t="s">
        <v>554</v>
      </c>
      <c r="E2425" s="116"/>
      <c r="F2425" s="348">
        <v>61</v>
      </c>
      <c r="G2425" s="348">
        <v>25</v>
      </c>
      <c r="H2425" s="348">
        <v>1525</v>
      </c>
      <c r="I2425" s="355">
        <v>1.3270505105881228E-2</v>
      </c>
      <c r="J2425" s="355">
        <v>5.3082020423524904E-4</v>
      </c>
      <c r="K2425" s="355">
        <v>0</v>
      </c>
      <c r="M2425" s="364"/>
      <c r="N2425" s="364"/>
    </row>
    <row r="2426" spans="2:14" s="358" customFormat="1" x14ac:dyDescent="0.2">
      <c r="B2426" s="305">
        <v>41376.375</v>
      </c>
      <c r="C2426" s="117" t="s">
        <v>639</v>
      </c>
      <c r="D2426" s="117" t="s">
        <v>554</v>
      </c>
      <c r="E2426" s="116"/>
      <c r="F2426" s="348">
        <v>112</v>
      </c>
      <c r="G2426" s="348">
        <v>198</v>
      </c>
      <c r="H2426" s="348">
        <v>22176</v>
      </c>
      <c r="I2426" s="355">
        <v>0.19297489916591612</v>
      </c>
      <c r="J2426" s="355">
        <v>9.7462070285816223E-4</v>
      </c>
      <c r="K2426" s="355">
        <v>0</v>
      </c>
      <c r="M2426" s="364"/>
      <c r="N2426" s="364"/>
    </row>
    <row r="2427" spans="2:14" s="358" customFormat="1" x14ac:dyDescent="0.2">
      <c r="B2427" s="305">
        <v>41376.402777777781</v>
      </c>
      <c r="C2427" s="117" t="s">
        <v>587</v>
      </c>
      <c r="D2427" s="117" t="s">
        <v>554</v>
      </c>
      <c r="E2427" s="116"/>
      <c r="F2427" s="348">
        <v>11</v>
      </c>
      <c r="G2427" s="348">
        <v>140</v>
      </c>
      <c r="H2427" s="348">
        <v>1540</v>
      </c>
      <c r="I2427" s="355">
        <v>1.3401034664299731E-2</v>
      </c>
      <c r="J2427" s="355">
        <v>9.5721676173569502E-5</v>
      </c>
      <c r="K2427" s="355">
        <v>0</v>
      </c>
      <c r="M2427" s="364"/>
      <c r="N2427" s="364"/>
    </row>
    <row r="2428" spans="2:14" s="358" customFormat="1" x14ac:dyDescent="0.2">
      <c r="B2428" s="305">
        <v>41376.375</v>
      </c>
      <c r="C2428" s="117" t="s">
        <v>699</v>
      </c>
      <c r="D2428" s="117" t="s">
        <v>554</v>
      </c>
      <c r="E2428" s="116"/>
      <c r="F2428" s="348">
        <v>91</v>
      </c>
      <c r="G2428" s="348">
        <v>231</v>
      </c>
      <c r="H2428" s="348">
        <v>21021</v>
      </c>
      <c r="I2428" s="355">
        <v>0.18292412316769133</v>
      </c>
      <c r="J2428" s="355">
        <v>7.9187932107225678E-4</v>
      </c>
      <c r="K2428" s="355">
        <v>0</v>
      </c>
      <c r="M2428" s="364"/>
      <c r="N2428" s="364"/>
    </row>
    <row r="2429" spans="2:14" s="358" customFormat="1" x14ac:dyDescent="0.2">
      <c r="B2429" s="305">
        <v>41375.541666666664</v>
      </c>
      <c r="C2429" s="117" t="s">
        <v>594</v>
      </c>
      <c r="D2429" s="117" t="s">
        <v>551</v>
      </c>
      <c r="E2429" s="116"/>
      <c r="F2429" s="348">
        <v>29</v>
      </c>
      <c r="G2429" s="348">
        <v>49</v>
      </c>
      <c r="H2429" s="348">
        <v>1421</v>
      </c>
      <c r="I2429" s="355">
        <v>5.5025586316790158E-3</v>
      </c>
      <c r="J2429" s="355">
        <v>1.1229711493222481E-4</v>
      </c>
      <c r="K2429" s="355">
        <v>0</v>
      </c>
      <c r="M2429" s="364"/>
      <c r="N2429" s="364"/>
    </row>
    <row r="2430" spans="2:14" s="358" customFormat="1" x14ac:dyDescent="0.2">
      <c r="B2430" s="305">
        <v>41376.375</v>
      </c>
      <c r="C2430" s="117" t="s">
        <v>781</v>
      </c>
      <c r="D2430" s="117" t="s">
        <v>542</v>
      </c>
      <c r="E2430" s="116"/>
      <c r="F2430" s="348">
        <v>56</v>
      </c>
      <c r="G2430" s="348">
        <v>70</v>
      </c>
      <c r="H2430" s="348">
        <v>3920</v>
      </c>
      <c r="I2430" s="355">
        <v>1.365525361498455E-2</v>
      </c>
      <c r="J2430" s="355">
        <v>1.9507505164263644E-4</v>
      </c>
      <c r="K2430" s="355">
        <v>0</v>
      </c>
      <c r="M2430" s="364"/>
      <c r="N2430" s="364"/>
    </row>
    <row r="2431" spans="2:14" s="358" customFormat="1" x14ac:dyDescent="0.2">
      <c r="B2431" s="305">
        <v>41375.586805555555</v>
      </c>
      <c r="C2431" s="117" t="s">
        <v>709</v>
      </c>
      <c r="D2431" s="117" t="s">
        <v>542</v>
      </c>
      <c r="E2431" s="116"/>
      <c r="F2431" s="348">
        <v>119</v>
      </c>
      <c r="G2431" s="348">
        <v>100</v>
      </c>
      <c r="H2431" s="348">
        <v>11900</v>
      </c>
      <c r="I2431" s="355">
        <v>4.1453448474060246E-2</v>
      </c>
      <c r="J2431" s="355">
        <v>4.1453448474060241E-4</v>
      </c>
      <c r="K2431" s="355">
        <v>0</v>
      </c>
      <c r="M2431" s="364"/>
      <c r="N2431" s="364"/>
    </row>
    <row r="2432" spans="2:14" s="358" customFormat="1" x14ac:dyDescent="0.2">
      <c r="B2432" s="305">
        <v>41376.370138888888</v>
      </c>
      <c r="C2432" s="117" t="s">
        <v>822</v>
      </c>
      <c r="D2432" s="117" t="s">
        <v>542</v>
      </c>
      <c r="E2432" s="116"/>
      <c r="F2432" s="348">
        <v>267</v>
      </c>
      <c r="G2432" s="348">
        <v>196</v>
      </c>
      <c r="H2432" s="348">
        <v>52332</v>
      </c>
      <c r="I2432" s="355">
        <v>0.18229763576004376</v>
      </c>
      <c r="J2432" s="355">
        <v>9.3008997836757016E-4</v>
      </c>
      <c r="K2432" s="355">
        <v>0</v>
      </c>
      <c r="M2432" s="364"/>
      <c r="N2432" s="364"/>
    </row>
    <row r="2433" spans="2:14" s="358" customFormat="1" x14ac:dyDescent="0.2">
      <c r="B2433" s="305">
        <v>41375.513888888891</v>
      </c>
      <c r="C2433" s="117" t="s">
        <v>576</v>
      </c>
      <c r="D2433" s="117" t="s">
        <v>542</v>
      </c>
      <c r="E2433" s="116"/>
      <c r="F2433" s="348">
        <v>2</v>
      </c>
      <c r="G2433" s="348">
        <v>60</v>
      </c>
      <c r="H2433" s="348">
        <v>120</v>
      </c>
      <c r="I2433" s="355">
        <v>4.180179678056495E-4</v>
      </c>
      <c r="J2433" s="355">
        <v>6.9669661300941588E-6</v>
      </c>
      <c r="K2433" s="355">
        <v>0</v>
      </c>
      <c r="M2433" s="364"/>
      <c r="N2433" s="364"/>
    </row>
    <row r="2434" spans="2:14" s="358" customFormat="1" x14ac:dyDescent="0.2">
      <c r="B2434" s="305">
        <v>41380.392361111109</v>
      </c>
      <c r="C2434" s="117" t="s">
        <v>659</v>
      </c>
      <c r="D2434" s="117" t="s">
        <v>551</v>
      </c>
      <c r="E2434" s="116"/>
      <c r="F2434" s="348">
        <v>3</v>
      </c>
      <c r="G2434" s="348">
        <v>95</v>
      </c>
      <c r="H2434" s="348">
        <v>285</v>
      </c>
      <c r="I2434" s="355">
        <v>1.1036095777822094E-3</v>
      </c>
      <c r="J2434" s="355">
        <v>1.1616942924023257E-5</v>
      </c>
      <c r="K2434" s="355">
        <v>0</v>
      </c>
      <c r="M2434" s="364"/>
      <c r="N2434" s="364"/>
    </row>
    <row r="2435" spans="2:14" s="358" customFormat="1" x14ac:dyDescent="0.2">
      <c r="B2435" s="305">
        <v>41373.375</v>
      </c>
      <c r="C2435" s="117" t="s">
        <v>641</v>
      </c>
      <c r="D2435" s="117" t="s">
        <v>551</v>
      </c>
      <c r="E2435" s="116"/>
      <c r="F2435" s="348">
        <v>148</v>
      </c>
      <c r="G2435" s="348">
        <v>385</v>
      </c>
      <c r="H2435" s="348">
        <v>56980</v>
      </c>
      <c r="I2435" s="355">
        <v>0.22064446927028172</v>
      </c>
      <c r="J2435" s="355">
        <v>5.731025175851473E-4</v>
      </c>
      <c r="K2435" s="355">
        <v>0</v>
      </c>
      <c r="M2435" s="364"/>
      <c r="N2435" s="364"/>
    </row>
    <row r="2436" spans="2:14" s="358" customFormat="1" x14ac:dyDescent="0.2">
      <c r="B2436" s="305">
        <v>41369.395833333336</v>
      </c>
      <c r="C2436" s="117" t="s">
        <v>707</v>
      </c>
      <c r="D2436" s="117" t="s">
        <v>554</v>
      </c>
      <c r="E2436" s="116"/>
      <c r="F2436" s="348">
        <v>104</v>
      </c>
      <c r="G2436" s="348">
        <v>349</v>
      </c>
      <c r="H2436" s="348">
        <v>36296</v>
      </c>
      <c r="I2436" s="355">
        <v>0.31584672349053444</v>
      </c>
      <c r="J2436" s="355">
        <v>9.0500493836829349E-4</v>
      </c>
      <c r="K2436" s="355">
        <v>0</v>
      </c>
      <c r="M2436" s="364"/>
      <c r="N2436" s="364"/>
    </row>
    <row r="2437" spans="2:14" s="358" customFormat="1" x14ac:dyDescent="0.2">
      <c r="B2437" s="305">
        <v>41375.378472222219</v>
      </c>
      <c r="C2437" s="117" t="s">
        <v>703</v>
      </c>
      <c r="D2437" s="117" t="s">
        <v>551</v>
      </c>
      <c r="E2437" s="116"/>
      <c r="F2437" s="348">
        <v>123</v>
      </c>
      <c r="G2437" s="348">
        <v>210</v>
      </c>
      <c r="H2437" s="348">
        <v>25830</v>
      </c>
      <c r="I2437" s="355">
        <v>0.10002187857584025</v>
      </c>
      <c r="J2437" s="355">
        <v>4.7629465988495353E-4</v>
      </c>
      <c r="K2437" s="355">
        <v>0</v>
      </c>
      <c r="M2437" s="364"/>
      <c r="N2437" s="364"/>
    </row>
    <row r="2438" spans="2:14" s="358" customFormat="1" x14ac:dyDescent="0.2">
      <c r="B2438" s="305">
        <v>41374.385416666664</v>
      </c>
      <c r="C2438" s="117" t="s">
        <v>707</v>
      </c>
      <c r="D2438" s="117" t="s">
        <v>554</v>
      </c>
      <c r="E2438" s="116"/>
      <c r="F2438" s="348">
        <v>712</v>
      </c>
      <c r="G2438" s="348">
        <v>253</v>
      </c>
      <c r="H2438" s="348">
        <v>180136</v>
      </c>
      <c r="I2438" s="355">
        <v>1.5675381690183743</v>
      </c>
      <c r="J2438" s="355">
        <v>6.1958030395983174E-3</v>
      </c>
      <c r="K2438" s="355">
        <v>0</v>
      </c>
      <c r="M2438" s="364"/>
      <c r="N2438" s="364"/>
    </row>
    <row r="2439" spans="2:14" s="358" customFormat="1" x14ac:dyDescent="0.2">
      <c r="B2439" s="305">
        <v>41374.395833333336</v>
      </c>
      <c r="C2439" s="117" t="s">
        <v>598</v>
      </c>
      <c r="D2439" s="117" t="s">
        <v>551</v>
      </c>
      <c r="E2439" s="116"/>
      <c r="F2439" s="348">
        <v>2</v>
      </c>
      <c r="G2439" s="348">
        <v>87</v>
      </c>
      <c r="H2439" s="348">
        <v>174</v>
      </c>
      <c r="I2439" s="355">
        <v>6.7378268959334894E-4</v>
      </c>
      <c r="J2439" s="355">
        <v>7.7446286160155041E-6</v>
      </c>
      <c r="K2439" s="355">
        <v>0</v>
      </c>
      <c r="M2439" s="364"/>
      <c r="N2439" s="364"/>
    </row>
    <row r="2440" spans="2:14" s="358" customFormat="1" x14ac:dyDescent="0.2">
      <c r="B2440" s="305">
        <v>41375.350694444445</v>
      </c>
      <c r="C2440" s="117" t="s">
        <v>732</v>
      </c>
      <c r="D2440" s="117" t="s">
        <v>542</v>
      </c>
      <c r="E2440" s="116"/>
      <c r="F2440" s="348">
        <v>108</v>
      </c>
      <c r="G2440" s="348">
        <v>245</v>
      </c>
      <c r="H2440" s="348">
        <v>26460</v>
      </c>
      <c r="I2440" s="355">
        <v>9.2172961901145711E-2</v>
      </c>
      <c r="J2440" s="355">
        <v>3.7621617102508457E-4</v>
      </c>
      <c r="K2440" s="355">
        <v>0</v>
      </c>
      <c r="M2440" s="364"/>
      <c r="N2440" s="364"/>
    </row>
    <row r="2441" spans="2:14" s="358" customFormat="1" x14ac:dyDescent="0.2">
      <c r="B2441" s="305">
        <v>41373.381944444445</v>
      </c>
      <c r="C2441" s="117" t="s">
        <v>702</v>
      </c>
      <c r="D2441" s="117" t="s">
        <v>554</v>
      </c>
      <c r="E2441" s="116"/>
      <c r="F2441" s="348">
        <v>82</v>
      </c>
      <c r="G2441" s="348">
        <v>476.15853658536588</v>
      </c>
      <c r="H2441" s="348">
        <v>39045</v>
      </c>
      <c r="I2441" s="355">
        <v>0.33976844056336558</v>
      </c>
      <c r="J2441" s="355">
        <v>7.1356158602115449E-4</v>
      </c>
      <c r="K2441" s="355">
        <v>0</v>
      </c>
      <c r="M2441" s="364"/>
      <c r="N2441" s="364"/>
    </row>
    <row r="2442" spans="2:14" s="358" customFormat="1" x14ac:dyDescent="0.2">
      <c r="B2442" s="305">
        <v>41373.39166666667</v>
      </c>
      <c r="C2442" s="117" t="s">
        <v>607</v>
      </c>
      <c r="D2442" s="117" t="s">
        <v>551</v>
      </c>
      <c r="E2442" s="116"/>
      <c r="F2442" s="348">
        <v>55</v>
      </c>
      <c r="G2442" s="348">
        <v>226</v>
      </c>
      <c r="H2442" s="348">
        <v>12430</v>
      </c>
      <c r="I2442" s="355">
        <v>4.8132866848536363E-2</v>
      </c>
      <c r="J2442" s="355">
        <v>2.1297728694042638E-4</v>
      </c>
      <c r="K2442" s="355">
        <v>0</v>
      </c>
      <c r="M2442" s="364"/>
      <c r="N2442" s="364"/>
    </row>
    <row r="2443" spans="2:14" s="358" customFormat="1" x14ac:dyDescent="0.2">
      <c r="B2443" s="305">
        <v>41374.378472222219</v>
      </c>
      <c r="C2443" s="117" t="s">
        <v>598</v>
      </c>
      <c r="D2443" s="117" t="s">
        <v>551</v>
      </c>
      <c r="E2443" s="116"/>
      <c r="F2443" s="348">
        <v>23</v>
      </c>
      <c r="G2443" s="348">
        <v>308</v>
      </c>
      <c r="H2443" s="348">
        <v>7084</v>
      </c>
      <c r="I2443" s="355">
        <v>2.7431474557926917E-2</v>
      </c>
      <c r="J2443" s="355">
        <v>8.9063229084178301E-5</v>
      </c>
      <c r="K2443" s="355">
        <v>0</v>
      </c>
      <c r="M2443" s="364"/>
      <c r="N2443" s="364"/>
    </row>
    <row r="2444" spans="2:14" s="358" customFormat="1" x14ac:dyDescent="0.2">
      <c r="B2444" s="305">
        <v>41374.555555555555</v>
      </c>
      <c r="C2444" s="117" t="s">
        <v>598</v>
      </c>
      <c r="D2444" s="117" t="s">
        <v>551</v>
      </c>
      <c r="E2444" s="116"/>
      <c r="F2444" s="348">
        <v>1</v>
      </c>
      <c r="G2444" s="348">
        <v>54</v>
      </c>
      <c r="H2444" s="348">
        <v>54</v>
      </c>
      <c r="I2444" s="355">
        <v>2.0910497263241864E-4</v>
      </c>
      <c r="J2444" s="355">
        <v>3.872314308007752E-6</v>
      </c>
      <c r="K2444" s="355">
        <v>0</v>
      </c>
      <c r="M2444" s="364"/>
      <c r="N2444" s="364"/>
    </row>
    <row r="2445" spans="2:14" s="358" customFormat="1" x14ac:dyDescent="0.2">
      <c r="B2445" s="305">
        <v>41375.40625</v>
      </c>
      <c r="C2445" s="117" t="s">
        <v>707</v>
      </c>
      <c r="D2445" s="117" t="s">
        <v>554</v>
      </c>
      <c r="E2445" s="116"/>
      <c r="F2445" s="348">
        <v>2</v>
      </c>
      <c r="G2445" s="348">
        <v>45</v>
      </c>
      <c r="H2445" s="348">
        <v>90</v>
      </c>
      <c r="I2445" s="355">
        <v>7.8317735051102323E-4</v>
      </c>
      <c r="J2445" s="355">
        <v>1.7403941122467181E-5</v>
      </c>
      <c r="K2445" s="355">
        <v>0</v>
      </c>
      <c r="M2445" s="364"/>
      <c r="N2445" s="364"/>
    </row>
    <row r="2446" spans="2:14" s="358" customFormat="1" x14ac:dyDescent="0.2">
      <c r="B2446" s="305">
        <v>41368.6</v>
      </c>
      <c r="C2446" s="117" t="s">
        <v>566</v>
      </c>
      <c r="D2446" s="117" t="s">
        <v>551</v>
      </c>
      <c r="E2446" s="116"/>
      <c r="F2446" s="348">
        <v>1</v>
      </c>
      <c r="G2446" s="348">
        <v>32</v>
      </c>
      <c r="H2446" s="348">
        <v>32</v>
      </c>
      <c r="I2446" s="355">
        <v>1.2391405785624807E-4</v>
      </c>
      <c r="J2446" s="355">
        <v>3.872314308007752E-6</v>
      </c>
      <c r="K2446" s="355">
        <v>0</v>
      </c>
      <c r="M2446" s="364"/>
      <c r="N2446" s="364"/>
    </row>
    <row r="2447" spans="2:14" s="358" customFormat="1" x14ac:dyDescent="0.2">
      <c r="B2447" s="305">
        <v>41375.444444444445</v>
      </c>
      <c r="C2447" s="117" t="s">
        <v>638</v>
      </c>
      <c r="D2447" s="117" t="s">
        <v>554</v>
      </c>
      <c r="E2447" s="116"/>
      <c r="F2447" s="348">
        <v>177</v>
      </c>
      <c r="G2447" s="348">
        <v>90</v>
      </c>
      <c r="H2447" s="348">
        <v>15930</v>
      </c>
      <c r="I2447" s="355">
        <v>0.1386223910404511</v>
      </c>
      <c r="J2447" s="355">
        <v>1.5402487893383457E-3</v>
      </c>
      <c r="K2447" s="355">
        <v>0</v>
      </c>
      <c r="M2447" s="364"/>
      <c r="N2447" s="364"/>
    </row>
    <row r="2448" spans="2:14" s="358" customFormat="1" x14ac:dyDescent="0.2">
      <c r="B2448" s="305">
        <v>41377.357638888891</v>
      </c>
      <c r="C2448" s="117" t="s">
        <v>630</v>
      </c>
      <c r="D2448" s="117" t="s">
        <v>554</v>
      </c>
      <c r="E2448" s="116"/>
      <c r="F2448" s="348">
        <v>120</v>
      </c>
      <c r="G2448" s="348">
        <v>347</v>
      </c>
      <c r="H2448" s="348">
        <v>41640</v>
      </c>
      <c r="I2448" s="355">
        <v>0.36235005416976673</v>
      </c>
      <c r="J2448" s="355">
        <v>1.044236467348031E-3</v>
      </c>
      <c r="K2448" s="355">
        <v>0</v>
      </c>
      <c r="M2448" s="364"/>
      <c r="N2448" s="364"/>
    </row>
    <row r="2449" spans="2:14" s="358" customFormat="1" x14ac:dyDescent="0.2">
      <c r="B2449" s="305">
        <v>41376.427083333336</v>
      </c>
      <c r="C2449" s="117" t="s">
        <v>630</v>
      </c>
      <c r="D2449" s="117" t="s">
        <v>554</v>
      </c>
      <c r="E2449" s="116"/>
      <c r="F2449" s="348">
        <v>18</v>
      </c>
      <c r="G2449" s="348">
        <v>130</v>
      </c>
      <c r="H2449" s="348">
        <v>2340</v>
      </c>
      <c r="I2449" s="355">
        <v>2.0362611113286605E-2</v>
      </c>
      <c r="J2449" s="355">
        <v>1.5663547010220463E-4</v>
      </c>
      <c r="K2449" s="355">
        <v>0</v>
      </c>
      <c r="M2449" s="364"/>
      <c r="N2449" s="364"/>
    </row>
    <row r="2450" spans="2:14" s="358" customFormat="1" x14ac:dyDescent="0.2">
      <c r="B2450" s="305">
        <v>41376.369444444441</v>
      </c>
      <c r="C2450" s="117" t="s">
        <v>748</v>
      </c>
      <c r="D2450" s="117" t="s">
        <v>551</v>
      </c>
      <c r="E2450" s="116"/>
      <c r="F2450" s="348">
        <v>5</v>
      </c>
      <c r="G2450" s="348">
        <v>86</v>
      </c>
      <c r="H2450" s="348">
        <v>430</v>
      </c>
      <c r="I2450" s="355">
        <v>1.6650951524433335E-3</v>
      </c>
      <c r="J2450" s="355">
        <v>1.9361571540038763E-5</v>
      </c>
      <c r="K2450" s="355">
        <v>0</v>
      </c>
      <c r="M2450" s="364"/>
      <c r="N2450" s="364"/>
    </row>
    <row r="2451" spans="2:14" s="358" customFormat="1" x14ac:dyDescent="0.2">
      <c r="B2451" s="305">
        <v>41375.451388888891</v>
      </c>
      <c r="C2451" s="117" t="s">
        <v>707</v>
      </c>
      <c r="D2451" s="117" t="s">
        <v>554</v>
      </c>
      <c r="E2451" s="116"/>
      <c r="F2451" s="348">
        <v>1</v>
      </c>
      <c r="G2451" s="348">
        <v>25</v>
      </c>
      <c r="H2451" s="348">
        <v>25</v>
      </c>
      <c r="I2451" s="355">
        <v>2.1754926403083979E-4</v>
      </c>
      <c r="J2451" s="355">
        <v>8.7019705612335906E-6</v>
      </c>
      <c r="K2451" s="355">
        <v>0</v>
      </c>
      <c r="M2451" s="364"/>
      <c r="N2451" s="364"/>
    </row>
    <row r="2452" spans="2:14" s="358" customFormat="1" x14ac:dyDescent="0.2">
      <c r="B2452" s="305">
        <v>41374.416666666664</v>
      </c>
      <c r="C2452" s="117" t="s">
        <v>612</v>
      </c>
      <c r="D2452" s="117" t="s">
        <v>551</v>
      </c>
      <c r="E2452" s="116"/>
      <c r="F2452" s="348">
        <v>2</v>
      </c>
      <c r="G2452" s="348">
        <v>65</v>
      </c>
      <c r="H2452" s="348">
        <v>130</v>
      </c>
      <c r="I2452" s="355">
        <v>5.034008600410078E-4</v>
      </c>
      <c r="J2452" s="355">
        <v>7.7446286160155041E-6</v>
      </c>
      <c r="K2452" s="355">
        <v>0</v>
      </c>
      <c r="M2452" s="364"/>
      <c r="N2452" s="364"/>
    </row>
    <row r="2453" spans="2:14" s="358" customFormat="1" x14ac:dyDescent="0.2">
      <c r="B2453" s="305">
        <v>41376.381249999999</v>
      </c>
      <c r="C2453" s="117" t="s">
        <v>598</v>
      </c>
      <c r="D2453" s="117" t="s">
        <v>551</v>
      </c>
      <c r="E2453" s="116"/>
      <c r="F2453" s="348">
        <v>87</v>
      </c>
      <c r="G2453" s="348">
        <v>231</v>
      </c>
      <c r="H2453" s="348">
        <v>20097</v>
      </c>
      <c r="I2453" s="355">
        <v>7.7821900648031794E-2</v>
      </c>
      <c r="J2453" s="355">
        <v>3.3689134479667447E-4</v>
      </c>
      <c r="K2453" s="355">
        <v>0</v>
      </c>
      <c r="M2453" s="364"/>
      <c r="N2453" s="364"/>
    </row>
    <row r="2454" spans="2:14" s="358" customFormat="1" x14ac:dyDescent="0.2">
      <c r="B2454" s="305">
        <v>41373.385416666664</v>
      </c>
      <c r="C2454" s="117" t="s">
        <v>623</v>
      </c>
      <c r="D2454" s="117" t="s">
        <v>554</v>
      </c>
      <c r="E2454" s="116"/>
      <c r="F2454" s="348">
        <v>125</v>
      </c>
      <c r="G2454" s="348">
        <v>140</v>
      </c>
      <c r="H2454" s="348">
        <v>17500</v>
      </c>
      <c r="I2454" s="355">
        <v>0.15228448482158785</v>
      </c>
      <c r="J2454" s="355">
        <v>1.0877463201541988E-3</v>
      </c>
      <c r="K2454" s="355">
        <v>0</v>
      </c>
      <c r="M2454" s="364"/>
      <c r="N2454" s="364"/>
    </row>
    <row r="2455" spans="2:14" s="358" customFormat="1" x14ac:dyDescent="0.2">
      <c r="B2455" s="305">
        <v>41375.416666666664</v>
      </c>
      <c r="C2455" s="117" t="s">
        <v>823</v>
      </c>
      <c r="D2455" s="117" t="s">
        <v>554</v>
      </c>
      <c r="E2455" s="116"/>
      <c r="F2455" s="348">
        <v>26</v>
      </c>
      <c r="G2455" s="348">
        <v>100</v>
      </c>
      <c r="H2455" s="348">
        <v>2600</v>
      </c>
      <c r="I2455" s="355">
        <v>2.2625123459207336E-2</v>
      </c>
      <c r="J2455" s="355">
        <v>2.2625123459207337E-4</v>
      </c>
      <c r="K2455" s="355">
        <v>0</v>
      </c>
      <c r="M2455" s="364"/>
      <c r="N2455" s="364"/>
    </row>
    <row r="2456" spans="2:14" s="358" customFormat="1" x14ac:dyDescent="0.2">
      <c r="B2456" s="305">
        <v>41374.384027777778</v>
      </c>
      <c r="C2456" s="117" t="s">
        <v>671</v>
      </c>
      <c r="D2456" s="117" t="s">
        <v>554</v>
      </c>
      <c r="E2456" s="116"/>
      <c r="F2456" s="348">
        <v>229</v>
      </c>
      <c r="G2456" s="348">
        <v>422</v>
      </c>
      <c r="H2456" s="348">
        <v>96638</v>
      </c>
      <c r="I2456" s="355">
        <v>0.84094103109649176</v>
      </c>
      <c r="J2456" s="355">
        <v>1.9927512585224925E-3</v>
      </c>
      <c r="K2456" s="355">
        <v>0</v>
      </c>
      <c r="M2456" s="364"/>
      <c r="N2456" s="364"/>
    </row>
    <row r="2457" spans="2:14" s="358" customFormat="1" x14ac:dyDescent="0.2">
      <c r="B2457" s="305">
        <v>41375.569444444445</v>
      </c>
      <c r="C2457" s="117" t="s">
        <v>823</v>
      </c>
      <c r="D2457" s="117" t="s">
        <v>554</v>
      </c>
      <c r="E2457" s="116"/>
      <c r="F2457" s="348">
        <v>1</v>
      </c>
      <c r="G2457" s="348">
        <v>40</v>
      </c>
      <c r="H2457" s="348">
        <v>40</v>
      </c>
      <c r="I2457" s="355">
        <v>3.4807882244934364E-4</v>
      </c>
      <c r="J2457" s="355">
        <v>8.7019705612335906E-6</v>
      </c>
      <c r="K2457" s="355">
        <v>0</v>
      </c>
      <c r="M2457" s="364"/>
      <c r="N2457" s="364"/>
    </row>
    <row r="2458" spans="2:14" s="358" customFormat="1" x14ac:dyDescent="0.2">
      <c r="B2458" s="305">
        <v>41374.354166666664</v>
      </c>
      <c r="C2458" s="117" t="s">
        <v>670</v>
      </c>
      <c r="D2458" s="117" t="s">
        <v>551</v>
      </c>
      <c r="E2458" s="116"/>
      <c r="F2458" s="348">
        <v>59</v>
      </c>
      <c r="G2458" s="348">
        <v>380</v>
      </c>
      <c r="H2458" s="348">
        <v>22420</v>
      </c>
      <c r="I2458" s="355">
        <v>8.6817286785533812E-2</v>
      </c>
      <c r="J2458" s="355">
        <v>2.284665441724574E-4</v>
      </c>
      <c r="K2458" s="355">
        <v>0</v>
      </c>
      <c r="M2458" s="364"/>
      <c r="N2458" s="364"/>
    </row>
    <row r="2459" spans="2:14" s="358" customFormat="1" x14ac:dyDescent="0.2">
      <c r="B2459" s="305">
        <v>41376.379861111112</v>
      </c>
      <c r="C2459" s="117" t="s">
        <v>674</v>
      </c>
      <c r="D2459" s="117" t="s">
        <v>551</v>
      </c>
      <c r="E2459" s="116"/>
      <c r="F2459" s="348">
        <v>58</v>
      </c>
      <c r="G2459" s="348">
        <v>373</v>
      </c>
      <c r="H2459" s="348">
        <v>21634</v>
      </c>
      <c r="I2459" s="355">
        <v>8.3773647739439711E-2</v>
      </c>
      <c r="J2459" s="355">
        <v>2.2459422986444963E-4</v>
      </c>
      <c r="K2459" s="355">
        <v>0</v>
      </c>
      <c r="M2459" s="364"/>
      <c r="N2459" s="364"/>
    </row>
    <row r="2460" spans="2:14" s="358" customFormat="1" x14ac:dyDescent="0.2">
      <c r="B2460" s="305">
        <v>41374.384027777778</v>
      </c>
      <c r="C2460" s="117" t="s">
        <v>816</v>
      </c>
      <c r="D2460" s="117" t="s">
        <v>542</v>
      </c>
      <c r="E2460" s="116"/>
      <c r="F2460" s="348">
        <v>6</v>
      </c>
      <c r="G2460" s="348">
        <v>497</v>
      </c>
      <c r="H2460" s="348">
        <v>2982</v>
      </c>
      <c r="I2460" s="355">
        <v>1.038774649997039E-2</v>
      </c>
      <c r="J2460" s="355">
        <v>2.0900898390282475E-5</v>
      </c>
      <c r="K2460" s="355">
        <v>0</v>
      </c>
      <c r="M2460" s="364"/>
      <c r="N2460" s="364"/>
    </row>
    <row r="2461" spans="2:14" s="358" customFormat="1" x14ac:dyDescent="0.2">
      <c r="B2461" s="305">
        <v>41374.377083333333</v>
      </c>
      <c r="C2461" s="117" t="s">
        <v>641</v>
      </c>
      <c r="D2461" s="117" t="s">
        <v>551</v>
      </c>
      <c r="E2461" s="116"/>
      <c r="F2461" s="348">
        <v>108</v>
      </c>
      <c r="G2461" s="348">
        <v>341</v>
      </c>
      <c r="H2461" s="348">
        <v>36828</v>
      </c>
      <c r="I2461" s="355">
        <v>0.14260959133530951</v>
      </c>
      <c r="J2461" s="355">
        <v>4.1820994526483728E-4</v>
      </c>
      <c r="K2461" s="355">
        <v>0</v>
      </c>
      <c r="M2461" s="364"/>
      <c r="N2461" s="364"/>
    </row>
    <row r="2462" spans="2:14" s="358" customFormat="1" x14ac:dyDescent="0.2">
      <c r="B2462" s="305">
        <v>41369.359722222223</v>
      </c>
      <c r="C2462" s="117" t="s">
        <v>558</v>
      </c>
      <c r="D2462" s="117" t="s">
        <v>551</v>
      </c>
      <c r="E2462" s="116"/>
      <c r="F2462" s="348">
        <v>1</v>
      </c>
      <c r="G2462" s="348">
        <v>56</v>
      </c>
      <c r="H2462" s="348">
        <v>56</v>
      </c>
      <c r="I2462" s="355">
        <v>2.1684960124843412E-4</v>
      </c>
      <c r="J2462" s="355">
        <v>3.872314308007752E-6</v>
      </c>
      <c r="K2462" s="355">
        <v>0</v>
      </c>
      <c r="M2462" s="364"/>
      <c r="N2462" s="364"/>
    </row>
    <row r="2463" spans="2:14" s="358" customFormat="1" x14ac:dyDescent="0.2">
      <c r="B2463" s="305">
        <v>41369.447222222225</v>
      </c>
      <c r="C2463" s="117" t="s">
        <v>557</v>
      </c>
      <c r="D2463" s="117" t="s">
        <v>554</v>
      </c>
      <c r="E2463" s="116"/>
      <c r="F2463" s="348">
        <v>2</v>
      </c>
      <c r="G2463" s="348">
        <v>48</v>
      </c>
      <c r="H2463" s="348">
        <v>96</v>
      </c>
      <c r="I2463" s="355">
        <v>8.3538917387842475E-4</v>
      </c>
      <c r="J2463" s="355">
        <v>1.7403941122467181E-5</v>
      </c>
      <c r="K2463" s="355">
        <v>0</v>
      </c>
      <c r="M2463" s="364"/>
      <c r="N2463" s="364"/>
    </row>
    <row r="2464" spans="2:14" s="358" customFormat="1" x14ac:dyDescent="0.2">
      <c r="B2464" s="305">
        <v>41373.369444444441</v>
      </c>
      <c r="C2464" s="117" t="s">
        <v>557</v>
      </c>
      <c r="D2464" s="117" t="s">
        <v>554</v>
      </c>
      <c r="E2464" s="116"/>
      <c r="F2464" s="348">
        <v>1</v>
      </c>
      <c r="G2464" s="348">
        <v>25</v>
      </c>
      <c r="H2464" s="348">
        <v>25</v>
      </c>
      <c r="I2464" s="355">
        <v>2.1754926403083979E-4</v>
      </c>
      <c r="J2464" s="355">
        <v>8.7019705612335906E-6</v>
      </c>
      <c r="K2464" s="355">
        <v>0</v>
      </c>
      <c r="M2464" s="364"/>
      <c r="N2464" s="364"/>
    </row>
    <row r="2465" spans="2:14" s="358" customFormat="1" x14ac:dyDescent="0.2">
      <c r="B2465" s="305">
        <v>41375.409722222219</v>
      </c>
      <c r="C2465" s="117" t="s">
        <v>601</v>
      </c>
      <c r="D2465" s="117" t="s">
        <v>551</v>
      </c>
      <c r="E2465" s="116"/>
      <c r="F2465" s="348">
        <v>125</v>
      </c>
      <c r="G2465" s="348">
        <v>181.928</v>
      </c>
      <c r="H2465" s="348">
        <v>22741</v>
      </c>
      <c r="I2465" s="355">
        <v>8.80602996784043E-2</v>
      </c>
      <c r="J2465" s="355">
        <v>4.8403928850096906E-4</v>
      </c>
      <c r="K2465" s="355">
        <v>0</v>
      </c>
      <c r="M2465" s="364"/>
      <c r="N2465" s="364"/>
    </row>
    <row r="2466" spans="2:14" s="358" customFormat="1" x14ac:dyDescent="0.2">
      <c r="B2466" s="305">
        <v>41376.378472222219</v>
      </c>
      <c r="C2466" s="117" t="s">
        <v>747</v>
      </c>
      <c r="D2466" s="117" t="s">
        <v>554</v>
      </c>
      <c r="E2466" s="116"/>
      <c r="F2466" s="348">
        <v>1</v>
      </c>
      <c r="G2466" s="348">
        <v>240</v>
      </c>
      <c r="H2466" s="348">
        <v>240</v>
      </c>
      <c r="I2466" s="355">
        <v>2.0884729346960619E-3</v>
      </c>
      <c r="J2466" s="355">
        <v>8.7019705612335906E-6</v>
      </c>
      <c r="K2466" s="355">
        <v>0</v>
      </c>
      <c r="M2466" s="364"/>
      <c r="N2466" s="364"/>
    </row>
    <row r="2467" spans="2:14" s="358" customFormat="1" x14ac:dyDescent="0.2">
      <c r="B2467" s="305">
        <v>41374.354166666664</v>
      </c>
      <c r="C2467" s="117" t="s">
        <v>611</v>
      </c>
      <c r="D2467" s="117" t="s">
        <v>551</v>
      </c>
      <c r="E2467" s="116"/>
      <c r="F2467" s="348">
        <v>178</v>
      </c>
      <c r="G2467" s="348">
        <v>350</v>
      </c>
      <c r="H2467" s="348">
        <v>62300</v>
      </c>
      <c r="I2467" s="355">
        <v>0.24124518138888298</v>
      </c>
      <c r="J2467" s="355">
        <v>6.8927194682537991E-4</v>
      </c>
      <c r="K2467" s="355">
        <v>0</v>
      </c>
      <c r="M2467" s="364"/>
      <c r="N2467" s="364"/>
    </row>
    <row r="2468" spans="2:14" s="358" customFormat="1" x14ac:dyDescent="0.2">
      <c r="B2468" s="305">
        <v>41376.357638888891</v>
      </c>
      <c r="C2468" s="117" t="s">
        <v>623</v>
      </c>
      <c r="D2468" s="117" t="s">
        <v>554</v>
      </c>
      <c r="E2468" s="116"/>
      <c r="F2468" s="348">
        <v>95</v>
      </c>
      <c r="G2468" s="348">
        <v>205</v>
      </c>
      <c r="H2468" s="348">
        <v>19475</v>
      </c>
      <c r="I2468" s="355">
        <v>0.1694708766800242</v>
      </c>
      <c r="J2468" s="355">
        <v>8.266872033171912E-4</v>
      </c>
      <c r="K2468" s="355">
        <v>0</v>
      </c>
      <c r="M2468" s="364"/>
      <c r="N2468" s="364"/>
    </row>
    <row r="2469" spans="2:14" s="358" customFormat="1" x14ac:dyDescent="0.2">
      <c r="B2469" s="305">
        <v>41368.572916666664</v>
      </c>
      <c r="C2469" s="117" t="s">
        <v>566</v>
      </c>
      <c r="D2469" s="117" t="s">
        <v>551</v>
      </c>
      <c r="E2469" s="116"/>
      <c r="F2469" s="348">
        <v>1</v>
      </c>
      <c r="G2469" s="348">
        <v>18</v>
      </c>
      <c r="H2469" s="348">
        <v>18</v>
      </c>
      <c r="I2469" s="355">
        <v>6.9701657544139542E-5</v>
      </c>
      <c r="J2469" s="355">
        <v>3.872314308007752E-6</v>
      </c>
      <c r="K2469" s="355">
        <v>0</v>
      </c>
      <c r="M2469" s="364"/>
      <c r="N2469" s="364"/>
    </row>
    <row r="2470" spans="2:14" s="358" customFormat="1" x14ac:dyDescent="0.2">
      <c r="B2470" s="305">
        <v>41368.45416666667</v>
      </c>
      <c r="C2470" s="117" t="s">
        <v>569</v>
      </c>
      <c r="D2470" s="117" t="s">
        <v>551</v>
      </c>
      <c r="E2470" s="116"/>
      <c r="F2470" s="348">
        <v>1</v>
      </c>
      <c r="G2470" s="348">
        <v>6</v>
      </c>
      <c r="H2470" s="348">
        <v>6</v>
      </c>
      <c r="I2470" s="355">
        <v>2.3233885848046514E-5</v>
      </c>
      <c r="J2470" s="355">
        <v>3.872314308007752E-6</v>
      </c>
      <c r="K2470" s="355">
        <v>0</v>
      </c>
      <c r="M2470" s="364"/>
      <c r="N2470" s="364"/>
    </row>
    <row r="2471" spans="2:14" s="358" customFormat="1" x14ac:dyDescent="0.2">
      <c r="B2471" s="305">
        <v>41375.370138888888</v>
      </c>
      <c r="C2471" s="117" t="s">
        <v>743</v>
      </c>
      <c r="D2471" s="117" t="s">
        <v>554</v>
      </c>
      <c r="E2471" s="116"/>
      <c r="F2471" s="348">
        <v>423</v>
      </c>
      <c r="G2471" s="348">
        <v>304</v>
      </c>
      <c r="H2471" s="348">
        <v>128592</v>
      </c>
      <c r="I2471" s="355">
        <v>1.11900379841015</v>
      </c>
      <c r="J2471" s="355">
        <v>3.6809335474018092E-3</v>
      </c>
      <c r="K2471" s="355">
        <v>0</v>
      </c>
      <c r="M2471" s="364"/>
      <c r="N2471" s="364"/>
    </row>
    <row r="2472" spans="2:14" s="358" customFormat="1" x14ac:dyDescent="0.2">
      <c r="B2472" s="305">
        <v>41376.378472222219</v>
      </c>
      <c r="C2472" s="117" t="s">
        <v>599</v>
      </c>
      <c r="D2472" s="117" t="s">
        <v>554</v>
      </c>
      <c r="E2472" s="116"/>
      <c r="F2472" s="348">
        <v>112</v>
      </c>
      <c r="G2472" s="348">
        <v>280</v>
      </c>
      <c r="H2472" s="348">
        <v>31360</v>
      </c>
      <c r="I2472" s="355">
        <v>0.27289379680028542</v>
      </c>
      <c r="J2472" s="355">
        <v>9.7462070285816223E-4</v>
      </c>
      <c r="K2472" s="355">
        <v>0</v>
      </c>
      <c r="M2472" s="364"/>
      <c r="N2472" s="364"/>
    </row>
    <row r="2473" spans="2:14" s="358" customFormat="1" x14ac:dyDescent="0.2">
      <c r="B2473" s="305">
        <v>41376.486111111109</v>
      </c>
      <c r="C2473" s="117" t="s">
        <v>580</v>
      </c>
      <c r="D2473" s="117" t="s">
        <v>542</v>
      </c>
      <c r="E2473" s="116"/>
      <c r="F2473" s="348">
        <v>120</v>
      </c>
      <c r="G2473" s="348">
        <v>110</v>
      </c>
      <c r="H2473" s="348">
        <v>13200</v>
      </c>
      <c r="I2473" s="355">
        <v>4.5981976458621447E-2</v>
      </c>
      <c r="J2473" s="355">
        <v>4.180179678056495E-4</v>
      </c>
      <c r="K2473" s="355">
        <v>0</v>
      </c>
      <c r="M2473" s="364"/>
      <c r="N2473" s="364"/>
    </row>
    <row r="2474" spans="2:14" s="358" customFormat="1" x14ac:dyDescent="0.2">
      <c r="B2474" s="305">
        <v>41376.361111111109</v>
      </c>
      <c r="C2474" s="117" t="s">
        <v>596</v>
      </c>
      <c r="D2474" s="117" t="s">
        <v>554</v>
      </c>
      <c r="E2474" s="116"/>
      <c r="F2474" s="348">
        <v>140</v>
      </c>
      <c r="G2474" s="348">
        <v>185</v>
      </c>
      <c r="H2474" s="348">
        <v>25900</v>
      </c>
      <c r="I2474" s="355">
        <v>0.22538103753595001</v>
      </c>
      <c r="J2474" s="355">
        <v>1.2182758785727029E-3</v>
      </c>
      <c r="K2474" s="355">
        <v>0</v>
      </c>
      <c r="M2474" s="364"/>
      <c r="N2474" s="364"/>
    </row>
    <row r="2475" spans="2:14" s="358" customFormat="1" x14ac:dyDescent="0.2">
      <c r="B2475" s="305">
        <v>41378.452777777777</v>
      </c>
      <c r="C2475" s="117" t="s">
        <v>782</v>
      </c>
      <c r="D2475" s="117" t="s">
        <v>554</v>
      </c>
      <c r="E2475" s="116"/>
      <c r="F2475" s="348">
        <v>1013</v>
      </c>
      <c r="G2475" s="348">
        <v>28.509378084896348</v>
      </c>
      <c r="H2475" s="348">
        <v>28880</v>
      </c>
      <c r="I2475" s="355">
        <v>0.25131290980842613</v>
      </c>
      <c r="J2475" s="355">
        <v>8.8150961785296283E-3</v>
      </c>
      <c r="K2475" s="355">
        <v>0</v>
      </c>
      <c r="M2475" s="364"/>
      <c r="N2475" s="364"/>
    </row>
    <row r="2476" spans="2:14" s="358" customFormat="1" x14ac:dyDescent="0.2">
      <c r="B2476" s="305">
        <v>41378.395833333336</v>
      </c>
      <c r="C2476" s="117" t="s">
        <v>824</v>
      </c>
      <c r="D2476" s="117" t="s">
        <v>542</v>
      </c>
      <c r="E2476" s="116"/>
      <c r="F2476" s="348">
        <v>33</v>
      </c>
      <c r="G2476" s="348">
        <v>189</v>
      </c>
      <c r="H2476" s="348">
        <v>6237</v>
      </c>
      <c r="I2476" s="355">
        <v>2.1726483876698635E-2</v>
      </c>
      <c r="J2476" s="355">
        <v>1.1495494114655362E-4</v>
      </c>
      <c r="K2476" s="355">
        <v>0</v>
      </c>
      <c r="M2476" s="364"/>
      <c r="N2476" s="364"/>
    </row>
    <row r="2477" spans="2:14" s="358" customFormat="1" x14ac:dyDescent="0.2">
      <c r="B2477" s="305">
        <v>41378.3125</v>
      </c>
      <c r="C2477" s="117" t="s">
        <v>719</v>
      </c>
      <c r="D2477" s="117" t="s">
        <v>542</v>
      </c>
      <c r="E2477" s="116"/>
      <c r="F2477" s="348">
        <v>13</v>
      </c>
      <c r="G2477" s="348">
        <v>670</v>
      </c>
      <c r="H2477" s="348">
        <v>8710</v>
      </c>
      <c r="I2477" s="355">
        <v>3.0341137496560061E-2</v>
      </c>
      <c r="J2477" s="355">
        <v>4.5285279845612033E-5</v>
      </c>
      <c r="K2477" s="355">
        <v>0</v>
      </c>
      <c r="M2477" s="364"/>
      <c r="N2477" s="364"/>
    </row>
    <row r="2478" spans="2:14" s="358" customFormat="1" x14ac:dyDescent="0.2">
      <c r="B2478" s="305">
        <v>41376.385416666664</v>
      </c>
      <c r="C2478" s="117" t="s">
        <v>662</v>
      </c>
      <c r="D2478" s="117" t="s">
        <v>554</v>
      </c>
      <c r="E2478" s="116"/>
      <c r="F2478" s="348">
        <v>51</v>
      </c>
      <c r="G2478" s="348">
        <v>165</v>
      </c>
      <c r="H2478" s="348">
        <v>8415</v>
      </c>
      <c r="I2478" s="355">
        <v>7.3227082272780672E-2</v>
      </c>
      <c r="J2478" s="355">
        <v>4.4380049862291314E-4</v>
      </c>
      <c r="K2478" s="355">
        <v>0</v>
      </c>
      <c r="M2478" s="364"/>
      <c r="N2478" s="364"/>
    </row>
    <row r="2479" spans="2:14" s="358" customFormat="1" x14ac:dyDescent="0.2">
      <c r="B2479" s="305">
        <v>41374.411805555559</v>
      </c>
      <c r="C2479" s="117" t="s">
        <v>817</v>
      </c>
      <c r="D2479" s="117" t="s">
        <v>542</v>
      </c>
      <c r="E2479" s="116"/>
      <c r="F2479" s="348">
        <v>122</v>
      </c>
      <c r="G2479" s="348">
        <v>207</v>
      </c>
      <c r="H2479" s="348">
        <v>25254</v>
      </c>
      <c r="I2479" s="355">
        <v>8.7971881324698936E-2</v>
      </c>
      <c r="J2479" s="355">
        <v>4.2498493393574368E-4</v>
      </c>
      <c r="K2479" s="355">
        <v>0</v>
      </c>
      <c r="M2479" s="364"/>
      <c r="N2479" s="364"/>
    </row>
    <row r="2480" spans="2:14" s="358" customFormat="1" x14ac:dyDescent="0.2">
      <c r="B2480" s="305">
        <v>41378.350694444445</v>
      </c>
      <c r="C2480" s="117" t="s">
        <v>611</v>
      </c>
      <c r="D2480" s="117" t="s">
        <v>551</v>
      </c>
      <c r="E2480" s="116"/>
      <c r="F2480" s="348">
        <v>170</v>
      </c>
      <c r="G2480" s="348">
        <v>365</v>
      </c>
      <c r="H2480" s="348">
        <v>62050</v>
      </c>
      <c r="I2480" s="355">
        <v>0.24027710281188103</v>
      </c>
      <c r="J2480" s="355">
        <v>6.5829343236131787E-4</v>
      </c>
      <c r="K2480" s="355">
        <v>0</v>
      </c>
      <c r="M2480" s="364"/>
      <c r="N2480" s="364"/>
    </row>
    <row r="2481" spans="2:14" s="358" customFormat="1" x14ac:dyDescent="0.2">
      <c r="B2481" s="305">
        <v>41373.357638888891</v>
      </c>
      <c r="C2481" s="117" t="s">
        <v>550</v>
      </c>
      <c r="D2481" s="117" t="s">
        <v>551</v>
      </c>
      <c r="E2481" s="116"/>
      <c r="F2481" s="348">
        <v>124</v>
      </c>
      <c r="G2481" s="348">
        <v>368</v>
      </c>
      <c r="H2481" s="348">
        <v>45632</v>
      </c>
      <c r="I2481" s="355">
        <v>0.17670144650300976</v>
      </c>
      <c r="J2481" s="355">
        <v>4.801669741929613E-4</v>
      </c>
      <c r="K2481" s="355">
        <v>0</v>
      </c>
      <c r="M2481" s="364"/>
      <c r="N2481" s="364"/>
    </row>
    <row r="2482" spans="2:14" s="358" customFormat="1" x14ac:dyDescent="0.2">
      <c r="B2482" s="305">
        <v>41378.28125</v>
      </c>
      <c r="C2482" s="117" t="s">
        <v>825</v>
      </c>
      <c r="D2482" s="117" t="s">
        <v>542</v>
      </c>
      <c r="E2482" s="116"/>
      <c r="F2482" s="348">
        <v>12</v>
      </c>
      <c r="G2482" s="348">
        <v>110</v>
      </c>
      <c r="H2482" s="348">
        <v>1320</v>
      </c>
      <c r="I2482" s="355">
        <v>4.5981976458621451E-3</v>
      </c>
      <c r="J2482" s="355">
        <v>4.180179678056495E-5</v>
      </c>
      <c r="K2482" s="355">
        <v>0</v>
      </c>
      <c r="M2482" s="364"/>
      <c r="N2482" s="364"/>
    </row>
    <row r="2483" spans="2:14" s="358" customFormat="1" x14ac:dyDescent="0.2">
      <c r="B2483" s="305">
        <v>41377.354166666664</v>
      </c>
      <c r="C2483" s="117" t="s">
        <v>614</v>
      </c>
      <c r="D2483" s="117" t="s">
        <v>542</v>
      </c>
      <c r="E2483" s="116"/>
      <c r="F2483" s="348">
        <v>5</v>
      </c>
      <c r="G2483" s="348">
        <v>95</v>
      </c>
      <c r="H2483" s="348">
        <v>475</v>
      </c>
      <c r="I2483" s="355">
        <v>1.6546544558973626E-3</v>
      </c>
      <c r="J2483" s="355">
        <v>1.7417415325235398E-5</v>
      </c>
      <c r="K2483" s="355">
        <v>0</v>
      </c>
      <c r="M2483" s="364"/>
      <c r="N2483" s="364"/>
    </row>
    <row r="2484" spans="2:14" s="358" customFormat="1" x14ac:dyDescent="0.2">
      <c r="B2484" s="305">
        <v>41374.371527777781</v>
      </c>
      <c r="C2484" s="117" t="s">
        <v>597</v>
      </c>
      <c r="D2484" s="117" t="s">
        <v>551</v>
      </c>
      <c r="E2484" s="116"/>
      <c r="F2484" s="348">
        <v>1</v>
      </c>
      <c r="G2484" s="348">
        <v>50</v>
      </c>
      <c r="H2484" s="348">
        <v>50</v>
      </c>
      <c r="I2484" s="355">
        <v>1.9361571540038762E-4</v>
      </c>
      <c r="J2484" s="355">
        <v>3.872314308007752E-6</v>
      </c>
      <c r="K2484" s="355">
        <v>0</v>
      </c>
      <c r="M2484" s="364"/>
      <c r="N2484" s="364"/>
    </row>
    <row r="2485" spans="2:14" s="358" customFormat="1" x14ac:dyDescent="0.2">
      <c r="B2485" s="305">
        <v>41377.477777777778</v>
      </c>
      <c r="C2485" s="117" t="s">
        <v>658</v>
      </c>
      <c r="D2485" s="117" t="s">
        <v>551</v>
      </c>
      <c r="E2485" s="116"/>
      <c r="F2485" s="348">
        <v>2</v>
      </c>
      <c r="G2485" s="348">
        <v>27</v>
      </c>
      <c r="H2485" s="348">
        <v>54</v>
      </c>
      <c r="I2485" s="355">
        <v>2.0910497263241864E-4</v>
      </c>
      <c r="J2485" s="355">
        <v>7.7446286160155041E-6</v>
      </c>
      <c r="K2485" s="355">
        <v>0</v>
      </c>
      <c r="M2485" s="364"/>
      <c r="N2485" s="364"/>
    </row>
    <row r="2486" spans="2:14" s="358" customFormat="1" x14ac:dyDescent="0.2">
      <c r="B2486" s="305">
        <v>41378.350694444445</v>
      </c>
      <c r="C2486" s="117" t="s">
        <v>573</v>
      </c>
      <c r="D2486" s="117" t="s">
        <v>542</v>
      </c>
      <c r="E2486" s="116"/>
      <c r="F2486" s="348">
        <v>1345</v>
      </c>
      <c r="G2486" s="348">
        <v>390</v>
      </c>
      <c r="H2486" s="348">
        <v>524550</v>
      </c>
      <c r="I2486" s="355">
        <v>1.8272610417704453</v>
      </c>
      <c r="J2486" s="355">
        <v>4.6852847224883214E-3</v>
      </c>
      <c r="K2486" s="355">
        <v>0</v>
      </c>
      <c r="M2486" s="364"/>
      <c r="N2486" s="364"/>
    </row>
    <row r="2487" spans="2:14" s="358" customFormat="1" x14ac:dyDescent="0.2">
      <c r="B2487" s="305">
        <v>41374.475694444445</v>
      </c>
      <c r="C2487" s="117" t="s">
        <v>560</v>
      </c>
      <c r="D2487" s="117" t="s">
        <v>551</v>
      </c>
      <c r="E2487" s="116"/>
      <c r="F2487" s="348">
        <v>2</v>
      </c>
      <c r="G2487" s="348">
        <v>135</v>
      </c>
      <c r="H2487" s="348">
        <v>270</v>
      </c>
      <c r="I2487" s="355">
        <v>1.0455248631620932E-3</v>
      </c>
      <c r="J2487" s="355">
        <v>7.7446286160155041E-6</v>
      </c>
      <c r="K2487" s="355">
        <v>0</v>
      </c>
      <c r="M2487" s="364"/>
      <c r="N2487" s="364"/>
    </row>
    <row r="2488" spans="2:14" s="358" customFormat="1" x14ac:dyDescent="0.2">
      <c r="B2488" s="305">
        <v>41376.379861111112</v>
      </c>
      <c r="C2488" s="117" t="s">
        <v>748</v>
      </c>
      <c r="D2488" s="117" t="s">
        <v>551</v>
      </c>
      <c r="E2488" s="116"/>
      <c r="F2488" s="348">
        <v>49</v>
      </c>
      <c r="G2488" s="348">
        <v>408</v>
      </c>
      <c r="H2488" s="348">
        <v>19992</v>
      </c>
      <c r="I2488" s="355">
        <v>7.7415307645690989E-2</v>
      </c>
      <c r="J2488" s="355">
        <v>1.8974340109237988E-4</v>
      </c>
      <c r="K2488" s="355">
        <v>0</v>
      </c>
      <c r="M2488" s="364"/>
      <c r="N2488" s="364"/>
    </row>
    <row r="2489" spans="2:14" s="358" customFormat="1" x14ac:dyDescent="0.2">
      <c r="B2489" s="305">
        <v>41374.5625</v>
      </c>
      <c r="C2489" s="117" t="s">
        <v>567</v>
      </c>
      <c r="D2489" s="117" t="s">
        <v>551</v>
      </c>
      <c r="E2489" s="116"/>
      <c r="F2489" s="348">
        <v>1</v>
      </c>
      <c r="G2489" s="348">
        <v>60</v>
      </c>
      <c r="H2489" s="348">
        <v>60</v>
      </c>
      <c r="I2489" s="355">
        <v>2.3233885848046514E-4</v>
      </c>
      <c r="J2489" s="355">
        <v>3.872314308007752E-6</v>
      </c>
      <c r="K2489" s="355">
        <v>0</v>
      </c>
      <c r="M2489" s="364"/>
      <c r="N2489" s="364"/>
    </row>
    <row r="2490" spans="2:14" s="358" customFormat="1" x14ac:dyDescent="0.2">
      <c r="B2490" s="305">
        <v>41375.365972222222</v>
      </c>
      <c r="C2490" s="117" t="s">
        <v>557</v>
      </c>
      <c r="D2490" s="117" t="s">
        <v>554</v>
      </c>
      <c r="E2490" s="116"/>
      <c r="F2490" s="348">
        <v>2</v>
      </c>
      <c r="G2490" s="348">
        <v>20</v>
      </c>
      <c r="H2490" s="348">
        <v>40</v>
      </c>
      <c r="I2490" s="355">
        <v>3.4807882244934364E-4</v>
      </c>
      <c r="J2490" s="355">
        <v>1.7403941122467181E-5</v>
      </c>
      <c r="K2490" s="355">
        <v>0</v>
      </c>
      <c r="M2490" s="364"/>
      <c r="N2490" s="364"/>
    </row>
    <row r="2491" spans="2:14" s="358" customFormat="1" x14ac:dyDescent="0.2">
      <c r="B2491" s="305">
        <v>41375.390277777777</v>
      </c>
      <c r="C2491" s="117" t="s">
        <v>550</v>
      </c>
      <c r="D2491" s="117" t="s">
        <v>551</v>
      </c>
      <c r="E2491" s="116"/>
      <c r="F2491" s="348">
        <v>4</v>
      </c>
      <c r="G2491" s="348">
        <v>408</v>
      </c>
      <c r="H2491" s="348">
        <v>1632</v>
      </c>
      <c r="I2491" s="355">
        <v>6.3196169506686516E-3</v>
      </c>
      <c r="J2491" s="355">
        <v>1.5489257232031008E-5</v>
      </c>
      <c r="K2491" s="355">
        <v>0</v>
      </c>
      <c r="M2491" s="364"/>
      <c r="N2491" s="364"/>
    </row>
    <row r="2492" spans="2:14" s="358" customFormat="1" x14ac:dyDescent="0.2">
      <c r="B2492" s="305">
        <v>41376.427083333336</v>
      </c>
      <c r="C2492" s="117" t="s">
        <v>550</v>
      </c>
      <c r="D2492" s="117" t="s">
        <v>551</v>
      </c>
      <c r="E2492" s="116"/>
      <c r="F2492" s="348">
        <v>5</v>
      </c>
      <c r="G2492" s="348">
        <v>45</v>
      </c>
      <c r="H2492" s="348">
        <v>225</v>
      </c>
      <c r="I2492" s="355">
        <v>8.712707193017443E-4</v>
      </c>
      <c r="J2492" s="355">
        <v>1.9361571540038763E-5</v>
      </c>
      <c r="K2492" s="355">
        <v>0</v>
      </c>
      <c r="M2492" s="364"/>
      <c r="N2492" s="364"/>
    </row>
    <row r="2493" spans="2:14" s="358" customFormat="1" x14ac:dyDescent="0.2">
      <c r="B2493" s="305">
        <v>41379.385416666664</v>
      </c>
      <c r="C2493" s="117" t="s">
        <v>772</v>
      </c>
      <c r="D2493" s="117" t="s">
        <v>554</v>
      </c>
      <c r="E2493" s="116"/>
      <c r="F2493" s="348">
        <v>72</v>
      </c>
      <c r="G2493" s="348">
        <v>395</v>
      </c>
      <c r="H2493" s="348">
        <v>28440</v>
      </c>
      <c r="I2493" s="355">
        <v>0.24748404276148334</v>
      </c>
      <c r="J2493" s="355">
        <v>6.2654188040881854E-4</v>
      </c>
      <c r="K2493" s="355">
        <v>0</v>
      </c>
      <c r="M2493" s="364"/>
      <c r="N2493" s="364"/>
    </row>
    <row r="2494" spans="2:14" s="358" customFormat="1" x14ac:dyDescent="0.2">
      <c r="B2494" s="305">
        <v>41379.381944444445</v>
      </c>
      <c r="C2494" s="117" t="s">
        <v>621</v>
      </c>
      <c r="D2494" s="117" t="s">
        <v>554</v>
      </c>
      <c r="E2494" s="116"/>
      <c r="F2494" s="348">
        <v>1</v>
      </c>
      <c r="G2494" s="348">
        <v>105</v>
      </c>
      <c r="H2494" s="348">
        <v>105</v>
      </c>
      <c r="I2494" s="355">
        <v>9.1370690892952704E-4</v>
      </c>
      <c r="J2494" s="355">
        <v>8.7019705612335906E-6</v>
      </c>
      <c r="K2494" s="355">
        <v>0</v>
      </c>
      <c r="M2494" s="364"/>
      <c r="N2494" s="364"/>
    </row>
    <row r="2495" spans="2:14" s="358" customFormat="1" x14ac:dyDescent="0.2">
      <c r="B2495" s="305">
        <v>41379.375</v>
      </c>
      <c r="C2495" s="117" t="s">
        <v>733</v>
      </c>
      <c r="D2495" s="117" t="s">
        <v>551</v>
      </c>
      <c r="E2495" s="116"/>
      <c r="F2495" s="348">
        <v>4</v>
      </c>
      <c r="G2495" s="348">
        <v>150</v>
      </c>
      <c r="H2495" s="348">
        <v>600</v>
      </c>
      <c r="I2495" s="355">
        <v>2.3233885848046513E-3</v>
      </c>
      <c r="J2495" s="355">
        <v>1.5489257232031008E-5</v>
      </c>
      <c r="K2495" s="355">
        <v>0</v>
      </c>
      <c r="M2495" s="364"/>
      <c r="N2495" s="364"/>
    </row>
    <row r="2496" spans="2:14" s="358" customFormat="1" x14ac:dyDescent="0.2">
      <c r="B2496" s="305">
        <v>41379.402777777781</v>
      </c>
      <c r="C2496" s="117" t="s">
        <v>625</v>
      </c>
      <c r="D2496" s="117" t="s">
        <v>551</v>
      </c>
      <c r="E2496" s="116"/>
      <c r="F2496" s="348">
        <v>1</v>
      </c>
      <c r="G2496" s="348">
        <v>60</v>
      </c>
      <c r="H2496" s="348">
        <v>60</v>
      </c>
      <c r="I2496" s="355">
        <v>2.3233885848046514E-4</v>
      </c>
      <c r="J2496" s="355">
        <v>3.872314308007752E-6</v>
      </c>
      <c r="K2496" s="355">
        <v>0</v>
      </c>
      <c r="M2496" s="364"/>
      <c r="N2496" s="364"/>
    </row>
    <row r="2497" spans="2:14" s="358" customFormat="1" x14ac:dyDescent="0.2">
      <c r="B2497" s="305">
        <v>41379.385416666664</v>
      </c>
      <c r="C2497" s="117" t="s">
        <v>671</v>
      </c>
      <c r="D2497" s="117" t="s">
        <v>554</v>
      </c>
      <c r="E2497" s="116"/>
      <c r="F2497" s="348">
        <v>3</v>
      </c>
      <c r="G2497" s="348">
        <v>307</v>
      </c>
      <c r="H2497" s="348">
        <v>921</v>
      </c>
      <c r="I2497" s="355">
        <v>8.0145148868961385E-3</v>
      </c>
      <c r="J2497" s="355">
        <v>2.6105911683700774E-5</v>
      </c>
      <c r="K2497" s="355">
        <v>0</v>
      </c>
      <c r="M2497" s="364"/>
      <c r="N2497" s="364"/>
    </row>
    <row r="2498" spans="2:14" s="358" customFormat="1" x14ac:dyDescent="0.2">
      <c r="B2498" s="305">
        <v>41379.447916666664</v>
      </c>
      <c r="C2498" s="117" t="s">
        <v>672</v>
      </c>
      <c r="D2498" s="117" t="s">
        <v>551</v>
      </c>
      <c r="E2498" s="116"/>
      <c r="F2498" s="348">
        <v>6</v>
      </c>
      <c r="G2498" s="348">
        <v>275</v>
      </c>
      <c r="H2498" s="348">
        <v>1650</v>
      </c>
      <c r="I2498" s="355">
        <v>6.3893186082127915E-3</v>
      </c>
      <c r="J2498" s="355">
        <v>2.3233885848046514E-5</v>
      </c>
      <c r="K2498" s="355">
        <v>0</v>
      </c>
      <c r="M2498" s="364"/>
      <c r="N2498" s="364"/>
    </row>
    <row r="2499" spans="2:14" s="358" customFormat="1" x14ac:dyDescent="0.2">
      <c r="B2499" s="305">
        <v>41379.399305555555</v>
      </c>
      <c r="C2499" s="117" t="s">
        <v>598</v>
      </c>
      <c r="D2499" s="117" t="s">
        <v>551</v>
      </c>
      <c r="E2499" s="116"/>
      <c r="F2499" s="348">
        <v>1</v>
      </c>
      <c r="G2499" s="348">
        <v>10</v>
      </c>
      <c r="H2499" s="348">
        <v>10</v>
      </c>
      <c r="I2499" s="355">
        <v>3.8723143080077525E-5</v>
      </c>
      <c r="J2499" s="355">
        <v>3.872314308007752E-6</v>
      </c>
      <c r="K2499" s="355">
        <v>0</v>
      </c>
      <c r="M2499" s="364"/>
      <c r="N2499" s="364"/>
    </row>
    <row r="2500" spans="2:14" s="358" customFormat="1" x14ac:dyDescent="0.2">
      <c r="B2500" s="305">
        <v>41364.056944444441</v>
      </c>
      <c r="C2500" s="117" t="s">
        <v>599</v>
      </c>
      <c r="D2500" s="117" t="s">
        <v>554</v>
      </c>
      <c r="E2500" s="116"/>
      <c r="F2500" s="348">
        <v>74</v>
      </c>
      <c r="G2500" s="348">
        <v>609</v>
      </c>
      <c r="H2500" s="348">
        <v>45066</v>
      </c>
      <c r="I2500" s="355">
        <v>0.39216300531255305</v>
      </c>
      <c r="J2500" s="355">
        <v>6.4394582153128575E-4</v>
      </c>
      <c r="K2500" s="355">
        <v>0</v>
      </c>
      <c r="M2500" s="364"/>
      <c r="N2500" s="364"/>
    </row>
    <row r="2501" spans="2:14" s="358" customFormat="1" x14ac:dyDescent="0.2">
      <c r="B2501" s="305">
        <v>41380.412499999999</v>
      </c>
      <c r="C2501" s="117" t="s">
        <v>660</v>
      </c>
      <c r="D2501" s="117" t="s">
        <v>551</v>
      </c>
      <c r="E2501" s="116"/>
      <c r="F2501" s="348">
        <v>1</v>
      </c>
      <c r="G2501" s="348">
        <v>189</v>
      </c>
      <c r="H2501" s="348">
        <v>189</v>
      </c>
      <c r="I2501" s="355">
        <v>7.3186740421346519E-4</v>
      </c>
      <c r="J2501" s="355">
        <v>3.872314308007752E-6</v>
      </c>
      <c r="K2501" s="355">
        <v>0</v>
      </c>
      <c r="M2501" s="364"/>
      <c r="N2501" s="364"/>
    </row>
    <row r="2502" spans="2:14" s="358" customFormat="1" x14ac:dyDescent="0.2">
      <c r="B2502" s="305">
        <v>41379.510416666664</v>
      </c>
      <c r="C2502" s="117" t="s">
        <v>621</v>
      </c>
      <c r="D2502" s="117" t="s">
        <v>554</v>
      </c>
      <c r="E2502" s="116"/>
      <c r="F2502" s="348">
        <v>18</v>
      </c>
      <c r="G2502" s="348">
        <v>200</v>
      </c>
      <c r="H2502" s="348">
        <v>3600</v>
      </c>
      <c r="I2502" s="355">
        <v>3.1327094020440927E-2</v>
      </c>
      <c r="J2502" s="355">
        <v>1.5663547010220463E-4</v>
      </c>
      <c r="K2502" s="355">
        <v>0</v>
      </c>
      <c r="M2502" s="364"/>
      <c r="N2502" s="364"/>
    </row>
    <row r="2503" spans="2:14" s="358" customFormat="1" x14ac:dyDescent="0.2">
      <c r="B2503" s="305">
        <v>41381.381944444445</v>
      </c>
      <c r="C2503" s="117" t="s">
        <v>633</v>
      </c>
      <c r="D2503" s="117" t="s">
        <v>554</v>
      </c>
      <c r="E2503" s="116"/>
      <c r="F2503" s="348">
        <v>1</v>
      </c>
      <c r="G2503" s="348">
        <v>40</v>
      </c>
      <c r="H2503" s="348">
        <v>40</v>
      </c>
      <c r="I2503" s="355">
        <v>3.4807882244934364E-4</v>
      </c>
      <c r="J2503" s="355">
        <v>8.7019705612335906E-6</v>
      </c>
      <c r="K2503" s="355">
        <v>0</v>
      </c>
      <c r="M2503" s="364"/>
      <c r="N2503" s="364"/>
    </row>
    <row r="2504" spans="2:14" s="358" customFormat="1" x14ac:dyDescent="0.2">
      <c r="B2504" s="305">
        <v>41380.357638888891</v>
      </c>
      <c r="C2504" s="117" t="s">
        <v>618</v>
      </c>
      <c r="D2504" s="117" t="s">
        <v>551</v>
      </c>
      <c r="E2504" s="116"/>
      <c r="F2504" s="348">
        <v>1</v>
      </c>
      <c r="G2504" s="348">
        <v>170</v>
      </c>
      <c r="H2504" s="348">
        <v>170</v>
      </c>
      <c r="I2504" s="355">
        <v>6.5829343236131787E-4</v>
      </c>
      <c r="J2504" s="355">
        <v>3.872314308007752E-6</v>
      </c>
      <c r="K2504" s="355">
        <v>0</v>
      </c>
      <c r="M2504" s="364"/>
      <c r="N2504" s="364"/>
    </row>
    <row r="2505" spans="2:14" s="358" customFormat="1" x14ac:dyDescent="0.2">
      <c r="B2505" s="305">
        <v>41380.381944444445</v>
      </c>
      <c r="C2505" s="117" t="s">
        <v>618</v>
      </c>
      <c r="D2505" s="117" t="s">
        <v>551</v>
      </c>
      <c r="E2505" s="116"/>
      <c r="F2505" s="348">
        <v>4</v>
      </c>
      <c r="G2505" s="348">
        <v>295</v>
      </c>
      <c r="H2505" s="348">
        <v>1180</v>
      </c>
      <c r="I2505" s="355">
        <v>4.569330883449148E-3</v>
      </c>
      <c r="J2505" s="355">
        <v>1.5489257232031008E-5</v>
      </c>
      <c r="K2505" s="355">
        <v>0</v>
      </c>
      <c r="M2505" s="364"/>
      <c r="N2505" s="364"/>
    </row>
    <row r="2506" spans="2:14" s="358" customFormat="1" x14ac:dyDescent="0.2">
      <c r="B2506" s="305">
        <v>41381.434027777781</v>
      </c>
      <c r="C2506" s="117" t="s">
        <v>733</v>
      </c>
      <c r="D2506" s="117" t="s">
        <v>551</v>
      </c>
      <c r="E2506" s="116"/>
      <c r="F2506" s="348">
        <v>1</v>
      </c>
      <c r="G2506" s="348">
        <v>25</v>
      </c>
      <c r="H2506" s="348">
        <v>25</v>
      </c>
      <c r="I2506" s="355">
        <v>9.680785770019381E-5</v>
      </c>
      <c r="J2506" s="355">
        <v>3.872314308007752E-6</v>
      </c>
      <c r="K2506" s="355">
        <v>0</v>
      </c>
      <c r="M2506" s="364"/>
      <c r="N2506" s="364"/>
    </row>
    <row r="2507" spans="2:14" s="358" customFormat="1" x14ac:dyDescent="0.2">
      <c r="B2507" s="305">
        <v>41382.395833333336</v>
      </c>
      <c r="C2507" s="117" t="s">
        <v>669</v>
      </c>
      <c r="D2507" s="117" t="s">
        <v>554</v>
      </c>
      <c r="E2507" s="116"/>
      <c r="F2507" s="348">
        <v>10</v>
      </c>
      <c r="G2507" s="348">
        <v>345</v>
      </c>
      <c r="H2507" s="348">
        <v>3450</v>
      </c>
      <c r="I2507" s="355">
        <v>3.0021798436255891E-2</v>
      </c>
      <c r="J2507" s="355">
        <v>8.701970561233591E-5</v>
      </c>
      <c r="K2507" s="355">
        <v>0</v>
      </c>
      <c r="M2507" s="364"/>
      <c r="N2507" s="364"/>
    </row>
    <row r="2508" spans="2:14" s="358" customFormat="1" x14ac:dyDescent="0.2">
      <c r="B2508" s="305">
        <v>41382.395833333336</v>
      </c>
      <c r="C2508" s="117" t="s">
        <v>664</v>
      </c>
      <c r="D2508" s="117" t="s">
        <v>551</v>
      </c>
      <c r="E2508" s="116"/>
      <c r="F2508" s="348">
        <v>2</v>
      </c>
      <c r="G2508" s="348">
        <v>35</v>
      </c>
      <c r="H2508" s="348">
        <v>70</v>
      </c>
      <c r="I2508" s="355">
        <v>2.7106200156054268E-4</v>
      </c>
      <c r="J2508" s="355">
        <v>7.7446286160155041E-6</v>
      </c>
      <c r="K2508" s="355">
        <v>0</v>
      </c>
      <c r="M2508" s="364"/>
      <c r="N2508" s="364"/>
    </row>
    <row r="2509" spans="2:14" s="358" customFormat="1" x14ac:dyDescent="0.2">
      <c r="B2509" s="305">
        <v>41382.339583333334</v>
      </c>
      <c r="C2509" s="117" t="s">
        <v>722</v>
      </c>
      <c r="D2509" s="117" t="s">
        <v>542</v>
      </c>
      <c r="E2509" s="116"/>
      <c r="F2509" s="348">
        <v>605</v>
      </c>
      <c r="G2509" s="348">
        <v>71.165289256198349</v>
      </c>
      <c r="H2509" s="348">
        <v>43055</v>
      </c>
      <c r="I2509" s="355">
        <v>0.149981363365602</v>
      </c>
      <c r="J2509" s="355">
        <v>2.1075072543534829E-3</v>
      </c>
      <c r="K2509" s="355">
        <v>0</v>
      </c>
      <c r="M2509" s="364"/>
      <c r="N2509" s="364"/>
    </row>
    <row r="2510" spans="2:14" s="358" customFormat="1" x14ac:dyDescent="0.2">
      <c r="B2510" s="305">
        <v>41380.395833333336</v>
      </c>
      <c r="C2510" s="117" t="s">
        <v>621</v>
      </c>
      <c r="D2510" s="117" t="s">
        <v>554</v>
      </c>
      <c r="E2510" s="116"/>
      <c r="F2510" s="348">
        <v>1</v>
      </c>
      <c r="G2510" s="348">
        <v>91</v>
      </c>
      <c r="H2510" s="348">
        <v>91</v>
      </c>
      <c r="I2510" s="355">
        <v>7.9187932107225678E-4</v>
      </c>
      <c r="J2510" s="355">
        <v>8.7019705612335906E-6</v>
      </c>
      <c r="K2510" s="355">
        <v>0</v>
      </c>
      <c r="M2510" s="364"/>
      <c r="N2510" s="364"/>
    </row>
    <row r="2511" spans="2:14" s="358" customFormat="1" x14ac:dyDescent="0.2">
      <c r="B2511" s="305">
        <v>41381.393055555556</v>
      </c>
      <c r="C2511" s="117" t="s">
        <v>719</v>
      </c>
      <c r="D2511" s="117" t="s">
        <v>542</v>
      </c>
      <c r="E2511" s="116"/>
      <c r="F2511" s="348">
        <v>360</v>
      </c>
      <c r="G2511" s="348">
        <v>96</v>
      </c>
      <c r="H2511" s="348">
        <v>34560</v>
      </c>
      <c r="I2511" s="355">
        <v>0.12038917472802706</v>
      </c>
      <c r="J2511" s="355">
        <v>1.2540539034169484E-3</v>
      </c>
      <c r="K2511" s="355">
        <v>0</v>
      </c>
      <c r="M2511" s="364"/>
      <c r="N2511" s="364"/>
    </row>
    <row r="2512" spans="2:14" s="358" customFormat="1" x14ac:dyDescent="0.2">
      <c r="B2512" s="305">
        <v>41380.370509259257</v>
      </c>
      <c r="C2512" s="117" t="s">
        <v>618</v>
      </c>
      <c r="D2512" s="117" t="s">
        <v>551</v>
      </c>
      <c r="E2512" s="116"/>
      <c r="F2512" s="348">
        <v>103</v>
      </c>
      <c r="G2512" s="348">
        <v>382</v>
      </c>
      <c r="H2512" s="348">
        <v>39346</v>
      </c>
      <c r="I2512" s="355">
        <v>0.15236007876287302</v>
      </c>
      <c r="J2512" s="355">
        <v>3.9884837372479849E-4</v>
      </c>
      <c r="K2512" s="355">
        <v>0</v>
      </c>
      <c r="M2512" s="364"/>
      <c r="N2512" s="364"/>
    </row>
    <row r="2513" spans="2:14" s="358" customFormat="1" x14ac:dyDescent="0.2">
      <c r="B2513" s="305">
        <v>41381.371527777781</v>
      </c>
      <c r="C2513" s="117" t="s">
        <v>625</v>
      </c>
      <c r="D2513" s="117" t="s">
        <v>551</v>
      </c>
      <c r="E2513" s="116"/>
      <c r="F2513" s="348">
        <v>8</v>
      </c>
      <c r="G2513" s="348">
        <v>305</v>
      </c>
      <c r="H2513" s="348">
        <v>2440</v>
      </c>
      <c r="I2513" s="355">
        <v>9.4484469115389165E-3</v>
      </c>
      <c r="J2513" s="355">
        <v>3.0978514464062016E-5</v>
      </c>
      <c r="K2513" s="355">
        <v>0</v>
      </c>
      <c r="M2513" s="364"/>
      <c r="N2513" s="364"/>
    </row>
    <row r="2514" spans="2:14" s="358" customFormat="1" x14ac:dyDescent="0.2">
      <c r="B2514" s="305">
        <v>41381.375</v>
      </c>
      <c r="C2514" s="117" t="s">
        <v>621</v>
      </c>
      <c r="D2514" s="117" t="s">
        <v>554</v>
      </c>
      <c r="E2514" s="116"/>
      <c r="F2514" s="348">
        <v>61</v>
      </c>
      <c r="G2514" s="348">
        <v>185</v>
      </c>
      <c r="H2514" s="348">
        <v>11285</v>
      </c>
      <c r="I2514" s="355">
        <v>9.8201737783521079E-2</v>
      </c>
      <c r="J2514" s="355">
        <v>5.3082020423524904E-4</v>
      </c>
      <c r="K2514" s="355">
        <v>0</v>
      </c>
      <c r="M2514" s="364"/>
      <c r="N2514" s="364"/>
    </row>
    <row r="2515" spans="2:14" s="358" customFormat="1" x14ac:dyDescent="0.2">
      <c r="B2515" s="305">
        <v>41382.392361111109</v>
      </c>
      <c r="C2515" s="117" t="s">
        <v>733</v>
      </c>
      <c r="D2515" s="117" t="s">
        <v>551</v>
      </c>
      <c r="E2515" s="116"/>
      <c r="F2515" s="348">
        <v>121</v>
      </c>
      <c r="G2515" s="348">
        <v>274</v>
      </c>
      <c r="H2515" s="348">
        <v>33154</v>
      </c>
      <c r="I2515" s="355">
        <v>0.12838270856768902</v>
      </c>
      <c r="J2515" s="355">
        <v>4.6855003126893805E-4</v>
      </c>
      <c r="K2515" s="355">
        <v>0</v>
      </c>
      <c r="M2515" s="364"/>
      <c r="N2515" s="364"/>
    </row>
    <row r="2516" spans="2:14" s="358" customFormat="1" x14ac:dyDescent="0.2">
      <c r="B2516" s="305">
        <v>41380.381944444445</v>
      </c>
      <c r="C2516" s="117" t="s">
        <v>701</v>
      </c>
      <c r="D2516" s="117" t="s">
        <v>551</v>
      </c>
      <c r="E2516" s="116"/>
      <c r="F2516" s="348">
        <v>3</v>
      </c>
      <c r="G2516" s="348">
        <v>350</v>
      </c>
      <c r="H2516" s="348">
        <v>1050</v>
      </c>
      <c r="I2516" s="355">
        <v>4.0659300234081397E-3</v>
      </c>
      <c r="J2516" s="355">
        <v>1.1616942924023257E-5</v>
      </c>
      <c r="K2516" s="355">
        <v>0</v>
      </c>
      <c r="M2516" s="364"/>
      <c r="N2516" s="364"/>
    </row>
    <row r="2517" spans="2:14" s="358" customFormat="1" x14ac:dyDescent="0.2">
      <c r="B2517" s="305">
        <v>41380.402777777781</v>
      </c>
      <c r="C2517" s="117" t="s">
        <v>612</v>
      </c>
      <c r="D2517" s="117" t="s">
        <v>551</v>
      </c>
      <c r="E2517" s="116"/>
      <c r="F2517" s="348">
        <v>1</v>
      </c>
      <c r="G2517" s="348">
        <v>50</v>
      </c>
      <c r="H2517" s="348">
        <v>50</v>
      </c>
      <c r="I2517" s="355">
        <v>1.9361571540038762E-4</v>
      </c>
      <c r="J2517" s="355">
        <v>3.872314308007752E-6</v>
      </c>
      <c r="K2517" s="355">
        <v>0</v>
      </c>
      <c r="M2517" s="364"/>
      <c r="N2517" s="364"/>
    </row>
    <row r="2518" spans="2:14" s="358" customFormat="1" x14ac:dyDescent="0.2">
      <c r="B2518" s="305">
        <v>41380.393750000003</v>
      </c>
      <c r="C2518" s="117" t="s">
        <v>674</v>
      </c>
      <c r="D2518" s="117" t="s">
        <v>551</v>
      </c>
      <c r="E2518" s="116"/>
      <c r="F2518" s="348">
        <v>11</v>
      </c>
      <c r="G2518" s="348">
        <v>98</v>
      </c>
      <c r="H2518" s="348">
        <v>1078</v>
      </c>
      <c r="I2518" s="355">
        <v>4.174354824032357E-3</v>
      </c>
      <c r="J2518" s="355">
        <v>4.2595457388085273E-5</v>
      </c>
      <c r="K2518" s="355">
        <v>0</v>
      </c>
      <c r="M2518" s="364"/>
      <c r="N2518" s="364"/>
    </row>
    <row r="2519" spans="2:14" s="358" customFormat="1" x14ac:dyDescent="0.2">
      <c r="B2519" s="305">
        <v>41379.420138888891</v>
      </c>
      <c r="C2519" s="117" t="s">
        <v>640</v>
      </c>
      <c r="D2519" s="117" t="s">
        <v>542</v>
      </c>
      <c r="E2519" s="116"/>
      <c r="F2519" s="348">
        <v>101</v>
      </c>
      <c r="G2519" s="348">
        <v>180</v>
      </c>
      <c r="H2519" s="348">
        <v>18180</v>
      </c>
      <c r="I2519" s="355">
        <v>6.3329722122555901E-2</v>
      </c>
      <c r="J2519" s="355">
        <v>3.51831789569755E-4</v>
      </c>
      <c r="K2519" s="355">
        <v>0</v>
      </c>
      <c r="M2519" s="364"/>
      <c r="N2519" s="364"/>
    </row>
    <row r="2520" spans="2:14" s="358" customFormat="1" x14ac:dyDescent="0.2">
      <c r="B2520" s="305">
        <v>41380.548611111109</v>
      </c>
      <c r="C2520" s="117" t="s">
        <v>602</v>
      </c>
      <c r="D2520" s="117" t="s">
        <v>542</v>
      </c>
      <c r="E2520" s="116"/>
      <c r="F2520" s="348">
        <v>158</v>
      </c>
      <c r="G2520" s="348">
        <v>185</v>
      </c>
      <c r="H2520" s="348">
        <v>29230</v>
      </c>
      <c r="I2520" s="355">
        <v>0.10182220999132613</v>
      </c>
      <c r="J2520" s="355">
        <v>5.5039032427743855E-4</v>
      </c>
      <c r="K2520" s="355">
        <v>0</v>
      </c>
      <c r="M2520" s="364"/>
      <c r="N2520" s="364"/>
    </row>
    <row r="2521" spans="2:14" s="358" customFormat="1" x14ac:dyDescent="0.2">
      <c r="B2521" s="305">
        <v>41381.37222222222</v>
      </c>
      <c r="C2521" s="117" t="s">
        <v>794</v>
      </c>
      <c r="D2521" s="117" t="s">
        <v>542</v>
      </c>
      <c r="E2521" s="116"/>
      <c r="F2521" s="348">
        <v>126</v>
      </c>
      <c r="G2521" s="348">
        <v>330</v>
      </c>
      <c r="H2521" s="348">
        <v>41580</v>
      </c>
      <c r="I2521" s="355">
        <v>0.14484322584465756</v>
      </c>
      <c r="J2521" s="355">
        <v>4.3891886619593199E-4</v>
      </c>
      <c r="K2521" s="355">
        <v>0</v>
      </c>
      <c r="M2521" s="364"/>
      <c r="N2521" s="364"/>
    </row>
    <row r="2522" spans="2:14" s="358" customFormat="1" x14ac:dyDescent="0.2">
      <c r="B2522" s="305">
        <v>41381.486111111109</v>
      </c>
      <c r="C2522" s="117" t="s">
        <v>563</v>
      </c>
      <c r="D2522" s="117" t="s">
        <v>551</v>
      </c>
      <c r="E2522" s="116"/>
      <c r="F2522" s="348">
        <v>2</v>
      </c>
      <c r="G2522" s="348">
        <v>70</v>
      </c>
      <c r="H2522" s="348">
        <v>140</v>
      </c>
      <c r="I2522" s="355">
        <v>5.4212400312108537E-4</v>
      </c>
      <c r="J2522" s="355">
        <v>7.7446286160155041E-6</v>
      </c>
      <c r="K2522" s="355">
        <v>0</v>
      </c>
      <c r="M2522" s="364"/>
      <c r="N2522" s="364"/>
    </row>
    <row r="2523" spans="2:14" s="358" customFormat="1" x14ac:dyDescent="0.2">
      <c r="B2523" s="305">
        <v>41381.381944444445</v>
      </c>
      <c r="C2523" s="117" t="s">
        <v>564</v>
      </c>
      <c r="D2523" s="117" t="s">
        <v>554</v>
      </c>
      <c r="E2523" s="116"/>
      <c r="F2523" s="348">
        <v>9</v>
      </c>
      <c r="G2523" s="348">
        <v>101</v>
      </c>
      <c r="H2523" s="348">
        <v>909</v>
      </c>
      <c r="I2523" s="355">
        <v>7.9100912401613346E-3</v>
      </c>
      <c r="J2523" s="355">
        <v>7.8317735051102317E-5</v>
      </c>
      <c r="K2523" s="355">
        <v>0</v>
      </c>
      <c r="M2523" s="364"/>
      <c r="N2523" s="364"/>
    </row>
    <row r="2524" spans="2:14" s="358" customFormat="1" x14ac:dyDescent="0.2">
      <c r="B2524" s="305">
        <v>41381.359722222223</v>
      </c>
      <c r="C2524" s="117" t="s">
        <v>741</v>
      </c>
      <c r="D2524" s="117" t="s">
        <v>542</v>
      </c>
      <c r="E2524" s="116"/>
      <c r="F2524" s="348">
        <v>76</v>
      </c>
      <c r="G2524" s="348">
        <v>164</v>
      </c>
      <c r="H2524" s="348">
        <v>12464</v>
      </c>
      <c r="I2524" s="355">
        <v>4.3418132922746794E-2</v>
      </c>
      <c r="J2524" s="355">
        <v>2.6474471294357801E-4</v>
      </c>
      <c r="K2524" s="355">
        <v>0</v>
      </c>
      <c r="M2524" s="364"/>
      <c r="N2524" s="364"/>
    </row>
    <row r="2525" spans="2:14" s="358" customFormat="1" x14ac:dyDescent="0.2">
      <c r="B2525" s="305">
        <v>41380.399305555555</v>
      </c>
      <c r="C2525" s="117" t="s">
        <v>598</v>
      </c>
      <c r="D2525" s="117" t="s">
        <v>551</v>
      </c>
      <c r="E2525" s="116"/>
      <c r="F2525" s="348">
        <v>2</v>
      </c>
      <c r="G2525" s="348">
        <v>274</v>
      </c>
      <c r="H2525" s="348">
        <v>548</v>
      </c>
      <c r="I2525" s="355">
        <v>2.1220282407882485E-3</v>
      </c>
      <c r="J2525" s="355">
        <v>7.7446286160155041E-6</v>
      </c>
      <c r="K2525" s="355">
        <v>0</v>
      </c>
      <c r="M2525" s="364"/>
      <c r="N2525" s="364"/>
    </row>
    <row r="2526" spans="2:14" s="358" customFormat="1" x14ac:dyDescent="0.2">
      <c r="B2526" s="305">
        <v>41382.378472222219</v>
      </c>
      <c r="C2526" s="117" t="s">
        <v>752</v>
      </c>
      <c r="D2526" s="117" t="s">
        <v>554</v>
      </c>
      <c r="E2526" s="116"/>
      <c r="F2526" s="348">
        <v>117</v>
      </c>
      <c r="G2526" s="348">
        <v>260</v>
      </c>
      <c r="H2526" s="348">
        <v>30420</v>
      </c>
      <c r="I2526" s="355">
        <v>0.26471394447272584</v>
      </c>
      <c r="J2526" s="355">
        <v>1.0181305556643302E-3</v>
      </c>
      <c r="K2526" s="355">
        <v>0</v>
      </c>
      <c r="M2526" s="364"/>
      <c r="N2526" s="364"/>
    </row>
    <row r="2527" spans="2:14" s="358" customFormat="1" x14ac:dyDescent="0.2">
      <c r="B2527" s="305">
        <v>41380.420138888891</v>
      </c>
      <c r="C2527" s="117" t="s">
        <v>680</v>
      </c>
      <c r="D2527" s="117" t="s">
        <v>554</v>
      </c>
      <c r="E2527" s="116"/>
      <c r="F2527" s="348">
        <v>137</v>
      </c>
      <c r="G2527" s="348">
        <v>208</v>
      </c>
      <c r="H2527" s="348">
        <v>28496</v>
      </c>
      <c r="I2527" s="355">
        <v>0.24797135311291241</v>
      </c>
      <c r="J2527" s="355">
        <v>1.1921699668890021E-3</v>
      </c>
      <c r="K2527" s="355">
        <v>0</v>
      </c>
      <c r="M2527" s="364"/>
      <c r="N2527" s="364"/>
    </row>
    <row r="2528" spans="2:14" s="358" customFormat="1" x14ac:dyDescent="0.2">
      <c r="B2528" s="305">
        <v>41380.381944444445</v>
      </c>
      <c r="C2528" s="117" t="s">
        <v>558</v>
      </c>
      <c r="D2528" s="117" t="s">
        <v>551</v>
      </c>
      <c r="E2528" s="116"/>
      <c r="F2528" s="348">
        <v>7240</v>
      </c>
      <c r="G2528" s="348">
        <v>392.78522099447514</v>
      </c>
      <c r="H2528" s="348">
        <v>2843765</v>
      </c>
      <c r="I2528" s="355">
        <v>11.011951898111667</v>
      </c>
      <c r="J2528" s="355">
        <v>2.8035555589976127E-2</v>
      </c>
      <c r="K2528" s="355">
        <v>0</v>
      </c>
      <c r="M2528" s="364"/>
      <c r="N2528" s="364"/>
    </row>
    <row r="2529" spans="2:14" s="358" customFormat="1" x14ac:dyDescent="0.2">
      <c r="B2529" s="305">
        <v>41379.375</v>
      </c>
      <c r="C2529" s="117" t="s">
        <v>638</v>
      </c>
      <c r="D2529" s="117" t="s">
        <v>554</v>
      </c>
      <c r="E2529" s="116"/>
      <c r="F2529" s="348">
        <v>108</v>
      </c>
      <c r="G2529" s="348">
        <v>165.27777777777777</v>
      </c>
      <c r="H2529" s="348">
        <v>17850</v>
      </c>
      <c r="I2529" s="355">
        <v>0.15533017451801961</v>
      </c>
      <c r="J2529" s="355">
        <v>9.3981282061322792E-4</v>
      </c>
      <c r="K2529" s="355">
        <v>0</v>
      </c>
      <c r="M2529" s="364"/>
      <c r="N2529" s="364"/>
    </row>
    <row r="2530" spans="2:14" s="358" customFormat="1" x14ac:dyDescent="0.2">
      <c r="B2530" s="305">
        <v>41379.440972222219</v>
      </c>
      <c r="C2530" s="117" t="s">
        <v>707</v>
      </c>
      <c r="D2530" s="117" t="s">
        <v>554</v>
      </c>
      <c r="E2530" s="116"/>
      <c r="F2530" s="348">
        <v>35</v>
      </c>
      <c r="G2530" s="348">
        <v>235</v>
      </c>
      <c r="H2530" s="348">
        <v>8225</v>
      </c>
      <c r="I2530" s="355">
        <v>7.1573707866146294E-2</v>
      </c>
      <c r="J2530" s="355">
        <v>3.0456896964317572E-4</v>
      </c>
      <c r="K2530" s="355">
        <v>0</v>
      </c>
      <c r="M2530" s="364"/>
      <c r="N2530" s="364"/>
    </row>
    <row r="2531" spans="2:14" s="358" customFormat="1" x14ac:dyDescent="0.2">
      <c r="B2531" s="305">
        <v>41379.385416666664</v>
      </c>
      <c r="C2531" s="117" t="s">
        <v>732</v>
      </c>
      <c r="D2531" s="117" t="s">
        <v>542</v>
      </c>
      <c r="E2531" s="116"/>
      <c r="F2531" s="348">
        <v>184</v>
      </c>
      <c r="G2531" s="348">
        <v>270</v>
      </c>
      <c r="H2531" s="348">
        <v>49680</v>
      </c>
      <c r="I2531" s="355">
        <v>0.17305943867153889</v>
      </c>
      <c r="J2531" s="355">
        <v>6.4096088396866258E-4</v>
      </c>
      <c r="K2531" s="355">
        <v>0</v>
      </c>
      <c r="M2531" s="364"/>
      <c r="N2531" s="364"/>
    </row>
    <row r="2532" spans="2:14" s="358" customFormat="1" x14ac:dyDescent="0.2">
      <c r="B2532" s="305">
        <v>41380.375</v>
      </c>
      <c r="C2532" s="117" t="s">
        <v>726</v>
      </c>
      <c r="D2532" s="117" t="s">
        <v>554</v>
      </c>
      <c r="E2532" s="116"/>
      <c r="F2532" s="348">
        <v>278</v>
      </c>
      <c r="G2532" s="348">
        <v>308</v>
      </c>
      <c r="H2532" s="348">
        <v>85624</v>
      </c>
      <c r="I2532" s="355">
        <v>0.74509752733506507</v>
      </c>
      <c r="J2532" s="355">
        <v>2.4191478160229384E-3</v>
      </c>
      <c r="K2532" s="355">
        <v>0</v>
      </c>
      <c r="M2532" s="364"/>
      <c r="N2532" s="364"/>
    </row>
    <row r="2533" spans="2:14" s="358" customFormat="1" x14ac:dyDescent="0.2">
      <c r="B2533" s="305">
        <v>41380.362500000003</v>
      </c>
      <c r="C2533" s="117" t="s">
        <v>638</v>
      </c>
      <c r="D2533" s="117" t="s">
        <v>554</v>
      </c>
      <c r="E2533" s="116"/>
      <c r="F2533" s="348">
        <v>26</v>
      </c>
      <c r="G2533" s="348">
        <v>368</v>
      </c>
      <c r="H2533" s="348">
        <v>9568</v>
      </c>
      <c r="I2533" s="355">
        <v>8.3260454329883007E-2</v>
      </c>
      <c r="J2533" s="355">
        <v>2.2625123459207337E-4</v>
      </c>
      <c r="K2533" s="355">
        <v>0</v>
      </c>
      <c r="M2533" s="364"/>
      <c r="N2533" s="364"/>
    </row>
    <row r="2534" spans="2:14" s="358" customFormat="1" x14ac:dyDescent="0.2">
      <c r="B2534" s="305">
        <v>41375.518750000003</v>
      </c>
      <c r="C2534" s="117" t="s">
        <v>720</v>
      </c>
      <c r="D2534" s="117" t="s">
        <v>542</v>
      </c>
      <c r="E2534" s="116"/>
      <c r="F2534" s="348">
        <v>197</v>
      </c>
      <c r="G2534" s="348">
        <v>141.20812182741116</v>
      </c>
      <c r="H2534" s="348">
        <v>27818</v>
      </c>
      <c r="I2534" s="355">
        <v>9.6903531903479653E-2</v>
      </c>
      <c r="J2534" s="355">
        <v>6.8624616381427459E-4</v>
      </c>
      <c r="K2534" s="355">
        <v>0</v>
      </c>
      <c r="M2534" s="364"/>
      <c r="N2534" s="364"/>
    </row>
    <row r="2535" spans="2:14" s="358" customFormat="1" x14ac:dyDescent="0.2">
      <c r="B2535" s="305">
        <v>41376.413194444445</v>
      </c>
      <c r="C2535" s="117" t="s">
        <v>610</v>
      </c>
      <c r="D2535" s="117" t="s">
        <v>542</v>
      </c>
      <c r="E2535" s="116"/>
      <c r="F2535" s="348">
        <v>387</v>
      </c>
      <c r="G2535" s="348">
        <v>180</v>
      </c>
      <c r="H2535" s="348">
        <v>69660</v>
      </c>
      <c r="I2535" s="355">
        <v>0.24265943031117954</v>
      </c>
      <c r="J2535" s="355">
        <v>1.3481079461732197E-3</v>
      </c>
      <c r="K2535" s="355">
        <v>0</v>
      </c>
      <c r="M2535" s="364"/>
      <c r="N2535" s="364"/>
    </row>
    <row r="2536" spans="2:14" s="358" customFormat="1" x14ac:dyDescent="0.2">
      <c r="B2536" s="305">
        <v>41381.371527777781</v>
      </c>
      <c r="C2536" s="117" t="s">
        <v>638</v>
      </c>
      <c r="D2536" s="117" t="s">
        <v>554</v>
      </c>
      <c r="E2536" s="116"/>
      <c r="F2536" s="348">
        <v>29</v>
      </c>
      <c r="G2536" s="348">
        <v>395</v>
      </c>
      <c r="H2536" s="348">
        <v>11455</v>
      </c>
      <c r="I2536" s="355">
        <v>9.968107277893079E-2</v>
      </c>
      <c r="J2536" s="355">
        <v>2.5235714627577414E-4</v>
      </c>
      <c r="K2536" s="355">
        <v>0</v>
      </c>
      <c r="M2536" s="364"/>
      <c r="N2536" s="364"/>
    </row>
    <row r="2537" spans="2:14" s="358" customFormat="1" x14ac:dyDescent="0.2">
      <c r="B2537" s="305">
        <v>41381.375</v>
      </c>
      <c r="C2537" s="117" t="s">
        <v>638</v>
      </c>
      <c r="D2537" s="117" t="s">
        <v>554</v>
      </c>
      <c r="E2537" s="116"/>
      <c r="F2537" s="348">
        <v>122</v>
      </c>
      <c r="G2537" s="348">
        <v>200</v>
      </c>
      <c r="H2537" s="348">
        <v>24400</v>
      </c>
      <c r="I2537" s="355">
        <v>0.21232808169409964</v>
      </c>
      <c r="J2537" s="355">
        <v>1.0616404084704981E-3</v>
      </c>
      <c r="K2537" s="355">
        <v>0</v>
      </c>
      <c r="M2537" s="364"/>
      <c r="N2537" s="364"/>
    </row>
    <row r="2538" spans="2:14" s="358" customFormat="1" x14ac:dyDescent="0.2">
      <c r="B2538" s="305">
        <v>41370.805555555555</v>
      </c>
      <c r="C2538" s="117" t="s">
        <v>610</v>
      </c>
      <c r="D2538" s="117" t="s">
        <v>542</v>
      </c>
      <c r="E2538" s="116"/>
      <c r="F2538" s="348">
        <v>32</v>
      </c>
      <c r="G2538" s="348">
        <v>25.625</v>
      </c>
      <c r="H2538" s="348">
        <v>820</v>
      </c>
      <c r="I2538" s="355">
        <v>2.8564561133386048E-3</v>
      </c>
      <c r="J2538" s="355">
        <v>1.1147145808150654E-4</v>
      </c>
      <c r="K2538" s="355">
        <v>0</v>
      </c>
      <c r="M2538" s="364"/>
      <c r="N2538" s="364"/>
    </row>
    <row r="2539" spans="2:14" s="358" customFormat="1" x14ac:dyDescent="0.2">
      <c r="B2539" s="305">
        <v>41381.368055555555</v>
      </c>
      <c r="C2539" s="117" t="s">
        <v>679</v>
      </c>
      <c r="D2539" s="117" t="s">
        <v>554</v>
      </c>
      <c r="E2539" s="116"/>
      <c r="F2539" s="348">
        <v>34</v>
      </c>
      <c r="G2539" s="348">
        <v>160</v>
      </c>
      <c r="H2539" s="348">
        <v>5440</v>
      </c>
      <c r="I2539" s="355">
        <v>4.7338719853110736E-2</v>
      </c>
      <c r="J2539" s="355">
        <v>2.9586699908194211E-4</v>
      </c>
      <c r="K2539" s="355">
        <v>0</v>
      </c>
      <c r="M2539" s="364"/>
      <c r="N2539" s="364"/>
    </row>
    <row r="2540" spans="2:14" s="358" customFormat="1" x14ac:dyDescent="0.2">
      <c r="B2540" s="305">
        <v>41381.545138888891</v>
      </c>
      <c r="C2540" s="117" t="s">
        <v>638</v>
      </c>
      <c r="D2540" s="117" t="s">
        <v>554</v>
      </c>
      <c r="E2540" s="116"/>
      <c r="F2540" s="348">
        <v>31</v>
      </c>
      <c r="G2540" s="348">
        <v>95</v>
      </c>
      <c r="H2540" s="348">
        <v>2945</v>
      </c>
      <c r="I2540" s="355">
        <v>2.5627303302832926E-2</v>
      </c>
      <c r="J2540" s="355">
        <v>2.6976108739824135E-4</v>
      </c>
      <c r="K2540" s="355">
        <v>0</v>
      </c>
      <c r="M2540" s="364"/>
      <c r="N2540" s="364"/>
    </row>
    <row r="2541" spans="2:14" s="358" customFormat="1" x14ac:dyDescent="0.2">
      <c r="B2541" s="305">
        <v>41373.430555555555</v>
      </c>
      <c r="C2541" s="117" t="s">
        <v>557</v>
      </c>
      <c r="D2541" s="117" t="s">
        <v>554</v>
      </c>
      <c r="E2541" s="116"/>
      <c r="F2541" s="348">
        <v>1</v>
      </c>
      <c r="G2541" s="348">
        <v>15</v>
      </c>
      <c r="H2541" s="348">
        <v>15</v>
      </c>
      <c r="I2541" s="355">
        <v>1.3052955841850387E-4</v>
      </c>
      <c r="J2541" s="355">
        <v>8.7019705612335906E-6</v>
      </c>
      <c r="K2541" s="355">
        <v>0</v>
      </c>
      <c r="M2541" s="364"/>
      <c r="N2541" s="364"/>
    </row>
    <row r="2542" spans="2:14" s="358" customFormat="1" x14ac:dyDescent="0.2">
      <c r="B2542" s="305">
        <v>41383.375</v>
      </c>
      <c r="C2542" s="117" t="s">
        <v>772</v>
      </c>
      <c r="D2542" s="117" t="s">
        <v>554</v>
      </c>
      <c r="E2542" s="116"/>
      <c r="F2542" s="348">
        <v>69</v>
      </c>
      <c r="G2542" s="348">
        <v>220</v>
      </c>
      <c r="H2542" s="348">
        <v>15180</v>
      </c>
      <c r="I2542" s="355">
        <v>0.13209591311952593</v>
      </c>
      <c r="J2542" s="355">
        <v>6.0043596872511778E-4</v>
      </c>
      <c r="K2542" s="355">
        <v>0</v>
      </c>
      <c r="M2542" s="364"/>
      <c r="N2542" s="364"/>
    </row>
    <row r="2543" spans="2:14" s="358" customFormat="1" x14ac:dyDescent="0.2">
      <c r="B2543" s="305">
        <v>41383.375</v>
      </c>
      <c r="C2543" s="117" t="s">
        <v>622</v>
      </c>
      <c r="D2543" s="117" t="s">
        <v>554</v>
      </c>
      <c r="E2543" s="116"/>
      <c r="F2543" s="348">
        <v>71</v>
      </c>
      <c r="G2543" s="348">
        <v>205</v>
      </c>
      <c r="H2543" s="348">
        <v>14555</v>
      </c>
      <c r="I2543" s="355">
        <v>0.12665718151875494</v>
      </c>
      <c r="J2543" s="355">
        <v>6.1783990984758499E-4</v>
      </c>
      <c r="K2543" s="355">
        <v>0</v>
      </c>
      <c r="M2543" s="364"/>
      <c r="N2543" s="364"/>
    </row>
    <row r="2544" spans="2:14" s="358" customFormat="1" x14ac:dyDescent="0.2">
      <c r="B2544" s="305">
        <v>41382.375</v>
      </c>
      <c r="C2544" s="117" t="s">
        <v>645</v>
      </c>
      <c r="D2544" s="117" t="s">
        <v>554</v>
      </c>
      <c r="E2544" s="116"/>
      <c r="F2544" s="348">
        <v>2</v>
      </c>
      <c r="G2544" s="348">
        <v>105</v>
      </c>
      <c r="H2544" s="348">
        <v>210</v>
      </c>
      <c r="I2544" s="355">
        <v>1.8274138178590541E-3</v>
      </c>
      <c r="J2544" s="355">
        <v>1.7403941122467181E-5</v>
      </c>
      <c r="K2544" s="355">
        <v>0</v>
      </c>
      <c r="M2544" s="364"/>
      <c r="N2544" s="364"/>
    </row>
    <row r="2545" spans="2:14" s="358" customFormat="1" x14ac:dyDescent="0.2">
      <c r="B2545" s="305">
        <v>41380.522916666669</v>
      </c>
      <c r="C2545" s="117" t="s">
        <v>748</v>
      </c>
      <c r="D2545" s="117" t="s">
        <v>551</v>
      </c>
      <c r="E2545" s="116"/>
      <c r="F2545" s="348">
        <v>66</v>
      </c>
      <c r="G2545" s="348">
        <v>137</v>
      </c>
      <c r="H2545" s="348">
        <v>9042</v>
      </c>
      <c r="I2545" s="355">
        <v>3.50134659730061E-2</v>
      </c>
      <c r="J2545" s="355">
        <v>2.5557274432851167E-4</v>
      </c>
      <c r="K2545" s="355">
        <v>0</v>
      </c>
      <c r="M2545" s="364"/>
      <c r="N2545" s="364"/>
    </row>
    <row r="2546" spans="2:14" s="358" customFormat="1" x14ac:dyDescent="0.2">
      <c r="B2546" s="305">
        <v>41381.375</v>
      </c>
      <c r="C2546" s="117" t="s">
        <v>563</v>
      </c>
      <c r="D2546" s="117" t="s">
        <v>551</v>
      </c>
      <c r="E2546" s="116"/>
      <c r="F2546" s="348">
        <v>14</v>
      </c>
      <c r="G2546" s="348">
        <v>230</v>
      </c>
      <c r="H2546" s="348">
        <v>3220</v>
      </c>
      <c r="I2546" s="355">
        <v>1.2468852071784962E-2</v>
      </c>
      <c r="J2546" s="355">
        <v>5.421240031210853E-5</v>
      </c>
      <c r="K2546" s="355">
        <v>0</v>
      </c>
      <c r="M2546" s="364"/>
      <c r="N2546" s="364"/>
    </row>
    <row r="2547" spans="2:14" s="358" customFormat="1" x14ac:dyDescent="0.2">
      <c r="B2547" s="305">
        <v>41381.539583333331</v>
      </c>
      <c r="C2547" s="117" t="s">
        <v>620</v>
      </c>
      <c r="D2547" s="117" t="s">
        <v>542</v>
      </c>
      <c r="E2547" s="116"/>
      <c r="F2547" s="348">
        <v>182</v>
      </c>
      <c r="G2547" s="348">
        <v>138</v>
      </c>
      <c r="H2547" s="348">
        <v>25116</v>
      </c>
      <c r="I2547" s="355">
        <v>8.7491160661722439E-2</v>
      </c>
      <c r="J2547" s="355">
        <v>6.339939178385684E-4</v>
      </c>
      <c r="K2547" s="355">
        <v>0</v>
      </c>
      <c r="M2547" s="364"/>
      <c r="N2547" s="364"/>
    </row>
    <row r="2548" spans="2:14" s="358" customFormat="1" x14ac:dyDescent="0.2">
      <c r="B2548" s="305">
        <v>41380.368750000001</v>
      </c>
      <c r="C2548" s="117" t="s">
        <v>750</v>
      </c>
      <c r="D2548" s="117" t="s">
        <v>554</v>
      </c>
      <c r="E2548" s="116"/>
      <c r="F2548" s="348">
        <v>191</v>
      </c>
      <c r="G2548" s="348">
        <v>243</v>
      </c>
      <c r="H2548" s="348">
        <v>46413</v>
      </c>
      <c r="I2548" s="355">
        <v>0.40388455965853465</v>
      </c>
      <c r="J2548" s="355">
        <v>1.6620763771956158E-3</v>
      </c>
      <c r="K2548" s="355">
        <v>0</v>
      </c>
      <c r="M2548" s="364"/>
      <c r="N2548" s="364"/>
    </row>
    <row r="2549" spans="2:14" s="358" customFormat="1" x14ac:dyDescent="0.2">
      <c r="B2549" s="305">
        <v>41381.508333333331</v>
      </c>
      <c r="C2549" s="117" t="s">
        <v>790</v>
      </c>
      <c r="D2549" s="117" t="s">
        <v>542</v>
      </c>
      <c r="E2549" s="116"/>
      <c r="F2549" s="348">
        <v>84</v>
      </c>
      <c r="G2549" s="348">
        <v>98</v>
      </c>
      <c r="H2549" s="348">
        <v>8232</v>
      </c>
      <c r="I2549" s="355">
        <v>2.8676032591467556E-2</v>
      </c>
      <c r="J2549" s="355">
        <v>2.9261257746395468E-4</v>
      </c>
      <c r="K2549" s="355">
        <v>0</v>
      </c>
      <c r="M2549" s="364"/>
      <c r="N2549" s="364"/>
    </row>
    <row r="2550" spans="2:14" s="358" customFormat="1" x14ac:dyDescent="0.2">
      <c r="B2550" s="305">
        <v>41381.347222222219</v>
      </c>
      <c r="C2550" s="117" t="s">
        <v>720</v>
      </c>
      <c r="D2550" s="117" t="s">
        <v>542</v>
      </c>
      <c r="E2550" s="116"/>
      <c r="F2550" s="348">
        <v>70</v>
      </c>
      <c r="G2550" s="348">
        <v>245</v>
      </c>
      <c r="H2550" s="348">
        <v>17150</v>
      </c>
      <c r="I2550" s="355">
        <v>5.9741734565557411E-2</v>
      </c>
      <c r="J2550" s="355">
        <v>2.4384381455329554E-4</v>
      </c>
      <c r="K2550" s="355">
        <v>0</v>
      </c>
      <c r="M2550" s="364"/>
      <c r="N2550" s="364"/>
    </row>
    <row r="2551" spans="2:14" s="358" customFormat="1" x14ac:dyDescent="0.2">
      <c r="B2551" s="305">
        <v>41380.378472222219</v>
      </c>
      <c r="C2551" s="117" t="s">
        <v>672</v>
      </c>
      <c r="D2551" s="117" t="s">
        <v>551</v>
      </c>
      <c r="E2551" s="116"/>
      <c r="F2551" s="348">
        <v>55</v>
      </c>
      <c r="G2551" s="348">
        <v>5</v>
      </c>
      <c r="H2551" s="348">
        <v>275</v>
      </c>
      <c r="I2551" s="355">
        <v>1.0648864347021318E-3</v>
      </c>
      <c r="J2551" s="355">
        <v>2.1297728694042638E-4</v>
      </c>
      <c r="K2551" s="355">
        <v>0</v>
      </c>
      <c r="M2551" s="364"/>
      <c r="N2551" s="364"/>
    </row>
    <row r="2552" spans="2:14" s="358" customFormat="1" x14ac:dyDescent="0.2">
      <c r="B2552" s="305">
        <v>41380.378472222219</v>
      </c>
      <c r="C2552" s="117" t="s">
        <v>672</v>
      </c>
      <c r="D2552" s="117" t="s">
        <v>551</v>
      </c>
      <c r="E2552" s="116"/>
      <c r="F2552" s="348">
        <v>102</v>
      </c>
      <c r="G2552" s="348">
        <v>189.86274509803923</v>
      </c>
      <c r="H2552" s="348">
        <v>19366</v>
      </c>
      <c r="I2552" s="355">
        <v>7.4991238888878126E-2</v>
      </c>
      <c r="J2552" s="355">
        <v>3.9497605941679072E-4</v>
      </c>
      <c r="K2552" s="355">
        <v>0</v>
      </c>
      <c r="M2552" s="364"/>
      <c r="N2552" s="364"/>
    </row>
    <row r="2553" spans="2:14" s="358" customFormat="1" x14ac:dyDescent="0.2">
      <c r="B2553" s="305">
        <v>41381.375</v>
      </c>
      <c r="C2553" s="117" t="s">
        <v>751</v>
      </c>
      <c r="D2553" s="117" t="s">
        <v>554</v>
      </c>
      <c r="E2553" s="116"/>
      <c r="F2553" s="348">
        <v>6</v>
      </c>
      <c r="G2553" s="348">
        <v>220</v>
      </c>
      <c r="H2553" s="348">
        <v>1320</v>
      </c>
      <c r="I2553" s="355">
        <v>1.1486601140828341E-2</v>
      </c>
      <c r="J2553" s="355">
        <v>5.2211823367401547E-5</v>
      </c>
      <c r="K2553" s="355">
        <v>0</v>
      </c>
      <c r="M2553" s="364"/>
      <c r="N2553" s="364"/>
    </row>
    <row r="2554" spans="2:14" s="358" customFormat="1" x14ac:dyDescent="0.2">
      <c r="B2554" s="305">
        <v>41381.381944444445</v>
      </c>
      <c r="C2554" s="117" t="s">
        <v>598</v>
      </c>
      <c r="D2554" s="117" t="s">
        <v>551</v>
      </c>
      <c r="E2554" s="116"/>
      <c r="F2554" s="348">
        <v>32</v>
      </c>
      <c r="G2554" s="348">
        <v>329</v>
      </c>
      <c r="H2554" s="348">
        <v>10528</v>
      </c>
      <c r="I2554" s="355">
        <v>4.0767725034705618E-2</v>
      </c>
      <c r="J2554" s="355">
        <v>1.2391405785624807E-4</v>
      </c>
      <c r="K2554" s="355">
        <v>0</v>
      </c>
      <c r="M2554" s="364"/>
      <c r="N2554" s="364"/>
    </row>
    <row r="2555" spans="2:14" s="358" customFormat="1" x14ac:dyDescent="0.2">
      <c r="B2555" s="305">
        <v>41381.387499999997</v>
      </c>
      <c r="C2555" s="117" t="s">
        <v>649</v>
      </c>
      <c r="D2555" s="117" t="s">
        <v>551</v>
      </c>
      <c r="E2555" s="116"/>
      <c r="F2555" s="348">
        <v>11</v>
      </c>
      <c r="G2555" s="348">
        <v>205</v>
      </c>
      <c r="H2555" s="348">
        <v>2255</v>
      </c>
      <c r="I2555" s="355">
        <v>8.7320687645574824E-3</v>
      </c>
      <c r="J2555" s="355">
        <v>4.2595457388085273E-5</v>
      </c>
      <c r="K2555" s="355">
        <v>0</v>
      </c>
      <c r="M2555" s="364"/>
      <c r="N2555" s="364"/>
    </row>
    <row r="2556" spans="2:14" s="358" customFormat="1" x14ac:dyDescent="0.2">
      <c r="B2556" s="305">
        <v>41382.416666666664</v>
      </c>
      <c r="C2556" s="117" t="s">
        <v>769</v>
      </c>
      <c r="D2556" s="117" t="s">
        <v>542</v>
      </c>
      <c r="E2556" s="116"/>
      <c r="F2556" s="348">
        <v>96</v>
      </c>
      <c r="G2556" s="348">
        <v>188.75</v>
      </c>
      <c r="H2556" s="348">
        <v>18120</v>
      </c>
      <c r="I2556" s="355">
        <v>6.312071313865307E-2</v>
      </c>
      <c r="J2556" s="355">
        <v>3.344143742445196E-4</v>
      </c>
      <c r="K2556" s="355">
        <v>0</v>
      </c>
      <c r="M2556" s="364"/>
      <c r="N2556" s="364"/>
    </row>
    <row r="2557" spans="2:14" s="358" customFormat="1" x14ac:dyDescent="0.2">
      <c r="B2557" s="305">
        <v>41380.454861111109</v>
      </c>
      <c r="C2557" s="117" t="s">
        <v>597</v>
      </c>
      <c r="D2557" s="117" t="s">
        <v>551</v>
      </c>
      <c r="E2557" s="116"/>
      <c r="F2557" s="348">
        <v>2</v>
      </c>
      <c r="G2557" s="348">
        <v>55</v>
      </c>
      <c r="H2557" s="348">
        <v>110</v>
      </c>
      <c r="I2557" s="355">
        <v>4.2595457388085276E-4</v>
      </c>
      <c r="J2557" s="355">
        <v>7.7446286160155041E-6</v>
      </c>
      <c r="K2557" s="355">
        <v>0</v>
      </c>
      <c r="M2557" s="364"/>
      <c r="N2557" s="364"/>
    </row>
    <row r="2558" spans="2:14" s="358" customFormat="1" x14ac:dyDescent="0.2">
      <c r="B2558" s="305">
        <v>41380.334722222222</v>
      </c>
      <c r="C2558" s="117" t="s">
        <v>735</v>
      </c>
      <c r="D2558" s="117" t="s">
        <v>542</v>
      </c>
      <c r="E2558" s="116"/>
      <c r="F2558" s="348">
        <v>287</v>
      </c>
      <c r="G2558" s="348">
        <v>366</v>
      </c>
      <c r="H2558" s="348">
        <v>105042</v>
      </c>
      <c r="I2558" s="355">
        <v>0.36591202811867529</v>
      </c>
      <c r="J2558" s="355">
        <v>9.9975963966851176E-4</v>
      </c>
      <c r="K2558" s="355">
        <v>0</v>
      </c>
      <c r="M2558" s="364"/>
      <c r="N2558" s="364"/>
    </row>
    <row r="2559" spans="2:14" s="358" customFormat="1" x14ac:dyDescent="0.2">
      <c r="B2559" s="305">
        <v>41382.398611111108</v>
      </c>
      <c r="C2559" s="117" t="s">
        <v>674</v>
      </c>
      <c r="D2559" s="117" t="s">
        <v>551</v>
      </c>
      <c r="E2559" s="116"/>
      <c r="F2559" s="348">
        <v>1</v>
      </c>
      <c r="G2559" s="348">
        <v>195</v>
      </c>
      <c r="H2559" s="348">
        <v>195</v>
      </c>
      <c r="I2559" s="355">
        <v>7.5510129006151169E-4</v>
      </c>
      <c r="J2559" s="355">
        <v>3.872314308007752E-6</v>
      </c>
      <c r="K2559" s="355">
        <v>0</v>
      </c>
      <c r="M2559" s="364"/>
      <c r="N2559" s="364"/>
    </row>
    <row r="2560" spans="2:14" s="358" customFormat="1" x14ac:dyDescent="0.2">
      <c r="B2560" s="305">
        <v>41383.385416666664</v>
      </c>
      <c r="C2560" s="117" t="s">
        <v>826</v>
      </c>
      <c r="D2560" s="117" t="s">
        <v>542</v>
      </c>
      <c r="E2560" s="116"/>
      <c r="F2560" s="348">
        <v>56</v>
      </c>
      <c r="G2560" s="348">
        <v>270</v>
      </c>
      <c r="H2560" s="348">
        <v>15120</v>
      </c>
      <c r="I2560" s="355">
        <v>5.267026394351184E-2</v>
      </c>
      <c r="J2560" s="355">
        <v>1.9507505164263644E-4</v>
      </c>
      <c r="K2560" s="355">
        <v>0</v>
      </c>
      <c r="M2560" s="364"/>
      <c r="N2560" s="364"/>
    </row>
    <row r="2561" spans="2:14" s="358" customFormat="1" x14ac:dyDescent="0.2">
      <c r="B2561" s="305">
        <v>41381.520833333336</v>
      </c>
      <c r="C2561" s="117" t="s">
        <v>748</v>
      </c>
      <c r="D2561" s="117" t="s">
        <v>551</v>
      </c>
      <c r="E2561" s="116"/>
      <c r="F2561" s="348">
        <v>2</v>
      </c>
      <c r="G2561" s="348">
        <v>90</v>
      </c>
      <c r="H2561" s="348">
        <v>180</v>
      </c>
      <c r="I2561" s="355">
        <v>6.9701657544139544E-4</v>
      </c>
      <c r="J2561" s="355">
        <v>7.7446286160155041E-6</v>
      </c>
      <c r="K2561" s="355">
        <v>0</v>
      </c>
      <c r="M2561" s="364"/>
      <c r="N2561" s="364"/>
    </row>
    <row r="2562" spans="2:14" s="358" customFormat="1" x14ac:dyDescent="0.2">
      <c r="B2562" s="305">
        <v>41381.503472222219</v>
      </c>
      <c r="C2562" s="117" t="s">
        <v>741</v>
      </c>
      <c r="D2562" s="117" t="s">
        <v>542</v>
      </c>
      <c r="E2562" s="116"/>
      <c r="F2562" s="348">
        <v>93</v>
      </c>
      <c r="G2562" s="348">
        <v>75</v>
      </c>
      <c r="H2562" s="348">
        <v>6975</v>
      </c>
      <c r="I2562" s="355">
        <v>2.4297294378703378E-2</v>
      </c>
      <c r="J2562" s="355">
        <v>3.2396392504937838E-4</v>
      </c>
      <c r="K2562" s="355">
        <v>0</v>
      </c>
      <c r="M2562" s="364"/>
      <c r="N2562" s="364"/>
    </row>
    <row r="2563" spans="2:14" s="358" customFormat="1" x14ac:dyDescent="0.2">
      <c r="B2563" s="305">
        <v>41372.385416666664</v>
      </c>
      <c r="C2563" s="117" t="s">
        <v>566</v>
      </c>
      <c r="D2563" s="117" t="s">
        <v>551</v>
      </c>
      <c r="E2563" s="116"/>
      <c r="F2563" s="348">
        <v>2</v>
      </c>
      <c r="G2563" s="348">
        <v>85</v>
      </c>
      <c r="H2563" s="348">
        <v>170</v>
      </c>
      <c r="I2563" s="355">
        <v>6.5829343236131787E-4</v>
      </c>
      <c r="J2563" s="355">
        <v>7.7446286160155041E-6</v>
      </c>
      <c r="K2563" s="355">
        <v>0</v>
      </c>
      <c r="M2563" s="364"/>
      <c r="N2563" s="364"/>
    </row>
    <row r="2564" spans="2:14" s="358" customFormat="1" x14ac:dyDescent="0.2">
      <c r="B2564" s="305">
        <v>41380.458333333336</v>
      </c>
      <c r="C2564" s="117" t="s">
        <v>599</v>
      </c>
      <c r="D2564" s="117" t="s">
        <v>554</v>
      </c>
      <c r="E2564" s="116"/>
      <c r="F2564" s="348">
        <v>108</v>
      </c>
      <c r="G2564" s="348">
        <v>420</v>
      </c>
      <c r="H2564" s="348">
        <v>45360</v>
      </c>
      <c r="I2564" s="355">
        <v>0.39472138465755569</v>
      </c>
      <c r="J2564" s="355">
        <v>9.3981282061322792E-4</v>
      </c>
      <c r="K2564" s="355">
        <v>0</v>
      </c>
      <c r="M2564" s="364"/>
      <c r="N2564" s="364"/>
    </row>
    <row r="2565" spans="2:14" s="358" customFormat="1" x14ac:dyDescent="0.2">
      <c r="B2565" s="305">
        <v>41376.371527777781</v>
      </c>
      <c r="C2565" s="117" t="s">
        <v>550</v>
      </c>
      <c r="D2565" s="117" t="s">
        <v>551</v>
      </c>
      <c r="E2565" s="116"/>
      <c r="F2565" s="348">
        <v>13</v>
      </c>
      <c r="G2565" s="348">
        <v>70</v>
      </c>
      <c r="H2565" s="348">
        <v>910</v>
      </c>
      <c r="I2565" s="355">
        <v>3.5238060202870546E-3</v>
      </c>
      <c r="J2565" s="355">
        <v>5.0340086004100782E-5</v>
      </c>
      <c r="K2565" s="355">
        <v>0</v>
      </c>
      <c r="M2565" s="364"/>
      <c r="N2565" s="364"/>
    </row>
    <row r="2566" spans="2:14" s="358" customFormat="1" x14ac:dyDescent="0.2">
      <c r="B2566" s="305">
        <v>41381.423611111109</v>
      </c>
      <c r="C2566" s="117" t="s">
        <v>707</v>
      </c>
      <c r="D2566" s="117" t="s">
        <v>554</v>
      </c>
      <c r="E2566" s="116"/>
      <c r="F2566" s="348">
        <v>6</v>
      </c>
      <c r="G2566" s="348">
        <v>205</v>
      </c>
      <c r="H2566" s="348">
        <v>1230</v>
      </c>
      <c r="I2566" s="355">
        <v>1.0703423790317317E-2</v>
      </c>
      <c r="J2566" s="355">
        <v>5.2211823367401547E-5</v>
      </c>
      <c r="K2566" s="355">
        <v>0</v>
      </c>
      <c r="M2566" s="364"/>
      <c r="N2566" s="364"/>
    </row>
    <row r="2567" spans="2:14" s="358" customFormat="1" x14ac:dyDescent="0.2">
      <c r="B2567" s="305">
        <v>41381.34375</v>
      </c>
      <c r="C2567" s="117" t="s">
        <v>707</v>
      </c>
      <c r="D2567" s="117" t="s">
        <v>554</v>
      </c>
      <c r="E2567" s="116"/>
      <c r="F2567" s="348">
        <v>6</v>
      </c>
      <c r="G2567" s="348">
        <v>60</v>
      </c>
      <c r="H2567" s="348">
        <v>360</v>
      </c>
      <c r="I2567" s="355">
        <v>3.1327094020440929E-3</v>
      </c>
      <c r="J2567" s="355">
        <v>5.2211823367401547E-5</v>
      </c>
      <c r="K2567" s="355">
        <v>0</v>
      </c>
      <c r="M2567" s="364"/>
      <c r="N2567" s="364"/>
    </row>
    <row r="2568" spans="2:14" s="358" customFormat="1" x14ac:dyDescent="0.2">
      <c r="B2568" s="305">
        <v>41383.375</v>
      </c>
      <c r="C2568" s="117" t="s">
        <v>672</v>
      </c>
      <c r="D2568" s="117" t="s">
        <v>551</v>
      </c>
      <c r="E2568" s="116"/>
      <c r="F2568" s="348">
        <v>17</v>
      </c>
      <c r="G2568" s="348">
        <v>270</v>
      </c>
      <c r="H2568" s="348">
        <v>4590</v>
      </c>
      <c r="I2568" s="355">
        <v>1.7773922673755584E-2</v>
      </c>
      <c r="J2568" s="355">
        <v>6.5829343236131787E-5</v>
      </c>
      <c r="K2568" s="355">
        <v>0</v>
      </c>
      <c r="M2568" s="364"/>
      <c r="N2568" s="364"/>
    </row>
    <row r="2569" spans="2:14" s="358" customFormat="1" x14ac:dyDescent="0.2">
      <c r="B2569" s="305">
        <v>41376.364583333336</v>
      </c>
      <c r="C2569" s="117" t="s">
        <v>800</v>
      </c>
      <c r="D2569" s="117" t="s">
        <v>542</v>
      </c>
      <c r="E2569" s="116"/>
      <c r="F2569" s="348">
        <v>107</v>
      </c>
      <c r="G2569" s="348">
        <v>305</v>
      </c>
      <c r="H2569" s="348">
        <v>32635</v>
      </c>
      <c r="I2569" s="355">
        <v>0.11368346982781143</v>
      </c>
      <c r="J2569" s="355">
        <v>3.7273268796003748E-4</v>
      </c>
      <c r="K2569" s="355">
        <v>0</v>
      </c>
      <c r="M2569" s="364"/>
      <c r="N2569" s="364"/>
    </row>
    <row r="2570" spans="2:14" s="358" customFormat="1" x14ac:dyDescent="0.2">
      <c r="B2570" s="305">
        <v>41383.37777777778</v>
      </c>
      <c r="C2570" s="117" t="s">
        <v>598</v>
      </c>
      <c r="D2570" s="117" t="s">
        <v>551</v>
      </c>
      <c r="E2570" s="116"/>
      <c r="F2570" s="348">
        <v>1</v>
      </c>
      <c r="G2570" s="348">
        <v>316</v>
      </c>
      <c r="H2570" s="348">
        <v>316</v>
      </c>
      <c r="I2570" s="355">
        <v>1.2236513213304497E-3</v>
      </c>
      <c r="J2570" s="355">
        <v>3.872314308007752E-6</v>
      </c>
      <c r="K2570" s="355">
        <v>0</v>
      </c>
      <c r="M2570" s="364"/>
      <c r="N2570" s="364"/>
    </row>
    <row r="2571" spans="2:14" s="358" customFormat="1" x14ac:dyDescent="0.2">
      <c r="B2571" s="305">
        <v>41379.447916666664</v>
      </c>
      <c r="C2571" s="117" t="s">
        <v>709</v>
      </c>
      <c r="D2571" s="117" t="s">
        <v>542</v>
      </c>
      <c r="E2571" s="116"/>
      <c r="F2571" s="348">
        <v>3</v>
      </c>
      <c r="G2571" s="348">
        <v>210</v>
      </c>
      <c r="H2571" s="348">
        <v>630</v>
      </c>
      <c r="I2571" s="355">
        <v>2.1945943309796601E-3</v>
      </c>
      <c r="J2571" s="355">
        <v>1.0450449195141237E-5</v>
      </c>
      <c r="K2571" s="355">
        <v>0</v>
      </c>
      <c r="M2571" s="364"/>
      <c r="N2571" s="364"/>
    </row>
    <row r="2572" spans="2:14" s="358" customFormat="1" x14ac:dyDescent="0.2">
      <c r="B2572" s="305">
        <v>41383.364583333336</v>
      </c>
      <c r="C2572" s="117" t="s">
        <v>827</v>
      </c>
      <c r="D2572" s="117" t="s">
        <v>554</v>
      </c>
      <c r="E2572" s="116"/>
      <c r="F2572" s="348">
        <v>86</v>
      </c>
      <c r="G2572" s="348">
        <v>275</v>
      </c>
      <c r="H2572" s="348">
        <v>23650</v>
      </c>
      <c r="I2572" s="355">
        <v>0.20580160377317444</v>
      </c>
      <c r="J2572" s="355">
        <v>7.483694682660888E-4</v>
      </c>
      <c r="K2572" s="355">
        <v>0</v>
      </c>
      <c r="M2572" s="364"/>
      <c r="N2572" s="364"/>
    </row>
    <row r="2573" spans="2:14" s="358" customFormat="1" x14ac:dyDescent="0.2">
      <c r="B2573" s="305">
        <v>41380.413194444445</v>
      </c>
      <c r="C2573" s="117" t="s">
        <v>610</v>
      </c>
      <c r="D2573" s="117" t="s">
        <v>542</v>
      </c>
      <c r="E2573" s="116"/>
      <c r="F2573" s="348">
        <v>187</v>
      </c>
      <c r="G2573" s="348">
        <v>365</v>
      </c>
      <c r="H2573" s="348">
        <v>68255</v>
      </c>
      <c r="I2573" s="355">
        <v>0.2377651366047884</v>
      </c>
      <c r="J2573" s="355">
        <v>6.514113331638038E-4</v>
      </c>
      <c r="K2573" s="355">
        <v>0</v>
      </c>
      <c r="M2573" s="364"/>
      <c r="N2573" s="364"/>
    </row>
    <row r="2574" spans="2:14" s="358" customFormat="1" x14ac:dyDescent="0.2">
      <c r="B2574" s="305">
        <v>41376.409722222219</v>
      </c>
      <c r="C2574" s="117" t="s">
        <v>559</v>
      </c>
      <c r="D2574" s="117" t="s">
        <v>551</v>
      </c>
      <c r="E2574" s="116"/>
      <c r="F2574" s="348">
        <v>50</v>
      </c>
      <c r="G2574" s="348">
        <v>130</v>
      </c>
      <c r="H2574" s="348">
        <v>6500</v>
      </c>
      <c r="I2574" s="355">
        <v>2.5170043002050391E-2</v>
      </c>
      <c r="J2574" s="355">
        <v>1.9361571540038762E-4</v>
      </c>
      <c r="K2574" s="355">
        <v>0</v>
      </c>
      <c r="M2574" s="364"/>
      <c r="N2574" s="364"/>
    </row>
    <row r="2575" spans="2:14" s="358" customFormat="1" x14ac:dyDescent="0.2">
      <c r="B2575" s="305">
        <v>41381.427083333336</v>
      </c>
      <c r="C2575" s="117" t="s">
        <v>634</v>
      </c>
      <c r="D2575" s="117" t="s">
        <v>542</v>
      </c>
      <c r="E2575" s="116"/>
      <c r="F2575" s="348">
        <v>2</v>
      </c>
      <c r="G2575" s="348">
        <v>108</v>
      </c>
      <c r="H2575" s="348">
        <v>216</v>
      </c>
      <c r="I2575" s="355">
        <v>7.5243234205016915E-4</v>
      </c>
      <c r="J2575" s="355">
        <v>6.9669661300941588E-6</v>
      </c>
      <c r="K2575" s="355">
        <v>0</v>
      </c>
      <c r="M2575" s="364"/>
      <c r="N2575" s="364"/>
    </row>
    <row r="2576" spans="2:14" s="358" customFormat="1" x14ac:dyDescent="0.2">
      <c r="B2576" s="305">
        <v>41382.520833333336</v>
      </c>
      <c r="C2576" s="117" t="s">
        <v>813</v>
      </c>
      <c r="D2576" s="117" t="s">
        <v>554</v>
      </c>
      <c r="E2576" s="116"/>
      <c r="F2576" s="348">
        <v>102</v>
      </c>
      <c r="G2576" s="348">
        <v>70</v>
      </c>
      <c r="H2576" s="348">
        <v>7140</v>
      </c>
      <c r="I2576" s="355">
        <v>6.213206980720784E-2</v>
      </c>
      <c r="J2576" s="355">
        <v>8.8760099724582628E-4</v>
      </c>
      <c r="K2576" s="355">
        <v>0</v>
      </c>
      <c r="M2576" s="364"/>
      <c r="N2576" s="364"/>
    </row>
    <row r="2577" spans="2:14" s="358" customFormat="1" x14ac:dyDescent="0.2">
      <c r="B2577" s="305">
        <v>41367.441666666666</v>
      </c>
      <c r="C2577" s="117" t="s">
        <v>570</v>
      </c>
      <c r="D2577" s="117" t="s">
        <v>551</v>
      </c>
      <c r="E2577" s="116"/>
      <c r="F2577" s="348">
        <v>1</v>
      </c>
      <c r="G2577" s="348">
        <v>14</v>
      </c>
      <c r="H2577" s="348">
        <v>14</v>
      </c>
      <c r="I2577" s="355">
        <v>5.421240031210853E-5</v>
      </c>
      <c r="J2577" s="355">
        <v>3.872314308007752E-6</v>
      </c>
      <c r="K2577" s="355">
        <v>0</v>
      </c>
      <c r="M2577" s="364"/>
      <c r="N2577" s="364"/>
    </row>
    <row r="2578" spans="2:14" s="358" customFormat="1" x14ac:dyDescent="0.2">
      <c r="B2578" s="305">
        <v>41384.354166666664</v>
      </c>
      <c r="C2578" s="117" t="s">
        <v>595</v>
      </c>
      <c r="D2578" s="117" t="s">
        <v>554</v>
      </c>
      <c r="E2578" s="116"/>
      <c r="F2578" s="348">
        <v>513</v>
      </c>
      <c r="G2578" s="348">
        <v>409</v>
      </c>
      <c r="H2578" s="348">
        <v>209817</v>
      </c>
      <c r="I2578" s="355">
        <v>1.8258213572463484</v>
      </c>
      <c r="J2578" s="355">
        <v>4.4641108979128321E-3</v>
      </c>
      <c r="K2578" s="355">
        <v>0</v>
      </c>
      <c r="M2578" s="364"/>
      <c r="N2578" s="364"/>
    </row>
    <row r="2579" spans="2:14" s="358" customFormat="1" x14ac:dyDescent="0.2">
      <c r="B2579" s="305">
        <v>41380.365972222222</v>
      </c>
      <c r="C2579" s="117" t="s">
        <v>634</v>
      </c>
      <c r="D2579" s="117" t="s">
        <v>542</v>
      </c>
      <c r="E2579" s="116"/>
      <c r="F2579" s="348">
        <v>323</v>
      </c>
      <c r="G2579" s="348">
        <v>368</v>
      </c>
      <c r="H2579" s="348">
        <v>118864</v>
      </c>
      <c r="I2579" s="355">
        <v>0.41406073104375601</v>
      </c>
      <c r="J2579" s="355">
        <v>1.1251650300102066E-3</v>
      </c>
      <c r="K2579" s="355">
        <v>0</v>
      </c>
      <c r="M2579" s="364"/>
      <c r="N2579" s="364"/>
    </row>
    <row r="2580" spans="2:14" s="358" customFormat="1" x14ac:dyDescent="0.2">
      <c r="B2580" s="305">
        <v>41382.334722222222</v>
      </c>
      <c r="C2580" s="117" t="s">
        <v>718</v>
      </c>
      <c r="D2580" s="117" t="s">
        <v>554</v>
      </c>
      <c r="E2580" s="116"/>
      <c r="F2580" s="348">
        <v>216</v>
      </c>
      <c r="G2580" s="348">
        <v>441</v>
      </c>
      <c r="H2580" s="348">
        <v>95256</v>
      </c>
      <c r="I2580" s="355">
        <v>0.82891490778086696</v>
      </c>
      <c r="J2580" s="355">
        <v>1.8796256412264558E-3</v>
      </c>
      <c r="K2580" s="355">
        <v>0</v>
      </c>
      <c r="M2580" s="364"/>
      <c r="N2580" s="364"/>
    </row>
    <row r="2581" spans="2:14" s="358" customFormat="1" x14ac:dyDescent="0.2">
      <c r="B2581" s="305">
        <v>41382.4375</v>
      </c>
      <c r="C2581" s="117" t="s">
        <v>630</v>
      </c>
      <c r="D2581" s="117" t="s">
        <v>554</v>
      </c>
      <c r="E2581" s="116"/>
      <c r="F2581" s="348">
        <v>3</v>
      </c>
      <c r="G2581" s="348">
        <v>90</v>
      </c>
      <c r="H2581" s="348">
        <v>270</v>
      </c>
      <c r="I2581" s="355">
        <v>2.3495320515330696E-3</v>
      </c>
      <c r="J2581" s="355">
        <v>2.6105911683700774E-5</v>
      </c>
      <c r="K2581" s="355">
        <v>0</v>
      </c>
      <c r="M2581" s="364"/>
      <c r="N2581" s="364"/>
    </row>
    <row r="2582" spans="2:14" s="358" customFormat="1" x14ac:dyDescent="0.2">
      <c r="B2582" s="305">
        <v>41383.513888888891</v>
      </c>
      <c r="C2582" s="117" t="s">
        <v>813</v>
      </c>
      <c r="D2582" s="117" t="s">
        <v>554</v>
      </c>
      <c r="E2582" s="116"/>
      <c r="F2582" s="348">
        <v>48</v>
      </c>
      <c r="G2582" s="348">
        <v>130</v>
      </c>
      <c r="H2582" s="348">
        <v>6240</v>
      </c>
      <c r="I2582" s="355">
        <v>5.4300296302097609E-2</v>
      </c>
      <c r="J2582" s="355">
        <v>4.1769458693921238E-4</v>
      </c>
      <c r="K2582" s="355">
        <v>0</v>
      </c>
      <c r="M2582" s="364"/>
      <c r="N2582" s="364"/>
    </row>
    <row r="2583" spans="2:14" s="358" customFormat="1" x14ac:dyDescent="0.2">
      <c r="B2583" s="305">
        <v>41382.378472222219</v>
      </c>
      <c r="C2583" s="117" t="s">
        <v>643</v>
      </c>
      <c r="D2583" s="117" t="s">
        <v>551</v>
      </c>
      <c r="E2583" s="116"/>
      <c r="F2583" s="348">
        <v>1</v>
      </c>
      <c r="G2583" s="348">
        <v>35</v>
      </c>
      <c r="H2583" s="348">
        <v>35</v>
      </c>
      <c r="I2583" s="355">
        <v>1.3553100078027134E-4</v>
      </c>
      <c r="J2583" s="355">
        <v>3.872314308007752E-6</v>
      </c>
      <c r="K2583" s="355">
        <v>0</v>
      </c>
      <c r="M2583" s="364"/>
      <c r="N2583" s="364"/>
    </row>
    <row r="2584" spans="2:14" s="358" customFormat="1" x14ac:dyDescent="0.2">
      <c r="B2584" s="305">
        <v>41382.383333333331</v>
      </c>
      <c r="C2584" s="117" t="s">
        <v>732</v>
      </c>
      <c r="D2584" s="117" t="s">
        <v>542</v>
      </c>
      <c r="E2584" s="116"/>
      <c r="F2584" s="348">
        <v>110</v>
      </c>
      <c r="G2584" s="348">
        <v>228</v>
      </c>
      <c r="H2584" s="348">
        <v>25080</v>
      </c>
      <c r="I2584" s="355">
        <v>8.7365755271380754E-2</v>
      </c>
      <c r="J2584" s="355">
        <v>3.831831371551787E-4</v>
      </c>
      <c r="K2584" s="355">
        <v>0</v>
      </c>
      <c r="M2584" s="364"/>
      <c r="N2584" s="364"/>
    </row>
    <row r="2585" spans="2:14" s="358" customFormat="1" x14ac:dyDescent="0.2">
      <c r="B2585" s="305">
        <v>41378.390277777777</v>
      </c>
      <c r="C2585" s="117" t="s">
        <v>818</v>
      </c>
      <c r="D2585" s="117" t="s">
        <v>542</v>
      </c>
      <c r="E2585" s="116"/>
      <c r="F2585" s="348">
        <v>23</v>
      </c>
      <c r="G2585" s="348">
        <v>91</v>
      </c>
      <c r="H2585" s="348">
        <v>2093</v>
      </c>
      <c r="I2585" s="355">
        <v>7.2909300551435366E-3</v>
      </c>
      <c r="J2585" s="355">
        <v>8.0120110496082823E-5</v>
      </c>
      <c r="K2585" s="355">
        <v>0</v>
      </c>
      <c r="M2585" s="364"/>
      <c r="N2585" s="364"/>
    </row>
    <row r="2586" spans="2:14" s="358" customFormat="1" x14ac:dyDescent="0.2">
      <c r="B2586" s="305">
        <v>41378.340277777781</v>
      </c>
      <c r="C2586" s="117" t="s">
        <v>617</v>
      </c>
      <c r="D2586" s="117" t="s">
        <v>542</v>
      </c>
      <c r="E2586" s="116"/>
      <c r="F2586" s="348">
        <v>127</v>
      </c>
      <c r="G2586" s="348">
        <v>15</v>
      </c>
      <c r="H2586" s="348">
        <v>1905</v>
      </c>
      <c r="I2586" s="355">
        <v>6.636035238914686E-3</v>
      </c>
      <c r="J2586" s="355">
        <v>4.4240234926097908E-4</v>
      </c>
      <c r="K2586" s="355">
        <v>0</v>
      </c>
      <c r="M2586" s="364"/>
      <c r="N2586" s="364"/>
    </row>
    <row r="2587" spans="2:14" s="358" customFormat="1" x14ac:dyDescent="0.2">
      <c r="B2587" s="305">
        <v>41381.369467592594</v>
      </c>
      <c r="C2587" s="117" t="s">
        <v>677</v>
      </c>
      <c r="D2587" s="117" t="s">
        <v>554</v>
      </c>
      <c r="E2587" s="116"/>
      <c r="F2587" s="348">
        <v>3</v>
      </c>
      <c r="G2587" s="348">
        <v>357</v>
      </c>
      <c r="H2587" s="348">
        <v>1071</v>
      </c>
      <c r="I2587" s="355">
        <v>9.3198104710811771E-3</v>
      </c>
      <c r="J2587" s="355">
        <v>2.6105911683700774E-5</v>
      </c>
      <c r="K2587" s="355">
        <v>0</v>
      </c>
      <c r="M2587" s="364"/>
      <c r="N2587" s="364"/>
    </row>
    <row r="2588" spans="2:14" s="358" customFormat="1" x14ac:dyDescent="0.2">
      <c r="B2588" s="305">
        <v>41380.357638888891</v>
      </c>
      <c r="C2588" s="117" t="s">
        <v>550</v>
      </c>
      <c r="D2588" s="117" t="s">
        <v>551</v>
      </c>
      <c r="E2588" s="116"/>
      <c r="F2588" s="348">
        <v>181</v>
      </c>
      <c r="G2588" s="348">
        <v>365</v>
      </c>
      <c r="H2588" s="348">
        <v>66065</v>
      </c>
      <c r="I2588" s="355">
        <v>0.25582444475853217</v>
      </c>
      <c r="J2588" s="355">
        <v>7.0088888974940316E-4</v>
      </c>
      <c r="K2588" s="355">
        <v>0</v>
      </c>
      <c r="M2588" s="364"/>
      <c r="N2588" s="364"/>
    </row>
    <row r="2589" spans="2:14" s="358" customFormat="1" x14ac:dyDescent="0.2">
      <c r="B2589" s="305">
        <v>41381.364583333336</v>
      </c>
      <c r="C2589" s="117" t="s">
        <v>550</v>
      </c>
      <c r="D2589" s="117" t="s">
        <v>551</v>
      </c>
      <c r="E2589" s="116"/>
      <c r="F2589" s="348">
        <v>58</v>
      </c>
      <c r="G2589" s="348">
        <v>325</v>
      </c>
      <c r="H2589" s="348">
        <v>18850</v>
      </c>
      <c r="I2589" s="355">
        <v>7.2993124705946127E-2</v>
      </c>
      <c r="J2589" s="355">
        <v>2.2459422986444963E-4</v>
      </c>
      <c r="K2589" s="355">
        <v>0</v>
      </c>
      <c r="M2589" s="364"/>
      <c r="N2589" s="364"/>
    </row>
    <row r="2590" spans="2:14" s="358" customFormat="1" x14ac:dyDescent="0.2">
      <c r="B2590" s="305">
        <v>41382.420138888891</v>
      </c>
      <c r="C2590" s="117" t="s">
        <v>550</v>
      </c>
      <c r="D2590" s="117" t="s">
        <v>551</v>
      </c>
      <c r="E2590" s="116"/>
      <c r="F2590" s="348">
        <v>9</v>
      </c>
      <c r="G2590" s="348">
        <v>50</v>
      </c>
      <c r="H2590" s="348">
        <v>450</v>
      </c>
      <c r="I2590" s="355">
        <v>1.7425414386034886E-3</v>
      </c>
      <c r="J2590" s="355">
        <v>3.4850828772069771E-5</v>
      </c>
      <c r="K2590" s="355">
        <v>0</v>
      </c>
      <c r="M2590" s="364"/>
      <c r="N2590" s="364"/>
    </row>
    <row r="2591" spans="2:14" s="358" customFormat="1" x14ac:dyDescent="0.2">
      <c r="B2591" s="305">
        <v>41382.375694444447</v>
      </c>
      <c r="C2591" s="117" t="s">
        <v>569</v>
      </c>
      <c r="D2591" s="117" t="s">
        <v>551</v>
      </c>
      <c r="E2591" s="116"/>
      <c r="F2591" s="348">
        <v>1089</v>
      </c>
      <c r="G2591" s="348">
        <v>445</v>
      </c>
      <c r="H2591" s="348">
        <v>484605</v>
      </c>
      <c r="I2591" s="355">
        <v>1.8765428752320967</v>
      </c>
      <c r="J2591" s="355">
        <v>4.2169502814204422E-3</v>
      </c>
      <c r="K2591" s="355">
        <v>0</v>
      </c>
      <c r="M2591" s="364"/>
      <c r="N2591" s="364"/>
    </row>
    <row r="2592" spans="2:14" s="358" customFormat="1" x14ac:dyDescent="0.2">
      <c r="B2592" s="305">
        <v>41380.354166666664</v>
      </c>
      <c r="C2592" s="117" t="s">
        <v>602</v>
      </c>
      <c r="D2592" s="117" t="s">
        <v>542</v>
      </c>
      <c r="E2592" s="116"/>
      <c r="F2592" s="348">
        <v>44</v>
      </c>
      <c r="G2592" s="348">
        <v>290</v>
      </c>
      <c r="H2592" s="348">
        <v>12760</v>
      </c>
      <c r="I2592" s="355">
        <v>4.4449243910000734E-2</v>
      </c>
      <c r="J2592" s="355">
        <v>1.5327325486207149E-4</v>
      </c>
      <c r="K2592" s="355">
        <v>0</v>
      </c>
      <c r="M2592" s="364"/>
      <c r="N2592" s="364"/>
    </row>
    <row r="2593" spans="2:14" s="358" customFormat="1" x14ac:dyDescent="0.2">
      <c r="B2593" s="305">
        <v>41383.359027777777</v>
      </c>
      <c r="C2593" s="117" t="s">
        <v>550</v>
      </c>
      <c r="D2593" s="117" t="s">
        <v>551</v>
      </c>
      <c r="E2593" s="116"/>
      <c r="F2593" s="348">
        <v>3</v>
      </c>
      <c r="G2593" s="348">
        <v>283</v>
      </c>
      <c r="H2593" s="348">
        <v>849</v>
      </c>
      <c r="I2593" s="355">
        <v>3.2875948474985817E-3</v>
      </c>
      <c r="J2593" s="355">
        <v>1.1616942924023257E-5</v>
      </c>
      <c r="K2593" s="355">
        <v>0</v>
      </c>
      <c r="M2593" s="364"/>
      <c r="N2593" s="364"/>
    </row>
    <row r="2594" spans="2:14" s="358" customFormat="1" x14ac:dyDescent="0.2">
      <c r="B2594" s="305">
        <v>41380.401388888888</v>
      </c>
      <c r="C2594" s="117" t="s">
        <v>546</v>
      </c>
      <c r="D2594" s="117" t="s">
        <v>542</v>
      </c>
      <c r="E2594" s="116"/>
      <c r="F2594" s="348">
        <v>1052</v>
      </c>
      <c r="G2594" s="348">
        <v>352</v>
      </c>
      <c r="H2594" s="348">
        <v>370304</v>
      </c>
      <c r="I2594" s="355">
        <v>1.2899477129191936</v>
      </c>
      <c r="J2594" s="355">
        <v>3.6646241844295272E-3</v>
      </c>
      <c r="K2594" s="355">
        <v>0</v>
      </c>
      <c r="M2594" s="364"/>
      <c r="N2594" s="364"/>
    </row>
    <row r="2595" spans="2:14" s="358" customFormat="1" x14ac:dyDescent="0.2">
      <c r="B2595" s="305">
        <v>41382.458333333336</v>
      </c>
      <c r="C2595" s="117" t="s">
        <v>563</v>
      </c>
      <c r="D2595" s="117" t="s">
        <v>551</v>
      </c>
      <c r="E2595" s="116"/>
      <c r="F2595" s="348">
        <v>1</v>
      </c>
      <c r="G2595" s="348">
        <v>230</v>
      </c>
      <c r="H2595" s="348">
        <v>230</v>
      </c>
      <c r="I2595" s="355">
        <v>8.9063229084178309E-4</v>
      </c>
      <c r="J2595" s="355">
        <v>3.872314308007752E-6</v>
      </c>
      <c r="K2595" s="355">
        <v>0</v>
      </c>
      <c r="M2595" s="364"/>
      <c r="N2595" s="364"/>
    </row>
    <row r="2596" spans="2:14" s="358" customFormat="1" x14ac:dyDescent="0.2">
      <c r="B2596" s="305">
        <v>41383.381944444445</v>
      </c>
      <c r="C2596" s="117" t="s">
        <v>598</v>
      </c>
      <c r="D2596" s="117" t="s">
        <v>551</v>
      </c>
      <c r="E2596" s="116"/>
      <c r="F2596" s="348">
        <v>3</v>
      </c>
      <c r="G2596" s="348">
        <v>242</v>
      </c>
      <c r="H2596" s="348">
        <v>726</v>
      </c>
      <c r="I2596" s="355">
        <v>2.8113001876136283E-3</v>
      </c>
      <c r="J2596" s="355">
        <v>1.1616942924023257E-5</v>
      </c>
      <c r="K2596" s="355">
        <v>0</v>
      </c>
      <c r="M2596" s="364"/>
      <c r="N2596" s="364"/>
    </row>
    <row r="2597" spans="2:14" s="358" customFormat="1" x14ac:dyDescent="0.2">
      <c r="B2597" s="305">
        <v>41381.375</v>
      </c>
      <c r="C2597" s="117" t="s">
        <v>662</v>
      </c>
      <c r="D2597" s="117" t="s">
        <v>554</v>
      </c>
      <c r="E2597" s="116"/>
      <c r="F2597" s="348">
        <v>28</v>
      </c>
      <c r="G2597" s="348">
        <v>60</v>
      </c>
      <c r="H2597" s="348">
        <v>1680</v>
      </c>
      <c r="I2597" s="355">
        <v>1.4619310542872433E-2</v>
      </c>
      <c r="J2597" s="355">
        <v>2.4365517571454056E-4</v>
      </c>
      <c r="K2597" s="355">
        <v>0</v>
      </c>
      <c r="M2597" s="364"/>
      <c r="N2597" s="364"/>
    </row>
    <row r="2598" spans="2:14" s="358" customFormat="1" x14ac:dyDescent="0.2">
      <c r="B2598" s="305">
        <v>41383.384027777778</v>
      </c>
      <c r="C2598" s="117" t="s">
        <v>598</v>
      </c>
      <c r="D2598" s="117" t="s">
        <v>551</v>
      </c>
      <c r="E2598" s="116"/>
      <c r="F2598" s="348">
        <v>42</v>
      </c>
      <c r="G2598" s="348">
        <v>251</v>
      </c>
      <c r="H2598" s="348">
        <v>10542</v>
      </c>
      <c r="I2598" s="355">
        <v>4.0821937435017726E-2</v>
      </c>
      <c r="J2598" s="355">
        <v>1.6263720093632561E-4</v>
      </c>
      <c r="K2598" s="355">
        <v>0</v>
      </c>
      <c r="M2598" s="364"/>
      <c r="N2598" s="364"/>
    </row>
    <row r="2599" spans="2:14" s="358" customFormat="1" x14ac:dyDescent="0.2">
      <c r="B2599" s="305">
        <v>41381.379861111112</v>
      </c>
      <c r="C2599" s="117" t="s">
        <v>627</v>
      </c>
      <c r="D2599" s="117" t="s">
        <v>554</v>
      </c>
      <c r="E2599" s="116"/>
      <c r="F2599" s="348">
        <v>35</v>
      </c>
      <c r="G2599" s="348">
        <v>263</v>
      </c>
      <c r="H2599" s="348">
        <v>9205</v>
      </c>
      <c r="I2599" s="355">
        <v>8.0101639016155204E-2</v>
      </c>
      <c r="J2599" s="355">
        <v>3.0456896964317572E-4</v>
      </c>
      <c r="K2599" s="355">
        <v>0</v>
      </c>
      <c r="M2599" s="364"/>
      <c r="N2599" s="364"/>
    </row>
    <row r="2600" spans="2:14" s="358" customFormat="1" x14ac:dyDescent="0.2">
      <c r="B2600" s="305">
        <v>41381.362500000003</v>
      </c>
      <c r="C2600" s="117" t="s">
        <v>627</v>
      </c>
      <c r="D2600" s="117" t="s">
        <v>554</v>
      </c>
      <c r="E2600" s="116"/>
      <c r="F2600" s="348">
        <v>413</v>
      </c>
      <c r="G2600" s="348">
        <v>298</v>
      </c>
      <c r="H2600" s="348">
        <v>123074</v>
      </c>
      <c r="I2600" s="355">
        <v>1.0709863248532629</v>
      </c>
      <c r="J2600" s="355">
        <v>3.5939138417894734E-3</v>
      </c>
      <c r="K2600" s="355">
        <v>0</v>
      </c>
      <c r="M2600" s="364"/>
      <c r="N2600" s="364"/>
    </row>
    <row r="2601" spans="2:14" s="358" customFormat="1" x14ac:dyDescent="0.2">
      <c r="B2601" s="305">
        <v>41382.451388888891</v>
      </c>
      <c r="C2601" s="117" t="s">
        <v>604</v>
      </c>
      <c r="D2601" s="117" t="s">
        <v>542</v>
      </c>
      <c r="E2601" s="116"/>
      <c r="F2601" s="348">
        <v>102</v>
      </c>
      <c r="G2601" s="348">
        <v>170</v>
      </c>
      <c r="H2601" s="348">
        <v>17340</v>
      </c>
      <c r="I2601" s="355">
        <v>6.0403596347916352E-2</v>
      </c>
      <c r="J2601" s="355">
        <v>3.5531527263480209E-4</v>
      </c>
      <c r="K2601" s="355">
        <v>0</v>
      </c>
      <c r="M2601" s="364"/>
      <c r="N2601" s="364"/>
    </row>
    <row r="2602" spans="2:14" s="358" customFormat="1" x14ac:dyDescent="0.2">
      <c r="B2602" s="305">
        <v>41382.388888888891</v>
      </c>
      <c r="C2602" s="117" t="s">
        <v>828</v>
      </c>
      <c r="D2602" s="117" t="s">
        <v>554</v>
      </c>
      <c r="E2602" s="116"/>
      <c r="F2602" s="348">
        <v>2</v>
      </c>
      <c r="G2602" s="348">
        <v>361</v>
      </c>
      <c r="H2602" s="348">
        <v>722</v>
      </c>
      <c r="I2602" s="355">
        <v>6.2828227452106531E-3</v>
      </c>
      <c r="J2602" s="355">
        <v>1.7403941122467181E-5</v>
      </c>
      <c r="K2602" s="355">
        <v>0</v>
      </c>
      <c r="M2602" s="364"/>
      <c r="N2602" s="364"/>
    </row>
    <row r="2603" spans="2:14" s="358" customFormat="1" x14ac:dyDescent="0.2">
      <c r="B2603" s="305">
        <v>41375.394444444442</v>
      </c>
      <c r="C2603" s="117" t="s">
        <v>557</v>
      </c>
      <c r="D2603" s="117" t="s">
        <v>554</v>
      </c>
      <c r="E2603" s="116"/>
      <c r="F2603" s="348">
        <v>1</v>
      </c>
      <c r="G2603" s="348">
        <v>96</v>
      </c>
      <c r="H2603" s="348">
        <v>96</v>
      </c>
      <c r="I2603" s="355">
        <v>8.3538917387842475E-4</v>
      </c>
      <c r="J2603" s="355">
        <v>8.7019705612335906E-6</v>
      </c>
      <c r="K2603" s="355">
        <v>0</v>
      </c>
      <c r="M2603" s="364"/>
      <c r="N2603" s="364"/>
    </row>
    <row r="2604" spans="2:14" s="358" customFormat="1" x14ac:dyDescent="0.2">
      <c r="B2604" s="305">
        <v>41377.365277777775</v>
      </c>
      <c r="C2604" s="117" t="s">
        <v>793</v>
      </c>
      <c r="D2604" s="117" t="s">
        <v>542</v>
      </c>
      <c r="E2604" s="116"/>
      <c r="F2604" s="348">
        <v>12</v>
      </c>
      <c r="G2604" s="348">
        <v>149</v>
      </c>
      <c r="H2604" s="348">
        <v>1788</v>
      </c>
      <c r="I2604" s="355">
        <v>6.228467720304178E-3</v>
      </c>
      <c r="J2604" s="355">
        <v>4.180179678056495E-5</v>
      </c>
      <c r="K2604" s="355">
        <v>0</v>
      </c>
      <c r="M2604" s="364"/>
      <c r="N2604" s="364"/>
    </row>
    <row r="2605" spans="2:14" s="358" customFormat="1" x14ac:dyDescent="0.2">
      <c r="B2605" s="305">
        <v>41376.364583333336</v>
      </c>
      <c r="C2605" s="117" t="s">
        <v>559</v>
      </c>
      <c r="D2605" s="117" t="s">
        <v>551</v>
      </c>
      <c r="E2605" s="116"/>
      <c r="F2605" s="348">
        <v>1</v>
      </c>
      <c r="G2605" s="348">
        <v>77</v>
      </c>
      <c r="H2605" s="348">
        <v>77</v>
      </c>
      <c r="I2605" s="355">
        <v>2.9816820171659695E-4</v>
      </c>
      <c r="J2605" s="355">
        <v>3.872314308007752E-6</v>
      </c>
      <c r="K2605" s="355">
        <v>0</v>
      </c>
      <c r="M2605" s="364"/>
      <c r="N2605" s="364"/>
    </row>
    <row r="2606" spans="2:14" s="358" customFormat="1" x14ac:dyDescent="0.2">
      <c r="B2606" s="305">
        <v>41379.456944444442</v>
      </c>
      <c r="C2606" s="117" t="s">
        <v>761</v>
      </c>
      <c r="D2606" s="117" t="s">
        <v>554</v>
      </c>
      <c r="E2606" s="116"/>
      <c r="F2606" s="348">
        <v>3</v>
      </c>
      <c r="G2606" s="348">
        <v>58</v>
      </c>
      <c r="H2606" s="348">
        <v>174</v>
      </c>
      <c r="I2606" s="355">
        <v>1.5141428776546449E-3</v>
      </c>
      <c r="J2606" s="355">
        <v>2.6105911683700774E-5</v>
      </c>
      <c r="K2606" s="355">
        <v>0</v>
      </c>
      <c r="M2606" s="364"/>
      <c r="N2606" s="364"/>
    </row>
    <row r="2607" spans="2:14" s="358" customFormat="1" x14ac:dyDescent="0.2">
      <c r="B2607" s="305">
        <v>41382.375</v>
      </c>
      <c r="C2607" s="117" t="s">
        <v>597</v>
      </c>
      <c r="D2607" s="117" t="s">
        <v>551</v>
      </c>
      <c r="E2607" s="116"/>
      <c r="F2607" s="348">
        <v>74</v>
      </c>
      <c r="G2607" s="348">
        <v>117</v>
      </c>
      <c r="H2607" s="348">
        <v>8658</v>
      </c>
      <c r="I2607" s="355">
        <v>3.3526497278731117E-2</v>
      </c>
      <c r="J2607" s="355">
        <v>2.8655125879257365E-4</v>
      </c>
      <c r="K2607" s="355">
        <v>0</v>
      </c>
      <c r="M2607" s="364"/>
      <c r="N2607" s="364"/>
    </row>
    <row r="2608" spans="2:14" s="358" customFormat="1" x14ac:dyDescent="0.2">
      <c r="B2608" s="305">
        <v>41382.458333333336</v>
      </c>
      <c r="C2608" s="117" t="s">
        <v>783</v>
      </c>
      <c r="D2608" s="117" t="s">
        <v>554</v>
      </c>
      <c r="E2608" s="116"/>
      <c r="F2608" s="348">
        <v>3</v>
      </c>
      <c r="G2608" s="348">
        <v>40</v>
      </c>
      <c r="H2608" s="348">
        <v>120</v>
      </c>
      <c r="I2608" s="355">
        <v>1.044236467348031E-3</v>
      </c>
      <c r="J2608" s="355">
        <v>2.6105911683700774E-5</v>
      </c>
      <c r="K2608" s="355">
        <v>0</v>
      </c>
      <c r="M2608" s="364"/>
      <c r="N2608" s="364"/>
    </row>
    <row r="2609" spans="2:14" s="358" customFormat="1" x14ac:dyDescent="0.2">
      <c r="B2609" s="305">
        <v>41383.375</v>
      </c>
      <c r="C2609" s="117" t="s">
        <v>597</v>
      </c>
      <c r="D2609" s="117" t="s">
        <v>551</v>
      </c>
      <c r="E2609" s="116"/>
      <c r="F2609" s="348">
        <v>22</v>
      </c>
      <c r="G2609" s="348">
        <v>270</v>
      </c>
      <c r="H2609" s="348">
        <v>5940</v>
      </c>
      <c r="I2609" s="355">
        <v>2.3001546989566048E-2</v>
      </c>
      <c r="J2609" s="355">
        <v>8.5190914776170546E-5</v>
      </c>
      <c r="K2609" s="355">
        <v>0</v>
      </c>
      <c r="M2609" s="364"/>
      <c r="N2609" s="364"/>
    </row>
    <row r="2610" spans="2:14" s="358" customFormat="1" x14ac:dyDescent="0.2">
      <c r="B2610" s="305">
        <v>41382.364583333336</v>
      </c>
      <c r="C2610" s="117" t="s">
        <v>550</v>
      </c>
      <c r="D2610" s="117" t="s">
        <v>551</v>
      </c>
      <c r="E2610" s="116"/>
      <c r="F2610" s="348">
        <v>6</v>
      </c>
      <c r="G2610" s="348">
        <v>35</v>
      </c>
      <c r="H2610" s="348">
        <v>210</v>
      </c>
      <c r="I2610" s="355">
        <v>8.1318600468162795E-4</v>
      </c>
      <c r="J2610" s="355">
        <v>2.3233885848046514E-5</v>
      </c>
      <c r="K2610" s="355">
        <v>0</v>
      </c>
      <c r="M2610" s="364"/>
      <c r="N2610" s="364"/>
    </row>
    <row r="2611" spans="2:14" s="358" customFormat="1" x14ac:dyDescent="0.2">
      <c r="B2611" s="305">
        <v>41385.381944444445</v>
      </c>
      <c r="C2611" s="117" t="s">
        <v>693</v>
      </c>
      <c r="D2611" s="117" t="s">
        <v>554</v>
      </c>
      <c r="E2611" s="116"/>
      <c r="F2611" s="348">
        <v>5</v>
      </c>
      <c r="G2611" s="348">
        <v>160</v>
      </c>
      <c r="H2611" s="348">
        <v>800</v>
      </c>
      <c r="I2611" s="355">
        <v>6.9615764489868734E-3</v>
      </c>
      <c r="J2611" s="355">
        <v>4.3509852806167955E-5</v>
      </c>
      <c r="K2611" s="355">
        <v>0</v>
      </c>
      <c r="M2611" s="364"/>
      <c r="N2611" s="364"/>
    </row>
    <row r="2612" spans="2:14" s="358" customFormat="1" x14ac:dyDescent="0.2">
      <c r="B2612" s="305">
        <v>41385.385416666664</v>
      </c>
      <c r="C2612" s="117" t="s">
        <v>694</v>
      </c>
      <c r="D2612" s="117" t="s">
        <v>542</v>
      </c>
      <c r="E2612" s="116"/>
      <c r="F2612" s="348">
        <v>8</v>
      </c>
      <c r="G2612" s="348">
        <v>164</v>
      </c>
      <c r="H2612" s="348">
        <v>1312</v>
      </c>
      <c r="I2612" s="355">
        <v>4.5703297813417679E-3</v>
      </c>
      <c r="J2612" s="355">
        <v>2.7867864520376635E-5</v>
      </c>
      <c r="K2612" s="355">
        <v>0</v>
      </c>
      <c r="M2612" s="364"/>
      <c r="N2612" s="364"/>
    </row>
    <row r="2613" spans="2:14" s="358" customFormat="1" x14ac:dyDescent="0.2">
      <c r="B2613" s="305">
        <v>41385.433333333334</v>
      </c>
      <c r="C2613" s="117" t="s">
        <v>621</v>
      </c>
      <c r="D2613" s="117" t="s">
        <v>554</v>
      </c>
      <c r="E2613" s="116"/>
      <c r="F2613" s="348">
        <v>775</v>
      </c>
      <c r="G2613" s="348">
        <v>305.58967741935481</v>
      </c>
      <c r="H2613" s="348">
        <v>236832</v>
      </c>
      <c r="I2613" s="355">
        <v>2.060905091958074</v>
      </c>
      <c r="J2613" s="355">
        <v>6.7440271849560337E-3</v>
      </c>
      <c r="K2613" s="355">
        <v>0</v>
      </c>
      <c r="M2613" s="364"/>
      <c r="N2613" s="364"/>
    </row>
    <row r="2614" spans="2:14" s="358" customFormat="1" x14ac:dyDescent="0.2">
      <c r="B2614" s="305">
        <v>41374.5625</v>
      </c>
      <c r="C2614" s="117" t="s">
        <v>623</v>
      </c>
      <c r="D2614" s="117" t="s">
        <v>554</v>
      </c>
      <c r="E2614" s="116"/>
      <c r="F2614" s="348">
        <v>48</v>
      </c>
      <c r="G2614" s="348">
        <v>40</v>
      </c>
      <c r="H2614" s="348">
        <v>1920</v>
      </c>
      <c r="I2614" s="355">
        <v>1.6707783477568496E-2</v>
      </c>
      <c r="J2614" s="355">
        <v>4.1769458693921238E-4</v>
      </c>
      <c r="K2614" s="355">
        <v>0</v>
      </c>
      <c r="M2614" s="364"/>
      <c r="N2614" s="364"/>
    </row>
    <row r="2615" spans="2:14" s="358" customFormat="1" x14ac:dyDescent="0.2">
      <c r="B2615" s="305">
        <v>41374.5625</v>
      </c>
      <c r="C2615" s="117" t="s">
        <v>749</v>
      </c>
      <c r="D2615" s="117" t="s">
        <v>554</v>
      </c>
      <c r="E2615" s="116"/>
      <c r="F2615" s="348">
        <v>67</v>
      </c>
      <c r="G2615" s="348">
        <v>40</v>
      </c>
      <c r="H2615" s="348">
        <v>2680</v>
      </c>
      <c r="I2615" s="355">
        <v>2.3321281104106025E-2</v>
      </c>
      <c r="J2615" s="355">
        <v>5.8303202760265067E-4</v>
      </c>
      <c r="K2615" s="355">
        <v>0</v>
      </c>
      <c r="M2615" s="364"/>
      <c r="N2615" s="364"/>
    </row>
    <row r="2616" spans="2:14" s="358" customFormat="1" x14ac:dyDescent="0.2">
      <c r="B2616" s="305">
        <v>41382.448611111111</v>
      </c>
      <c r="C2616" s="117" t="s">
        <v>656</v>
      </c>
      <c r="D2616" s="117" t="s">
        <v>554</v>
      </c>
      <c r="E2616" s="116"/>
      <c r="F2616" s="348">
        <v>1</v>
      </c>
      <c r="G2616" s="348">
        <v>99</v>
      </c>
      <c r="H2616" s="348">
        <v>99</v>
      </c>
      <c r="I2616" s="355">
        <v>8.6149508556212552E-4</v>
      </c>
      <c r="J2616" s="355">
        <v>8.7019705612335906E-6</v>
      </c>
      <c r="K2616" s="355">
        <v>0</v>
      </c>
      <c r="M2616" s="364"/>
      <c r="N2616" s="364"/>
    </row>
    <row r="2617" spans="2:14" s="358" customFormat="1" x14ac:dyDescent="0.2">
      <c r="B2617" s="305">
        <v>41378.375</v>
      </c>
      <c r="C2617" s="117" t="s">
        <v>625</v>
      </c>
      <c r="D2617" s="117" t="s">
        <v>551</v>
      </c>
      <c r="E2617" s="116"/>
      <c r="F2617" s="348">
        <v>1</v>
      </c>
      <c r="G2617" s="348">
        <v>164</v>
      </c>
      <c r="H2617" s="348">
        <v>164</v>
      </c>
      <c r="I2617" s="355">
        <v>6.3505954651327137E-4</v>
      </c>
      <c r="J2617" s="355">
        <v>3.872314308007752E-6</v>
      </c>
      <c r="K2617" s="355">
        <v>0</v>
      </c>
      <c r="M2617" s="364"/>
      <c r="N2617" s="364"/>
    </row>
    <row r="2618" spans="2:14" s="358" customFormat="1" x14ac:dyDescent="0.2">
      <c r="B2618" s="305">
        <v>41385.399305555555</v>
      </c>
      <c r="C2618" s="117" t="s">
        <v>598</v>
      </c>
      <c r="D2618" s="117" t="s">
        <v>551</v>
      </c>
      <c r="E2618" s="116"/>
      <c r="F2618" s="348">
        <v>27</v>
      </c>
      <c r="G2618" s="348">
        <v>240</v>
      </c>
      <c r="H2618" s="348">
        <v>6480</v>
      </c>
      <c r="I2618" s="355">
        <v>2.5092596715890234E-2</v>
      </c>
      <c r="J2618" s="355">
        <v>1.0455248631620932E-4</v>
      </c>
      <c r="K2618" s="355">
        <v>0</v>
      </c>
      <c r="M2618" s="364"/>
      <c r="N2618" s="364"/>
    </row>
    <row r="2619" spans="2:14" s="358" customFormat="1" x14ac:dyDescent="0.2">
      <c r="B2619" s="305">
        <v>41382.375</v>
      </c>
      <c r="C2619" s="117" t="s">
        <v>562</v>
      </c>
      <c r="D2619" s="117" t="s">
        <v>554</v>
      </c>
      <c r="E2619" s="116"/>
      <c r="F2619" s="348">
        <v>16</v>
      </c>
      <c r="G2619" s="348">
        <v>335</v>
      </c>
      <c r="H2619" s="348">
        <v>5360</v>
      </c>
      <c r="I2619" s="355">
        <v>4.664256220821205E-2</v>
      </c>
      <c r="J2619" s="355">
        <v>1.3923152897973745E-4</v>
      </c>
      <c r="K2619" s="355">
        <v>0</v>
      </c>
      <c r="M2619" s="364"/>
      <c r="N2619" s="364"/>
    </row>
    <row r="2620" spans="2:14" s="358" customFormat="1" x14ac:dyDescent="0.2">
      <c r="B2620" s="305">
        <v>41383.395833333336</v>
      </c>
      <c r="C2620" s="117" t="s">
        <v>659</v>
      </c>
      <c r="D2620" s="117" t="s">
        <v>551</v>
      </c>
      <c r="E2620" s="116"/>
      <c r="F2620" s="348">
        <v>30</v>
      </c>
      <c r="G2620" s="348">
        <v>85</v>
      </c>
      <c r="H2620" s="348">
        <v>2550</v>
      </c>
      <c r="I2620" s="355">
        <v>9.8744014854197683E-3</v>
      </c>
      <c r="J2620" s="355">
        <v>1.1616942924023257E-4</v>
      </c>
      <c r="K2620" s="355">
        <v>0</v>
      </c>
      <c r="M2620" s="364"/>
      <c r="N2620" s="364"/>
    </row>
    <row r="2621" spans="2:14" s="358" customFormat="1" x14ac:dyDescent="0.2">
      <c r="B2621" s="305">
        <v>41383.357638888891</v>
      </c>
      <c r="C2621" s="117" t="s">
        <v>813</v>
      </c>
      <c r="D2621" s="117" t="s">
        <v>554</v>
      </c>
      <c r="E2621" s="116"/>
      <c r="F2621" s="348">
        <v>200</v>
      </c>
      <c r="G2621" s="348">
        <v>245</v>
      </c>
      <c r="H2621" s="348">
        <v>49000</v>
      </c>
      <c r="I2621" s="355">
        <v>0.42639655750044597</v>
      </c>
      <c r="J2621" s="355">
        <v>1.7403941122467184E-3</v>
      </c>
      <c r="K2621" s="355">
        <v>0</v>
      </c>
      <c r="M2621" s="364"/>
      <c r="N2621" s="364"/>
    </row>
    <row r="2622" spans="2:14" s="358" customFormat="1" x14ac:dyDescent="0.2">
      <c r="B2622" s="305">
        <v>41385.375</v>
      </c>
      <c r="C2622" s="117" t="s">
        <v>610</v>
      </c>
      <c r="D2622" s="117" t="s">
        <v>542</v>
      </c>
      <c r="E2622" s="116"/>
      <c r="F2622" s="348">
        <v>23</v>
      </c>
      <c r="G2622" s="348">
        <v>180</v>
      </c>
      <c r="H2622" s="348">
        <v>4140</v>
      </c>
      <c r="I2622" s="355">
        <v>1.4421619889294909E-2</v>
      </c>
      <c r="J2622" s="355">
        <v>8.0120110496082823E-5</v>
      </c>
      <c r="K2622" s="355">
        <v>0</v>
      </c>
      <c r="M2622" s="364"/>
      <c r="N2622" s="364"/>
    </row>
    <row r="2623" spans="2:14" s="358" customFormat="1" x14ac:dyDescent="0.2">
      <c r="B2623" s="305">
        <v>41385.381944444445</v>
      </c>
      <c r="C2623" s="117" t="s">
        <v>621</v>
      </c>
      <c r="D2623" s="117" t="s">
        <v>554</v>
      </c>
      <c r="E2623" s="116"/>
      <c r="F2623" s="348">
        <v>339</v>
      </c>
      <c r="G2623" s="348">
        <v>358.14454277286137</v>
      </c>
      <c r="H2623" s="348">
        <v>121411</v>
      </c>
      <c r="I2623" s="355">
        <v>1.0565149478099316</v>
      </c>
      <c r="J2623" s="355">
        <v>2.9499680202581873E-3</v>
      </c>
      <c r="K2623" s="355">
        <v>0</v>
      </c>
      <c r="M2623" s="364"/>
      <c r="N2623" s="364"/>
    </row>
    <row r="2624" spans="2:14" s="358" customFormat="1" x14ac:dyDescent="0.2">
      <c r="B2624" s="305">
        <v>41383.375</v>
      </c>
      <c r="C2624" s="117" t="s">
        <v>649</v>
      </c>
      <c r="D2624" s="117" t="s">
        <v>551</v>
      </c>
      <c r="E2624" s="116"/>
      <c r="F2624" s="348">
        <v>55</v>
      </c>
      <c r="G2624" s="348">
        <v>420</v>
      </c>
      <c r="H2624" s="348">
        <v>23100</v>
      </c>
      <c r="I2624" s="355">
        <v>8.9450460514979083E-2</v>
      </c>
      <c r="J2624" s="355">
        <v>2.1297728694042638E-4</v>
      </c>
      <c r="K2624" s="355">
        <v>0</v>
      </c>
      <c r="M2624" s="364"/>
      <c r="N2624" s="364"/>
    </row>
    <row r="2625" spans="2:14" s="358" customFormat="1" x14ac:dyDescent="0.2">
      <c r="B2625" s="305">
        <v>41382.45890046296</v>
      </c>
      <c r="C2625" s="117" t="s">
        <v>568</v>
      </c>
      <c r="D2625" s="117" t="s">
        <v>554</v>
      </c>
      <c r="E2625" s="116"/>
      <c r="F2625" s="348">
        <v>44</v>
      </c>
      <c r="G2625" s="348">
        <v>149</v>
      </c>
      <c r="H2625" s="348">
        <v>6556</v>
      </c>
      <c r="I2625" s="355">
        <v>5.7050118999447424E-2</v>
      </c>
      <c r="J2625" s="355">
        <v>3.8288670469427801E-4</v>
      </c>
      <c r="K2625" s="355">
        <v>0</v>
      </c>
      <c r="M2625" s="364"/>
      <c r="N2625" s="364"/>
    </row>
    <row r="2626" spans="2:14" s="358" customFormat="1" x14ac:dyDescent="0.2">
      <c r="B2626" s="305">
        <v>41382.458333333336</v>
      </c>
      <c r="C2626" s="117" t="s">
        <v>568</v>
      </c>
      <c r="D2626" s="117" t="s">
        <v>554</v>
      </c>
      <c r="E2626" s="116"/>
      <c r="F2626" s="348">
        <v>194</v>
      </c>
      <c r="G2626" s="348">
        <v>150</v>
      </c>
      <c r="H2626" s="348">
        <v>29100</v>
      </c>
      <c r="I2626" s="355">
        <v>0.2532273433318975</v>
      </c>
      <c r="J2626" s="355">
        <v>1.6881822888793168E-3</v>
      </c>
      <c r="K2626" s="355">
        <v>0</v>
      </c>
      <c r="M2626" s="364"/>
      <c r="N2626" s="364"/>
    </row>
    <row r="2627" spans="2:14" s="358" customFormat="1" x14ac:dyDescent="0.2">
      <c r="B2627" s="305">
        <v>41386.413888888892</v>
      </c>
      <c r="C2627" s="117" t="s">
        <v>598</v>
      </c>
      <c r="D2627" s="117" t="s">
        <v>551</v>
      </c>
      <c r="E2627" s="116"/>
      <c r="F2627" s="348">
        <v>119</v>
      </c>
      <c r="G2627" s="348">
        <v>236</v>
      </c>
      <c r="H2627" s="348">
        <v>28084</v>
      </c>
      <c r="I2627" s="355">
        <v>0.10875007502608972</v>
      </c>
      <c r="J2627" s="355">
        <v>4.6080540265292251E-4</v>
      </c>
      <c r="K2627" s="355">
        <v>0</v>
      </c>
      <c r="M2627" s="364"/>
      <c r="N2627" s="364"/>
    </row>
    <row r="2628" spans="2:14" s="358" customFormat="1" x14ac:dyDescent="0.2">
      <c r="B2628" s="305">
        <v>41386.402777777781</v>
      </c>
      <c r="C2628" s="117" t="s">
        <v>601</v>
      </c>
      <c r="D2628" s="117" t="s">
        <v>551</v>
      </c>
      <c r="E2628" s="116"/>
      <c r="F2628" s="348">
        <v>12</v>
      </c>
      <c r="G2628" s="348">
        <v>150</v>
      </c>
      <c r="H2628" s="348">
        <v>1800</v>
      </c>
      <c r="I2628" s="355">
        <v>6.9701657544139544E-3</v>
      </c>
      <c r="J2628" s="355">
        <v>4.6467771696093028E-5</v>
      </c>
      <c r="K2628" s="355">
        <v>0</v>
      </c>
      <c r="M2628" s="364"/>
      <c r="N2628" s="364"/>
    </row>
    <row r="2629" spans="2:14" s="358" customFormat="1" x14ac:dyDescent="0.2">
      <c r="B2629" s="305">
        <v>41386.434027777781</v>
      </c>
      <c r="C2629" s="117" t="s">
        <v>587</v>
      </c>
      <c r="D2629" s="117" t="s">
        <v>554</v>
      </c>
      <c r="E2629" s="116"/>
      <c r="F2629" s="348">
        <v>35</v>
      </c>
      <c r="G2629" s="348">
        <v>205</v>
      </c>
      <c r="H2629" s="348">
        <v>7175</v>
      </c>
      <c r="I2629" s="355">
        <v>6.2436638776851017E-2</v>
      </c>
      <c r="J2629" s="355">
        <v>3.0456896964317572E-4</v>
      </c>
      <c r="K2629" s="355">
        <v>0</v>
      </c>
      <c r="M2629" s="364"/>
      <c r="N2629" s="364"/>
    </row>
    <row r="2630" spans="2:14" s="358" customFormat="1" x14ac:dyDescent="0.2">
      <c r="B2630" s="305">
        <v>41386.443055555559</v>
      </c>
      <c r="C2630" s="117" t="s">
        <v>659</v>
      </c>
      <c r="D2630" s="117" t="s">
        <v>551</v>
      </c>
      <c r="E2630" s="116"/>
      <c r="F2630" s="348">
        <v>2</v>
      </c>
      <c r="G2630" s="348">
        <v>44</v>
      </c>
      <c r="H2630" s="348">
        <v>88</v>
      </c>
      <c r="I2630" s="355">
        <v>3.4076365910468219E-4</v>
      </c>
      <c r="J2630" s="355">
        <v>7.7446286160155041E-6</v>
      </c>
      <c r="K2630" s="355">
        <v>0</v>
      </c>
      <c r="M2630" s="364"/>
      <c r="N2630" s="364"/>
    </row>
    <row r="2631" spans="2:14" s="358" customFormat="1" x14ac:dyDescent="0.2">
      <c r="B2631" s="305">
        <v>41386.472222222219</v>
      </c>
      <c r="C2631" s="117" t="s">
        <v>815</v>
      </c>
      <c r="D2631" s="117" t="s">
        <v>542</v>
      </c>
      <c r="E2631" s="116"/>
      <c r="F2631" s="348">
        <v>152</v>
      </c>
      <c r="G2631" s="348">
        <v>196</v>
      </c>
      <c r="H2631" s="348">
        <v>29792</v>
      </c>
      <c r="I2631" s="355">
        <v>0.10377992747388258</v>
      </c>
      <c r="J2631" s="355">
        <v>5.2948942588715601E-4</v>
      </c>
      <c r="K2631" s="355">
        <v>0</v>
      </c>
      <c r="M2631" s="364"/>
      <c r="N2631" s="364"/>
    </row>
    <row r="2632" spans="2:14" s="358" customFormat="1" x14ac:dyDescent="0.2">
      <c r="B2632" s="305">
        <v>41386.427083333336</v>
      </c>
      <c r="C2632" s="117" t="s">
        <v>672</v>
      </c>
      <c r="D2632" s="117" t="s">
        <v>551</v>
      </c>
      <c r="E2632" s="116"/>
      <c r="F2632" s="348">
        <v>1</v>
      </c>
      <c r="G2632" s="348">
        <v>125</v>
      </c>
      <c r="H2632" s="348">
        <v>125</v>
      </c>
      <c r="I2632" s="355">
        <v>4.8403928850096906E-4</v>
      </c>
      <c r="J2632" s="355">
        <v>3.872314308007752E-6</v>
      </c>
      <c r="K2632" s="355">
        <v>0</v>
      </c>
      <c r="M2632" s="364"/>
      <c r="N2632" s="364"/>
    </row>
    <row r="2633" spans="2:14" s="358" customFormat="1" x14ac:dyDescent="0.2">
      <c r="B2633" s="305">
        <v>41386.375</v>
      </c>
      <c r="C2633" s="117" t="s">
        <v>641</v>
      </c>
      <c r="D2633" s="117" t="s">
        <v>551</v>
      </c>
      <c r="E2633" s="116"/>
      <c r="F2633" s="348">
        <v>150</v>
      </c>
      <c r="G2633" s="348">
        <v>355</v>
      </c>
      <c r="H2633" s="348">
        <v>53250</v>
      </c>
      <c r="I2633" s="355">
        <v>0.2062007369014128</v>
      </c>
      <c r="J2633" s="355">
        <v>5.8084714620116283E-4</v>
      </c>
      <c r="K2633" s="355">
        <v>0</v>
      </c>
      <c r="M2633" s="364"/>
      <c r="N2633" s="364"/>
    </row>
    <row r="2634" spans="2:14" s="358" customFormat="1" x14ac:dyDescent="0.2">
      <c r="B2634" s="305">
        <v>41386.438888888886</v>
      </c>
      <c r="C2634" s="117" t="s">
        <v>598</v>
      </c>
      <c r="D2634" s="117" t="s">
        <v>551</v>
      </c>
      <c r="E2634" s="116"/>
      <c r="F2634" s="348">
        <v>1</v>
      </c>
      <c r="G2634" s="348">
        <v>235</v>
      </c>
      <c r="H2634" s="348">
        <v>235</v>
      </c>
      <c r="I2634" s="355">
        <v>9.0999386238182177E-4</v>
      </c>
      <c r="J2634" s="355">
        <v>3.872314308007752E-6</v>
      </c>
      <c r="K2634" s="355">
        <v>0</v>
      </c>
      <c r="M2634" s="364"/>
      <c r="N2634" s="364"/>
    </row>
    <row r="2635" spans="2:14" s="358" customFormat="1" x14ac:dyDescent="0.2">
      <c r="B2635" s="305">
        <v>41383.388888888891</v>
      </c>
      <c r="C2635" s="117" t="s">
        <v>656</v>
      </c>
      <c r="D2635" s="117" t="s">
        <v>554</v>
      </c>
      <c r="E2635" s="116"/>
      <c r="F2635" s="348">
        <v>6</v>
      </c>
      <c r="G2635" s="348">
        <v>87</v>
      </c>
      <c r="H2635" s="348">
        <v>522</v>
      </c>
      <c r="I2635" s="355">
        <v>4.542428632963935E-3</v>
      </c>
      <c r="J2635" s="355">
        <v>5.2211823367401547E-5</v>
      </c>
      <c r="K2635" s="355">
        <v>0</v>
      </c>
      <c r="M2635" s="364"/>
      <c r="N2635" s="364"/>
    </row>
    <row r="2636" spans="2:14" s="358" customFormat="1" x14ac:dyDescent="0.2">
      <c r="B2636" s="305">
        <v>41386.375694444447</v>
      </c>
      <c r="C2636" s="117" t="s">
        <v>697</v>
      </c>
      <c r="D2636" s="117" t="s">
        <v>551</v>
      </c>
      <c r="E2636" s="116"/>
      <c r="F2636" s="348">
        <v>66</v>
      </c>
      <c r="G2636" s="348">
        <v>63</v>
      </c>
      <c r="H2636" s="348">
        <v>4158</v>
      </c>
      <c r="I2636" s="355">
        <v>1.6101082892696236E-2</v>
      </c>
      <c r="J2636" s="355">
        <v>2.5557274432851167E-4</v>
      </c>
      <c r="K2636" s="355">
        <v>0</v>
      </c>
      <c r="M2636" s="364"/>
      <c r="N2636" s="364"/>
    </row>
    <row r="2637" spans="2:14" s="358" customFormat="1" x14ac:dyDescent="0.2">
      <c r="B2637" s="305">
        <v>41385.416666666664</v>
      </c>
      <c r="C2637" s="117" t="s">
        <v>541</v>
      </c>
      <c r="D2637" s="117" t="s">
        <v>542</v>
      </c>
      <c r="E2637" s="116"/>
      <c r="F2637" s="348">
        <v>144</v>
      </c>
      <c r="G2637" s="348">
        <v>575</v>
      </c>
      <c r="H2637" s="348">
        <v>82800</v>
      </c>
      <c r="I2637" s="355">
        <v>0.28843239778589819</v>
      </c>
      <c r="J2637" s="355">
        <v>5.016215613667794E-4</v>
      </c>
      <c r="K2637" s="355">
        <v>0</v>
      </c>
      <c r="M2637" s="364"/>
      <c r="N2637" s="364"/>
    </row>
    <row r="2638" spans="2:14" s="358" customFormat="1" x14ac:dyDescent="0.2">
      <c r="B2638" s="305">
        <v>41382.5625</v>
      </c>
      <c r="C2638" s="117" t="s">
        <v>562</v>
      </c>
      <c r="D2638" s="117" t="s">
        <v>554</v>
      </c>
      <c r="E2638" s="116"/>
      <c r="F2638" s="348">
        <v>31</v>
      </c>
      <c r="G2638" s="348">
        <v>25</v>
      </c>
      <c r="H2638" s="348">
        <v>775</v>
      </c>
      <c r="I2638" s="355">
        <v>6.7440271849560337E-3</v>
      </c>
      <c r="J2638" s="355">
        <v>2.6976108739824135E-4</v>
      </c>
      <c r="K2638" s="355">
        <v>0</v>
      </c>
      <c r="M2638" s="364"/>
      <c r="N2638" s="364"/>
    </row>
    <row r="2639" spans="2:14" s="358" customFormat="1" x14ac:dyDescent="0.2">
      <c r="B2639" s="305">
        <v>41384.375</v>
      </c>
      <c r="C2639" s="117" t="s">
        <v>828</v>
      </c>
      <c r="D2639" s="117" t="s">
        <v>554</v>
      </c>
      <c r="E2639" s="116"/>
      <c r="F2639" s="348">
        <v>11</v>
      </c>
      <c r="G2639" s="348">
        <v>280</v>
      </c>
      <c r="H2639" s="348">
        <v>3080</v>
      </c>
      <c r="I2639" s="355">
        <v>2.6802069328599461E-2</v>
      </c>
      <c r="J2639" s="355">
        <v>9.5721676173569502E-5</v>
      </c>
      <c r="K2639" s="355">
        <v>0</v>
      </c>
      <c r="M2639" s="364"/>
      <c r="N2639" s="364"/>
    </row>
    <row r="2640" spans="2:14" s="358" customFormat="1" x14ac:dyDescent="0.2">
      <c r="B2640" s="305">
        <v>41382.364583333336</v>
      </c>
      <c r="C2640" s="117" t="s">
        <v>683</v>
      </c>
      <c r="D2640" s="117" t="s">
        <v>554</v>
      </c>
      <c r="E2640" s="116"/>
      <c r="F2640" s="348">
        <v>8</v>
      </c>
      <c r="G2640" s="348">
        <v>315</v>
      </c>
      <c r="H2640" s="348">
        <v>2520</v>
      </c>
      <c r="I2640" s="355">
        <v>2.192896581430865E-2</v>
      </c>
      <c r="J2640" s="355">
        <v>6.9615764489868725E-5</v>
      </c>
      <c r="K2640" s="355">
        <v>0</v>
      </c>
      <c r="M2640" s="364"/>
      <c r="N2640" s="364"/>
    </row>
    <row r="2641" spans="2:14" s="358" customFormat="1" x14ac:dyDescent="0.2">
      <c r="B2641" s="305">
        <v>41381.427083333336</v>
      </c>
      <c r="C2641" s="117" t="s">
        <v>735</v>
      </c>
      <c r="D2641" s="117" t="s">
        <v>542</v>
      </c>
      <c r="E2641" s="116"/>
      <c r="F2641" s="348">
        <v>61</v>
      </c>
      <c r="G2641" s="348">
        <v>225</v>
      </c>
      <c r="H2641" s="348">
        <v>13725</v>
      </c>
      <c r="I2641" s="355">
        <v>4.7810805067771162E-2</v>
      </c>
      <c r="J2641" s="355">
        <v>2.1249246696787184E-4</v>
      </c>
      <c r="K2641" s="355">
        <v>0</v>
      </c>
      <c r="M2641" s="364"/>
      <c r="N2641" s="364"/>
    </row>
    <row r="2642" spans="2:14" s="358" customFormat="1" x14ac:dyDescent="0.2">
      <c r="B2642" s="305">
        <v>41374.363888888889</v>
      </c>
      <c r="C2642" s="117" t="s">
        <v>550</v>
      </c>
      <c r="D2642" s="117" t="s">
        <v>551</v>
      </c>
      <c r="E2642" s="116"/>
      <c r="F2642" s="348">
        <v>3401</v>
      </c>
      <c r="G2642" s="348">
        <v>164</v>
      </c>
      <c r="H2642" s="348">
        <v>557764</v>
      </c>
      <c r="I2642" s="355">
        <v>2.1598375176916358</v>
      </c>
      <c r="J2642" s="355">
        <v>1.3169740961534365E-2</v>
      </c>
      <c r="K2642" s="355">
        <v>0</v>
      </c>
      <c r="M2642" s="364"/>
      <c r="N2642" s="364"/>
    </row>
    <row r="2643" spans="2:14" s="358" customFormat="1" x14ac:dyDescent="0.2">
      <c r="B2643" s="305">
        <v>41384.465277777781</v>
      </c>
      <c r="C2643" s="117" t="s">
        <v>828</v>
      </c>
      <c r="D2643" s="117" t="s">
        <v>554</v>
      </c>
      <c r="E2643" s="116"/>
      <c r="F2643" s="348">
        <v>3</v>
      </c>
      <c r="G2643" s="348">
        <v>155</v>
      </c>
      <c r="H2643" s="348">
        <v>465</v>
      </c>
      <c r="I2643" s="355">
        <v>4.0464163109736198E-3</v>
      </c>
      <c r="J2643" s="355">
        <v>2.6105911683700774E-5</v>
      </c>
      <c r="K2643" s="355">
        <v>0</v>
      </c>
      <c r="M2643" s="364"/>
      <c r="N2643" s="364"/>
    </row>
    <row r="2644" spans="2:14" s="358" customFormat="1" x14ac:dyDescent="0.2">
      <c r="B2644" s="305">
        <v>41381.375</v>
      </c>
      <c r="C2644" s="117" t="s">
        <v>580</v>
      </c>
      <c r="D2644" s="117" t="s">
        <v>542</v>
      </c>
      <c r="E2644" s="116"/>
      <c r="F2644" s="348">
        <v>120</v>
      </c>
      <c r="G2644" s="348">
        <v>240</v>
      </c>
      <c r="H2644" s="348">
        <v>28800</v>
      </c>
      <c r="I2644" s="355">
        <v>0.10032431227335588</v>
      </c>
      <c r="J2644" s="355">
        <v>4.180179678056495E-4</v>
      </c>
      <c r="K2644" s="355">
        <v>0</v>
      </c>
      <c r="M2644" s="364"/>
      <c r="N2644" s="364"/>
    </row>
    <row r="2645" spans="2:14" s="358" customFormat="1" x14ac:dyDescent="0.2">
      <c r="B2645" s="305">
        <v>41381.409722222219</v>
      </c>
      <c r="C2645" s="117" t="s">
        <v>743</v>
      </c>
      <c r="D2645" s="117" t="s">
        <v>554</v>
      </c>
      <c r="E2645" s="116"/>
      <c r="F2645" s="348">
        <v>28</v>
      </c>
      <c r="G2645" s="348">
        <v>189</v>
      </c>
      <c r="H2645" s="348">
        <v>5292</v>
      </c>
      <c r="I2645" s="355">
        <v>4.6050828210048168E-2</v>
      </c>
      <c r="J2645" s="355">
        <v>2.4365517571454056E-4</v>
      </c>
      <c r="K2645" s="355">
        <v>0</v>
      </c>
      <c r="M2645" s="364"/>
      <c r="N2645" s="364"/>
    </row>
    <row r="2646" spans="2:14" s="358" customFormat="1" x14ac:dyDescent="0.2">
      <c r="B2646" s="305">
        <v>41381.524305555555</v>
      </c>
      <c r="C2646" s="117" t="s">
        <v>576</v>
      </c>
      <c r="D2646" s="117" t="s">
        <v>542</v>
      </c>
      <c r="E2646" s="116"/>
      <c r="F2646" s="348">
        <v>54</v>
      </c>
      <c r="G2646" s="348">
        <v>95</v>
      </c>
      <c r="H2646" s="348">
        <v>5130</v>
      </c>
      <c r="I2646" s="355">
        <v>1.7870268123691517E-2</v>
      </c>
      <c r="J2646" s="355">
        <v>1.8810808551254229E-4</v>
      </c>
      <c r="K2646" s="355">
        <v>0</v>
      </c>
      <c r="M2646" s="364"/>
      <c r="N2646" s="364"/>
    </row>
    <row r="2647" spans="2:14" s="358" customFormat="1" x14ac:dyDescent="0.2">
      <c r="B2647" s="305">
        <v>41382.402777777781</v>
      </c>
      <c r="C2647" s="117" t="s">
        <v>722</v>
      </c>
      <c r="D2647" s="117" t="s">
        <v>542</v>
      </c>
      <c r="E2647" s="116"/>
      <c r="F2647" s="348">
        <v>24</v>
      </c>
      <c r="G2647" s="348">
        <v>260</v>
      </c>
      <c r="H2647" s="348">
        <v>6240</v>
      </c>
      <c r="I2647" s="355">
        <v>2.1736934325893773E-2</v>
      </c>
      <c r="J2647" s="355">
        <v>8.3603593561129899E-5</v>
      </c>
      <c r="K2647" s="355">
        <v>0</v>
      </c>
      <c r="M2647" s="364"/>
      <c r="N2647" s="364"/>
    </row>
    <row r="2648" spans="2:14" s="358" customFormat="1" x14ac:dyDescent="0.2">
      <c r="B2648" s="305">
        <v>41383.416666666664</v>
      </c>
      <c r="C2648" s="117" t="s">
        <v>828</v>
      </c>
      <c r="D2648" s="117" t="s">
        <v>554</v>
      </c>
      <c r="E2648" s="116"/>
      <c r="F2648" s="348">
        <v>3</v>
      </c>
      <c r="G2648" s="348">
        <v>268</v>
      </c>
      <c r="H2648" s="348">
        <v>804</v>
      </c>
      <c r="I2648" s="355">
        <v>6.9963843312318072E-3</v>
      </c>
      <c r="J2648" s="355">
        <v>2.6105911683700774E-5</v>
      </c>
      <c r="K2648" s="355">
        <v>0</v>
      </c>
      <c r="M2648" s="364"/>
      <c r="N2648" s="364"/>
    </row>
    <row r="2649" spans="2:14" s="358" customFormat="1" x14ac:dyDescent="0.2">
      <c r="B2649" s="305">
        <v>41383.397222222222</v>
      </c>
      <c r="C2649" s="117" t="s">
        <v>575</v>
      </c>
      <c r="D2649" s="117" t="s">
        <v>542</v>
      </c>
      <c r="E2649" s="116"/>
      <c r="F2649" s="348">
        <v>452</v>
      </c>
      <c r="G2649" s="348">
        <v>232</v>
      </c>
      <c r="H2649" s="348">
        <v>104864</v>
      </c>
      <c r="I2649" s="355">
        <v>0.36529196813309694</v>
      </c>
      <c r="J2649" s="355">
        <v>1.5745343454012799E-3</v>
      </c>
      <c r="K2649" s="355">
        <v>0</v>
      </c>
      <c r="M2649" s="364"/>
      <c r="N2649" s="364"/>
    </row>
    <row r="2650" spans="2:14" s="358" customFormat="1" x14ac:dyDescent="0.2">
      <c r="B2650" s="305">
        <v>41382.520138888889</v>
      </c>
      <c r="C2650" s="117" t="s">
        <v>759</v>
      </c>
      <c r="D2650" s="117" t="s">
        <v>542</v>
      </c>
      <c r="E2650" s="116"/>
      <c r="F2650" s="348">
        <v>484</v>
      </c>
      <c r="G2650" s="348">
        <v>4</v>
      </c>
      <c r="H2650" s="348">
        <v>1936</v>
      </c>
      <c r="I2650" s="355">
        <v>6.7440232139311454E-3</v>
      </c>
      <c r="J2650" s="355">
        <v>1.6860058034827863E-3</v>
      </c>
      <c r="K2650" s="355">
        <v>0</v>
      </c>
      <c r="M2650" s="364"/>
      <c r="N2650" s="364"/>
    </row>
    <row r="2651" spans="2:14" s="358" customFormat="1" x14ac:dyDescent="0.2">
      <c r="B2651" s="305">
        <v>41385.40902777778</v>
      </c>
      <c r="C2651" s="117" t="s">
        <v>768</v>
      </c>
      <c r="D2651" s="117" t="s">
        <v>554</v>
      </c>
      <c r="E2651" s="116"/>
      <c r="F2651" s="348">
        <v>56</v>
      </c>
      <c r="G2651" s="348">
        <v>387</v>
      </c>
      <c r="H2651" s="348">
        <v>21672</v>
      </c>
      <c r="I2651" s="355">
        <v>0.1885891060030544</v>
      </c>
      <c r="J2651" s="355">
        <v>4.8731035142908112E-4</v>
      </c>
      <c r="K2651" s="355">
        <v>0</v>
      </c>
      <c r="M2651" s="364"/>
      <c r="N2651" s="364"/>
    </row>
    <row r="2652" spans="2:14" s="358" customFormat="1" x14ac:dyDescent="0.2">
      <c r="B2652" s="305">
        <v>41386.388888888891</v>
      </c>
      <c r="C2652" s="117" t="s">
        <v>612</v>
      </c>
      <c r="D2652" s="117" t="s">
        <v>551</v>
      </c>
      <c r="E2652" s="116"/>
      <c r="F2652" s="348">
        <v>18</v>
      </c>
      <c r="G2652" s="348">
        <v>240</v>
      </c>
      <c r="H2652" s="348">
        <v>4320</v>
      </c>
      <c r="I2652" s="355">
        <v>1.6728397810593491E-2</v>
      </c>
      <c r="J2652" s="355">
        <v>6.9701657544139542E-5</v>
      </c>
      <c r="K2652" s="355">
        <v>0</v>
      </c>
      <c r="M2652" s="364"/>
      <c r="N2652" s="364"/>
    </row>
    <row r="2653" spans="2:14" s="358" customFormat="1" x14ac:dyDescent="0.2">
      <c r="B2653" s="305">
        <v>41383.375</v>
      </c>
      <c r="C2653" s="117" t="s">
        <v>634</v>
      </c>
      <c r="D2653" s="117" t="s">
        <v>542</v>
      </c>
      <c r="E2653" s="116"/>
      <c r="F2653" s="348">
        <v>21</v>
      </c>
      <c r="G2653" s="348">
        <v>85</v>
      </c>
      <c r="H2653" s="348">
        <v>1785</v>
      </c>
      <c r="I2653" s="355">
        <v>6.2180172711090364E-3</v>
      </c>
      <c r="J2653" s="355">
        <v>7.3153144365988669E-5</v>
      </c>
      <c r="K2653" s="355">
        <v>0</v>
      </c>
      <c r="M2653" s="364"/>
      <c r="N2653" s="364"/>
    </row>
    <row r="2654" spans="2:14" s="358" customFormat="1" x14ac:dyDescent="0.2">
      <c r="B2654" s="305">
        <v>41384.365972222222</v>
      </c>
      <c r="C2654" s="117" t="s">
        <v>597</v>
      </c>
      <c r="D2654" s="117" t="s">
        <v>551</v>
      </c>
      <c r="E2654" s="116"/>
      <c r="F2654" s="348">
        <v>3</v>
      </c>
      <c r="G2654" s="348">
        <v>36</v>
      </c>
      <c r="H2654" s="348">
        <v>108</v>
      </c>
      <c r="I2654" s="355">
        <v>4.1820994526483728E-4</v>
      </c>
      <c r="J2654" s="355">
        <v>1.1616942924023257E-5</v>
      </c>
      <c r="K2654" s="355">
        <v>0</v>
      </c>
      <c r="M2654" s="364"/>
      <c r="N2654" s="364"/>
    </row>
    <row r="2655" spans="2:14" s="358" customFormat="1" x14ac:dyDescent="0.2">
      <c r="B2655" s="305">
        <v>41372.541666666664</v>
      </c>
      <c r="C2655" s="117" t="s">
        <v>616</v>
      </c>
      <c r="D2655" s="117" t="s">
        <v>554</v>
      </c>
      <c r="E2655" s="116"/>
      <c r="F2655" s="348">
        <v>1</v>
      </c>
      <c r="G2655" s="348">
        <v>29</v>
      </c>
      <c r="H2655" s="348">
        <v>29</v>
      </c>
      <c r="I2655" s="355">
        <v>2.5235714627577414E-4</v>
      </c>
      <c r="J2655" s="355">
        <v>8.7019705612335906E-6</v>
      </c>
      <c r="K2655" s="355">
        <v>0</v>
      </c>
      <c r="M2655" s="364"/>
      <c r="N2655" s="364"/>
    </row>
    <row r="2656" spans="2:14" s="358" customFormat="1" x14ac:dyDescent="0.2">
      <c r="B2656" s="305">
        <v>41387.357638888891</v>
      </c>
      <c r="C2656" s="117" t="s">
        <v>622</v>
      </c>
      <c r="D2656" s="117" t="s">
        <v>554</v>
      </c>
      <c r="E2656" s="116"/>
      <c r="F2656" s="348">
        <v>2</v>
      </c>
      <c r="G2656" s="348">
        <v>513</v>
      </c>
      <c r="H2656" s="348">
        <v>1026</v>
      </c>
      <c r="I2656" s="355">
        <v>8.9282217958256641E-3</v>
      </c>
      <c r="J2656" s="355">
        <v>1.7403941122467181E-5</v>
      </c>
      <c r="K2656" s="355">
        <v>0</v>
      </c>
      <c r="M2656" s="364"/>
      <c r="N2656" s="364"/>
    </row>
    <row r="2657" spans="2:14" s="358" customFormat="1" x14ac:dyDescent="0.2">
      <c r="B2657" s="305">
        <v>41388.365277777775</v>
      </c>
      <c r="C2657" s="117" t="s">
        <v>733</v>
      </c>
      <c r="D2657" s="117" t="s">
        <v>551</v>
      </c>
      <c r="E2657" s="116"/>
      <c r="F2657" s="348">
        <v>1494</v>
      </c>
      <c r="G2657" s="348">
        <v>1</v>
      </c>
      <c r="H2657" s="348">
        <v>1494</v>
      </c>
      <c r="I2657" s="355">
        <v>5.7852375761635816E-3</v>
      </c>
      <c r="J2657" s="355">
        <v>5.7852375761635816E-3</v>
      </c>
      <c r="K2657" s="355">
        <v>0</v>
      </c>
      <c r="M2657" s="364"/>
      <c r="N2657" s="364"/>
    </row>
    <row r="2658" spans="2:14" s="358" customFormat="1" x14ac:dyDescent="0.2">
      <c r="B2658" s="305">
        <v>41387.385416666664</v>
      </c>
      <c r="C2658" s="117" t="s">
        <v>643</v>
      </c>
      <c r="D2658" s="117" t="s">
        <v>551</v>
      </c>
      <c r="E2658" s="116"/>
      <c r="F2658" s="348">
        <v>70</v>
      </c>
      <c r="G2658" s="348">
        <v>250.42857142857142</v>
      </c>
      <c r="H2658" s="348">
        <v>17530</v>
      </c>
      <c r="I2658" s="355">
        <v>6.7881669819375892E-2</v>
      </c>
      <c r="J2658" s="355">
        <v>2.7106200156054268E-4</v>
      </c>
      <c r="K2658" s="355">
        <v>0</v>
      </c>
      <c r="M2658" s="364"/>
      <c r="N2658" s="364"/>
    </row>
    <row r="2659" spans="2:14" s="358" customFormat="1" x14ac:dyDescent="0.2">
      <c r="B2659" s="305">
        <v>41387.427083333336</v>
      </c>
      <c r="C2659" s="117" t="s">
        <v>656</v>
      </c>
      <c r="D2659" s="117" t="s">
        <v>554</v>
      </c>
      <c r="E2659" s="116"/>
      <c r="F2659" s="348">
        <v>15</v>
      </c>
      <c r="G2659" s="348">
        <v>235</v>
      </c>
      <c r="H2659" s="348">
        <v>3525</v>
      </c>
      <c r="I2659" s="355">
        <v>3.0674446228348411E-2</v>
      </c>
      <c r="J2659" s="355">
        <v>1.3052955841850387E-4</v>
      </c>
      <c r="K2659" s="355">
        <v>0</v>
      </c>
      <c r="M2659" s="364"/>
      <c r="N2659" s="364"/>
    </row>
    <row r="2660" spans="2:14" s="358" customFormat="1" x14ac:dyDescent="0.2">
      <c r="B2660" s="305">
        <v>41387.385416666664</v>
      </c>
      <c r="C2660" s="117" t="s">
        <v>621</v>
      </c>
      <c r="D2660" s="117" t="s">
        <v>554</v>
      </c>
      <c r="E2660" s="116"/>
      <c r="F2660" s="348">
        <v>96</v>
      </c>
      <c r="G2660" s="348">
        <v>300</v>
      </c>
      <c r="H2660" s="348">
        <v>28800</v>
      </c>
      <c r="I2660" s="355">
        <v>0.25061675216352741</v>
      </c>
      <c r="J2660" s="355">
        <v>8.3538917387842475E-4</v>
      </c>
      <c r="K2660" s="355">
        <v>0</v>
      </c>
      <c r="M2660" s="364"/>
      <c r="N2660" s="364"/>
    </row>
    <row r="2661" spans="2:14" s="358" customFormat="1" x14ac:dyDescent="0.2">
      <c r="B2661" s="305">
        <v>41387.416666666664</v>
      </c>
      <c r="C2661" s="117" t="s">
        <v>678</v>
      </c>
      <c r="D2661" s="117" t="s">
        <v>554</v>
      </c>
      <c r="E2661" s="116"/>
      <c r="F2661" s="348">
        <v>2</v>
      </c>
      <c r="G2661" s="348">
        <v>285</v>
      </c>
      <c r="H2661" s="348">
        <v>570</v>
      </c>
      <c r="I2661" s="355">
        <v>4.9601232199031472E-3</v>
      </c>
      <c r="J2661" s="355">
        <v>1.7403941122467181E-5</v>
      </c>
      <c r="K2661" s="355">
        <v>0</v>
      </c>
      <c r="M2661" s="364"/>
      <c r="N2661" s="364"/>
    </row>
    <row r="2662" spans="2:14" s="358" customFormat="1" x14ac:dyDescent="0.2">
      <c r="B2662" s="305">
        <v>41387.381944444445</v>
      </c>
      <c r="C2662" s="117" t="s">
        <v>686</v>
      </c>
      <c r="D2662" s="117" t="s">
        <v>551</v>
      </c>
      <c r="E2662" s="116"/>
      <c r="F2662" s="348">
        <v>2</v>
      </c>
      <c r="G2662" s="348">
        <v>240</v>
      </c>
      <c r="H2662" s="348">
        <v>480</v>
      </c>
      <c r="I2662" s="355">
        <v>1.8587108678437211E-3</v>
      </c>
      <c r="J2662" s="355">
        <v>7.7446286160155041E-6</v>
      </c>
      <c r="K2662" s="355">
        <v>0</v>
      </c>
      <c r="M2662" s="364"/>
      <c r="N2662" s="364"/>
    </row>
    <row r="2663" spans="2:14" s="358" customFormat="1" x14ac:dyDescent="0.2">
      <c r="B2663" s="305">
        <v>41388.458333333336</v>
      </c>
      <c r="C2663" s="117" t="s">
        <v>628</v>
      </c>
      <c r="D2663" s="117" t="s">
        <v>554</v>
      </c>
      <c r="E2663" s="116"/>
      <c r="F2663" s="348">
        <v>10</v>
      </c>
      <c r="G2663" s="348">
        <v>200</v>
      </c>
      <c r="H2663" s="348">
        <v>2000</v>
      </c>
      <c r="I2663" s="355">
        <v>1.7403941122467181E-2</v>
      </c>
      <c r="J2663" s="355">
        <v>8.701970561233591E-5</v>
      </c>
      <c r="K2663" s="355">
        <v>0</v>
      </c>
      <c r="M2663" s="364"/>
      <c r="N2663" s="364"/>
    </row>
    <row r="2664" spans="2:14" s="358" customFormat="1" x14ac:dyDescent="0.2">
      <c r="B2664" s="305">
        <v>41388.489583333336</v>
      </c>
      <c r="C2664" s="117" t="s">
        <v>628</v>
      </c>
      <c r="D2664" s="117" t="s">
        <v>554</v>
      </c>
      <c r="E2664" s="116"/>
      <c r="F2664" s="348">
        <v>2</v>
      </c>
      <c r="G2664" s="348">
        <v>55</v>
      </c>
      <c r="H2664" s="348">
        <v>110</v>
      </c>
      <c r="I2664" s="355">
        <v>9.5721676173569502E-4</v>
      </c>
      <c r="J2664" s="355">
        <v>1.7403941122467181E-5</v>
      </c>
      <c r="K2664" s="355">
        <v>0</v>
      </c>
      <c r="M2664" s="364"/>
      <c r="N2664" s="364"/>
    </row>
    <row r="2665" spans="2:14" s="358" customFormat="1" x14ac:dyDescent="0.2">
      <c r="B2665" s="305">
        <v>41388.541666666664</v>
      </c>
      <c r="C2665" s="117" t="s">
        <v>771</v>
      </c>
      <c r="D2665" s="117" t="s">
        <v>554</v>
      </c>
      <c r="E2665" s="116"/>
      <c r="F2665" s="348">
        <v>1</v>
      </c>
      <c r="G2665" s="348">
        <v>50</v>
      </c>
      <c r="H2665" s="348">
        <v>50</v>
      </c>
      <c r="I2665" s="355">
        <v>4.3509852806167959E-4</v>
      </c>
      <c r="J2665" s="355">
        <v>8.7019705612335906E-6</v>
      </c>
      <c r="K2665" s="355">
        <v>0</v>
      </c>
      <c r="M2665" s="364"/>
      <c r="N2665" s="364"/>
    </row>
    <row r="2666" spans="2:14" s="358" customFormat="1" x14ac:dyDescent="0.2">
      <c r="B2666" s="305">
        <v>41387.375</v>
      </c>
      <c r="C2666" s="117" t="s">
        <v>752</v>
      </c>
      <c r="D2666" s="117" t="s">
        <v>554</v>
      </c>
      <c r="E2666" s="116"/>
      <c r="F2666" s="348">
        <v>76</v>
      </c>
      <c r="G2666" s="348">
        <v>300</v>
      </c>
      <c r="H2666" s="348">
        <v>22800</v>
      </c>
      <c r="I2666" s="355">
        <v>0.1984049287961259</v>
      </c>
      <c r="J2666" s="355">
        <v>6.6134976265375296E-4</v>
      </c>
      <c r="K2666" s="355">
        <v>0</v>
      </c>
      <c r="M2666" s="364"/>
      <c r="N2666" s="364"/>
    </row>
    <row r="2667" spans="2:14" s="358" customFormat="1" x14ac:dyDescent="0.2">
      <c r="B2667" s="305">
        <v>41386.503472222219</v>
      </c>
      <c r="C2667" s="117" t="s">
        <v>659</v>
      </c>
      <c r="D2667" s="117" t="s">
        <v>551</v>
      </c>
      <c r="E2667" s="116"/>
      <c r="F2667" s="348">
        <v>2</v>
      </c>
      <c r="G2667" s="348">
        <v>77</v>
      </c>
      <c r="H2667" s="348">
        <v>154</v>
      </c>
      <c r="I2667" s="355">
        <v>5.9633640343319391E-4</v>
      </c>
      <c r="J2667" s="355">
        <v>7.7446286160155041E-6</v>
      </c>
      <c r="K2667" s="355">
        <v>0</v>
      </c>
      <c r="M2667" s="364"/>
      <c r="N2667" s="364"/>
    </row>
    <row r="2668" spans="2:14" s="358" customFormat="1" x14ac:dyDescent="0.2">
      <c r="B2668" s="305">
        <v>41387.538194444445</v>
      </c>
      <c r="C2668" s="117" t="s">
        <v>602</v>
      </c>
      <c r="D2668" s="117" t="s">
        <v>542</v>
      </c>
      <c r="E2668" s="116"/>
      <c r="F2668" s="348">
        <v>71</v>
      </c>
      <c r="G2668" s="348">
        <v>165</v>
      </c>
      <c r="H2668" s="348">
        <v>11715</v>
      </c>
      <c r="I2668" s="355">
        <v>4.0809004107026536E-2</v>
      </c>
      <c r="J2668" s="355">
        <v>2.4732729761834261E-4</v>
      </c>
      <c r="K2668" s="355">
        <v>0</v>
      </c>
      <c r="M2668" s="364"/>
      <c r="N2668" s="364"/>
    </row>
    <row r="2669" spans="2:14" s="358" customFormat="1" x14ac:dyDescent="0.2">
      <c r="B2669" s="305">
        <v>41387.416666666664</v>
      </c>
      <c r="C2669" s="117" t="s">
        <v>714</v>
      </c>
      <c r="D2669" s="117" t="s">
        <v>554</v>
      </c>
      <c r="E2669" s="116"/>
      <c r="F2669" s="348">
        <v>4</v>
      </c>
      <c r="G2669" s="348">
        <v>110</v>
      </c>
      <c r="H2669" s="348">
        <v>440</v>
      </c>
      <c r="I2669" s="355">
        <v>3.8288670469427801E-3</v>
      </c>
      <c r="J2669" s="355">
        <v>3.4807882244934363E-5</v>
      </c>
      <c r="K2669" s="355">
        <v>0</v>
      </c>
      <c r="M2669" s="364"/>
      <c r="N2669" s="364"/>
    </row>
    <row r="2670" spans="2:14" s="358" customFormat="1" x14ac:dyDescent="0.2">
      <c r="B2670" s="305">
        <v>41387.583333333336</v>
      </c>
      <c r="C2670" s="117" t="s">
        <v>776</v>
      </c>
      <c r="D2670" s="117" t="s">
        <v>554</v>
      </c>
      <c r="E2670" s="116"/>
      <c r="F2670" s="348">
        <v>3</v>
      </c>
      <c r="G2670" s="348">
        <v>52</v>
      </c>
      <c r="H2670" s="348">
        <v>156</v>
      </c>
      <c r="I2670" s="355">
        <v>1.3575074075524403E-3</v>
      </c>
      <c r="J2670" s="355">
        <v>2.6105911683700774E-5</v>
      </c>
      <c r="K2670" s="355">
        <v>0</v>
      </c>
      <c r="M2670" s="364"/>
      <c r="N2670" s="364"/>
    </row>
    <row r="2671" spans="2:14" s="358" customFormat="1" x14ac:dyDescent="0.2">
      <c r="B2671" s="305">
        <v>41387.417071759257</v>
      </c>
      <c r="C2671" s="117" t="s">
        <v>672</v>
      </c>
      <c r="D2671" s="117" t="s">
        <v>551</v>
      </c>
      <c r="E2671" s="116"/>
      <c r="F2671" s="348">
        <v>4</v>
      </c>
      <c r="G2671" s="348">
        <v>97</v>
      </c>
      <c r="H2671" s="348">
        <v>388</v>
      </c>
      <c r="I2671" s="355">
        <v>1.502457951507008E-3</v>
      </c>
      <c r="J2671" s="355">
        <v>1.5489257232031008E-5</v>
      </c>
      <c r="K2671" s="355">
        <v>0</v>
      </c>
      <c r="M2671" s="364"/>
      <c r="N2671" s="364"/>
    </row>
    <row r="2672" spans="2:14" s="358" customFormat="1" x14ac:dyDescent="0.2">
      <c r="B2672" s="305">
        <v>41387.375277777777</v>
      </c>
      <c r="C2672" s="117" t="s">
        <v>641</v>
      </c>
      <c r="D2672" s="117" t="s">
        <v>551</v>
      </c>
      <c r="E2672" s="116"/>
      <c r="F2672" s="348">
        <v>33</v>
      </c>
      <c r="G2672" s="348">
        <v>304</v>
      </c>
      <c r="H2672" s="348">
        <v>10032</v>
      </c>
      <c r="I2672" s="355">
        <v>3.8847057137933773E-2</v>
      </c>
      <c r="J2672" s="355">
        <v>1.2778637216425583E-4</v>
      </c>
      <c r="K2672" s="355">
        <v>0</v>
      </c>
      <c r="M2672" s="364"/>
      <c r="N2672" s="364"/>
    </row>
    <row r="2673" spans="2:14" s="358" customFormat="1" x14ac:dyDescent="0.2">
      <c r="B2673" s="305">
        <v>41388.368055555555</v>
      </c>
      <c r="C2673" s="117" t="s">
        <v>649</v>
      </c>
      <c r="D2673" s="117" t="s">
        <v>551</v>
      </c>
      <c r="E2673" s="116"/>
      <c r="F2673" s="348">
        <v>2</v>
      </c>
      <c r="G2673" s="348">
        <v>368</v>
      </c>
      <c r="H2673" s="348">
        <v>736</v>
      </c>
      <c r="I2673" s="355">
        <v>2.8500233306937056E-3</v>
      </c>
      <c r="J2673" s="355">
        <v>7.7446286160155041E-6</v>
      </c>
      <c r="K2673" s="355">
        <v>0</v>
      </c>
      <c r="M2673" s="364"/>
      <c r="N2673" s="364"/>
    </row>
    <row r="2674" spans="2:14" s="358" customFormat="1" x14ac:dyDescent="0.2">
      <c r="B2674" s="305">
        <v>41388.377083333333</v>
      </c>
      <c r="C2674" s="117" t="s">
        <v>662</v>
      </c>
      <c r="D2674" s="117" t="s">
        <v>554</v>
      </c>
      <c r="E2674" s="116"/>
      <c r="F2674" s="348">
        <v>452</v>
      </c>
      <c r="G2674" s="348">
        <v>256</v>
      </c>
      <c r="H2674" s="348">
        <v>115712</v>
      </c>
      <c r="I2674" s="355">
        <v>1.0069224175814613</v>
      </c>
      <c r="J2674" s="355">
        <v>3.9332906936775831E-3</v>
      </c>
      <c r="K2674" s="355">
        <v>0</v>
      </c>
      <c r="M2674" s="364"/>
      <c r="N2674" s="364"/>
    </row>
    <row r="2675" spans="2:14" s="358" customFormat="1" x14ac:dyDescent="0.2">
      <c r="B2675" s="305">
        <v>41387.375</v>
      </c>
      <c r="C2675" s="117" t="s">
        <v>563</v>
      </c>
      <c r="D2675" s="117" t="s">
        <v>551</v>
      </c>
      <c r="E2675" s="116"/>
      <c r="F2675" s="348">
        <v>104</v>
      </c>
      <c r="G2675" s="348">
        <v>370</v>
      </c>
      <c r="H2675" s="348">
        <v>38480</v>
      </c>
      <c r="I2675" s="355">
        <v>0.14900665457213833</v>
      </c>
      <c r="J2675" s="355">
        <v>4.0272068803280626E-4</v>
      </c>
      <c r="K2675" s="355">
        <v>0</v>
      </c>
      <c r="M2675" s="364"/>
      <c r="N2675" s="364"/>
    </row>
    <row r="2676" spans="2:14" s="358" customFormat="1" x14ac:dyDescent="0.2">
      <c r="B2676" s="305">
        <v>41387.388888888891</v>
      </c>
      <c r="C2676" s="117" t="s">
        <v>681</v>
      </c>
      <c r="D2676" s="117" t="s">
        <v>554</v>
      </c>
      <c r="E2676" s="116"/>
      <c r="F2676" s="348">
        <v>200</v>
      </c>
      <c r="G2676" s="348">
        <v>369</v>
      </c>
      <c r="H2676" s="348">
        <v>73800</v>
      </c>
      <c r="I2676" s="355">
        <v>0.64220542741903908</v>
      </c>
      <c r="J2676" s="355">
        <v>1.7403941122467184E-3</v>
      </c>
      <c r="K2676" s="355">
        <v>0</v>
      </c>
      <c r="M2676" s="364"/>
      <c r="N2676" s="364"/>
    </row>
    <row r="2677" spans="2:14" s="358" customFormat="1" x14ac:dyDescent="0.2">
      <c r="B2677" s="305">
        <v>41388.388888888891</v>
      </c>
      <c r="C2677" s="117" t="s">
        <v>744</v>
      </c>
      <c r="D2677" s="117" t="s">
        <v>554</v>
      </c>
      <c r="E2677" s="116"/>
      <c r="F2677" s="348">
        <v>3</v>
      </c>
      <c r="G2677" s="348">
        <v>35</v>
      </c>
      <c r="H2677" s="348">
        <v>105</v>
      </c>
      <c r="I2677" s="355">
        <v>9.1370690892952704E-4</v>
      </c>
      <c r="J2677" s="355">
        <v>2.6105911683700774E-5</v>
      </c>
      <c r="K2677" s="355">
        <v>0</v>
      </c>
      <c r="M2677" s="364"/>
      <c r="N2677" s="364"/>
    </row>
    <row r="2678" spans="2:14" s="358" customFormat="1" x14ac:dyDescent="0.2">
      <c r="B2678" s="305">
        <v>41388.378472222219</v>
      </c>
      <c r="C2678" s="117" t="s">
        <v>633</v>
      </c>
      <c r="D2678" s="117" t="s">
        <v>554</v>
      </c>
      <c r="E2678" s="116"/>
      <c r="F2678" s="348">
        <v>42</v>
      </c>
      <c r="G2678" s="348">
        <v>160</v>
      </c>
      <c r="H2678" s="348">
        <v>6720</v>
      </c>
      <c r="I2678" s="355">
        <v>5.8477242171489731E-2</v>
      </c>
      <c r="J2678" s="355">
        <v>3.6548276357181085E-4</v>
      </c>
      <c r="K2678" s="355">
        <v>0</v>
      </c>
      <c r="M2678" s="364"/>
      <c r="N2678" s="364"/>
    </row>
    <row r="2679" spans="2:14" s="358" customFormat="1" x14ac:dyDescent="0.2">
      <c r="B2679" s="305">
        <v>41387.375</v>
      </c>
      <c r="C2679" s="117" t="s">
        <v>641</v>
      </c>
      <c r="D2679" s="117" t="s">
        <v>551</v>
      </c>
      <c r="E2679" s="116"/>
      <c r="F2679" s="348">
        <v>93</v>
      </c>
      <c r="G2679" s="348">
        <v>348</v>
      </c>
      <c r="H2679" s="348">
        <v>32364</v>
      </c>
      <c r="I2679" s="355">
        <v>0.12532358026436291</v>
      </c>
      <c r="J2679" s="355">
        <v>3.6012523064472097E-4</v>
      </c>
      <c r="K2679" s="355">
        <v>0</v>
      </c>
      <c r="M2679" s="364"/>
      <c r="N2679" s="364"/>
    </row>
    <row r="2680" spans="2:14" s="358" customFormat="1" x14ac:dyDescent="0.2">
      <c r="B2680" s="305">
        <v>41388.375</v>
      </c>
      <c r="C2680" s="117" t="s">
        <v>564</v>
      </c>
      <c r="D2680" s="117" t="s">
        <v>554</v>
      </c>
      <c r="E2680" s="116"/>
      <c r="F2680" s="348">
        <v>1</v>
      </c>
      <c r="G2680" s="348">
        <v>105</v>
      </c>
      <c r="H2680" s="348">
        <v>105</v>
      </c>
      <c r="I2680" s="355">
        <v>9.1370690892952704E-4</v>
      </c>
      <c r="J2680" s="355">
        <v>8.7019705612335906E-6</v>
      </c>
      <c r="K2680" s="355">
        <v>0</v>
      </c>
      <c r="M2680" s="364"/>
      <c r="N2680" s="364"/>
    </row>
    <row r="2681" spans="2:14" s="358" customFormat="1" x14ac:dyDescent="0.2">
      <c r="B2681" s="305">
        <v>41387.576388888891</v>
      </c>
      <c r="C2681" s="117" t="s">
        <v>829</v>
      </c>
      <c r="D2681" s="117" t="s">
        <v>554</v>
      </c>
      <c r="E2681" s="116"/>
      <c r="F2681" s="348">
        <v>75</v>
      </c>
      <c r="G2681" s="348">
        <v>60</v>
      </c>
      <c r="H2681" s="348">
        <v>4500</v>
      </c>
      <c r="I2681" s="355">
        <v>3.9158867525551158E-2</v>
      </c>
      <c r="J2681" s="355">
        <v>6.526477920925193E-4</v>
      </c>
      <c r="K2681" s="355">
        <v>0</v>
      </c>
      <c r="M2681" s="364"/>
      <c r="N2681" s="364"/>
    </row>
    <row r="2682" spans="2:14" s="358" customFormat="1" x14ac:dyDescent="0.2">
      <c r="B2682" s="305">
        <v>41383.40625</v>
      </c>
      <c r="C2682" s="117" t="s">
        <v>548</v>
      </c>
      <c r="D2682" s="117" t="s">
        <v>542</v>
      </c>
      <c r="E2682" s="116"/>
      <c r="F2682" s="348">
        <v>53</v>
      </c>
      <c r="G2682" s="348">
        <v>345</v>
      </c>
      <c r="H2682" s="348">
        <v>18285</v>
      </c>
      <c r="I2682" s="355">
        <v>6.3695487844385848E-2</v>
      </c>
      <c r="J2682" s="355">
        <v>1.846246024474952E-4</v>
      </c>
      <c r="K2682" s="355">
        <v>0</v>
      </c>
      <c r="M2682" s="364"/>
      <c r="N2682" s="364"/>
    </row>
    <row r="2683" spans="2:14" s="358" customFormat="1" x14ac:dyDescent="0.2">
      <c r="B2683" s="305">
        <v>41383.37222222222</v>
      </c>
      <c r="C2683" s="117" t="s">
        <v>830</v>
      </c>
      <c r="D2683" s="117" t="s">
        <v>542</v>
      </c>
      <c r="E2683" s="116"/>
      <c r="F2683" s="348">
        <v>2</v>
      </c>
      <c r="G2683" s="348">
        <v>144</v>
      </c>
      <c r="H2683" s="348">
        <v>288</v>
      </c>
      <c r="I2683" s="355">
        <v>1.0032431227335588E-3</v>
      </c>
      <c r="J2683" s="355">
        <v>6.9669661300941588E-6</v>
      </c>
      <c r="K2683" s="355">
        <v>0</v>
      </c>
      <c r="M2683" s="364"/>
      <c r="N2683" s="364"/>
    </row>
    <row r="2684" spans="2:14" s="358" customFormat="1" x14ac:dyDescent="0.2">
      <c r="B2684" s="305">
        <v>41383.378472222219</v>
      </c>
      <c r="C2684" s="117" t="s">
        <v>595</v>
      </c>
      <c r="D2684" s="117" t="s">
        <v>554</v>
      </c>
      <c r="E2684" s="116"/>
      <c r="F2684" s="348">
        <v>3</v>
      </c>
      <c r="G2684" s="348">
        <v>120</v>
      </c>
      <c r="H2684" s="348">
        <v>360</v>
      </c>
      <c r="I2684" s="355">
        <v>3.1327094020440929E-3</v>
      </c>
      <c r="J2684" s="355">
        <v>2.6105911683700774E-5</v>
      </c>
      <c r="K2684" s="355">
        <v>0</v>
      </c>
      <c r="M2684" s="364"/>
      <c r="N2684" s="364"/>
    </row>
    <row r="2685" spans="2:14" s="358" customFormat="1" x14ac:dyDescent="0.2">
      <c r="B2685" s="305">
        <v>41384.379166666666</v>
      </c>
      <c r="C2685" s="117" t="s">
        <v>831</v>
      </c>
      <c r="D2685" s="117" t="s">
        <v>542</v>
      </c>
      <c r="E2685" s="116"/>
      <c r="F2685" s="348">
        <v>768</v>
      </c>
      <c r="G2685" s="348">
        <v>235</v>
      </c>
      <c r="H2685" s="348">
        <v>180480</v>
      </c>
      <c r="I2685" s="355">
        <v>0.62869902357969687</v>
      </c>
      <c r="J2685" s="355">
        <v>2.6753149939561568E-3</v>
      </c>
      <c r="K2685" s="355">
        <v>0</v>
      </c>
      <c r="M2685" s="364"/>
      <c r="N2685" s="364"/>
    </row>
    <row r="2686" spans="2:14" s="358" customFormat="1" x14ac:dyDescent="0.2">
      <c r="B2686" s="305">
        <v>41385.354166666664</v>
      </c>
      <c r="C2686" s="117" t="s">
        <v>805</v>
      </c>
      <c r="D2686" s="117" t="s">
        <v>542</v>
      </c>
      <c r="E2686" s="116"/>
      <c r="F2686" s="348">
        <v>62</v>
      </c>
      <c r="G2686" s="348">
        <v>240</v>
      </c>
      <c r="H2686" s="348">
        <v>14880</v>
      </c>
      <c r="I2686" s="355">
        <v>5.1834228007900537E-2</v>
      </c>
      <c r="J2686" s="355">
        <v>2.159759500329189E-4</v>
      </c>
      <c r="K2686" s="355">
        <v>0</v>
      </c>
      <c r="M2686" s="364"/>
      <c r="N2686" s="364"/>
    </row>
    <row r="2687" spans="2:14" s="358" customFormat="1" x14ac:dyDescent="0.2">
      <c r="B2687" s="305">
        <v>41375.388888888891</v>
      </c>
      <c r="C2687" s="117" t="s">
        <v>672</v>
      </c>
      <c r="D2687" s="117" t="s">
        <v>551</v>
      </c>
      <c r="E2687" s="116"/>
      <c r="F2687" s="348">
        <v>3</v>
      </c>
      <c r="G2687" s="348">
        <v>305</v>
      </c>
      <c r="H2687" s="348">
        <v>915</v>
      </c>
      <c r="I2687" s="355">
        <v>3.5431675918270933E-3</v>
      </c>
      <c r="J2687" s="355">
        <v>1.1616942924023257E-5</v>
      </c>
      <c r="K2687" s="355">
        <v>0</v>
      </c>
      <c r="M2687" s="364"/>
      <c r="N2687" s="364"/>
    </row>
    <row r="2688" spans="2:14" s="358" customFormat="1" x14ac:dyDescent="0.2">
      <c r="B2688" s="305">
        <v>41382.34375</v>
      </c>
      <c r="C2688" s="117" t="s">
        <v>679</v>
      </c>
      <c r="D2688" s="117" t="s">
        <v>554</v>
      </c>
      <c r="E2688" s="116"/>
      <c r="F2688" s="348">
        <v>181</v>
      </c>
      <c r="G2688" s="348">
        <v>307</v>
      </c>
      <c r="H2688" s="348">
        <v>55567</v>
      </c>
      <c r="I2688" s="355">
        <v>0.48354239817606698</v>
      </c>
      <c r="J2688" s="355">
        <v>1.5750566715832801E-3</v>
      </c>
      <c r="K2688" s="355">
        <v>0</v>
      </c>
      <c r="M2688" s="364"/>
      <c r="N2688" s="364"/>
    </row>
    <row r="2689" spans="2:14" s="358" customFormat="1" x14ac:dyDescent="0.2">
      <c r="B2689" s="305">
        <v>41387.396527777775</v>
      </c>
      <c r="C2689" s="117" t="s">
        <v>662</v>
      </c>
      <c r="D2689" s="117" t="s">
        <v>554</v>
      </c>
      <c r="E2689" s="116"/>
      <c r="F2689" s="348">
        <v>2</v>
      </c>
      <c r="G2689" s="348">
        <v>56</v>
      </c>
      <c r="H2689" s="348">
        <v>112</v>
      </c>
      <c r="I2689" s="355">
        <v>9.7462070285816223E-4</v>
      </c>
      <c r="J2689" s="355">
        <v>1.7403941122467181E-5</v>
      </c>
      <c r="K2689" s="355">
        <v>0</v>
      </c>
      <c r="M2689" s="364"/>
      <c r="N2689" s="364"/>
    </row>
    <row r="2690" spans="2:14" s="358" customFormat="1" x14ac:dyDescent="0.2">
      <c r="B2690" s="305">
        <v>41387.492361111108</v>
      </c>
      <c r="C2690" s="117" t="s">
        <v>662</v>
      </c>
      <c r="D2690" s="117" t="s">
        <v>554</v>
      </c>
      <c r="E2690" s="116"/>
      <c r="F2690" s="348">
        <v>1</v>
      </c>
      <c r="G2690" s="348">
        <v>61</v>
      </c>
      <c r="H2690" s="348">
        <v>61</v>
      </c>
      <c r="I2690" s="355">
        <v>5.3082020423524904E-4</v>
      </c>
      <c r="J2690" s="355">
        <v>8.7019705612335906E-6</v>
      </c>
      <c r="K2690" s="355">
        <v>0</v>
      </c>
      <c r="M2690" s="364"/>
      <c r="N2690" s="364"/>
    </row>
    <row r="2691" spans="2:14" s="358" customFormat="1" x14ac:dyDescent="0.2">
      <c r="B2691" s="305">
        <v>41388.392361111109</v>
      </c>
      <c r="C2691" s="117" t="s">
        <v>757</v>
      </c>
      <c r="D2691" s="117" t="s">
        <v>542</v>
      </c>
      <c r="E2691" s="116"/>
      <c r="F2691" s="348">
        <v>76</v>
      </c>
      <c r="G2691" s="348">
        <v>235</v>
      </c>
      <c r="H2691" s="348">
        <v>17860</v>
      </c>
      <c r="I2691" s="355">
        <v>6.2215007541740835E-2</v>
      </c>
      <c r="J2691" s="355">
        <v>2.6474471294357801E-4</v>
      </c>
      <c r="K2691" s="355">
        <v>0</v>
      </c>
      <c r="M2691" s="364"/>
      <c r="N2691" s="364"/>
    </row>
    <row r="2692" spans="2:14" s="358" customFormat="1" x14ac:dyDescent="0.2">
      <c r="B2692" s="305">
        <v>41385.449999999997</v>
      </c>
      <c r="C2692" s="117" t="s">
        <v>636</v>
      </c>
      <c r="D2692" s="117" t="s">
        <v>542</v>
      </c>
      <c r="E2692" s="116"/>
      <c r="F2692" s="348">
        <v>38</v>
      </c>
      <c r="G2692" s="348">
        <v>234</v>
      </c>
      <c r="H2692" s="348">
        <v>8892</v>
      </c>
      <c r="I2692" s="355">
        <v>3.0975131414398629E-2</v>
      </c>
      <c r="J2692" s="355">
        <v>1.32372356471789E-4</v>
      </c>
      <c r="K2692" s="355">
        <v>0</v>
      </c>
      <c r="M2692" s="364"/>
      <c r="N2692" s="364"/>
    </row>
    <row r="2693" spans="2:14" s="358" customFormat="1" x14ac:dyDescent="0.2">
      <c r="B2693" s="305">
        <v>41385.365277777775</v>
      </c>
      <c r="C2693" s="117" t="s">
        <v>586</v>
      </c>
      <c r="D2693" s="117" t="s">
        <v>554</v>
      </c>
      <c r="E2693" s="116"/>
      <c r="F2693" s="348">
        <v>107</v>
      </c>
      <c r="G2693" s="348">
        <v>134</v>
      </c>
      <c r="H2693" s="348">
        <v>14338</v>
      </c>
      <c r="I2693" s="355">
        <v>0.12476885390696724</v>
      </c>
      <c r="J2693" s="355">
        <v>9.3111085005199426E-4</v>
      </c>
      <c r="K2693" s="355">
        <v>0</v>
      </c>
      <c r="M2693" s="364"/>
      <c r="N2693" s="364"/>
    </row>
    <row r="2694" spans="2:14" s="358" customFormat="1" x14ac:dyDescent="0.2">
      <c r="B2694" s="305">
        <v>41379.39166666667</v>
      </c>
      <c r="C2694" s="117" t="s">
        <v>557</v>
      </c>
      <c r="D2694" s="117" t="s">
        <v>554</v>
      </c>
      <c r="E2694" s="116"/>
      <c r="F2694" s="348">
        <v>1</v>
      </c>
      <c r="G2694" s="348">
        <v>3196</v>
      </c>
      <c r="H2694" s="348">
        <v>3196</v>
      </c>
      <c r="I2694" s="355">
        <v>2.7811497913702559E-2</v>
      </c>
      <c r="J2694" s="355">
        <v>8.7019705612335906E-6</v>
      </c>
      <c r="K2694" s="355">
        <v>0</v>
      </c>
      <c r="M2694" s="364"/>
      <c r="N2694" s="364"/>
    </row>
    <row r="2695" spans="2:14" s="358" customFormat="1" x14ac:dyDescent="0.2">
      <c r="B2695" s="305">
        <v>41379.541666666664</v>
      </c>
      <c r="C2695" s="117" t="s">
        <v>559</v>
      </c>
      <c r="D2695" s="117" t="s">
        <v>551</v>
      </c>
      <c r="E2695" s="116"/>
      <c r="F2695" s="348">
        <v>2</v>
      </c>
      <c r="G2695" s="348">
        <v>78</v>
      </c>
      <c r="H2695" s="348">
        <v>156</v>
      </c>
      <c r="I2695" s="355">
        <v>6.0408103204920933E-4</v>
      </c>
      <c r="J2695" s="355">
        <v>7.7446286160155041E-6</v>
      </c>
      <c r="K2695" s="355">
        <v>0</v>
      </c>
      <c r="M2695" s="364"/>
      <c r="N2695" s="364"/>
    </row>
    <row r="2696" spans="2:14" s="358" customFormat="1" x14ac:dyDescent="0.2">
      <c r="B2696" s="305">
        <v>41385.385416666664</v>
      </c>
      <c r="C2696" s="117" t="s">
        <v>545</v>
      </c>
      <c r="D2696" s="117" t="s">
        <v>542</v>
      </c>
      <c r="E2696" s="116"/>
      <c r="F2696" s="348">
        <v>42</v>
      </c>
      <c r="G2696" s="348">
        <v>30</v>
      </c>
      <c r="H2696" s="348">
        <v>1260</v>
      </c>
      <c r="I2696" s="355">
        <v>4.3891886619593203E-3</v>
      </c>
      <c r="J2696" s="355">
        <v>1.4630628873197734E-4</v>
      </c>
      <c r="K2696" s="355">
        <v>0</v>
      </c>
      <c r="M2696" s="364"/>
      <c r="N2696" s="364"/>
    </row>
    <row r="2697" spans="2:14" s="358" customFormat="1" x14ac:dyDescent="0.2">
      <c r="B2697" s="305">
        <v>41385.519444444442</v>
      </c>
      <c r="C2697" s="117" t="s">
        <v>814</v>
      </c>
      <c r="D2697" s="117" t="s">
        <v>542</v>
      </c>
      <c r="E2697" s="116"/>
      <c r="F2697" s="348">
        <v>391</v>
      </c>
      <c r="G2697" s="348">
        <v>162</v>
      </c>
      <c r="H2697" s="348">
        <v>63342</v>
      </c>
      <c r="I2697" s="355">
        <v>0.2206507843062121</v>
      </c>
      <c r="J2697" s="355">
        <v>1.3620418784334081E-3</v>
      </c>
      <c r="K2697" s="355">
        <v>0</v>
      </c>
      <c r="M2697" s="364"/>
      <c r="N2697" s="364"/>
    </row>
    <row r="2698" spans="2:14" s="358" customFormat="1" x14ac:dyDescent="0.2">
      <c r="B2698" s="305">
        <v>41382.357638888891</v>
      </c>
      <c r="C2698" s="117" t="s">
        <v>611</v>
      </c>
      <c r="D2698" s="117" t="s">
        <v>551</v>
      </c>
      <c r="E2698" s="116"/>
      <c r="F2698" s="348">
        <v>220</v>
      </c>
      <c r="G2698" s="348">
        <v>305</v>
      </c>
      <c r="H2698" s="348">
        <v>67100</v>
      </c>
      <c r="I2698" s="355">
        <v>0.25983229006732017</v>
      </c>
      <c r="J2698" s="355">
        <v>8.5190914776170552E-4</v>
      </c>
      <c r="K2698" s="355">
        <v>0</v>
      </c>
      <c r="M2698" s="364"/>
      <c r="N2698" s="364"/>
    </row>
    <row r="2699" spans="2:14" s="358" customFormat="1" x14ac:dyDescent="0.2">
      <c r="B2699" s="305">
        <v>41381.513194444444</v>
      </c>
      <c r="C2699" s="117" t="s">
        <v>557</v>
      </c>
      <c r="D2699" s="117" t="s">
        <v>554</v>
      </c>
      <c r="E2699" s="116"/>
      <c r="F2699" s="348">
        <v>27</v>
      </c>
      <c r="G2699" s="348">
        <v>16</v>
      </c>
      <c r="H2699" s="348">
        <v>432</v>
      </c>
      <c r="I2699" s="355">
        <v>3.7592512824529117E-3</v>
      </c>
      <c r="J2699" s="355">
        <v>2.3495320515330698E-4</v>
      </c>
      <c r="K2699" s="355">
        <v>0</v>
      </c>
      <c r="M2699" s="364"/>
      <c r="N2699" s="364"/>
    </row>
    <row r="2700" spans="2:14" s="358" customFormat="1" x14ac:dyDescent="0.2">
      <c r="B2700" s="305">
        <v>41382.375</v>
      </c>
      <c r="C2700" s="117" t="s">
        <v>638</v>
      </c>
      <c r="D2700" s="117" t="s">
        <v>554</v>
      </c>
      <c r="E2700" s="116"/>
      <c r="F2700" s="348">
        <v>190</v>
      </c>
      <c r="G2700" s="348">
        <v>188.48421052631579</v>
      </c>
      <c r="H2700" s="348">
        <v>35812</v>
      </c>
      <c r="I2700" s="355">
        <v>0.31163496973889737</v>
      </c>
      <c r="J2700" s="355">
        <v>1.6533744066343824E-3</v>
      </c>
      <c r="K2700" s="355">
        <v>0</v>
      </c>
      <c r="M2700" s="364"/>
      <c r="N2700" s="364"/>
    </row>
    <row r="2701" spans="2:14" s="358" customFormat="1" x14ac:dyDescent="0.2">
      <c r="B2701" s="305">
        <v>41381.472916666666</v>
      </c>
      <c r="C2701" s="117" t="s">
        <v>557</v>
      </c>
      <c r="D2701" s="117" t="s">
        <v>554</v>
      </c>
      <c r="E2701" s="116"/>
      <c r="F2701" s="348">
        <v>54</v>
      </c>
      <c r="G2701" s="348">
        <v>32</v>
      </c>
      <c r="H2701" s="348">
        <v>1728</v>
      </c>
      <c r="I2701" s="355">
        <v>1.5037005129811647E-2</v>
      </c>
      <c r="J2701" s="355">
        <v>4.6990641030661396E-4</v>
      </c>
      <c r="K2701" s="355">
        <v>0</v>
      </c>
      <c r="M2701" s="364"/>
      <c r="N2701" s="364"/>
    </row>
    <row r="2702" spans="2:14" s="358" customFormat="1" x14ac:dyDescent="0.2">
      <c r="B2702" s="305">
        <v>41381.415277777778</v>
      </c>
      <c r="C2702" s="117" t="s">
        <v>557</v>
      </c>
      <c r="D2702" s="117" t="s">
        <v>554</v>
      </c>
      <c r="E2702" s="116"/>
      <c r="F2702" s="348">
        <v>2</v>
      </c>
      <c r="G2702" s="348">
        <v>32</v>
      </c>
      <c r="H2702" s="348">
        <v>64</v>
      </c>
      <c r="I2702" s="355">
        <v>5.569261159189498E-4</v>
      </c>
      <c r="J2702" s="355">
        <v>1.7403941122467181E-5</v>
      </c>
      <c r="K2702" s="355">
        <v>0</v>
      </c>
      <c r="M2702" s="364"/>
      <c r="N2702" s="364"/>
    </row>
    <row r="2703" spans="2:14" s="358" customFormat="1" x14ac:dyDescent="0.2">
      <c r="B2703" s="305">
        <v>41388.375</v>
      </c>
      <c r="C2703" s="117" t="s">
        <v>570</v>
      </c>
      <c r="D2703" s="117" t="s">
        <v>551</v>
      </c>
      <c r="E2703" s="116"/>
      <c r="F2703" s="348">
        <v>28</v>
      </c>
      <c r="G2703" s="348">
        <v>326</v>
      </c>
      <c r="H2703" s="348">
        <v>9128</v>
      </c>
      <c r="I2703" s="355">
        <v>3.5346485003494764E-2</v>
      </c>
      <c r="J2703" s="355">
        <v>1.0842480062421706E-4</v>
      </c>
      <c r="K2703" s="355">
        <v>0</v>
      </c>
      <c r="M2703" s="364"/>
      <c r="N2703" s="364"/>
    </row>
    <row r="2704" spans="2:14" s="358" customFormat="1" x14ac:dyDescent="0.2">
      <c r="B2704" s="305">
        <v>41384.447916666664</v>
      </c>
      <c r="C2704" s="117" t="s">
        <v>597</v>
      </c>
      <c r="D2704" s="117" t="s">
        <v>551</v>
      </c>
      <c r="E2704" s="116"/>
      <c r="F2704" s="348">
        <v>1</v>
      </c>
      <c r="G2704" s="348">
        <v>46</v>
      </c>
      <c r="H2704" s="348">
        <v>46</v>
      </c>
      <c r="I2704" s="355">
        <v>1.781264581683566E-4</v>
      </c>
      <c r="J2704" s="355">
        <v>3.872314308007752E-6</v>
      </c>
      <c r="K2704" s="355">
        <v>0</v>
      </c>
      <c r="M2704" s="364"/>
      <c r="N2704" s="364"/>
    </row>
    <row r="2705" spans="2:14" s="358" customFormat="1" x14ac:dyDescent="0.2">
      <c r="B2705" s="305">
        <v>41386.503472222219</v>
      </c>
      <c r="C2705" s="117" t="s">
        <v>597</v>
      </c>
      <c r="D2705" s="117" t="s">
        <v>551</v>
      </c>
      <c r="E2705" s="116"/>
      <c r="F2705" s="348">
        <v>2</v>
      </c>
      <c r="G2705" s="348">
        <v>80</v>
      </c>
      <c r="H2705" s="348">
        <v>160</v>
      </c>
      <c r="I2705" s="355">
        <v>6.1957028928124041E-4</v>
      </c>
      <c r="J2705" s="355">
        <v>7.7446286160155041E-6</v>
      </c>
      <c r="K2705" s="355">
        <v>0</v>
      </c>
      <c r="M2705" s="364"/>
      <c r="N2705" s="364"/>
    </row>
    <row r="2706" spans="2:14" s="358" customFormat="1" x14ac:dyDescent="0.2">
      <c r="B2706" s="305">
        <v>41386.395833333336</v>
      </c>
      <c r="C2706" s="117" t="s">
        <v>761</v>
      </c>
      <c r="D2706" s="117" t="s">
        <v>554</v>
      </c>
      <c r="E2706" s="116"/>
      <c r="F2706" s="348">
        <v>2</v>
      </c>
      <c r="G2706" s="348">
        <v>200</v>
      </c>
      <c r="H2706" s="348">
        <v>400</v>
      </c>
      <c r="I2706" s="355">
        <v>3.4807882244934367E-3</v>
      </c>
      <c r="J2706" s="355">
        <v>1.7403941122467181E-5</v>
      </c>
      <c r="K2706" s="355">
        <v>0</v>
      </c>
      <c r="M2706" s="364"/>
      <c r="N2706" s="364"/>
    </row>
    <row r="2707" spans="2:14" s="358" customFormat="1" x14ac:dyDescent="0.2">
      <c r="B2707" s="305">
        <v>41373.408333333333</v>
      </c>
      <c r="C2707" s="117" t="s">
        <v>776</v>
      </c>
      <c r="D2707" s="117" t="s">
        <v>554</v>
      </c>
      <c r="E2707" s="116"/>
      <c r="F2707" s="348">
        <v>1</v>
      </c>
      <c r="G2707" s="348">
        <v>47</v>
      </c>
      <c r="H2707" s="348">
        <v>47</v>
      </c>
      <c r="I2707" s="355">
        <v>4.0899261637797877E-4</v>
      </c>
      <c r="J2707" s="355">
        <v>8.7019705612335906E-6</v>
      </c>
      <c r="K2707" s="355">
        <v>0</v>
      </c>
      <c r="M2707" s="364"/>
      <c r="N2707" s="364"/>
    </row>
    <row r="2708" spans="2:14" s="358" customFormat="1" x14ac:dyDescent="0.2">
      <c r="B2708" s="305">
        <v>41374.357638888891</v>
      </c>
      <c r="C2708" s="117" t="s">
        <v>790</v>
      </c>
      <c r="D2708" s="117" t="s">
        <v>542</v>
      </c>
      <c r="E2708" s="116"/>
      <c r="F2708" s="348">
        <v>371</v>
      </c>
      <c r="G2708" s="348">
        <v>115</v>
      </c>
      <c r="H2708" s="348">
        <v>42665</v>
      </c>
      <c r="I2708" s="355">
        <v>0.14862280497023364</v>
      </c>
      <c r="J2708" s="355">
        <v>1.2923722171324665E-3</v>
      </c>
      <c r="K2708" s="355">
        <v>0</v>
      </c>
      <c r="M2708" s="364"/>
      <c r="N2708" s="364"/>
    </row>
    <row r="2709" spans="2:14" s="358" customFormat="1" x14ac:dyDescent="0.2">
      <c r="B2709" s="305">
        <v>41373.713194444441</v>
      </c>
      <c r="C2709" s="117" t="s">
        <v>702</v>
      </c>
      <c r="D2709" s="117" t="s">
        <v>554</v>
      </c>
      <c r="E2709" s="116"/>
      <c r="F2709" s="348">
        <v>2</v>
      </c>
      <c r="G2709" s="348">
        <v>103</v>
      </c>
      <c r="H2709" s="348">
        <v>206</v>
      </c>
      <c r="I2709" s="355">
        <v>1.7926059356141199E-3</v>
      </c>
      <c r="J2709" s="355">
        <v>1.7403941122467181E-5</v>
      </c>
      <c r="K2709" s="355">
        <v>0</v>
      </c>
      <c r="M2709" s="364"/>
      <c r="N2709" s="364"/>
    </row>
    <row r="2710" spans="2:14" s="358" customFormat="1" x14ac:dyDescent="0.2">
      <c r="B2710" s="305">
        <v>41390.383333333331</v>
      </c>
      <c r="C2710" s="117" t="s">
        <v>621</v>
      </c>
      <c r="D2710" s="117" t="s">
        <v>554</v>
      </c>
      <c r="E2710" s="116"/>
      <c r="F2710" s="348">
        <v>68</v>
      </c>
      <c r="G2710" s="348">
        <v>265</v>
      </c>
      <c r="H2710" s="348">
        <v>18020</v>
      </c>
      <c r="I2710" s="355">
        <v>0.15680950951342931</v>
      </c>
      <c r="J2710" s="355">
        <v>5.9173399816388422E-4</v>
      </c>
      <c r="K2710" s="355">
        <v>0</v>
      </c>
      <c r="M2710" s="364"/>
      <c r="N2710" s="364"/>
    </row>
    <row r="2711" spans="2:14" s="358" customFormat="1" x14ac:dyDescent="0.2">
      <c r="B2711" s="305">
        <v>41386.565972222219</v>
      </c>
      <c r="C2711" s="117" t="s">
        <v>601</v>
      </c>
      <c r="D2711" s="117" t="s">
        <v>551</v>
      </c>
      <c r="E2711" s="116"/>
      <c r="F2711" s="348">
        <v>28</v>
      </c>
      <c r="G2711" s="348">
        <v>40</v>
      </c>
      <c r="H2711" s="348">
        <v>1120</v>
      </c>
      <c r="I2711" s="355">
        <v>4.336992024968683E-3</v>
      </c>
      <c r="J2711" s="355">
        <v>1.0842480062421706E-4</v>
      </c>
      <c r="K2711" s="355">
        <v>0</v>
      </c>
      <c r="M2711" s="364"/>
      <c r="N2711" s="364"/>
    </row>
    <row r="2712" spans="2:14" s="358" customFormat="1" x14ac:dyDescent="0.2">
      <c r="B2712" s="305">
        <v>41383.489583333336</v>
      </c>
      <c r="C2712" s="117" t="s">
        <v>592</v>
      </c>
      <c r="D2712" s="117" t="s">
        <v>554</v>
      </c>
      <c r="E2712" s="116"/>
      <c r="F2712" s="348">
        <v>2</v>
      </c>
      <c r="G2712" s="348">
        <v>335</v>
      </c>
      <c r="H2712" s="348">
        <v>670</v>
      </c>
      <c r="I2712" s="355">
        <v>5.8303202760265063E-3</v>
      </c>
      <c r="J2712" s="355">
        <v>1.7403941122467181E-5</v>
      </c>
      <c r="K2712" s="355">
        <v>0</v>
      </c>
      <c r="M2712" s="364"/>
      <c r="N2712" s="364"/>
    </row>
    <row r="2713" spans="2:14" s="358" customFormat="1" x14ac:dyDescent="0.2">
      <c r="B2713" s="305">
        <v>41383.381944444445</v>
      </c>
      <c r="C2713" s="117" t="s">
        <v>638</v>
      </c>
      <c r="D2713" s="117" t="s">
        <v>554</v>
      </c>
      <c r="E2713" s="116"/>
      <c r="F2713" s="348">
        <v>34</v>
      </c>
      <c r="G2713" s="348">
        <v>135</v>
      </c>
      <c r="H2713" s="348">
        <v>4590</v>
      </c>
      <c r="I2713" s="355">
        <v>3.9942044876062184E-2</v>
      </c>
      <c r="J2713" s="355">
        <v>2.9586699908194211E-4</v>
      </c>
      <c r="K2713" s="355">
        <v>0</v>
      </c>
      <c r="M2713" s="364"/>
      <c r="N2713" s="364"/>
    </row>
    <row r="2714" spans="2:14" s="358" customFormat="1" x14ac:dyDescent="0.2">
      <c r="B2714" s="305">
        <v>41383.510416666664</v>
      </c>
      <c r="C2714" s="117" t="s">
        <v>726</v>
      </c>
      <c r="D2714" s="117" t="s">
        <v>554</v>
      </c>
      <c r="E2714" s="116"/>
      <c r="F2714" s="348">
        <v>2</v>
      </c>
      <c r="G2714" s="348">
        <v>60</v>
      </c>
      <c r="H2714" s="348">
        <v>120</v>
      </c>
      <c r="I2714" s="355">
        <v>1.044236467348031E-3</v>
      </c>
      <c r="J2714" s="355">
        <v>1.7403941122467181E-5</v>
      </c>
      <c r="K2714" s="355">
        <v>0</v>
      </c>
      <c r="M2714" s="364"/>
      <c r="N2714" s="364"/>
    </row>
    <row r="2715" spans="2:14" s="358" customFormat="1" x14ac:dyDescent="0.2">
      <c r="B2715" s="305">
        <v>41385.34375</v>
      </c>
      <c r="C2715" s="117" t="s">
        <v>811</v>
      </c>
      <c r="D2715" s="117" t="s">
        <v>542</v>
      </c>
      <c r="E2715" s="116"/>
      <c r="F2715" s="348">
        <v>332</v>
      </c>
      <c r="G2715" s="348">
        <v>423.9457831325301</v>
      </c>
      <c r="H2715" s="348">
        <v>140750</v>
      </c>
      <c r="I2715" s="355">
        <v>0.49030024140537642</v>
      </c>
      <c r="J2715" s="355">
        <v>1.1565163775956303E-3</v>
      </c>
      <c r="K2715" s="355">
        <v>0</v>
      </c>
      <c r="M2715" s="364"/>
      <c r="N2715" s="364"/>
    </row>
    <row r="2716" spans="2:14" s="358" customFormat="1" x14ac:dyDescent="0.2">
      <c r="B2716" s="305">
        <v>41387.385416666664</v>
      </c>
      <c r="C2716" s="117" t="s">
        <v>688</v>
      </c>
      <c r="D2716" s="117" t="s">
        <v>554</v>
      </c>
      <c r="E2716" s="116"/>
      <c r="F2716" s="348">
        <v>1</v>
      </c>
      <c r="G2716" s="348">
        <v>43</v>
      </c>
      <c r="H2716" s="348">
        <v>43</v>
      </c>
      <c r="I2716" s="355">
        <v>3.741847341330444E-4</v>
      </c>
      <c r="J2716" s="355">
        <v>8.7019705612335906E-6</v>
      </c>
      <c r="K2716" s="355">
        <v>0</v>
      </c>
      <c r="M2716" s="364"/>
      <c r="N2716" s="364"/>
    </row>
    <row r="2717" spans="2:14" s="358" customFormat="1" x14ac:dyDescent="0.2">
      <c r="B2717" s="305">
        <v>41387.395833333336</v>
      </c>
      <c r="C2717" s="117" t="s">
        <v>688</v>
      </c>
      <c r="D2717" s="117" t="s">
        <v>554</v>
      </c>
      <c r="E2717" s="116"/>
      <c r="F2717" s="348">
        <v>8</v>
      </c>
      <c r="G2717" s="348">
        <v>142</v>
      </c>
      <c r="H2717" s="348">
        <v>1136</v>
      </c>
      <c r="I2717" s="355">
        <v>9.8854385575613598E-3</v>
      </c>
      <c r="J2717" s="355">
        <v>6.9615764489868725E-5</v>
      </c>
      <c r="K2717" s="355">
        <v>0</v>
      </c>
      <c r="M2717" s="364"/>
      <c r="N2717" s="364"/>
    </row>
    <row r="2718" spans="2:14" s="358" customFormat="1" x14ac:dyDescent="0.2">
      <c r="B2718" s="305">
        <v>41387.541666666664</v>
      </c>
      <c r="C2718" s="117" t="s">
        <v>688</v>
      </c>
      <c r="D2718" s="117" t="s">
        <v>554</v>
      </c>
      <c r="E2718" s="116"/>
      <c r="F2718" s="348">
        <v>1</v>
      </c>
      <c r="G2718" s="348">
        <v>30</v>
      </c>
      <c r="H2718" s="348">
        <v>30</v>
      </c>
      <c r="I2718" s="355">
        <v>2.6105911683700774E-4</v>
      </c>
      <c r="J2718" s="355">
        <v>8.7019705612335906E-6</v>
      </c>
      <c r="K2718" s="355">
        <v>0</v>
      </c>
      <c r="M2718" s="364"/>
      <c r="N2718" s="364"/>
    </row>
    <row r="2719" spans="2:14" s="358" customFormat="1" x14ac:dyDescent="0.2">
      <c r="B2719" s="305">
        <v>41387.534722222219</v>
      </c>
      <c r="C2719" s="117" t="s">
        <v>688</v>
      </c>
      <c r="D2719" s="117" t="s">
        <v>554</v>
      </c>
      <c r="E2719" s="116"/>
      <c r="F2719" s="348">
        <v>2</v>
      </c>
      <c r="G2719" s="348">
        <v>36</v>
      </c>
      <c r="H2719" s="348">
        <v>72</v>
      </c>
      <c r="I2719" s="355">
        <v>6.2654188040881854E-4</v>
      </c>
      <c r="J2719" s="355">
        <v>1.7403941122467181E-5</v>
      </c>
      <c r="K2719" s="355">
        <v>0</v>
      </c>
      <c r="M2719" s="364"/>
      <c r="N2719" s="364"/>
    </row>
    <row r="2720" spans="2:14" s="358" customFormat="1" x14ac:dyDescent="0.2">
      <c r="B2720" s="305">
        <v>41387.434027777781</v>
      </c>
      <c r="C2720" s="117" t="s">
        <v>688</v>
      </c>
      <c r="D2720" s="117" t="s">
        <v>554</v>
      </c>
      <c r="E2720" s="116"/>
      <c r="F2720" s="348">
        <v>1</v>
      </c>
      <c r="G2720" s="348">
        <v>57</v>
      </c>
      <c r="H2720" s="348">
        <v>57</v>
      </c>
      <c r="I2720" s="355">
        <v>4.9601232199031472E-4</v>
      </c>
      <c r="J2720" s="355">
        <v>8.7019705612335906E-6</v>
      </c>
      <c r="K2720" s="355">
        <v>0</v>
      </c>
      <c r="M2720" s="364"/>
      <c r="N2720" s="364"/>
    </row>
    <row r="2721" spans="2:14" s="358" customFormat="1" x14ac:dyDescent="0.2">
      <c r="B2721" s="305">
        <v>41387.493055555555</v>
      </c>
      <c r="C2721" s="117" t="s">
        <v>688</v>
      </c>
      <c r="D2721" s="117" t="s">
        <v>554</v>
      </c>
      <c r="E2721" s="116"/>
      <c r="F2721" s="348">
        <v>1</v>
      </c>
      <c r="G2721" s="348">
        <v>37</v>
      </c>
      <c r="H2721" s="348">
        <v>37</v>
      </c>
      <c r="I2721" s="355">
        <v>3.2197291076564288E-4</v>
      </c>
      <c r="J2721" s="355">
        <v>8.7019705612335906E-6</v>
      </c>
      <c r="K2721" s="355">
        <v>0</v>
      </c>
      <c r="M2721" s="364"/>
      <c r="N2721" s="364"/>
    </row>
    <row r="2722" spans="2:14" s="358" customFormat="1" x14ac:dyDescent="0.2">
      <c r="B2722" s="305">
        <v>41387.385416666664</v>
      </c>
      <c r="C2722" s="117" t="s">
        <v>611</v>
      </c>
      <c r="D2722" s="117" t="s">
        <v>551</v>
      </c>
      <c r="E2722" s="116"/>
      <c r="F2722" s="348">
        <v>116</v>
      </c>
      <c r="G2722" s="348">
        <v>315</v>
      </c>
      <c r="H2722" s="348">
        <v>36540</v>
      </c>
      <c r="I2722" s="355">
        <v>0.14149436481460329</v>
      </c>
      <c r="J2722" s="355">
        <v>4.4918845972889926E-4</v>
      </c>
      <c r="K2722" s="355">
        <v>0</v>
      </c>
      <c r="M2722" s="364"/>
      <c r="N2722" s="364"/>
    </row>
    <row r="2723" spans="2:14" s="358" customFormat="1" x14ac:dyDescent="0.2">
      <c r="B2723" s="305">
        <v>41387.378472222219</v>
      </c>
      <c r="C2723" s="117" t="s">
        <v>612</v>
      </c>
      <c r="D2723" s="117" t="s">
        <v>551</v>
      </c>
      <c r="E2723" s="116"/>
      <c r="F2723" s="348">
        <v>33</v>
      </c>
      <c r="G2723" s="348">
        <v>275</v>
      </c>
      <c r="H2723" s="348">
        <v>9075</v>
      </c>
      <c r="I2723" s="355">
        <v>3.5141252345170355E-2</v>
      </c>
      <c r="J2723" s="355">
        <v>1.2778637216425583E-4</v>
      </c>
      <c r="K2723" s="355">
        <v>0</v>
      </c>
      <c r="M2723" s="364"/>
      <c r="N2723" s="364"/>
    </row>
    <row r="2724" spans="2:14" s="358" customFormat="1" x14ac:dyDescent="0.2">
      <c r="B2724" s="305">
        <v>41388.340277777781</v>
      </c>
      <c r="C2724" s="117" t="s">
        <v>707</v>
      </c>
      <c r="D2724" s="117" t="s">
        <v>554</v>
      </c>
      <c r="E2724" s="116"/>
      <c r="F2724" s="348">
        <v>7</v>
      </c>
      <c r="G2724" s="348">
        <v>250</v>
      </c>
      <c r="H2724" s="348">
        <v>1750</v>
      </c>
      <c r="I2724" s="355">
        <v>1.5228448482158785E-2</v>
      </c>
      <c r="J2724" s="355">
        <v>6.0913793928635139E-5</v>
      </c>
      <c r="K2724" s="355">
        <v>0</v>
      </c>
      <c r="M2724" s="364"/>
      <c r="N2724" s="364"/>
    </row>
    <row r="2725" spans="2:14" s="358" customFormat="1" x14ac:dyDescent="0.2">
      <c r="B2725" s="305">
        <v>41388.350694444445</v>
      </c>
      <c r="C2725" s="117" t="s">
        <v>707</v>
      </c>
      <c r="D2725" s="117" t="s">
        <v>554</v>
      </c>
      <c r="E2725" s="116"/>
      <c r="F2725" s="348">
        <v>43</v>
      </c>
      <c r="G2725" s="348">
        <v>130</v>
      </c>
      <c r="H2725" s="348">
        <v>5590</v>
      </c>
      <c r="I2725" s="355">
        <v>4.8644015437295775E-2</v>
      </c>
      <c r="J2725" s="355">
        <v>3.741847341330444E-4</v>
      </c>
      <c r="K2725" s="355">
        <v>0</v>
      </c>
      <c r="M2725" s="364"/>
      <c r="N2725" s="364"/>
    </row>
    <row r="2726" spans="2:14" s="358" customFormat="1" x14ac:dyDescent="0.2">
      <c r="B2726" s="305">
        <v>41385.354166666664</v>
      </c>
      <c r="C2726" s="117" t="s">
        <v>670</v>
      </c>
      <c r="D2726" s="117" t="s">
        <v>551</v>
      </c>
      <c r="E2726" s="116"/>
      <c r="F2726" s="348">
        <v>139</v>
      </c>
      <c r="G2726" s="348">
        <v>435</v>
      </c>
      <c r="H2726" s="348">
        <v>60465</v>
      </c>
      <c r="I2726" s="355">
        <v>0.23413948463368875</v>
      </c>
      <c r="J2726" s="355">
        <v>5.3825168881307755E-4</v>
      </c>
      <c r="K2726" s="355">
        <v>0</v>
      </c>
      <c r="M2726" s="364"/>
      <c r="N2726" s="364"/>
    </row>
    <row r="2727" spans="2:14" s="358" customFormat="1" x14ac:dyDescent="0.2">
      <c r="B2727" s="305">
        <v>41388.586805555555</v>
      </c>
      <c r="C2727" s="117" t="s">
        <v>707</v>
      </c>
      <c r="D2727" s="117" t="s">
        <v>554</v>
      </c>
      <c r="E2727" s="116"/>
      <c r="F2727" s="348">
        <v>2</v>
      </c>
      <c r="G2727" s="348">
        <v>37</v>
      </c>
      <c r="H2727" s="348">
        <v>74</v>
      </c>
      <c r="I2727" s="355">
        <v>6.4394582153128575E-4</v>
      </c>
      <c r="J2727" s="355">
        <v>1.7403941122467181E-5</v>
      </c>
      <c r="K2727" s="355">
        <v>0</v>
      </c>
      <c r="M2727" s="364"/>
      <c r="N2727" s="364"/>
    </row>
    <row r="2728" spans="2:14" s="358" customFormat="1" x14ac:dyDescent="0.2">
      <c r="B2728" s="305">
        <v>41388.520833333336</v>
      </c>
      <c r="C2728" s="117" t="s">
        <v>707</v>
      </c>
      <c r="D2728" s="117" t="s">
        <v>554</v>
      </c>
      <c r="E2728" s="116"/>
      <c r="F2728" s="348">
        <v>25</v>
      </c>
      <c r="G2728" s="348">
        <v>84</v>
      </c>
      <c r="H2728" s="348">
        <v>2100</v>
      </c>
      <c r="I2728" s="355">
        <v>1.827413817859054E-2</v>
      </c>
      <c r="J2728" s="355">
        <v>2.1754926403083979E-4</v>
      </c>
      <c r="K2728" s="355">
        <v>0</v>
      </c>
      <c r="M2728" s="364"/>
      <c r="N2728" s="364"/>
    </row>
    <row r="2729" spans="2:14" s="358" customFormat="1" x14ac:dyDescent="0.2">
      <c r="B2729" s="305">
        <v>41388.378472222219</v>
      </c>
      <c r="C2729" s="117" t="s">
        <v>707</v>
      </c>
      <c r="D2729" s="117" t="s">
        <v>554</v>
      </c>
      <c r="E2729" s="116"/>
      <c r="F2729" s="348">
        <v>255</v>
      </c>
      <c r="G2729" s="348">
        <v>251</v>
      </c>
      <c r="H2729" s="348">
        <v>64005</v>
      </c>
      <c r="I2729" s="355">
        <v>0.55696962577175602</v>
      </c>
      <c r="J2729" s="355">
        <v>2.219002493114566E-3</v>
      </c>
      <c r="K2729" s="355">
        <v>0</v>
      </c>
      <c r="M2729" s="364"/>
      <c r="N2729" s="364"/>
    </row>
    <row r="2730" spans="2:14" s="358" customFormat="1" x14ac:dyDescent="0.2">
      <c r="B2730" s="305">
        <v>41388.534722222219</v>
      </c>
      <c r="C2730" s="117" t="s">
        <v>707</v>
      </c>
      <c r="D2730" s="117" t="s">
        <v>554</v>
      </c>
      <c r="E2730" s="116"/>
      <c r="F2730" s="348">
        <v>3</v>
      </c>
      <c r="G2730" s="348">
        <v>66</v>
      </c>
      <c r="H2730" s="348">
        <v>198</v>
      </c>
      <c r="I2730" s="355">
        <v>1.722990171124251E-3</v>
      </c>
      <c r="J2730" s="355">
        <v>2.6105911683700774E-5</v>
      </c>
      <c r="K2730" s="355">
        <v>0</v>
      </c>
      <c r="M2730" s="364"/>
      <c r="N2730" s="364"/>
    </row>
    <row r="2731" spans="2:14" s="358" customFormat="1" x14ac:dyDescent="0.2">
      <c r="B2731" s="305">
        <v>41388.618055555555</v>
      </c>
      <c r="C2731" s="117" t="s">
        <v>638</v>
      </c>
      <c r="D2731" s="117" t="s">
        <v>554</v>
      </c>
      <c r="E2731" s="116"/>
      <c r="F2731" s="348">
        <v>2</v>
      </c>
      <c r="G2731" s="348">
        <v>53</v>
      </c>
      <c r="H2731" s="348">
        <v>106</v>
      </c>
      <c r="I2731" s="355">
        <v>9.224088794907607E-4</v>
      </c>
      <c r="J2731" s="355">
        <v>1.7403941122467181E-5</v>
      </c>
      <c r="K2731" s="355">
        <v>0</v>
      </c>
      <c r="M2731" s="364"/>
      <c r="N2731" s="364"/>
    </row>
    <row r="2732" spans="2:14" s="358" customFormat="1" x14ac:dyDescent="0.2">
      <c r="B2732" s="305">
        <v>41388.361111111109</v>
      </c>
      <c r="C2732" s="117" t="s">
        <v>638</v>
      </c>
      <c r="D2732" s="117" t="s">
        <v>554</v>
      </c>
      <c r="E2732" s="116"/>
      <c r="F2732" s="348">
        <v>322</v>
      </c>
      <c r="G2732" s="348">
        <v>325</v>
      </c>
      <c r="H2732" s="348">
        <v>104650</v>
      </c>
      <c r="I2732" s="355">
        <v>0.91066121923309529</v>
      </c>
      <c r="J2732" s="355">
        <v>2.8020345207172164E-3</v>
      </c>
      <c r="K2732" s="355">
        <v>0</v>
      </c>
      <c r="M2732" s="364"/>
      <c r="N2732" s="364"/>
    </row>
    <row r="2733" spans="2:14" s="358" customFormat="1" x14ac:dyDescent="0.2">
      <c r="B2733" s="305">
        <v>41390.354166666664</v>
      </c>
      <c r="C2733" s="117" t="s">
        <v>707</v>
      </c>
      <c r="D2733" s="117" t="s">
        <v>554</v>
      </c>
      <c r="E2733" s="116"/>
      <c r="F2733" s="348">
        <v>102</v>
      </c>
      <c r="G2733" s="348">
        <v>215</v>
      </c>
      <c r="H2733" s="348">
        <v>21930</v>
      </c>
      <c r="I2733" s="355">
        <v>0.19083421440785267</v>
      </c>
      <c r="J2733" s="355">
        <v>8.8760099724582628E-4</v>
      </c>
      <c r="K2733" s="355">
        <v>0</v>
      </c>
      <c r="M2733" s="364"/>
      <c r="N2733" s="364"/>
    </row>
    <row r="2734" spans="2:14" s="358" customFormat="1" x14ac:dyDescent="0.2">
      <c r="B2734" s="305">
        <v>41387.916666666664</v>
      </c>
      <c r="C2734" s="117" t="s">
        <v>610</v>
      </c>
      <c r="D2734" s="117" t="s">
        <v>542</v>
      </c>
      <c r="E2734" s="116"/>
      <c r="F2734" s="348">
        <v>32</v>
      </c>
      <c r="G2734" s="348">
        <v>465</v>
      </c>
      <c r="H2734" s="348">
        <v>14880</v>
      </c>
      <c r="I2734" s="355">
        <v>5.1834228007900537E-2</v>
      </c>
      <c r="J2734" s="355">
        <v>1.1147145808150654E-4</v>
      </c>
      <c r="K2734" s="355">
        <v>0</v>
      </c>
      <c r="M2734" s="364"/>
      <c r="N2734" s="364"/>
    </row>
    <row r="2735" spans="2:14" s="358" customFormat="1" x14ac:dyDescent="0.2">
      <c r="B2735" s="305">
        <v>41390.402777777781</v>
      </c>
      <c r="C2735" s="117" t="s">
        <v>732</v>
      </c>
      <c r="D2735" s="117" t="s">
        <v>542</v>
      </c>
      <c r="E2735" s="116"/>
      <c r="F2735" s="348">
        <v>61</v>
      </c>
      <c r="G2735" s="348">
        <v>296</v>
      </c>
      <c r="H2735" s="348">
        <v>18056</v>
      </c>
      <c r="I2735" s="355">
        <v>6.289777022249006E-2</v>
      </c>
      <c r="J2735" s="355">
        <v>2.1249246696787184E-4</v>
      </c>
      <c r="K2735" s="355">
        <v>0</v>
      </c>
      <c r="M2735" s="364"/>
      <c r="N2735" s="364"/>
    </row>
    <row r="2736" spans="2:14" s="358" customFormat="1" x14ac:dyDescent="0.2">
      <c r="B2736" s="305">
        <v>41396.392453703702</v>
      </c>
      <c r="C2736" s="117" t="s">
        <v>590</v>
      </c>
      <c r="D2736" s="117" t="s">
        <v>551</v>
      </c>
      <c r="E2736" s="116"/>
      <c r="F2736" s="348">
        <v>110</v>
      </c>
      <c r="G2736" s="348">
        <v>97</v>
      </c>
      <c r="H2736" s="348">
        <v>10670</v>
      </c>
      <c r="I2736" s="355">
        <v>4.131759366644272E-2</v>
      </c>
      <c r="J2736" s="355">
        <v>4.2595457388085276E-4</v>
      </c>
      <c r="K2736" s="355">
        <v>0</v>
      </c>
      <c r="M2736" s="364"/>
      <c r="N2736" s="364"/>
    </row>
    <row r="2737" spans="2:14" s="358" customFormat="1" x14ac:dyDescent="0.2">
      <c r="B2737" s="305">
        <v>41386.423611111109</v>
      </c>
      <c r="C2737" s="117" t="s">
        <v>807</v>
      </c>
      <c r="D2737" s="117" t="s">
        <v>542</v>
      </c>
      <c r="E2737" s="116"/>
      <c r="F2737" s="348">
        <v>86</v>
      </c>
      <c r="G2737" s="348">
        <v>210</v>
      </c>
      <c r="H2737" s="348">
        <v>18060</v>
      </c>
      <c r="I2737" s="355">
        <v>6.2911704154750253E-2</v>
      </c>
      <c r="J2737" s="355">
        <v>2.995795435940488E-4</v>
      </c>
      <c r="K2737" s="355">
        <v>0</v>
      </c>
      <c r="M2737" s="364"/>
      <c r="N2737" s="364"/>
    </row>
    <row r="2738" spans="2:14" s="358" customFormat="1" x14ac:dyDescent="0.2">
      <c r="B2738" s="305">
        <v>41385.397222222222</v>
      </c>
      <c r="C2738" s="117" t="s">
        <v>671</v>
      </c>
      <c r="D2738" s="117" t="s">
        <v>554</v>
      </c>
      <c r="E2738" s="116"/>
      <c r="F2738" s="348">
        <v>65</v>
      </c>
      <c r="G2738" s="348">
        <v>368</v>
      </c>
      <c r="H2738" s="348">
        <v>23920</v>
      </c>
      <c r="I2738" s="355">
        <v>0.20815113582470751</v>
      </c>
      <c r="J2738" s="355">
        <v>5.6562808648018346E-4</v>
      </c>
      <c r="K2738" s="355">
        <v>0</v>
      </c>
      <c r="M2738" s="364"/>
      <c r="N2738" s="364"/>
    </row>
    <row r="2739" spans="2:14" s="358" customFormat="1" x14ac:dyDescent="0.2">
      <c r="B2739" s="305">
        <v>41386.426388888889</v>
      </c>
      <c r="C2739" s="117" t="s">
        <v>546</v>
      </c>
      <c r="D2739" s="117" t="s">
        <v>542</v>
      </c>
      <c r="E2739" s="116"/>
      <c r="F2739" s="348">
        <v>90</v>
      </c>
      <c r="G2739" s="348">
        <v>161</v>
      </c>
      <c r="H2739" s="348">
        <v>14490</v>
      </c>
      <c r="I2739" s="355">
        <v>5.0475669612532179E-2</v>
      </c>
      <c r="J2739" s="355">
        <v>3.1351347585423711E-4</v>
      </c>
      <c r="K2739" s="355">
        <v>0</v>
      </c>
      <c r="M2739" s="364"/>
      <c r="N2739" s="364"/>
    </row>
    <row r="2740" spans="2:14" s="358" customFormat="1" x14ac:dyDescent="0.2">
      <c r="B2740" s="305">
        <v>41385.388194444444</v>
      </c>
      <c r="C2740" s="117" t="s">
        <v>671</v>
      </c>
      <c r="D2740" s="117" t="s">
        <v>554</v>
      </c>
      <c r="E2740" s="116"/>
      <c r="F2740" s="348">
        <v>208</v>
      </c>
      <c r="G2740" s="348">
        <v>416</v>
      </c>
      <c r="H2740" s="348">
        <v>86528</v>
      </c>
      <c r="I2740" s="355">
        <v>0.75296410872242014</v>
      </c>
      <c r="J2740" s="355">
        <v>1.810009876736587E-3</v>
      </c>
      <c r="K2740" s="355">
        <v>0</v>
      </c>
      <c r="M2740" s="364"/>
      <c r="N2740" s="364"/>
    </row>
    <row r="2741" spans="2:14" s="358" customFormat="1" x14ac:dyDescent="0.2">
      <c r="B2741" s="305">
        <v>41374.59652777778</v>
      </c>
      <c r="C2741" s="117" t="s">
        <v>673</v>
      </c>
      <c r="D2741" s="117" t="s">
        <v>554</v>
      </c>
      <c r="E2741" s="116"/>
      <c r="F2741" s="348">
        <v>5</v>
      </c>
      <c r="G2741" s="348">
        <v>142</v>
      </c>
      <c r="H2741" s="348">
        <v>710</v>
      </c>
      <c r="I2741" s="355">
        <v>6.1783990984758501E-3</v>
      </c>
      <c r="J2741" s="355">
        <v>4.3509852806167955E-5</v>
      </c>
      <c r="K2741" s="355">
        <v>0</v>
      </c>
      <c r="M2741" s="364"/>
      <c r="N2741" s="364"/>
    </row>
    <row r="2742" spans="2:14" s="358" customFormat="1" x14ac:dyDescent="0.2">
      <c r="B2742" s="305">
        <v>41391.409722222219</v>
      </c>
      <c r="C2742" s="117" t="s">
        <v>630</v>
      </c>
      <c r="D2742" s="117" t="s">
        <v>554</v>
      </c>
      <c r="E2742" s="116"/>
      <c r="F2742" s="348">
        <v>10</v>
      </c>
      <c r="G2742" s="348">
        <v>65</v>
      </c>
      <c r="H2742" s="348">
        <v>650</v>
      </c>
      <c r="I2742" s="355">
        <v>5.656280864801834E-3</v>
      </c>
      <c r="J2742" s="355">
        <v>8.701970561233591E-5</v>
      </c>
      <c r="K2742" s="355">
        <v>0</v>
      </c>
      <c r="M2742" s="364"/>
      <c r="N2742" s="364"/>
    </row>
    <row r="2743" spans="2:14" s="358" customFormat="1" x14ac:dyDescent="0.2">
      <c r="B2743" s="305">
        <v>41386.40625</v>
      </c>
      <c r="C2743" s="117" t="s">
        <v>759</v>
      </c>
      <c r="D2743" s="117" t="s">
        <v>542</v>
      </c>
      <c r="E2743" s="116"/>
      <c r="F2743" s="348">
        <v>353</v>
      </c>
      <c r="G2743" s="348">
        <v>338</v>
      </c>
      <c r="H2743" s="348">
        <v>119314</v>
      </c>
      <c r="I2743" s="355">
        <v>0.41562829842302723</v>
      </c>
      <c r="J2743" s="355">
        <v>1.229669521961619E-3</v>
      </c>
      <c r="K2743" s="355">
        <v>0</v>
      </c>
      <c r="M2743" s="364"/>
      <c r="N2743" s="364"/>
    </row>
    <row r="2744" spans="2:14" s="358" customFormat="1" x14ac:dyDescent="0.2">
      <c r="B2744" s="305">
        <v>41390.517361111109</v>
      </c>
      <c r="C2744" s="117" t="s">
        <v>707</v>
      </c>
      <c r="D2744" s="117" t="s">
        <v>554</v>
      </c>
      <c r="E2744" s="116"/>
      <c r="F2744" s="348">
        <v>1</v>
      </c>
      <c r="G2744" s="348">
        <v>39</v>
      </c>
      <c r="H2744" s="348">
        <v>39</v>
      </c>
      <c r="I2744" s="355">
        <v>3.3937685188811009E-4</v>
      </c>
      <c r="J2744" s="355">
        <v>8.7019705612335906E-6</v>
      </c>
      <c r="K2744" s="355">
        <v>0</v>
      </c>
      <c r="M2744" s="364"/>
      <c r="N2744" s="364"/>
    </row>
    <row r="2745" spans="2:14" s="358" customFormat="1" x14ac:dyDescent="0.2">
      <c r="B2745" s="305">
        <v>41388.402777777781</v>
      </c>
      <c r="C2745" s="117" t="s">
        <v>757</v>
      </c>
      <c r="D2745" s="117" t="s">
        <v>542</v>
      </c>
      <c r="E2745" s="116"/>
      <c r="F2745" s="348">
        <v>205</v>
      </c>
      <c r="G2745" s="348">
        <v>352</v>
      </c>
      <c r="H2745" s="348">
        <v>72160</v>
      </c>
      <c r="I2745" s="355">
        <v>0.25136813797379726</v>
      </c>
      <c r="J2745" s="355">
        <v>7.1411402833465121E-4</v>
      </c>
      <c r="K2745" s="355">
        <v>0</v>
      </c>
      <c r="M2745" s="364"/>
      <c r="N2745" s="364"/>
    </row>
    <row r="2746" spans="2:14" s="358" customFormat="1" x14ac:dyDescent="0.2">
      <c r="B2746" s="305">
        <v>41387.385416666664</v>
      </c>
      <c r="C2746" s="117" t="s">
        <v>671</v>
      </c>
      <c r="D2746" s="117" t="s">
        <v>554</v>
      </c>
      <c r="E2746" s="116"/>
      <c r="F2746" s="348">
        <v>65</v>
      </c>
      <c r="G2746" s="348">
        <v>255</v>
      </c>
      <c r="H2746" s="348">
        <v>16575</v>
      </c>
      <c r="I2746" s="355">
        <v>0.14423516205244677</v>
      </c>
      <c r="J2746" s="355">
        <v>5.6562808648018346E-4</v>
      </c>
      <c r="K2746" s="355">
        <v>0</v>
      </c>
      <c r="M2746" s="364"/>
      <c r="N2746" s="364"/>
    </row>
    <row r="2747" spans="2:14" s="358" customFormat="1" x14ac:dyDescent="0.2">
      <c r="B2747" s="305">
        <v>41390.397222222222</v>
      </c>
      <c r="C2747" s="117" t="s">
        <v>656</v>
      </c>
      <c r="D2747" s="117" t="s">
        <v>554</v>
      </c>
      <c r="E2747" s="116"/>
      <c r="F2747" s="348">
        <v>2</v>
      </c>
      <c r="G2747" s="348">
        <v>148</v>
      </c>
      <c r="H2747" s="348">
        <v>296</v>
      </c>
      <c r="I2747" s="355">
        <v>2.575783286125143E-3</v>
      </c>
      <c r="J2747" s="355">
        <v>1.7403941122467181E-5</v>
      </c>
      <c r="K2747" s="355">
        <v>0</v>
      </c>
      <c r="M2747" s="364"/>
      <c r="N2747" s="364"/>
    </row>
    <row r="2748" spans="2:14" s="358" customFormat="1" x14ac:dyDescent="0.2">
      <c r="B2748" s="305">
        <v>41388.381944444445</v>
      </c>
      <c r="C2748" s="117" t="s">
        <v>682</v>
      </c>
      <c r="D2748" s="117" t="s">
        <v>551</v>
      </c>
      <c r="E2748" s="116"/>
      <c r="F2748" s="348">
        <v>22</v>
      </c>
      <c r="G2748" s="348">
        <v>315</v>
      </c>
      <c r="H2748" s="348">
        <v>6930</v>
      </c>
      <c r="I2748" s="355">
        <v>2.6835138154493725E-2</v>
      </c>
      <c r="J2748" s="355">
        <v>8.5190914776170546E-5</v>
      </c>
      <c r="K2748" s="355">
        <v>0</v>
      </c>
      <c r="M2748" s="364"/>
      <c r="N2748" s="364"/>
    </row>
    <row r="2749" spans="2:14" s="358" customFormat="1" x14ac:dyDescent="0.2">
      <c r="B2749" s="305">
        <v>41382.375</v>
      </c>
      <c r="C2749" s="117" t="s">
        <v>783</v>
      </c>
      <c r="D2749" s="117" t="s">
        <v>554</v>
      </c>
      <c r="E2749" s="116"/>
      <c r="F2749" s="348">
        <v>88</v>
      </c>
      <c r="G2749" s="348">
        <v>300</v>
      </c>
      <c r="H2749" s="348">
        <v>26400</v>
      </c>
      <c r="I2749" s="355">
        <v>0.22973202281656682</v>
      </c>
      <c r="J2749" s="355">
        <v>7.6577340938855602E-4</v>
      </c>
      <c r="K2749" s="355">
        <v>0</v>
      </c>
      <c r="M2749" s="364"/>
      <c r="N2749" s="364"/>
    </row>
    <row r="2750" spans="2:14" s="358" customFormat="1" x14ac:dyDescent="0.2">
      <c r="B2750" s="305">
        <v>41386.416666666664</v>
      </c>
      <c r="C2750" s="117" t="s">
        <v>597</v>
      </c>
      <c r="D2750" s="117" t="s">
        <v>551</v>
      </c>
      <c r="E2750" s="116"/>
      <c r="F2750" s="348">
        <v>5</v>
      </c>
      <c r="G2750" s="348">
        <v>240</v>
      </c>
      <c r="H2750" s="348">
        <v>1200</v>
      </c>
      <c r="I2750" s="355">
        <v>4.6467771696093027E-3</v>
      </c>
      <c r="J2750" s="355">
        <v>1.9361571540038763E-5</v>
      </c>
      <c r="K2750" s="355">
        <v>0</v>
      </c>
      <c r="M2750" s="364"/>
      <c r="N2750" s="364"/>
    </row>
    <row r="2751" spans="2:14" s="358" customFormat="1" x14ac:dyDescent="0.2">
      <c r="B2751" s="305">
        <v>41386.46875</v>
      </c>
      <c r="C2751" s="117" t="s">
        <v>597</v>
      </c>
      <c r="D2751" s="117" t="s">
        <v>551</v>
      </c>
      <c r="E2751" s="116"/>
      <c r="F2751" s="348">
        <v>1</v>
      </c>
      <c r="G2751" s="348">
        <v>35</v>
      </c>
      <c r="H2751" s="348">
        <v>35</v>
      </c>
      <c r="I2751" s="355">
        <v>1.3553100078027134E-4</v>
      </c>
      <c r="J2751" s="355">
        <v>3.872314308007752E-6</v>
      </c>
      <c r="K2751" s="355">
        <v>0</v>
      </c>
      <c r="M2751" s="364"/>
      <c r="N2751" s="364"/>
    </row>
    <row r="2752" spans="2:14" s="358" customFormat="1" x14ac:dyDescent="0.2">
      <c r="B2752" s="305">
        <v>41388.388888888891</v>
      </c>
      <c r="C2752" s="117" t="s">
        <v>630</v>
      </c>
      <c r="D2752" s="117" t="s">
        <v>554</v>
      </c>
      <c r="E2752" s="116"/>
      <c r="F2752" s="348">
        <v>101</v>
      </c>
      <c r="G2752" s="348">
        <v>571.78217821782175</v>
      </c>
      <c r="H2752" s="348">
        <v>57750</v>
      </c>
      <c r="I2752" s="355">
        <v>0.50253879991123995</v>
      </c>
      <c r="J2752" s="355">
        <v>8.7889902668459273E-4</v>
      </c>
      <c r="K2752" s="355">
        <v>0</v>
      </c>
      <c r="M2752" s="364"/>
      <c r="N2752" s="364"/>
    </row>
    <row r="2753" spans="2:14" s="358" customFormat="1" x14ac:dyDescent="0.2">
      <c r="B2753" s="305">
        <v>41387.341666666667</v>
      </c>
      <c r="C2753" s="117" t="s">
        <v>707</v>
      </c>
      <c r="D2753" s="117" t="s">
        <v>554</v>
      </c>
      <c r="E2753" s="116"/>
      <c r="F2753" s="348">
        <v>4</v>
      </c>
      <c r="G2753" s="348">
        <v>248</v>
      </c>
      <c r="H2753" s="348">
        <v>992</v>
      </c>
      <c r="I2753" s="355">
        <v>8.6323547967437231E-3</v>
      </c>
      <c r="J2753" s="355">
        <v>3.4807882244934363E-5</v>
      </c>
      <c r="K2753" s="355">
        <v>0</v>
      </c>
      <c r="M2753" s="364"/>
      <c r="N2753" s="364"/>
    </row>
    <row r="2754" spans="2:14" s="358" customFormat="1" x14ac:dyDescent="0.2">
      <c r="B2754" s="305">
        <v>41387.509027777778</v>
      </c>
      <c r="C2754" s="117" t="s">
        <v>707</v>
      </c>
      <c r="D2754" s="117" t="s">
        <v>554</v>
      </c>
      <c r="E2754" s="116"/>
      <c r="F2754" s="348">
        <v>10</v>
      </c>
      <c r="G2754" s="348">
        <v>27</v>
      </c>
      <c r="H2754" s="348">
        <v>270</v>
      </c>
      <c r="I2754" s="355">
        <v>2.3495320515330696E-3</v>
      </c>
      <c r="J2754" s="355">
        <v>8.701970561233591E-5</v>
      </c>
      <c r="K2754" s="355">
        <v>0</v>
      </c>
      <c r="M2754" s="364"/>
      <c r="N2754" s="364"/>
    </row>
    <row r="2755" spans="2:14" s="358" customFormat="1" x14ac:dyDescent="0.2">
      <c r="B2755" s="305">
        <v>41388.369444444441</v>
      </c>
      <c r="C2755" s="117" t="s">
        <v>726</v>
      </c>
      <c r="D2755" s="117" t="s">
        <v>554</v>
      </c>
      <c r="E2755" s="116"/>
      <c r="F2755" s="348">
        <v>3</v>
      </c>
      <c r="G2755" s="348">
        <v>175</v>
      </c>
      <c r="H2755" s="348">
        <v>525</v>
      </c>
      <c r="I2755" s="355">
        <v>4.5685345446476351E-3</v>
      </c>
      <c r="J2755" s="355">
        <v>2.6105911683700774E-5</v>
      </c>
      <c r="K2755" s="355">
        <v>0</v>
      </c>
      <c r="M2755" s="364"/>
      <c r="N2755" s="364"/>
    </row>
    <row r="2756" spans="2:14" s="358" customFormat="1" x14ac:dyDescent="0.2">
      <c r="B2756" s="305">
        <v>41391.354166666664</v>
      </c>
      <c r="C2756" s="117" t="s">
        <v>637</v>
      </c>
      <c r="D2756" s="117" t="s">
        <v>554</v>
      </c>
      <c r="E2756" s="116"/>
      <c r="F2756" s="348">
        <v>39</v>
      </c>
      <c r="G2756" s="348">
        <v>507</v>
      </c>
      <c r="H2756" s="348">
        <v>19773</v>
      </c>
      <c r="I2756" s="355">
        <v>0.1720640639072718</v>
      </c>
      <c r="J2756" s="355">
        <v>3.3937685188811009E-4</v>
      </c>
      <c r="K2756" s="355">
        <v>0</v>
      </c>
      <c r="M2756" s="364"/>
      <c r="N2756" s="364"/>
    </row>
    <row r="2757" spans="2:14" s="358" customFormat="1" x14ac:dyDescent="0.2">
      <c r="B2757" s="305">
        <v>41387.419444444444</v>
      </c>
      <c r="C2757" s="117" t="s">
        <v>710</v>
      </c>
      <c r="D2757" s="117" t="s">
        <v>554</v>
      </c>
      <c r="E2757" s="116"/>
      <c r="F2757" s="348">
        <v>95</v>
      </c>
      <c r="G2757" s="348">
        <v>47</v>
      </c>
      <c r="H2757" s="348">
        <v>4465</v>
      </c>
      <c r="I2757" s="355">
        <v>3.8854298555907989E-2</v>
      </c>
      <c r="J2757" s="355">
        <v>8.266872033171912E-4</v>
      </c>
      <c r="K2757" s="355">
        <v>0</v>
      </c>
      <c r="M2757" s="364"/>
      <c r="N2757" s="364"/>
    </row>
    <row r="2758" spans="2:14" s="358" customFormat="1" x14ac:dyDescent="0.2">
      <c r="B2758" s="305">
        <v>41387.418749999997</v>
      </c>
      <c r="C2758" s="117" t="s">
        <v>761</v>
      </c>
      <c r="D2758" s="117" t="s">
        <v>554</v>
      </c>
      <c r="E2758" s="116"/>
      <c r="F2758" s="348">
        <v>1</v>
      </c>
      <c r="G2758" s="348">
        <v>97</v>
      </c>
      <c r="H2758" s="348">
        <v>97</v>
      </c>
      <c r="I2758" s="355">
        <v>8.4409114443965841E-4</v>
      </c>
      <c r="J2758" s="355">
        <v>8.7019705612335906E-6</v>
      </c>
      <c r="K2758" s="355">
        <v>0</v>
      </c>
      <c r="M2758" s="364"/>
      <c r="N2758" s="364"/>
    </row>
    <row r="2759" spans="2:14" s="358" customFormat="1" x14ac:dyDescent="0.2">
      <c r="B2759" s="305">
        <v>41388.354166666664</v>
      </c>
      <c r="C2759" s="117" t="s">
        <v>596</v>
      </c>
      <c r="D2759" s="117" t="s">
        <v>554</v>
      </c>
      <c r="E2759" s="116"/>
      <c r="F2759" s="348">
        <v>186</v>
      </c>
      <c r="G2759" s="348">
        <v>447</v>
      </c>
      <c r="H2759" s="348">
        <v>83142</v>
      </c>
      <c r="I2759" s="355">
        <v>0.72349923640208325</v>
      </c>
      <c r="J2759" s="355">
        <v>1.618566524389448E-3</v>
      </c>
      <c r="K2759" s="355">
        <v>0</v>
      </c>
      <c r="M2759" s="364"/>
      <c r="N2759" s="364"/>
    </row>
    <row r="2760" spans="2:14" s="358" customFormat="1" x14ac:dyDescent="0.2">
      <c r="B2760" s="305">
        <v>41387.465277777781</v>
      </c>
      <c r="C2760" s="117" t="s">
        <v>710</v>
      </c>
      <c r="D2760" s="117" t="s">
        <v>554</v>
      </c>
      <c r="E2760" s="116"/>
      <c r="F2760" s="348">
        <v>41</v>
      </c>
      <c r="G2760" s="348">
        <v>60</v>
      </c>
      <c r="H2760" s="348">
        <v>2460</v>
      </c>
      <c r="I2760" s="355">
        <v>2.1406847580634634E-2</v>
      </c>
      <c r="J2760" s="355">
        <v>3.5678079301057724E-4</v>
      </c>
      <c r="K2760" s="355">
        <v>0</v>
      </c>
      <c r="M2760" s="364"/>
      <c r="N2760" s="364"/>
    </row>
    <row r="2761" spans="2:14" s="358" customFormat="1" x14ac:dyDescent="0.2">
      <c r="B2761" s="305">
        <v>41387.517361111109</v>
      </c>
      <c r="C2761" s="117" t="s">
        <v>710</v>
      </c>
      <c r="D2761" s="117" t="s">
        <v>554</v>
      </c>
      <c r="E2761" s="116"/>
      <c r="F2761" s="348">
        <v>2</v>
      </c>
      <c r="G2761" s="348">
        <v>71</v>
      </c>
      <c r="H2761" s="348">
        <v>142</v>
      </c>
      <c r="I2761" s="355">
        <v>1.23567981969517E-3</v>
      </c>
      <c r="J2761" s="355">
        <v>1.7403941122467181E-5</v>
      </c>
      <c r="K2761" s="355">
        <v>0</v>
      </c>
      <c r="M2761" s="364"/>
      <c r="N2761" s="364"/>
    </row>
    <row r="2762" spans="2:14" s="358" customFormat="1" x14ac:dyDescent="0.2">
      <c r="B2762" s="305">
        <v>41386.364583333336</v>
      </c>
      <c r="C2762" s="117" t="s">
        <v>569</v>
      </c>
      <c r="D2762" s="117" t="s">
        <v>551</v>
      </c>
      <c r="E2762" s="116"/>
      <c r="F2762" s="348">
        <v>43</v>
      </c>
      <c r="G2762" s="348">
        <v>367</v>
      </c>
      <c r="H2762" s="348">
        <v>15781</v>
      </c>
      <c r="I2762" s="355">
        <v>6.1108992094670342E-2</v>
      </c>
      <c r="J2762" s="355">
        <v>1.6650951524433335E-4</v>
      </c>
      <c r="K2762" s="355">
        <v>0</v>
      </c>
      <c r="M2762" s="364"/>
      <c r="N2762" s="364"/>
    </row>
    <row r="2763" spans="2:14" s="358" customFormat="1" x14ac:dyDescent="0.2">
      <c r="B2763" s="305">
        <v>41388.363194444442</v>
      </c>
      <c r="C2763" s="117" t="s">
        <v>652</v>
      </c>
      <c r="D2763" s="117" t="s">
        <v>554</v>
      </c>
      <c r="E2763" s="116"/>
      <c r="F2763" s="348">
        <v>283</v>
      </c>
      <c r="G2763" s="348">
        <v>522</v>
      </c>
      <c r="H2763" s="348">
        <v>147726</v>
      </c>
      <c r="I2763" s="355">
        <v>1.2855073031287936</v>
      </c>
      <c r="J2763" s="355">
        <v>2.4626576688291063E-3</v>
      </c>
      <c r="K2763" s="355">
        <v>0</v>
      </c>
      <c r="M2763" s="364"/>
      <c r="N2763" s="364"/>
    </row>
    <row r="2764" spans="2:14" s="358" customFormat="1" x14ac:dyDescent="0.2">
      <c r="B2764" s="305">
        <v>41388.388888888891</v>
      </c>
      <c r="C2764" s="117" t="s">
        <v>741</v>
      </c>
      <c r="D2764" s="117" t="s">
        <v>542</v>
      </c>
      <c r="E2764" s="116"/>
      <c r="F2764" s="348">
        <v>115</v>
      </c>
      <c r="G2764" s="348">
        <v>207</v>
      </c>
      <c r="H2764" s="348">
        <v>23805</v>
      </c>
      <c r="I2764" s="355">
        <v>8.2924314363445717E-2</v>
      </c>
      <c r="J2764" s="355">
        <v>4.006005524804141E-4</v>
      </c>
      <c r="K2764" s="355">
        <v>0</v>
      </c>
      <c r="M2764" s="364"/>
      <c r="N2764" s="364"/>
    </row>
    <row r="2765" spans="2:14" s="358" customFormat="1" x14ac:dyDescent="0.2">
      <c r="B2765" s="305">
        <v>41388.395833333336</v>
      </c>
      <c r="C2765" s="117" t="s">
        <v>599</v>
      </c>
      <c r="D2765" s="117" t="s">
        <v>554</v>
      </c>
      <c r="E2765" s="116"/>
      <c r="F2765" s="348">
        <v>23</v>
      </c>
      <c r="G2765" s="348">
        <v>270</v>
      </c>
      <c r="H2765" s="348">
        <v>6210</v>
      </c>
      <c r="I2765" s="355">
        <v>5.4039237185260602E-2</v>
      </c>
      <c r="J2765" s="355">
        <v>2.0014532290837261E-4</v>
      </c>
      <c r="K2765" s="355">
        <v>0</v>
      </c>
      <c r="M2765" s="364"/>
      <c r="N2765" s="364"/>
    </row>
    <row r="2766" spans="2:14" s="358" customFormat="1" x14ac:dyDescent="0.2">
      <c r="B2766" s="305">
        <v>41388.442361111112</v>
      </c>
      <c r="C2766" s="117" t="s">
        <v>699</v>
      </c>
      <c r="D2766" s="117" t="s">
        <v>554</v>
      </c>
      <c r="E2766" s="116"/>
      <c r="F2766" s="348">
        <v>40</v>
      </c>
      <c r="G2766" s="348">
        <v>48</v>
      </c>
      <c r="H2766" s="348">
        <v>1920</v>
      </c>
      <c r="I2766" s="355">
        <v>1.6707783477568496E-2</v>
      </c>
      <c r="J2766" s="355">
        <v>3.4807882244934364E-4</v>
      </c>
      <c r="K2766" s="355">
        <v>0</v>
      </c>
      <c r="M2766" s="364"/>
      <c r="N2766" s="364"/>
    </row>
    <row r="2767" spans="2:14" s="358" customFormat="1" x14ac:dyDescent="0.2">
      <c r="B2767" s="305">
        <v>41387.503472222219</v>
      </c>
      <c r="C2767" s="117" t="s">
        <v>761</v>
      </c>
      <c r="D2767" s="117" t="s">
        <v>554</v>
      </c>
      <c r="E2767" s="116"/>
      <c r="F2767" s="348">
        <v>20</v>
      </c>
      <c r="G2767" s="348">
        <v>115</v>
      </c>
      <c r="H2767" s="348">
        <v>2300</v>
      </c>
      <c r="I2767" s="355">
        <v>2.0014532290837259E-2</v>
      </c>
      <c r="J2767" s="355">
        <v>1.7403941122467182E-4</v>
      </c>
      <c r="K2767" s="355">
        <v>0</v>
      </c>
      <c r="M2767" s="364"/>
      <c r="N2767" s="364"/>
    </row>
    <row r="2768" spans="2:14" s="358" customFormat="1" x14ac:dyDescent="0.2">
      <c r="B2768" s="305">
        <v>41387.416666666664</v>
      </c>
      <c r="C2768" s="117" t="s">
        <v>761</v>
      </c>
      <c r="D2768" s="117" t="s">
        <v>554</v>
      </c>
      <c r="E2768" s="116"/>
      <c r="F2768" s="348">
        <v>42</v>
      </c>
      <c r="G2768" s="348">
        <v>240</v>
      </c>
      <c r="H2768" s="348">
        <v>10080</v>
      </c>
      <c r="I2768" s="355">
        <v>8.77158632572346E-2</v>
      </c>
      <c r="J2768" s="355">
        <v>3.6548276357181085E-4</v>
      </c>
      <c r="K2768" s="355">
        <v>0</v>
      </c>
      <c r="M2768" s="364"/>
      <c r="N2768" s="364"/>
    </row>
    <row r="2769" spans="2:14" s="358" customFormat="1" x14ac:dyDescent="0.2">
      <c r="B2769" s="305">
        <v>41387.545138888891</v>
      </c>
      <c r="C2769" s="117" t="s">
        <v>761</v>
      </c>
      <c r="D2769" s="117" t="s">
        <v>554</v>
      </c>
      <c r="E2769" s="116"/>
      <c r="F2769" s="348">
        <v>17</v>
      </c>
      <c r="G2769" s="348">
        <v>72</v>
      </c>
      <c r="H2769" s="348">
        <v>1224</v>
      </c>
      <c r="I2769" s="355">
        <v>1.0651211966949915E-2</v>
      </c>
      <c r="J2769" s="355">
        <v>1.4793349954097106E-4</v>
      </c>
      <c r="K2769" s="355">
        <v>0</v>
      </c>
      <c r="M2769" s="364"/>
      <c r="N2769" s="364"/>
    </row>
    <row r="2770" spans="2:14" s="358" customFormat="1" x14ac:dyDescent="0.2">
      <c r="B2770" s="305">
        <v>41390.378472222219</v>
      </c>
      <c r="C2770" s="117" t="s">
        <v>614</v>
      </c>
      <c r="D2770" s="117" t="s">
        <v>542</v>
      </c>
      <c r="E2770" s="116"/>
      <c r="F2770" s="348">
        <v>64</v>
      </c>
      <c r="G2770" s="348">
        <v>583</v>
      </c>
      <c r="H2770" s="348">
        <v>37312</v>
      </c>
      <c r="I2770" s="355">
        <v>0.12997572012303663</v>
      </c>
      <c r="J2770" s="355">
        <v>2.2294291616301308E-4</v>
      </c>
      <c r="K2770" s="355">
        <v>0</v>
      </c>
      <c r="M2770" s="364"/>
      <c r="N2770" s="364"/>
    </row>
    <row r="2771" spans="2:14" s="358" customFormat="1" x14ac:dyDescent="0.2">
      <c r="B2771" s="305">
        <v>41391.375</v>
      </c>
      <c r="C2771" s="117" t="s">
        <v>810</v>
      </c>
      <c r="D2771" s="117" t="s">
        <v>554</v>
      </c>
      <c r="E2771" s="116"/>
      <c r="F2771" s="348">
        <v>2</v>
      </c>
      <c r="G2771" s="348">
        <v>345</v>
      </c>
      <c r="H2771" s="348">
        <v>690</v>
      </c>
      <c r="I2771" s="355">
        <v>6.0043596872511778E-3</v>
      </c>
      <c r="J2771" s="355">
        <v>1.7403941122467181E-5</v>
      </c>
      <c r="K2771" s="355">
        <v>0</v>
      </c>
      <c r="M2771" s="364"/>
      <c r="N2771" s="364"/>
    </row>
    <row r="2772" spans="2:14" s="358" customFormat="1" x14ac:dyDescent="0.2">
      <c r="B2772" s="305">
        <v>41387.385416666664</v>
      </c>
      <c r="C2772" s="117" t="s">
        <v>646</v>
      </c>
      <c r="D2772" s="117" t="s">
        <v>542</v>
      </c>
      <c r="E2772" s="116"/>
      <c r="F2772" s="348">
        <v>18</v>
      </c>
      <c r="G2772" s="348">
        <v>365</v>
      </c>
      <c r="H2772" s="348">
        <v>6570</v>
      </c>
      <c r="I2772" s="355">
        <v>2.2886483737359312E-2</v>
      </c>
      <c r="J2772" s="355">
        <v>6.2702695170847425E-5</v>
      </c>
      <c r="K2772" s="355">
        <v>0</v>
      </c>
      <c r="M2772" s="364"/>
      <c r="N2772" s="364"/>
    </row>
    <row r="2773" spans="2:14" s="358" customFormat="1" x14ac:dyDescent="0.2">
      <c r="B2773" s="305">
        <v>41386.542361111111</v>
      </c>
      <c r="C2773" s="117" t="s">
        <v>832</v>
      </c>
      <c r="D2773" s="117" t="s">
        <v>542</v>
      </c>
      <c r="E2773" s="116"/>
      <c r="F2773" s="348">
        <v>40</v>
      </c>
      <c r="G2773" s="348">
        <v>169</v>
      </c>
      <c r="H2773" s="348">
        <v>6760</v>
      </c>
      <c r="I2773" s="355">
        <v>2.3548345519718256E-2</v>
      </c>
      <c r="J2773" s="355">
        <v>1.3933932260188318E-4</v>
      </c>
      <c r="K2773" s="355">
        <v>0</v>
      </c>
      <c r="M2773" s="364"/>
      <c r="N2773" s="364"/>
    </row>
    <row r="2774" spans="2:14" s="358" customFormat="1" x14ac:dyDescent="0.2">
      <c r="B2774" s="305">
        <v>41387.35833333333</v>
      </c>
      <c r="C2774" s="117" t="s">
        <v>775</v>
      </c>
      <c r="D2774" s="117" t="s">
        <v>542</v>
      </c>
      <c r="E2774" s="116"/>
      <c r="F2774" s="348">
        <v>596</v>
      </c>
      <c r="G2774" s="348">
        <v>276</v>
      </c>
      <c r="H2774" s="348">
        <v>164496</v>
      </c>
      <c r="I2774" s="355">
        <v>0.5730190302679844</v>
      </c>
      <c r="J2774" s="355">
        <v>2.0761559067680592E-3</v>
      </c>
      <c r="K2774" s="355">
        <v>0</v>
      </c>
      <c r="M2774" s="364"/>
      <c r="N2774" s="364"/>
    </row>
    <row r="2775" spans="2:14" s="358" customFormat="1" x14ac:dyDescent="0.2">
      <c r="B2775" s="305">
        <v>41387.375</v>
      </c>
      <c r="C2775" s="117" t="s">
        <v>832</v>
      </c>
      <c r="D2775" s="117" t="s">
        <v>542</v>
      </c>
      <c r="E2775" s="116"/>
      <c r="F2775" s="348">
        <v>17</v>
      </c>
      <c r="G2775" s="348">
        <v>540</v>
      </c>
      <c r="H2775" s="348">
        <v>9180</v>
      </c>
      <c r="I2775" s="355">
        <v>3.197837453713219E-2</v>
      </c>
      <c r="J2775" s="355">
        <v>5.9219212105800348E-5</v>
      </c>
      <c r="K2775" s="355">
        <v>0</v>
      </c>
      <c r="M2775" s="364"/>
      <c r="N2775" s="364"/>
    </row>
    <row r="2776" spans="2:14" s="358" customFormat="1" x14ac:dyDescent="0.2">
      <c r="B2776" s="305">
        <v>41387.503472222219</v>
      </c>
      <c r="C2776" s="117" t="s">
        <v>831</v>
      </c>
      <c r="D2776" s="117" t="s">
        <v>542</v>
      </c>
      <c r="E2776" s="116"/>
      <c r="F2776" s="348">
        <v>375</v>
      </c>
      <c r="G2776" s="348">
        <v>205</v>
      </c>
      <c r="H2776" s="348">
        <v>76875</v>
      </c>
      <c r="I2776" s="355">
        <v>0.26779276062549423</v>
      </c>
      <c r="J2776" s="355">
        <v>1.3063061493926546E-3</v>
      </c>
      <c r="K2776" s="355">
        <v>0</v>
      </c>
      <c r="M2776" s="364"/>
      <c r="N2776" s="364"/>
    </row>
    <row r="2777" spans="2:14" s="358" customFormat="1" x14ac:dyDescent="0.2">
      <c r="B2777" s="305">
        <v>41391.520833333336</v>
      </c>
      <c r="C2777" s="117" t="s">
        <v>630</v>
      </c>
      <c r="D2777" s="117" t="s">
        <v>554</v>
      </c>
      <c r="E2777" s="116"/>
      <c r="F2777" s="348">
        <v>2</v>
      </c>
      <c r="G2777" s="348">
        <v>115</v>
      </c>
      <c r="H2777" s="348">
        <v>230</v>
      </c>
      <c r="I2777" s="355">
        <v>2.0014532290837262E-3</v>
      </c>
      <c r="J2777" s="355">
        <v>1.7403941122467181E-5</v>
      </c>
      <c r="K2777" s="355">
        <v>0</v>
      </c>
      <c r="M2777" s="364"/>
      <c r="N2777" s="364"/>
    </row>
    <row r="2778" spans="2:14" s="358" customFormat="1" x14ac:dyDescent="0.2">
      <c r="B2778" s="305">
        <v>41392.375</v>
      </c>
      <c r="C2778" s="117" t="s">
        <v>610</v>
      </c>
      <c r="D2778" s="117" t="s">
        <v>542</v>
      </c>
      <c r="E2778" s="116"/>
      <c r="F2778" s="348">
        <v>13</v>
      </c>
      <c r="G2778" s="348">
        <v>183</v>
      </c>
      <c r="H2778" s="348">
        <v>2379</v>
      </c>
      <c r="I2778" s="355">
        <v>8.287206211747002E-3</v>
      </c>
      <c r="J2778" s="355">
        <v>4.5285279845612033E-5</v>
      </c>
      <c r="K2778" s="355">
        <v>0</v>
      </c>
      <c r="M2778" s="364"/>
      <c r="N2778" s="364"/>
    </row>
    <row r="2779" spans="2:14" s="358" customFormat="1" x14ac:dyDescent="0.2">
      <c r="B2779" s="305">
        <v>41392.364583333336</v>
      </c>
      <c r="C2779" s="117" t="s">
        <v>648</v>
      </c>
      <c r="D2779" s="117" t="s">
        <v>554</v>
      </c>
      <c r="E2779" s="116"/>
      <c r="F2779" s="348">
        <v>35</v>
      </c>
      <c r="G2779" s="348">
        <v>417</v>
      </c>
      <c r="H2779" s="348">
        <v>14595</v>
      </c>
      <c r="I2779" s="355">
        <v>0.12700526034120427</v>
      </c>
      <c r="J2779" s="355">
        <v>3.0456896964317572E-4</v>
      </c>
      <c r="K2779" s="355">
        <v>0</v>
      </c>
      <c r="M2779" s="364"/>
      <c r="N2779" s="364"/>
    </row>
    <row r="2780" spans="2:14" s="358" customFormat="1" x14ac:dyDescent="0.2">
      <c r="B2780" s="305">
        <v>41390.402777777781</v>
      </c>
      <c r="C2780" s="117" t="s">
        <v>543</v>
      </c>
      <c r="D2780" s="117" t="s">
        <v>542</v>
      </c>
      <c r="E2780" s="116"/>
      <c r="F2780" s="348">
        <v>86</v>
      </c>
      <c r="G2780" s="348">
        <v>115</v>
      </c>
      <c r="H2780" s="348">
        <v>9890</v>
      </c>
      <c r="I2780" s="355">
        <v>3.4451647513315614E-2</v>
      </c>
      <c r="J2780" s="355">
        <v>2.995795435940488E-4</v>
      </c>
      <c r="K2780" s="355">
        <v>0</v>
      </c>
      <c r="M2780" s="364"/>
      <c r="N2780" s="364"/>
    </row>
    <row r="2781" spans="2:14" s="358" customFormat="1" x14ac:dyDescent="0.2">
      <c r="B2781" s="305">
        <v>41388.416666666664</v>
      </c>
      <c r="C2781" s="117" t="s">
        <v>623</v>
      </c>
      <c r="D2781" s="117" t="s">
        <v>554</v>
      </c>
      <c r="E2781" s="116"/>
      <c r="F2781" s="348">
        <v>62</v>
      </c>
      <c r="G2781" s="348">
        <v>280</v>
      </c>
      <c r="H2781" s="348">
        <v>17360</v>
      </c>
      <c r="I2781" s="355">
        <v>0.15106620894301515</v>
      </c>
      <c r="J2781" s="355">
        <v>5.395221747964827E-4</v>
      </c>
      <c r="K2781" s="355">
        <v>0</v>
      </c>
      <c r="M2781" s="364"/>
      <c r="N2781" s="364"/>
    </row>
    <row r="2782" spans="2:14" s="358" customFormat="1" x14ac:dyDescent="0.2">
      <c r="B2782" s="305">
        <v>41387.356249999997</v>
      </c>
      <c r="C2782" s="117" t="s">
        <v>670</v>
      </c>
      <c r="D2782" s="117" t="s">
        <v>551</v>
      </c>
      <c r="E2782" s="116"/>
      <c r="F2782" s="348">
        <v>4</v>
      </c>
      <c r="G2782" s="348">
        <v>197</v>
      </c>
      <c r="H2782" s="348">
        <v>788</v>
      </c>
      <c r="I2782" s="355">
        <v>3.0513836747101089E-3</v>
      </c>
      <c r="J2782" s="355">
        <v>1.5489257232031008E-5</v>
      </c>
      <c r="K2782" s="355">
        <v>0</v>
      </c>
      <c r="M2782" s="364"/>
      <c r="N2782" s="364"/>
    </row>
    <row r="2783" spans="2:14" s="358" customFormat="1" x14ac:dyDescent="0.2">
      <c r="B2783" s="305">
        <v>41387.504861111112</v>
      </c>
      <c r="C2783" s="117" t="s">
        <v>671</v>
      </c>
      <c r="D2783" s="117" t="s">
        <v>554</v>
      </c>
      <c r="E2783" s="116"/>
      <c r="F2783" s="348">
        <v>7</v>
      </c>
      <c r="G2783" s="348">
        <v>139</v>
      </c>
      <c r="H2783" s="348">
        <v>973</v>
      </c>
      <c r="I2783" s="355">
        <v>8.4670173560802836E-3</v>
      </c>
      <c r="J2783" s="355">
        <v>6.0913793928635139E-5</v>
      </c>
      <c r="K2783" s="355">
        <v>0</v>
      </c>
      <c r="M2783" s="364"/>
      <c r="N2783" s="364"/>
    </row>
    <row r="2784" spans="2:14" s="358" customFormat="1" x14ac:dyDescent="0.2">
      <c r="B2784" s="305">
        <v>41387.375</v>
      </c>
      <c r="C2784" s="117" t="s">
        <v>670</v>
      </c>
      <c r="D2784" s="117" t="s">
        <v>551</v>
      </c>
      <c r="E2784" s="116"/>
      <c r="F2784" s="348">
        <v>5</v>
      </c>
      <c r="G2784" s="348">
        <v>305</v>
      </c>
      <c r="H2784" s="348">
        <v>1525</v>
      </c>
      <c r="I2784" s="355">
        <v>5.9052793197118224E-3</v>
      </c>
      <c r="J2784" s="355">
        <v>1.9361571540038763E-5</v>
      </c>
      <c r="K2784" s="355">
        <v>0</v>
      </c>
      <c r="M2784" s="364"/>
      <c r="N2784" s="364"/>
    </row>
    <row r="2785" spans="2:14" s="358" customFormat="1" x14ac:dyDescent="0.2">
      <c r="B2785" s="305">
        <v>41388.368055555555</v>
      </c>
      <c r="C2785" s="117" t="s">
        <v>683</v>
      </c>
      <c r="D2785" s="117" t="s">
        <v>554</v>
      </c>
      <c r="E2785" s="116"/>
      <c r="F2785" s="348">
        <v>36</v>
      </c>
      <c r="G2785" s="348">
        <v>190</v>
      </c>
      <c r="H2785" s="348">
        <v>6840</v>
      </c>
      <c r="I2785" s="355">
        <v>5.9521478638837763E-2</v>
      </c>
      <c r="J2785" s="355">
        <v>3.1327094020440927E-4</v>
      </c>
      <c r="K2785" s="355">
        <v>0</v>
      </c>
      <c r="M2785" s="364"/>
      <c r="N2785" s="364"/>
    </row>
    <row r="2786" spans="2:14" s="358" customFormat="1" x14ac:dyDescent="0.2">
      <c r="B2786" s="305">
        <v>41388.480555555558</v>
      </c>
      <c r="C2786" s="117" t="s">
        <v>631</v>
      </c>
      <c r="D2786" s="117" t="s">
        <v>542</v>
      </c>
      <c r="E2786" s="116"/>
      <c r="F2786" s="348">
        <v>248</v>
      </c>
      <c r="G2786" s="348">
        <v>160.1491935483871</v>
      </c>
      <c r="H2786" s="348">
        <v>39717</v>
      </c>
      <c r="I2786" s="355">
        <v>0.13835349689447485</v>
      </c>
      <c r="J2786" s="355">
        <v>8.6390380013167561E-4</v>
      </c>
      <c r="K2786" s="355">
        <v>0</v>
      </c>
      <c r="M2786" s="364"/>
      <c r="N2786" s="364"/>
    </row>
    <row r="2787" spans="2:14" s="358" customFormat="1" x14ac:dyDescent="0.2">
      <c r="B2787" s="305">
        <v>41388.45416666667</v>
      </c>
      <c r="C2787" s="117" t="s">
        <v>828</v>
      </c>
      <c r="D2787" s="117" t="s">
        <v>554</v>
      </c>
      <c r="E2787" s="116"/>
      <c r="F2787" s="348">
        <v>6</v>
      </c>
      <c r="G2787" s="348">
        <v>27</v>
      </c>
      <c r="H2787" s="348">
        <v>162</v>
      </c>
      <c r="I2787" s="355">
        <v>1.4097192309198419E-3</v>
      </c>
      <c r="J2787" s="355">
        <v>5.2211823367401547E-5</v>
      </c>
      <c r="K2787" s="355">
        <v>0</v>
      </c>
      <c r="M2787" s="364"/>
      <c r="N2787" s="364"/>
    </row>
    <row r="2788" spans="2:14" s="358" customFormat="1" x14ac:dyDescent="0.2">
      <c r="B2788" s="305">
        <v>41386.454861111109</v>
      </c>
      <c r="C2788" s="117" t="s">
        <v>831</v>
      </c>
      <c r="D2788" s="117" t="s">
        <v>542</v>
      </c>
      <c r="E2788" s="116"/>
      <c r="F2788" s="348">
        <v>159</v>
      </c>
      <c r="G2788" s="348">
        <v>149</v>
      </c>
      <c r="H2788" s="348">
        <v>23691</v>
      </c>
      <c r="I2788" s="355">
        <v>8.2527197294030352E-2</v>
      </c>
      <c r="J2788" s="355">
        <v>5.5387380734248559E-4</v>
      </c>
      <c r="K2788" s="355">
        <v>0</v>
      </c>
      <c r="M2788" s="364"/>
      <c r="N2788" s="364"/>
    </row>
    <row r="2789" spans="2:14" s="358" customFormat="1" x14ac:dyDescent="0.2">
      <c r="B2789" s="305">
        <v>41393.361111111109</v>
      </c>
      <c r="C2789" s="117" t="s">
        <v>641</v>
      </c>
      <c r="D2789" s="117" t="s">
        <v>551</v>
      </c>
      <c r="E2789" s="116"/>
      <c r="F2789" s="348">
        <v>26</v>
      </c>
      <c r="G2789" s="348">
        <v>104</v>
      </c>
      <c r="H2789" s="348">
        <v>2704</v>
      </c>
      <c r="I2789" s="355">
        <v>1.0470737888852963E-2</v>
      </c>
      <c r="J2789" s="355">
        <v>1.0068017200820156E-4</v>
      </c>
      <c r="K2789" s="355">
        <v>0</v>
      </c>
      <c r="M2789" s="364"/>
      <c r="N2789" s="364"/>
    </row>
    <row r="2790" spans="2:14" s="358" customFormat="1" x14ac:dyDescent="0.2">
      <c r="B2790" s="305">
        <v>41393.447916666664</v>
      </c>
      <c r="C2790" s="117" t="s">
        <v>672</v>
      </c>
      <c r="D2790" s="117" t="s">
        <v>551</v>
      </c>
      <c r="E2790" s="116"/>
      <c r="F2790" s="348">
        <v>1</v>
      </c>
      <c r="G2790" s="348">
        <v>90</v>
      </c>
      <c r="H2790" s="348">
        <v>90</v>
      </c>
      <c r="I2790" s="355">
        <v>3.4850828772069772E-4</v>
      </c>
      <c r="J2790" s="355">
        <v>3.872314308007752E-6</v>
      </c>
      <c r="K2790" s="355">
        <v>0</v>
      </c>
      <c r="M2790" s="364"/>
      <c r="N2790" s="364"/>
    </row>
    <row r="2791" spans="2:14" s="358" customFormat="1" x14ac:dyDescent="0.2">
      <c r="B2791" s="305">
        <v>41393.385416666664</v>
      </c>
      <c r="C2791" s="117" t="s">
        <v>672</v>
      </c>
      <c r="D2791" s="117" t="s">
        <v>551</v>
      </c>
      <c r="E2791" s="116"/>
      <c r="F2791" s="348">
        <v>1</v>
      </c>
      <c r="G2791" s="348">
        <v>70</v>
      </c>
      <c r="H2791" s="348">
        <v>70</v>
      </c>
      <c r="I2791" s="355">
        <v>2.7106200156054268E-4</v>
      </c>
      <c r="J2791" s="355">
        <v>3.872314308007752E-6</v>
      </c>
      <c r="K2791" s="355">
        <v>0</v>
      </c>
      <c r="M2791" s="364"/>
      <c r="N2791" s="364"/>
    </row>
    <row r="2792" spans="2:14" s="358" customFormat="1" x14ac:dyDescent="0.2">
      <c r="B2792" s="305">
        <v>41392.5625</v>
      </c>
      <c r="C2792" s="117" t="s">
        <v>610</v>
      </c>
      <c r="D2792" s="117" t="s">
        <v>542</v>
      </c>
      <c r="E2792" s="116"/>
      <c r="F2792" s="348">
        <v>4</v>
      </c>
      <c r="G2792" s="348">
        <v>135</v>
      </c>
      <c r="H2792" s="348">
        <v>540</v>
      </c>
      <c r="I2792" s="355">
        <v>1.8810808551254228E-3</v>
      </c>
      <c r="J2792" s="355">
        <v>1.3933932260188318E-5</v>
      </c>
      <c r="K2792" s="355">
        <v>0</v>
      </c>
      <c r="M2792" s="364"/>
      <c r="N2792" s="364"/>
    </row>
    <row r="2793" spans="2:14" s="358" customFormat="1" x14ac:dyDescent="0.2">
      <c r="B2793" s="305">
        <v>41393.395833333336</v>
      </c>
      <c r="C2793" s="117" t="s">
        <v>815</v>
      </c>
      <c r="D2793" s="117" t="s">
        <v>542</v>
      </c>
      <c r="E2793" s="116"/>
      <c r="F2793" s="348">
        <v>121</v>
      </c>
      <c r="G2793" s="348">
        <v>120</v>
      </c>
      <c r="H2793" s="348">
        <v>14520</v>
      </c>
      <c r="I2793" s="355">
        <v>5.0580174104483594E-2</v>
      </c>
      <c r="J2793" s="355">
        <v>4.2150145087069659E-4</v>
      </c>
      <c r="K2793" s="355">
        <v>0</v>
      </c>
      <c r="M2793" s="364"/>
      <c r="N2793" s="364"/>
    </row>
    <row r="2794" spans="2:14" s="358" customFormat="1" x14ac:dyDescent="0.2">
      <c r="B2794" s="305">
        <v>41393.440972222219</v>
      </c>
      <c r="C2794" s="117" t="s">
        <v>659</v>
      </c>
      <c r="D2794" s="117" t="s">
        <v>551</v>
      </c>
      <c r="E2794" s="116"/>
      <c r="F2794" s="348">
        <v>61</v>
      </c>
      <c r="G2794" s="348">
        <v>240</v>
      </c>
      <c r="H2794" s="348">
        <v>14640</v>
      </c>
      <c r="I2794" s="355">
        <v>5.6690681469233492E-2</v>
      </c>
      <c r="J2794" s="355">
        <v>2.3621117278847291E-4</v>
      </c>
      <c r="K2794" s="355">
        <v>0</v>
      </c>
      <c r="M2794" s="364"/>
      <c r="N2794" s="364"/>
    </row>
    <row r="2795" spans="2:14" s="358" customFormat="1" x14ac:dyDescent="0.2">
      <c r="B2795" s="305">
        <v>41393.298611111109</v>
      </c>
      <c r="C2795" s="117" t="s">
        <v>550</v>
      </c>
      <c r="D2795" s="117" t="s">
        <v>551</v>
      </c>
      <c r="E2795" s="116"/>
      <c r="F2795" s="348">
        <v>1</v>
      </c>
      <c r="G2795" s="348">
        <v>105</v>
      </c>
      <c r="H2795" s="348">
        <v>105</v>
      </c>
      <c r="I2795" s="355">
        <v>4.0659300234081397E-4</v>
      </c>
      <c r="J2795" s="355">
        <v>3.872314308007752E-6</v>
      </c>
      <c r="K2795" s="355">
        <v>0</v>
      </c>
      <c r="M2795" s="364"/>
      <c r="N2795" s="364"/>
    </row>
    <row r="2796" spans="2:14" s="358" customFormat="1" x14ac:dyDescent="0.2">
      <c r="B2796" s="305">
        <v>41397.375</v>
      </c>
      <c r="C2796" s="117" t="s">
        <v>590</v>
      </c>
      <c r="D2796" s="117" t="s">
        <v>551</v>
      </c>
      <c r="E2796" s="116"/>
      <c r="F2796" s="348">
        <v>61</v>
      </c>
      <c r="G2796" s="348">
        <v>60</v>
      </c>
      <c r="H2796" s="348">
        <v>3660</v>
      </c>
      <c r="I2796" s="355">
        <v>1.4172670367308373E-2</v>
      </c>
      <c r="J2796" s="355">
        <v>2.3621117278847291E-4</v>
      </c>
      <c r="K2796" s="355">
        <v>0</v>
      </c>
      <c r="M2796" s="364"/>
      <c r="N2796" s="364"/>
    </row>
    <row r="2797" spans="2:14" s="358" customFormat="1" x14ac:dyDescent="0.2">
      <c r="B2797" s="305">
        <v>41390.378472222219</v>
      </c>
      <c r="C2797" s="117" t="s">
        <v>592</v>
      </c>
      <c r="D2797" s="117" t="s">
        <v>554</v>
      </c>
      <c r="E2797" s="116"/>
      <c r="F2797" s="348">
        <v>1</v>
      </c>
      <c r="G2797" s="348">
        <v>43</v>
      </c>
      <c r="H2797" s="348">
        <v>43</v>
      </c>
      <c r="I2797" s="355">
        <v>3.741847341330444E-4</v>
      </c>
      <c r="J2797" s="355">
        <v>8.7019705612335906E-6</v>
      </c>
      <c r="K2797" s="355">
        <v>0</v>
      </c>
      <c r="M2797" s="364"/>
      <c r="N2797" s="364"/>
    </row>
    <row r="2798" spans="2:14" s="358" customFormat="1" x14ac:dyDescent="0.2">
      <c r="B2798" s="305">
        <v>41390.543749999997</v>
      </c>
      <c r="C2798" s="117" t="s">
        <v>592</v>
      </c>
      <c r="D2798" s="117" t="s">
        <v>554</v>
      </c>
      <c r="E2798" s="116"/>
      <c r="F2798" s="348">
        <v>1</v>
      </c>
      <c r="G2798" s="348">
        <v>32</v>
      </c>
      <c r="H2798" s="348">
        <v>32</v>
      </c>
      <c r="I2798" s="355">
        <v>2.784630579594749E-4</v>
      </c>
      <c r="J2798" s="355">
        <v>8.7019705612335906E-6</v>
      </c>
      <c r="K2798" s="355">
        <v>0</v>
      </c>
      <c r="M2798" s="364"/>
      <c r="N2798" s="364"/>
    </row>
    <row r="2799" spans="2:14" s="358" customFormat="1" x14ac:dyDescent="0.2">
      <c r="B2799" s="305">
        <v>41390.526388888888</v>
      </c>
      <c r="C2799" s="117" t="s">
        <v>592</v>
      </c>
      <c r="D2799" s="117" t="s">
        <v>554</v>
      </c>
      <c r="E2799" s="116"/>
      <c r="F2799" s="348">
        <v>3</v>
      </c>
      <c r="G2799" s="348">
        <v>78</v>
      </c>
      <c r="H2799" s="348">
        <v>234</v>
      </c>
      <c r="I2799" s="355">
        <v>2.0362611113286604E-3</v>
      </c>
      <c r="J2799" s="355">
        <v>2.6105911683700774E-5</v>
      </c>
      <c r="K2799" s="355">
        <v>0</v>
      </c>
      <c r="M2799" s="364"/>
      <c r="N2799" s="364"/>
    </row>
    <row r="2800" spans="2:14" s="358" customFormat="1" x14ac:dyDescent="0.2">
      <c r="B2800" s="305">
        <v>41390.400000000001</v>
      </c>
      <c r="C2800" s="117" t="s">
        <v>592</v>
      </c>
      <c r="D2800" s="117" t="s">
        <v>554</v>
      </c>
      <c r="E2800" s="116"/>
      <c r="F2800" s="348">
        <v>2</v>
      </c>
      <c r="G2800" s="348">
        <v>48</v>
      </c>
      <c r="H2800" s="348">
        <v>96</v>
      </c>
      <c r="I2800" s="355">
        <v>8.3538917387842475E-4</v>
      </c>
      <c r="J2800" s="355">
        <v>1.7403941122467181E-5</v>
      </c>
      <c r="K2800" s="355">
        <v>0</v>
      </c>
      <c r="M2800" s="364"/>
      <c r="N2800" s="364"/>
    </row>
    <row r="2801" spans="2:14" s="358" customFormat="1" x14ac:dyDescent="0.2">
      <c r="B2801" s="305">
        <v>41390.421527777777</v>
      </c>
      <c r="C2801" s="117" t="s">
        <v>592</v>
      </c>
      <c r="D2801" s="117" t="s">
        <v>554</v>
      </c>
      <c r="E2801" s="116"/>
      <c r="F2801" s="348">
        <v>1</v>
      </c>
      <c r="G2801" s="348">
        <v>129</v>
      </c>
      <c r="H2801" s="348">
        <v>129</v>
      </c>
      <c r="I2801" s="355">
        <v>1.1225542023991333E-3</v>
      </c>
      <c r="J2801" s="355">
        <v>8.7019705612335906E-6</v>
      </c>
      <c r="K2801" s="355">
        <v>0</v>
      </c>
      <c r="M2801" s="364"/>
      <c r="N2801" s="364"/>
    </row>
    <row r="2802" spans="2:14" s="358" customFormat="1" x14ac:dyDescent="0.2">
      <c r="B2802" s="305">
        <v>41390.402777777781</v>
      </c>
      <c r="C2802" s="117" t="s">
        <v>594</v>
      </c>
      <c r="D2802" s="117" t="s">
        <v>551</v>
      </c>
      <c r="E2802" s="116"/>
      <c r="F2802" s="348">
        <v>4</v>
      </c>
      <c r="G2802" s="348">
        <v>238</v>
      </c>
      <c r="H2802" s="348">
        <v>952</v>
      </c>
      <c r="I2802" s="355">
        <v>3.6864432212233801E-3</v>
      </c>
      <c r="J2802" s="355">
        <v>1.5489257232031008E-5</v>
      </c>
      <c r="K2802" s="355">
        <v>0</v>
      </c>
      <c r="M2802" s="364"/>
      <c r="N2802" s="364"/>
    </row>
    <row r="2803" spans="2:14" s="358" customFormat="1" x14ac:dyDescent="0.2">
      <c r="B2803" s="305">
        <v>41387.420138888891</v>
      </c>
      <c r="C2803" s="117" t="s">
        <v>707</v>
      </c>
      <c r="D2803" s="117" t="s">
        <v>554</v>
      </c>
      <c r="E2803" s="116"/>
      <c r="F2803" s="348">
        <v>19</v>
      </c>
      <c r="G2803" s="348">
        <v>20</v>
      </c>
      <c r="H2803" s="348">
        <v>380</v>
      </c>
      <c r="I2803" s="355">
        <v>3.3067488132687648E-3</v>
      </c>
      <c r="J2803" s="355">
        <v>1.6533744066343824E-4</v>
      </c>
      <c r="K2803" s="355">
        <v>0</v>
      </c>
      <c r="M2803" s="364"/>
      <c r="N2803" s="364"/>
    </row>
    <row r="2804" spans="2:14" s="358" customFormat="1" x14ac:dyDescent="0.2">
      <c r="B2804" s="305">
        <v>41390.454861111109</v>
      </c>
      <c r="C2804" s="117" t="s">
        <v>688</v>
      </c>
      <c r="D2804" s="117" t="s">
        <v>554</v>
      </c>
      <c r="E2804" s="116"/>
      <c r="F2804" s="348">
        <v>2</v>
      </c>
      <c r="G2804" s="348">
        <v>30</v>
      </c>
      <c r="H2804" s="348">
        <v>60</v>
      </c>
      <c r="I2804" s="355">
        <v>5.2211823367401549E-4</v>
      </c>
      <c r="J2804" s="355">
        <v>1.7403941122467181E-5</v>
      </c>
      <c r="K2804" s="355">
        <v>0</v>
      </c>
      <c r="M2804" s="364"/>
      <c r="N2804" s="364"/>
    </row>
    <row r="2805" spans="2:14" s="358" customFormat="1" x14ac:dyDescent="0.2">
      <c r="B2805" s="305">
        <v>41387.385416666664</v>
      </c>
      <c r="C2805" s="117" t="s">
        <v>569</v>
      </c>
      <c r="D2805" s="117" t="s">
        <v>551</v>
      </c>
      <c r="E2805" s="116"/>
      <c r="F2805" s="348">
        <v>11</v>
      </c>
      <c r="G2805" s="348">
        <v>355</v>
      </c>
      <c r="H2805" s="348">
        <v>3905</v>
      </c>
      <c r="I2805" s="355">
        <v>1.5121387372770273E-2</v>
      </c>
      <c r="J2805" s="355">
        <v>4.2595457388085273E-5</v>
      </c>
      <c r="K2805" s="355">
        <v>0</v>
      </c>
      <c r="M2805" s="364"/>
      <c r="N2805" s="364"/>
    </row>
    <row r="2806" spans="2:14" s="358" customFormat="1" x14ac:dyDescent="0.2">
      <c r="B2806" s="305">
        <v>41379.388888888891</v>
      </c>
      <c r="C2806" s="117" t="s">
        <v>559</v>
      </c>
      <c r="D2806" s="117" t="s">
        <v>551</v>
      </c>
      <c r="E2806" s="116"/>
      <c r="F2806" s="348">
        <v>1</v>
      </c>
      <c r="G2806" s="348">
        <v>139</v>
      </c>
      <c r="H2806" s="348">
        <v>139</v>
      </c>
      <c r="I2806" s="355">
        <v>5.3825168881307755E-4</v>
      </c>
      <c r="J2806" s="355">
        <v>3.872314308007752E-6</v>
      </c>
      <c r="K2806" s="355">
        <v>0</v>
      </c>
      <c r="M2806" s="364"/>
      <c r="N2806" s="364"/>
    </row>
    <row r="2807" spans="2:14" s="358" customFormat="1" x14ac:dyDescent="0.2">
      <c r="B2807" s="305">
        <v>41394.378472222219</v>
      </c>
      <c r="C2807" s="117" t="s">
        <v>746</v>
      </c>
      <c r="D2807" s="117" t="s">
        <v>542</v>
      </c>
      <c r="E2807" s="116"/>
      <c r="F2807" s="348">
        <v>165</v>
      </c>
      <c r="G2807" s="348">
        <v>165</v>
      </c>
      <c r="H2807" s="348">
        <v>27225</v>
      </c>
      <c r="I2807" s="355">
        <v>9.4837826445906728E-2</v>
      </c>
      <c r="J2807" s="355">
        <v>5.7477470573276813E-4</v>
      </c>
      <c r="K2807" s="355">
        <v>0</v>
      </c>
      <c r="M2807" s="364"/>
      <c r="N2807" s="364"/>
    </row>
    <row r="2808" spans="2:14" s="358" customFormat="1" x14ac:dyDescent="0.2">
      <c r="B2808" s="305">
        <v>41394.541666666664</v>
      </c>
      <c r="C2808" s="117" t="s">
        <v>746</v>
      </c>
      <c r="D2808" s="117" t="s">
        <v>542</v>
      </c>
      <c r="E2808" s="116"/>
      <c r="F2808" s="348">
        <v>73</v>
      </c>
      <c r="G2808" s="348">
        <v>150</v>
      </c>
      <c r="H2808" s="348">
        <v>10950</v>
      </c>
      <c r="I2808" s="355">
        <v>3.8144139562265519E-2</v>
      </c>
      <c r="J2808" s="355">
        <v>2.5429426374843679E-4</v>
      </c>
      <c r="K2808" s="355">
        <v>0</v>
      </c>
      <c r="M2808" s="364"/>
      <c r="N2808" s="364"/>
    </row>
    <row r="2809" spans="2:14" s="358" customFormat="1" x14ac:dyDescent="0.2">
      <c r="B2809" s="305">
        <v>41393.554166666669</v>
      </c>
      <c r="C2809" s="117" t="s">
        <v>681</v>
      </c>
      <c r="D2809" s="117" t="s">
        <v>554</v>
      </c>
      <c r="E2809" s="116"/>
      <c r="F2809" s="348">
        <v>1</v>
      </c>
      <c r="G2809" s="348">
        <v>97</v>
      </c>
      <c r="H2809" s="348">
        <v>97</v>
      </c>
      <c r="I2809" s="355">
        <v>8.4409114443965841E-4</v>
      </c>
      <c r="J2809" s="355">
        <v>8.7019705612335906E-6</v>
      </c>
      <c r="K2809" s="355">
        <v>0</v>
      </c>
      <c r="M2809" s="364"/>
      <c r="N2809" s="364"/>
    </row>
    <row r="2810" spans="2:14" s="358" customFormat="1" x14ac:dyDescent="0.2">
      <c r="B2810" s="305">
        <v>41393.456250000003</v>
      </c>
      <c r="C2810" s="117" t="s">
        <v>641</v>
      </c>
      <c r="D2810" s="117" t="s">
        <v>551</v>
      </c>
      <c r="E2810" s="116"/>
      <c r="F2810" s="348">
        <v>12</v>
      </c>
      <c r="G2810" s="348">
        <v>35</v>
      </c>
      <c r="H2810" s="348">
        <v>420</v>
      </c>
      <c r="I2810" s="355">
        <v>1.6263720093632559E-3</v>
      </c>
      <c r="J2810" s="355">
        <v>4.6467771696093028E-5</v>
      </c>
      <c r="K2810" s="355">
        <v>0</v>
      </c>
      <c r="M2810" s="364"/>
      <c r="N2810" s="364"/>
    </row>
    <row r="2811" spans="2:14" s="358" customFormat="1" x14ac:dyDescent="0.2">
      <c r="B2811" s="305">
        <v>41393.513888888891</v>
      </c>
      <c r="C2811" s="117" t="s">
        <v>641</v>
      </c>
      <c r="D2811" s="117" t="s">
        <v>551</v>
      </c>
      <c r="E2811" s="116"/>
      <c r="F2811" s="348">
        <v>1</v>
      </c>
      <c r="G2811" s="348">
        <v>92</v>
      </c>
      <c r="H2811" s="348">
        <v>92</v>
      </c>
      <c r="I2811" s="355">
        <v>3.562529163367132E-4</v>
      </c>
      <c r="J2811" s="355">
        <v>3.872314308007752E-6</v>
      </c>
      <c r="K2811" s="355">
        <v>0</v>
      </c>
      <c r="M2811" s="364"/>
      <c r="N2811" s="364"/>
    </row>
    <row r="2812" spans="2:14" s="358" customFormat="1" x14ac:dyDescent="0.2">
      <c r="B2812" s="305">
        <v>41393.565972222219</v>
      </c>
      <c r="C2812" s="117" t="s">
        <v>672</v>
      </c>
      <c r="D2812" s="117" t="s">
        <v>551</v>
      </c>
      <c r="E2812" s="116"/>
      <c r="F2812" s="348">
        <v>2</v>
      </c>
      <c r="G2812" s="348">
        <v>55</v>
      </c>
      <c r="H2812" s="348">
        <v>110</v>
      </c>
      <c r="I2812" s="355">
        <v>4.2595457388085276E-4</v>
      </c>
      <c r="J2812" s="355">
        <v>7.7446286160155041E-6</v>
      </c>
      <c r="K2812" s="355">
        <v>0</v>
      </c>
      <c r="M2812" s="364"/>
      <c r="N2812" s="364"/>
    </row>
    <row r="2813" spans="2:14" s="358" customFormat="1" x14ac:dyDescent="0.2">
      <c r="B2813" s="305">
        <v>41393.559027777781</v>
      </c>
      <c r="C2813" s="117" t="s">
        <v>672</v>
      </c>
      <c r="D2813" s="117" t="s">
        <v>551</v>
      </c>
      <c r="E2813" s="116"/>
      <c r="F2813" s="348">
        <v>1</v>
      </c>
      <c r="G2813" s="348">
        <v>43</v>
      </c>
      <c r="H2813" s="348">
        <v>43</v>
      </c>
      <c r="I2813" s="355">
        <v>1.6650951524433335E-4</v>
      </c>
      <c r="J2813" s="355">
        <v>3.872314308007752E-6</v>
      </c>
      <c r="K2813" s="355">
        <v>0</v>
      </c>
      <c r="M2813" s="364"/>
      <c r="N2813" s="364"/>
    </row>
    <row r="2814" spans="2:14" s="358" customFormat="1" x14ac:dyDescent="0.2">
      <c r="B2814" s="305">
        <v>41394.388888888891</v>
      </c>
      <c r="C2814" s="117" t="s">
        <v>672</v>
      </c>
      <c r="D2814" s="117" t="s">
        <v>551</v>
      </c>
      <c r="E2814" s="116"/>
      <c r="F2814" s="348">
        <v>4</v>
      </c>
      <c r="G2814" s="348">
        <v>120</v>
      </c>
      <c r="H2814" s="348">
        <v>480</v>
      </c>
      <c r="I2814" s="355">
        <v>1.8587108678437211E-3</v>
      </c>
      <c r="J2814" s="355">
        <v>1.5489257232031008E-5</v>
      </c>
      <c r="K2814" s="355">
        <v>0</v>
      </c>
      <c r="M2814" s="364"/>
      <c r="N2814" s="364"/>
    </row>
    <row r="2815" spans="2:14" s="358" customFormat="1" x14ac:dyDescent="0.2">
      <c r="B2815" s="305">
        <v>41395.447916666664</v>
      </c>
      <c r="C2815" s="117" t="s">
        <v>628</v>
      </c>
      <c r="D2815" s="117" t="s">
        <v>554</v>
      </c>
      <c r="E2815" s="116"/>
      <c r="F2815" s="348">
        <v>23</v>
      </c>
      <c r="G2815" s="348">
        <v>55</v>
      </c>
      <c r="H2815" s="348">
        <v>1265</v>
      </c>
      <c r="I2815" s="355">
        <v>1.1007992759960493E-2</v>
      </c>
      <c r="J2815" s="355">
        <v>2.0014532290837261E-4</v>
      </c>
      <c r="K2815" s="355">
        <v>0</v>
      </c>
      <c r="M2815" s="364"/>
      <c r="N2815" s="364"/>
    </row>
    <row r="2816" spans="2:14" s="358" customFormat="1" x14ac:dyDescent="0.2">
      <c r="B2816" s="305">
        <v>41395.375694444447</v>
      </c>
      <c r="C2816" s="117" t="s">
        <v>627</v>
      </c>
      <c r="D2816" s="117" t="s">
        <v>554</v>
      </c>
      <c r="E2816" s="116"/>
      <c r="F2816" s="348">
        <v>20</v>
      </c>
      <c r="G2816" s="348">
        <v>234</v>
      </c>
      <c r="H2816" s="348">
        <v>4680</v>
      </c>
      <c r="I2816" s="355">
        <v>4.072522222657321E-2</v>
      </c>
      <c r="J2816" s="355">
        <v>1.7403941122467182E-4</v>
      </c>
      <c r="K2816" s="355">
        <v>0</v>
      </c>
      <c r="M2816" s="364"/>
      <c r="N2816" s="364"/>
    </row>
    <row r="2817" spans="2:14" s="358" customFormat="1" x14ac:dyDescent="0.2">
      <c r="B2817" s="305">
        <v>41395.375</v>
      </c>
      <c r="C2817" s="117" t="s">
        <v>702</v>
      </c>
      <c r="D2817" s="117" t="s">
        <v>554</v>
      </c>
      <c r="E2817" s="116"/>
      <c r="F2817" s="348">
        <v>781</v>
      </c>
      <c r="G2817" s="348">
        <v>115</v>
      </c>
      <c r="H2817" s="348">
        <v>89815</v>
      </c>
      <c r="I2817" s="355">
        <v>0.78156748595719505</v>
      </c>
      <c r="J2817" s="355">
        <v>6.7962390083234347E-3</v>
      </c>
      <c r="K2817" s="355">
        <v>0</v>
      </c>
      <c r="M2817" s="364"/>
      <c r="N2817" s="364"/>
    </row>
    <row r="2818" spans="2:14" s="358" customFormat="1" x14ac:dyDescent="0.2">
      <c r="B2818" s="305">
        <v>41395.402777777781</v>
      </c>
      <c r="C2818" s="117" t="s">
        <v>672</v>
      </c>
      <c r="D2818" s="117" t="s">
        <v>551</v>
      </c>
      <c r="E2818" s="116"/>
      <c r="F2818" s="348">
        <v>9</v>
      </c>
      <c r="G2818" s="348">
        <v>245</v>
      </c>
      <c r="H2818" s="348">
        <v>2205</v>
      </c>
      <c r="I2818" s="355">
        <v>8.5384530491570947E-3</v>
      </c>
      <c r="J2818" s="355">
        <v>3.4850828772069771E-5</v>
      </c>
      <c r="K2818" s="355">
        <v>0</v>
      </c>
      <c r="M2818" s="364"/>
      <c r="N2818" s="364"/>
    </row>
    <row r="2819" spans="2:14" s="358" customFormat="1" x14ac:dyDescent="0.2">
      <c r="B2819" s="305">
        <v>41393.534722222219</v>
      </c>
      <c r="C2819" s="117" t="s">
        <v>631</v>
      </c>
      <c r="D2819" s="117" t="s">
        <v>542</v>
      </c>
      <c r="E2819" s="116"/>
      <c r="F2819" s="348">
        <v>3</v>
      </c>
      <c r="G2819" s="348">
        <v>90</v>
      </c>
      <c r="H2819" s="348">
        <v>270</v>
      </c>
      <c r="I2819" s="355">
        <v>9.4054042756271138E-4</v>
      </c>
      <c r="J2819" s="355">
        <v>1.0450449195141237E-5</v>
      </c>
      <c r="K2819" s="355">
        <v>0</v>
      </c>
      <c r="M2819" s="364"/>
      <c r="N2819" s="364"/>
    </row>
    <row r="2820" spans="2:14" s="358" customFormat="1" x14ac:dyDescent="0.2">
      <c r="B2820" s="305">
        <v>41394.388888888891</v>
      </c>
      <c r="C2820" s="117" t="s">
        <v>631</v>
      </c>
      <c r="D2820" s="117" t="s">
        <v>542</v>
      </c>
      <c r="E2820" s="116"/>
      <c r="F2820" s="348">
        <v>1</v>
      </c>
      <c r="G2820" s="348">
        <v>150</v>
      </c>
      <c r="H2820" s="348">
        <v>150</v>
      </c>
      <c r="I2820" s="355">
        <v>5.2252245975706194E-4</v>
      </c>
      <c r="J2820" s="355">
        <v>3.4834830650470794E-6</v>
      </c>
      <c r="K2820" s="355">
        <v>0</v>
      </c>
      <c r="M2820" s="364"/>
      <c r="N2820" s="364"/>
    </row>
    <row r="2821" spans="2:14" s="358" customFormat="1" x14ac:dyDescent="0.2">
      <c r="B2821" s="305">
        <v>41394.378472222219</v>
      </c>
      <c r="C2821" s="117" t="s">
        <v>713</v>
      </c>
      <c r="D2821" s="117" t="s">
        <v>542</v>
      </c>
      <c r="E2821" s="116"/>
      <c r="F2821" s="348">
        <v>5</v>
      </c>
      <c r="G2821" s="348">
        <v>175</v>
      </c>
      <c r="H2821" s="348">
        <v>875</v>
      </c>
      <c r="I2821" s="355">
        <v>3.0480476819161944E-3</v>
      </c>
      <c r="J2821" s="355">
        <v>1.7417415325235398E-5</v>
      </c>
      <c r="K2821" s="355">
        <v>0</v>
      </c>
      <c r="M2821" s="364"/>
      <c r="N2821" s="364"/>
    </row>
    <row r="2822" spans="2:14" s="358" customFormat="1" x14ac:dyDescent="0.2">
      <c r="B2822" s="305">
        <v>41394.527777777781</v>
      </c>
      <c r="C2822" s="117" t="s">
        <v>631</v>
      </c>
      <c r="D2822" s="117" t="s">
        <v>542</v>
      </c>
      <c r="E2822" s="116"/>
      <c r="F2822" s="348">
        <v>2</v>
      </c>
      <c r="G2822" s="348">
        <v>100</v>
      </c>
      <c r="H2822" s="348">
        <v>200</v>
      </c>
      <c r="I2822" s="355">
        <v>6.9669661300941581E-4</v>
      </c>
      <c r="J2822" s="355">
        <v>6.9669661300941588E-6</v>
      </c>
      <c r="K2822" s="355">
        <v>0</v>
      </c>
      <c r="M2822" s="364"/>
      <c r="N2822" s="364"/>
    </row>
    <row r="2823" spans="2:14" s="358" customFormat="1" x14ac:dyDescent="0.2">
      <c r="B2823" s="305">
        <v>41396.40625</v>
      </c>
      <c r="C2823" s="117" t="s">
        <v>631</v>
      </c>
      <c r="D2823" s="117" t="s">
        <v>542</v>
      </c>
      <c r="E2823" s="116"/>
      <c r="F2823" s="348">
        <v>2</v>
      </c>
      <c r="G2823" s="348">
        <v>155</v>
      </c>
      <c r="H2823" s="348">
        <v>310</v>
      </c>
      <c r="I2823" s="355">
        <v>1.0798797501645947E-3</v>
      </c>
      <c r="J2823" s="355">
        <v>6.9669661300941588E-6</v>
      </c>
      <c r="K2823" s="355">
        <v>0</v>
      </c>
      <c r="M2823" s="364"/>
      <c r="N2823" s="364"/>
    </row>
    <row r="2824" spans="2:14" s="358" customFormat="1" x14ac:dyDescent="0.2">
      <c r="B2824" s="305">
        <v>41394.368055555555</v>
      </c>
      <c r="C2824" s="117" t="s">
        <v>625</v>
      </c>
      <c r="D2824" s="117" t="s">
        <v>551</v>
      </c>
      <c r="E2824" s="116"/>
      <c r="F2824" s="348">
        <v>8</v>
      </c>
      <c r="G2824" s="348">
        <v>370</v>
      </c>
      <c r="H2824" s="348">
        <v>2960</v>
      </c>
      <c r="I2824" s="355">
        <v>1.1462050351702948E-2</v>
      </c>
      <c r="J2824" s="355">
        <v>3.0978514464062016E-5</v>
      </c>
      <c r="K2824" s="355">
        <v>0</v>
      </c>
      <c r="M2824" s="364"/>
      <c r="N2824" s="364"/>
    </row>
    <row r="2825" spans="2:14" s="358" customFormat="1" x14ac:dyDescent="0.2">
      <c r="B2825" s="305">
        <v>41394.333333333336</v>
      </c>
      <c r="C2825" s="117" t="s">
        <v>625</v>
      </c>
      <c r="D2825" s="117" t="s">
        <v>551</v>
      </c>
      <c r="E2825" s="116"/>
      <c r="F2825" s="348">
        <v>538</v>
      </c>
      <c r="G2825" s="348">
        <v>463</v>
      </c>
      <c r="H2825" s="348">
        <v>249094</v>
      </c>
      <c r="I2825" s="355">
        <v>0.96457026023888304</v>
      </c>
      <c r="J2825" s="355">
        <v>2.0833050977081707E-3</v>
      </c>
      <c r="K2825" s="355">
        <v>0</v>
      </c>
      <c r="M2825" s="364"/>
      <c r="N2825" s="364"/>
    </row>
    <row r="2826" spans="2:14" s="358" customFormat="1" x14ac:dyDescent="0.2">
      <c r="B2826" s="305">
        <v>41395.413194444445</v>
      </c>
      <c r="C2826" s="117" t="s">
        <v>750</v>
      </c>
      <c r="D2826" s="117" t="s">
        <v>554</v>
      </c>
      <c r="E2826" s="116"/>
      <c r="F2826" s="348">
        <v>142</v>
      </c>
      <c r="G2826" s="348">
        <v>239</v>
      </c>
      <c r="H2826" s="348">
        <v>33938</v>
      </c>
      <c r="I2826" s="355">
        <v>0.29532747690714561</v>
      </c>
      <c r="J2826" s="355">
        <v>1.23567981969517E-3</v>
      </c>
      <c r="K2826" s="355">
        <v>0</v>
      </c>
      <c r="M2826" s="364"/>
      <c r="N2826" s="364"/>
    </row>
    <row r="2827" spans="2:14" s="358" customFormat="1" x14ac:dyDescent="0.2">
      <c r="B2827" s="305">
        <v>41396.40902777778</v>
      </c>
      <c r="C2827" s="117" t="s">
        <v>598</v>
      </c>
      <c r="D2827" s="117" t="s">
        <v>551</v>
      </c>
      <c r="E2827" s="116"/>
      <c r="F2827" s="348">
        <v>240</v>
      </c>
      <c r="G2827" s="348">
        <v>262</v>
      </c>
      <c r="H2827" s="348">
        <v>62880</v>
      </c>
      <c r="I2827" s="355">
        <v>0.24349112368752746</v>
      </c>
      <c r="J2827" s="355">
        <v>9.2935543392186056E-4</v>
      </c>
      <c r="K2827" s="355">
        <v>0</v>
      </c>
      <c r="M2827" s="364"/>
      <c r="N2827" s="364"/>
    </row>
    <row r="2828" spans="2:14" s="358" customFormat="1" x14ac:dyDescent="0.2">
      <c r="B2828" s="305">
        <v>41395.342361111114</v>
      </c>
      <c r="C2828" s="117" t="s">
        <v>643</v>
      </c>
      <c r="D2828" s="117" t="s">
        <v>551</v>
      </c>
      <c r="E2828" s="116"/>
      <c r="F2828" s="348">
        <v>81</v>
      </c>
      <c r="G2828" s="348">
        <v>325</v>
      </c>
      <c r="H2828" s="348">
        <v>26325</v>
      </c>
      <c r="I2828" s="355">
        <v>0.10193867415830409</v>
      </c>
      <c r="J2828" s="355">
        <v>3.1365745894862792E-4</v>
      </c>
      <c r="K2828" s="355">
        <v>0</v>
      </c>
      <c r="M2828" s="364"/>
      <c r="N2828" s="364"/>
    </row>
    <row r="2829" spans="2:14" s="358" customFormat="1" x14ac:dyDescent="0.2">
      <c r="B2829" s="305">
        <v>41396.381944444445</v>
      </c>
      <c r="C2829" s="117" t="s">
        <v>701</v>
      </c>
      <c r="D2829" s="117" t="s">
        <v>551</v>
      </c>
      <c r="E2829" s="116"/>
      <c r="F2829" s="348">
        <v>103</v>
      </c>
      <c r="G2829" s="348">
        <v>270</v>
      </c>
      <c r="H2829" s="348">
        <v>27810</v>
      </c>
      <c r="I2829" s="355">
        <v>0.10768906090569559</v>
      </c>
      <c r="J2829" s="355">
        <v>3.9884837372479849E-4</v>
      </c>
      <c r="K2829" s="355">
        <v>0</v>
      </c>
      <c r="M2829" s="364"/>
      <c r="N2829" s="364"/>
    </row>
    <row r="2830" spans="2:14" s="358" customFormat="1" x14ac:dyDescent="0.2">
      <c r="B2830" s="305">
        <v>41396.381944444445</v>
      </c>
      <c r="C2830" s="117" t="s">
        <v>701</v>
      </c>
      <c r="D2830" s="117" t="s">
        <v>551</v>
      </c>
      <c r="E2830" s="116"/>
      <c r="F2830" s="348">
        <v>103</v>
      </c>
      <c r="G2830" s="348">
        <v>440</v>
      </c>
      <c r="H2830" s="348">
        <v>45320</v>
      </c>
      <c r="I2830" s="355">
        <v>0.17549328443891135</v>
      </c>
      <c r="J2830" s="355">
        <v>3.9884837372479849E-4</v>
      </c>
      <c r="K2830" s="355">
        <v>0</v>
      </c>
      <c r="M2830" s="364"/>
      <c r="N2830" s="364"/>
    </row>
    <row r="2831" spans="2:14" s="358" customFormat="1" x14ac:dyDescent="0.2">
      <c r="B2831" s="305">
        <v>41395.375</v>
      </c>
      <c r="C2831" s="117" t="s">
        <v>659</v>
      </c>
      <c r="D2831" s="117" t="s">
        <v>551</v>
      </c>
      <c r="E2831" s="116"/>
      <c r="F2831" s="348">
        <v>8</v>
      </c>
      <c r="G2831" s="348">
        <v>168</v>
      </c>
      <c r="H2831" s="348">
        <v>1344</v>
      </c>
      <c r="I2831" s="355">
        <v>5.2043904299624195E-3</v>
      </c>
      <c r="J2831" s="355">
        <v>3.0978514464062016E-5</v>
      </c>
      <c r="K2831" s="355">
        <v>0</v>
      </c>
      <c r="M2831" s="364"/>
      <c r="N2831" s="364"/>
    </row>
    <row r="2832" spans="2:14" s="358" customFormat="1" x14ac:dyDescent="0.2">
      <c r="B2832" s="305">
        <v>41394.451388888891</v>
      </c>
      <c r="C2832" s="117" t="s">
        <v>621</v>
      </c>
      <c r="D2832" s="117" t="s">
        <v>554</v>
      </c>
      <c r="E2832" s="116"/>
      <c r="F2832" s="348">
        <v>79</v>
      </c>
      <c r="G2832" s="348">
        <v>150</v>
      </c>
      <c r="H2832" s="348">
        <v>11850</v>
      </c>
      <c r="I2832" s="355">
        <v>0.10311835115061806</v>
      </c>
      <c r="J2832" s="355">
        <v>6.8745567433745373E-4</v>
      </c>
      <c r="K2832" s="355">
        <v>0</v>
      </c>
      <c r="M2832" s="364"/>
      <c r="N2832" s="364"/>
    </row>
    <row r="2833" spans="2:14" s="358" customFormat="1" x14ac:dyDescent="0.2">
      <c r="B2833" s="305">
        <v>41396.388888888891</v>
      </c>
      <c r="C2833" s="117" t="s">
        <v>628</v>
      </c>
      <c r="D2833" s="117" t="s">
        <v>554</v>
      </c>
      <c r="E2833" s="116"/>
      <c r="F2833" s="348">
        <v>5</v>
      </c>
      <c r="G2833" s="348">
        <v>210</v>
      </c>
      <c r="H2833" s="348">
        <v>1050</v>
      </c>
      <c r="I2833" s="355">
        <v>9.1370690892952702E-3</v>
      </c>
      <c r="J2833" s="355">
        <v>4.3509852806167955E-5</v>
      </c>
      <c r="K2833" s="355">
        <v>0</v>
      </c>
      <c r="M2833" s="364"/>
      <c r="N2833" s="364"/>
    </row>
    <row r="2834" spans="2:14" s="358" customFormat="1" x14ac:dyDescent="0.2">
      <c r="B2834" s="305">
        <v>41395.392361111109</v>
      </c>
      <c r="C2834" s="117" t="s">
        <v>676</v>
      </c>
      <c r="D2834" s="117" t="s">
        <v>554</v>
      </c>
      <c r="E2834" s="116"/>
      <c r="F2834" s="348">
        <v>200</v>
      </c>
      <c r="G2834" s="348">
        <v>425</v>
      </c>
      <c r="H2834" s="348">
        <v>85000</v>
      </c>
      <c r="I2834" s="355">
        <v>0.73966749770485529</v>
      </c>
      <c r="J2834" s="355">
        <v>1.7403941122467184E-3</v>
      </c>
      <c r="K2834" s="355">
        <v>0</v>
      </c>
      <c r="M2834" s="364"/>
      <c r="N2834" s="364"/>
    </row>
    <row r="2835" spans="2:14" s="358" customFormat="1" x14ac:dyDescent="0.2">
      <c r="B2835" s="305">
        <v>41396.375138888892</v>
      </c>
      <c r="C2835" s="117" t="s">
        <v>602</v>
      </c>
      <c r="D2835" s="117" t="s">
        <v>542</v>
      </c>
      <c r="E2835" s="116"/>
      <c r="F2835" s="348">
        <v>80</v>
      </c>
      <c r="G2835" s="348">
        <v>209</v>
      </c>
      <c r="H2835" s="348">
        <v>16720</v>
      </c>
      <c r="I2835" s="355">
        <v>5.8243836847587167E-2</v>
      </c>
      <c r="J2835" s="355">
        <v>2.7867864520376637E-4</v>
      </c>
      <c r="K2835" s="355">
        <v>0</v>
      </c>
      <c r="M2835" s="364"/>
      <c r="N2835" s="364"/>
    </row>
    <row r="2836" spans="2:14" s="358" customFormat="1" x14ac:dyDescent="0.2">
      <c r="B2836" s="305">
        <v>41395.375</v>
      </c>
      <c r="C2836" s="117" t="s">
        <v>676</v>
      </c>
      <c r="D2836" s="117" t="s">
        <v>554</v>
      </c>
      <c r="E2836" s="116"/>
      <c r="F2836" s="348">
        <v>257</v>
      </c>
      <c r="G2836" s="348">
        <v>290</v>
      </c>
      <c r="H2836" s="348">
        <v>74530</v>
      </c>
      <c r="I2836" s="355">
        <v>0.64855786592873954</v>
      </c>
      <c r="J2836" s="355">
        <v>2.2364064342370329E-3</v>
      </c>
      <c r="K2836" s="355">
        <v>0</v>
      </c>
      <c r="M2836" s="364"/>
      <c r="N2836" s="364"/>
    </row>
    <row r="2837" spans="2:14" s="358" customFormat="1" x14ac:dyDescent="0.2">
      <c r="B2837" s="305">
        <v>41395.388888888891</v>
      </c>
      <c r="C2837" s="117" t="s">
        <v>590</v>
      </c>
      <c r="D2837" s="117" t="s">
        <v>551</v>
      </c>
      <c r="E2837" s="116"/>
      <c r="F2837" s="348">
        <v>76</v>
      </c>
      <c r="G2837" s="348">
        <v>175</v>
      </c>
      <c r="H2837" s="348">
        <v>13300</v>
      </c>
      <c r="I2837" s="355">
        <v>5.1501780296503104E-2</v>
      </c>
      <c r="J2837" s="355">
        <v>2.9429588740858918E-4</v>
      </c>
      <c r="K2837" s="355">
        <v>0</v>
      </c>
      <c r="M2837" s="364"/>
      <c r="N2837" s="364"/>
    </row>
    <row r="2838" spans="2:14" s="358" customFormat="1" x14ac:dyDescent="0.2">
      <c r="B2838" s="305">
        <v>41394.357638888891</v>
      </c>
      <c r="C2838" s="117" t="s">
        <v>638</v>
      </c>
      <c r="D2838" s="117" t="s">
        <v>554</v>
      </c>
      <c r="E2838" s="116"/>
      <c r="F2838" s="348">
        <v>27</v>
      </c>
      <c r="G2838" s="348">
        <v>345</v>
      </c>
      <c r="H2838" s="348">
        <v>9315</v>
      </c>
      <c r="I2838" s="355">
        <v>8.1058855777890904E-2</v>
      </c>
      <c r="J2838" s="355">
        <v>2.3495320515330698E-4</v>
      </c>
      <c r="K2838" s="355">
        <v>0</v>
      </c>
      <c r="M2838" s="364"/>
      <c r="N2838" s="364"/>
    </row>
    <row r="2839" spans="2:14" s="358" customFormat="1" x14ac:dyDescent="0.2">
      <c r="B2839" s="305">
        <v>41394.418055555558</v>
      </c>
      <c r="C2839" s="117" t="s">
        <v>707</v>
      </c>
      <c r="D2839" s="117" t="s">
        <v>554</v>
      </c>
      <c r="E2839" s="116"/>
      <c r="F2839" s="348">
        <v>10</v>
      </c>
      <c r="G2839" s="348">
        <v>36</v>
      </c>
      <c r="H2839" s="348">
        <v>360</v>
      </c>
      <c r="I2839" s="355">
        <v>3.1327094020440929E-3</v>
      </c>
      <c r="J2839" s="355">
        <v>8.701970561233591E-5</v>
      </c>
      <c r="K2839" s="355">
        <v>0</v>
      </c>
      <c r="M2839" s="364"/>
      <c r="N2839" s="364"/>
    </row>
    <row r="2840" spans="2:14" s="358" customFormat="1" x14ac:dyDescent="0.2">
      <c r="B2840" s="305">
        <v>41394.541666666664</v>
      </c>
      <c r="C2840" s="117" t="s">
        <v>707</v>
      </c>
      <c r="D2840" s="117" t="s">
        <v>554</v>
      </c>
      <c r="E2840" s="116"/>
      <c r="F2840" s="348">
        <v>1</v>
      </c>
      <c r="G2840" s="348">
        <v>50</v>
      </c>
      <c r="H2840" s="348">
        <v>50</v>
      </c>
      <c r="I2840" s="355">
        <v>4.3509852806167959E-4</v>
      </c>
      <c r="J2840" s="355">
        <v>8.7019705612335906E-6</v>
      </c>
      <c r="K2840" s="355">
        <v>0</v>
      </c>
      <c r="M2840" s="364"/>
      <c r="N2840" s="364"/>
    </row>
    <row r="2841" spans="2:14" s="358" customFormat="1" x14ac:dyDescent="0.2">
      <c r="B2841" s="305">
        <v>41394.458333333336</v>
      </c>
      <c r="C2841" s="117" t="s">
        <v>707</v>
      </c>
      <c r="D2841" s="117" t="s">
        <v>554</v>
      </c>
      <c r="E2841" s="116"/>
      <c r="F2841" s="348">
        <v>1</v>
      </c>
      <c r="G2841" s="348">
        <v>30</v>
      </c>
      <c r="H2841" s="348">
        <v>30</v>
      </c>
      <c r="I2841" s="355">
        <v>2.6105911683700774E-4</v>
      </c>
      <c r="J2841" s="355">
        <v>8.7019705612335906E-6</v>
      </c>
      <c r="K2841" s="355">
        <v>0</v>
      </c>
      <c r="M2841" s="364"/>
      <c r="N2841" s="364"/>
    </row>
    <row r="2842" spans="2:14" s="358" customFormat="1" x14ac:dyDescent="0.2">
      <c r="B2842" s="305">
        <v>41394.416666666664</v>
      </c>
      <c r="C2842" s="117" t="s">
        <v>707</v>
      </c>
      <c r="D2842" s="117" t="s">
        <v>554</v>
      </c>
      <c r="E2842" s="116"/>
      <c r="F2842" s="348">
        <v>7</v>
      </c>
      <c r="G2842" s="348">
        <v>43</v>
      </c>
      <c r="H2842" s="348">
        <v>301</v>
      </c>
      <c r="I2842" s="355">
        <v>2.6192931389313109E-3</v>
      </c>
      <c r="J2842" s="355">
        <v>6.0913793928635139E-5</v>
      </c>
      <c r="K2842" s="355">
        <v>0</v>
      </c>
      <c r="M2842" s="364"/>
      <c r="N2842" s="364"/>
    </row>
    <row r="2843" spans="2:14" s="358" customFormat="1" x14ac:dyDescent="0.2">
      <c r="B2843" s="305">
        <v>41394.357638888891</v>
      </c>
      <c r="C2843" s="117" t="s">
        <v>726</v>
      </c>
      <c r="D2843" s="117" t="s">
        <v>554</v>
      </c>
      <c r="E2843" s="116"/>
      <c r="F2843" s="348">
        <v>223</v>
      </c>
      <c r="G2843" s="348">
        <v>300</v>
      </c>
      <c r="H2843" s="348">
        <v>66900</v>
      </c>
      <c r="I2843" s="355">
        <v>0.58216183054652726</v>
      </c>
      <c r="J2843" s="355">
        <v>1.9405394351550908E-3</v>
      </c>
      <c r="K2843" s="355">
        <v>0</v>
      </c>
      <c r="M2843" s="364"/>
      <c r="N2843" s="364"/>
    </row>
    <row r="2844" spans="2:14" s="358" customFormat="1" x14ac:dyDescent="0.2">
      <c r="B2844" s="305">
        <v>41394.357638888891</v>
      </c>
      <c r="C2844" s="117" t="s">
        <v>726</v>
      </c>
      <c r="D2844" s="117" t="s">
        <v>554</v>
      </c>
      <c r="E2844" s="116"/>
      <c r="F2844" s="348">
        <v>61</v>
      </c>
      <c r="G2844" s="348">
        <v>300</v>
      </c>
      <c r="H2844" s="348">
        <v>18300</v>
      </c>
      <c r="I2844" s="355">
        <v>0.15924606127057472</v>
      </c>
      <c r="J2844" s="355">
        <v>5.3082020423524904E-4</v>
      </c>
      <c r="K2844" s="355">
        <v>0</v>
      </c>
      <c r="M2844" s="364"/>
      <c r="N2844" s="364"/>
    </row>
    <row r="2845" spans="2:14" s="358" customFormat="1" x14ac:dyDescent="0.2">
      <c r="B2845" s="305">
        <v>41394.392361111109</v>
      </c>
      <c r="C2845" s="117" t="s">
        <v>595</v>
      </c>
      <c r="D2845" s="117" t="s">
        <v>554</v>
      </c>
      <c r="E2845" s="116"/>
      <c r="F2845" s="348">
        <v>386</v>
      </c>
      <c r="G2845" s="348">
        <v>276</v>
      </c>
      <c r="H2845" s="348">
        <v>106536</v>
      </c>
      <c r="I2845" s="355">
        <v>0.9270731357115819</v>
      </c>
      <c r="J2845" s="355">
        <v>3.3589606366361663E-3</v>
      </c>
      <c r="K2845" s="355">
        <v>0</v>
      </c>
      <c r="M2845" s="364"/>
      <c r="N2845" s="364"/>
    </row>
    <row r="2846" spans="2:14" s="358" customFormat="1" x14ac:dyDescent="0.2">
      <c r="B2846" s="305">
        <v>41396.375</v>
      </c>
      <c r="C2846" s="117" t="s">
        <v>609</v>
      </c>
      <c r="D2846" s="117" t="s">
        <v>554</v>
      </c>
      <c r="E2846" s="116"/>
      <c r="F2846" s="348">
        <v>44</v>
      </c>
      <c r="G2846" s="348">
        <v>290</v>
      </c>
      <c r="H2846" s="348">
        <v>12760</v>
      </c>
      <c r="I2846" s="355">
        <v>0.11103714436134063</v>
      </c>
      <c r="J2846" s="355">
        <v>3.8288670469427801E-4</v>
      </c>
      <c r="K2846" s="355">
        <v>0</v>
      </c>
      <c r="M2846" s="364"/>
      <c r="N2846" s="364"/>
    </row>
    <row r="2847" spans="2:14" s="358" customFormat="1" x14ac:dyDescent="0.2">
      <c r="B2847" s="305">
        <v>41394.506944444445</v>
      </c>
      <c r="C2847" s="117" t="s">
        <v>707</v>
      </c>
      <c r="D2847" s="117" t="s">
        <v>554</v>
      </c>
      <c r="E2847" s="116"/>
      <c r="F2847" s="348">
        <v>11</v>
      </c>
      <c r="G2847" s="348">
        <v>55</v>
      </c>
      <c r="H2847" s="348">
        <v>605</v>
      </c>
      <c r="I2847" s="355">
        <v>5.2646921895463227E-3</v>
      </c>
      <c r="J2847" s="355">
        <v>9.5721676173569502E-5</v>
      </c>
      <c r="K2847" s="355">
        <v>0</v>
      </c>
      <c r="M2847" s="364"/>
      <c r="N2847" s="364"/>
    </row>
    <row r="2848" spans="2:14" s="358" customFormat="1" x14ac:dyDescent="0.2">
      <c r="B2848" s="305">
        <v>41394.569444444445</v>
      </c>
      <c r="C2848" s="117" t="s">
        <v>707</v>
      </c>
      <c r="D2848" s="117" t="s">
        <v>554</v>
      </c>
      <c r="E2848" s="116"/>
      <c r="F2848" s="348">
        <v>2</v>
      </c>
      <c r="G2848" s="348">
        <v>55</v>
      </c>
      <c r="H2848" s="348">
        <v>110</v>
      </c>
      <c r="I2848" s="355">
        <v>9.5721676173569502E-4</v>
      </c>
      <c r="J2848" s="355">
        <v>1.7403941122467181E-5</v>
      </c>
      <c r="K2848" s="355">
        <v>0</v>
      </c>
      <c r="M2848" s="364"/>
      <c r="N2848" s="364"/>
    </row>
    <row r="2849" spans="2:14" s="358" customFormat="1" x14ac:dyDescent="0.2">
      <c r="B2849" s="305">
        <v>41394.395833333336</v>
      </c>
      <c r="C2849" s="117" t="s">
        <v>673</v>
      </c>
      <c r="D2849" s="117" t="s">
        <v>554</v>
      </c>
      <c r="E2849" s="116"/>
      <c r="F2849" s="348">
        <v>8</v>
      </c>
      <c r="G2849" s="348">
        <v>260</v>
      </c>
      <c r="H2849" s="348">
        <v>2080</v>
      </c>
      <c r="I2849" s="355">
        <v>1.8100098767365871E-2</v>
      </c>
      <c r="J2849" s="355">
        <v>6.9615764489868725E-5</v>
      </c>
      <c r="K2849" s="355">
        <v>0</v>
      </c>
      <c r="M2849" s="364"/>
      <c r="N2849" s="364"/>
    </row>
    <row r="2850" spans="2:14" s="358" customFormat="1" x14ac:dyDescent="0.2">
      <c r="B2850" s="305">
        <v>41395.375</v>
      </c>
      <c r="C2850" s="117" t="s">
        <v>722</v>
      </c>
      <c r="D2850" s="117" t="s">
        <v>542</v>
      </c>
      <c r="E2850" s="116"/>
      <c r="F2850" s="348">
        <v>57</v>
      </c>
      <c r="G2850" s="348">
        <v>60</v>
      </c>
      <c r="H2850" s="348">
        <v>3420</v>
      </c>
      <c r="I2850" s="355">
        <v>1.1913512082461011E-2</v>
      </c>
      <c r="J2850" s="355">
        <v>1.9855853470768353E-4</v>
      </c>
      <c r="K2850" s="355">
        <v>0</v>
      </c>
      <c r="M2850" s="364"/>
      <c r="N2850" s="364"/>
    </row>
    <row r="2851" spans="2:14" s="358" customFormat="1" x14ac:dyDescent="0.2">
      <c r="B2851" s="305">
        <v>41395.569444444445</v>
      </c>
      <c r="C2851" s="117" t="s">
        <v>590</v>
      </c>
      <c r="D2851" s="117" t="s">
        <v>551</v>
      </c>
      <c r="E2851" s="116"/>
      <c r="F2851" s="348">
        <v>14</v>
      </c>
      <c r="G2851" s="348">
        <v>80</v>
      </c>
      <c r="H2851" s="348">
        <v>1120</v>
      </c>
      <c r="I2851" s="355">
        <v>4.336992024968683E-3</v>
      </c>
      <c r="J2851" s="355">
        <v>5.421240031210853E-5</v>
      </c>
      <c r="K2851" s="355">
        <v>0</v>
      </c>
      <c r="M2851" s="364"/>
      <c r="N2851" s="364"/>
    </row>
    <row r="2852" spans="2:14" s="358" customFormat="1" x14ac:dyDescent="0.2">
      <c r="B2852" s="305">
        <v>41396.375</v>
      </c>
      <c r="C2852" s="117" t="s">
        <v>611</v>
      </c>
      <c r="D2852" s="117" t="s">
        <v>551</v>
      </c>
      <c r="E2852" s="116"/>
      <c r="F2852" s="348">
        <v>68</v>
      </c>
      <c r="G2852" s="348">
        <v>300</v>
      </c>
      <c r="H2852" s="348">
        <v>20400</v>
      </c>
      <c r="I2852" s="355">
        <v>7.8995211883358146E-2</v>
      </c>
      <c r="J2852" s="355">
        <v>2.6331737294452715E-4</v>
      </c>
      <c r="K2852" s="355">
        <v>0</v>
      </c>
      <c r="M2852" s="364"/>
      <c r="N2852" s="364"/>
    </row>
    <row r="2853" spans="2:14" s="358" customFormat="1" x14ac:dyDescent="0.2">
      <c r="B2853" s="305">
        <v>41395.513888888891</v>
      </c>
      <c r="C2853" s="117" t="s">
        <v>707</v>
      </c>
      <c r="D2853" s="117" t="s">
        <v>554</v>
      </c>
      <c r="E2853" s="116"/>
      <c r="F2853" s="348">
        <v>4</v>
      </c>
      <c r="G2853" s="348">
        <v>47</v>
      </c>
      <c r="H2853" s="348">
        <v>188</v>
      </c>
      <c r="I2853" s="355">
        <v>1.6359704655119151E-3</v>
      </c>
      <c r="J2853" s="355">
        <v>3.4807882244934363E-5</v>
      </c>
      <c r="K2853" s="355">
        <v>0</v>
      </c>
      <c r="M2853" s="364"/>
      <c r="N2853" s="364"/>
    </row>
    <row r="2854" spans="2:14" s="358" customFormat="1" x14ac:dyDescent="0.2">
      <c r="B2854" s="305">
        <v>41395.340277777781</v>
      </c>
      <c r="C2854" s="117" t="s">
        <v>707</v>
      </c>
      <c r="D2854" s="117" t="s">
        <v>554</v>
      </c>
      <c r="E2854" s="116"/>
      <c r="F2854" s="348">
        <v>3</v>
      </c>
      <c r="G2854" s="348">
        <v>35</v>
      </c>
      <c r="H2854" s="348">
        <v>105</v>
      </c>
      <c r="I2854" s="355">
        <v>9.1370690892952704E-4</v>
      </c>
      <c r="J2854" s="355">
        <v>2.6105911683700774E-5</v>
      </c>
      <c r="K2854" s="355">
        <v>0</v>
      </c>
      <c r="M2854" s="364"/>
      <c r="N2854" s="364"/>
    </row>
    <row r="2855" spans="2:14" s="358" customFormat="1" x14ac:dyDescent="0.2">
      <c r="B2855" s="305">
        <v>41394.385416666664</v>
      </c>
      <c r="C2855" s="117" t="s">
        <v>621</v>
      </c>
      <c r="D2855" s="117" t="s">
        <v>554</v>
      </c>
      <c r="E2855" s="116"/>
      <c r="F2855" s="348">
        <v>62</v>
      </c>
      <c r="G2855" s="348">
        <v>140</v>
      </c>
      <c r="H2855" s="348">
        <v>8680</v>
      </c>
      <c r="I2855" s="355">
        <v>7.5533104471507573E-2</v>
      </c>
      <c r="J2855" s="355">
        <v>5.395221747964827E-4</v>
      </c>
      <c r="K2855" s="355">
        <v>0</v>
      </c>
      <c r="M2855" s="364"/>
      <c r="N2855" s="364"/>
    </row>
    <row r="2856" spans="2:14" s="358" customFormat="1" x14ac:dyDescent="0.2">
      <c r="B2856" s="305">
        <v>41396.378472222219</v>
      </c>
      <c r="C2856" s="117" t="s">
        <v>641</v>
      </c>
      <c r="D2856" s="117" t="s">
        <v>551</v>
      </c>
      <c r="E2856" s="116"/>
      <c r="F2856" s="348">
        <v>46</v>
      </c>
      <c r="G2856" s="348">
        <v>475</v>
      </c>
      <c r="H2856" s="348">
        <v>21850</v>
      </c>
      <c r="I2856" s="355">
        <v>8.4610067629969393E-2</v>
      </c>
      <c r="J2856" s="355">
        <v>1.781264581683566E-4</v>
      </c>
      <c r="K2856" s="355">
        <v>0</v>
      </c>
      <c r="M2856" s="364"/>
      <c r="N2856" s="364"/>
    </row>
    <row r="2857" spans="2:14" s="358" customFormat="1" x14ac:dyDescent="0.2">
      <c r="B2857" s="305">
        <v>41396.422222222223</v>
      </c>
      <c r="C2857" s="117" t="s">
        <v>630</v>
      </c>
      <c r="D2857" s="117" t="s">
        <v>554</v>
      </c>
      <c r="E2857" s="116"/>
      <c r="F2857" s="348">
        <v>72</v>
      </c>
      <c r="G2857" s="348">
        <v>132</v>
      </c>
      <c r="H2857" s="348">
        <v>9504</v>
      </c>
      <c r="I2857" s="355">
        <v>8.2703528213964053E-2</v>
      </c>
      <c r="J2857" s="355">
        <v>6.2654188040881854E-4</v>
      </c>
      <c r="K2857" s="355">
        <v>0</v>
      </c>
      <c r="M2857" s="364"/>
      <c r="N2857" s="364"/>
    </row>
    <row r="2858" spans="2:14" s="358" customFormat="1" x14ac:dyDescent="0.2">
      <c r="B2858" s="305">
        <v>41396.395833333336</v>
      </c>
      <c r="C2858" s="117" t="s">
        <v>634</v>
      </c>
      <c r="D2858" s="117" t="s">
        <v>542</v>
      </c>
      <c r="E2858" s="116"/>
      <c r="F2858" s="348">
        <v>12</v>
      </c>
      <c r="G2858" s="348">
        <v>60</v>
      </c>
      <c r="H2858" s="348">
        <v>720</v>
      </c>
      <c r="I2858" s="355">
        <v>2.5081078068338969E-3</v>
      </c>
      <c r="J2858" s="355">
        <v>4.180179678056495E-5</v>
      </c>
      <c r="K2858" s="355">
        <v>0</v>
      </c>
      <c r="M2858" s="364"/>
      <c r="N2858" s="364"/>
    </row>
    <row r="2859" spans="2:14" s="358" customFormat="1" x14ac:dyDescent="0.2">
      <c r="B2859" s="305">
        <v>41396.375</v>
      </c>
      <c r="C2859" s="117" t="s">
        <v>634</v>
      </c>
      <c r="D2859" s="117" t="s">
        <v>542</v>
      </c>
      <c r="E2859" s="116"/>
      <c r="F2859" s="348">
        <v>135</v>
      </c>
      <c r="G2859" s="348">
        <v>207</v>
      </c>
      <c r="H2859" s="348">
        <v>27945</v>
      </c>
      <c r="I2859" s="355">
        <v>9.7345934252740629E-2</v>
      </c>
      <c r="J2859" s="355">
        <v>4.7027021378135569E-4</v>
      </c>
      <c r="K2859" s="355">
        <v>0</v>
      </c>
      <c r="M2859" s="364"/>
      <c r="N2859" s="364"/>
    </row>
    <row r="2860" spans="2:14" s="358" customFormat="1" x14ac:dyDescent="0.2">
      <c r="B2860" s="305">
        <v>41392.354166666664</v>
      </c>
      <c r="C2860" s="117" t="s">
        <v>597</v>
      </c>
      <c r="D2860" s="117" t="s">
        <v>551</v>
      </c>
      <c r="E2860" s="116"/>
      <c r="F2860" s="348">
        <v>1</v>
      </c>
      <c r="G2860" s="348">
        <v>55</v>
      </c>
      <c r="H2860" s="348">
        <v>55</v>
      </c>
      <c r="I2860" s="355">
        <v>2.1297728694042638E-4</v>
      </c>
      <c r="J2860" s="355">
        <v>3.872314308007752E-6</v>
      </c>
      <c r="K2860" s="355">
        <v>0</v>
      </c>
      <c r="M2860" s="364"/>
      <c r="N2860" s="364"/>
    </row>
    <row r="2861" spans="2:14" s="358" customFormat="1" x14ac:dyDescent="0.2">
      <c r="B2861" s="305">
        <v>41392.423611111109</v>
      </c>
      <c r="C2861" s="117" t="s">
        <v>597</v>
      </c>
      <c r="D2861" s="117" t="s">
        <v>551</v>
      </c>
      <c r="E2861" s="116"/>
      <c r="F2861" s="348">
        <v>1</v>
      </c>
      <c r="G2861" s="348">
        <v>153</v>
      </c>
      <c r="H2861" s="348">
        <v>153</v>
      </c>
      <c r="I2861" s="355">
        <v>5.9246408912518608E-4</v>
      </c>
      <c r="J2861" s="355">
        <v>3.872314308007752E-6</v>
      </c>
      <c r="K2861" s="355">
        <v>0</v>
      </c>
      <c r="M2861" s="364"/>
      <c r="N2861" s="364"/>
    </row>
    <row r="2862" spans="2:14" s="358" customFormat="1" x14ac:dyDescent="0.2">
      <c r="B2862" s="305">
        <v>41392.4375</v>
      </c>
      <c r="C2862" s="117" t="s">
        <v>597</v>
      </c>
      <c r="D2862" s="117" t="s">
        <v>551</v>
      </c>
      <c r="E2862" s="116"/>
      <c r="F2862" s="348">
        <v>2</v>
      </c>
      <c r="G2862" s="348">
        <v>108</v>
      </c>
      <c r="H2862" s="348">
        <v>216</v>
      </c>
      <c r="I2862" s="355">
        <v>8.3641989052967455E-4</v>
      </c>
      <c r="J2862" s="355">
        <v>7.7446286160155041E-6</v>
      </c>
      <c r="K2862" s="355">
        <v>0</v>
      </c>
      <c r="M2862" s="364"/>
      <c r="N2862" s="364"/>
    </row>
    <row r="2863" spans="2:14" s="358" customFormat="1" x14ac:dyDescent="0.2">
      <c r="B2863" s="305">
        <v>41395.416666666664</v>
      </c>
      <c r="C2863" s="117" t="s">
        <v>637</v>
      </c>
      <c r="D2863" s="117" t="s">
        <v>554</v>
      </c>
      <c r="E2863" s="116"/>
      <c r="F2863" s="348">
        <v>2</v>
      </c>
      <c r="G2863" s="348">
        <v>60</v>
      </c>
      <c r="H2863" s="348">
        <v>120</v>
      </c>
      <c r="I2863" s="355">
        <v>1.044236467348031E-3</v>
      </c>
      <c r="J2863" s="355">
        <v>1.7403941122467181E-5</v>
      </c>
      <c r="K2863" s="355">
        <v>0</v>
      </c>
      <c r="M2863" s="364"/>
      <c r="N2863" s="364"/>
    </row>
    <row r="2864" spans="2:14" s="358" customFormat="1" x14ac:dyDescent="0.2">
      <c r="B2864" s="305">
        <v>41395.473611111112</v>
      </c>
      <c r="C2864" s="117" t="s">
        <v>637</v>
      </c>
      <c r="D2864" s="117" t="s">
        <v>554</v>
      </c>
      <c r="E2864" s="116"/>
      <c r="F2864" s="348">
        <v>6</v>
      </c>
      <c r="G2864" s="348">
        <v>143</v>
      </c>
      <c r="H2864" s="348">
        <v>858</v>
      </c>
      <c r="I2864" s="355">
        <v>7.4662907415384214E-3</v>
      </c>
      <c r="J2864" s="355">
        <v>5.2211823367401547E-5</v>
      </c>
      <c r="K2864" s="355">
        <v>0</v>
      </c>
      <c r="M2864" s="364"/>
      <c r="N2864" s="364"/>
    </row>
    <row r="2865" spans="2:14" s="358" customFormat="1" x14ac:dyDescent="0.2">
      <c r="B2865" s="305">
        <v>41393.460416666669</v>
      </c>
      <c r="C2865" s="117" t="s">
        <v>578</v>
      </c>
      <c r="D2865" s="117" t="s">
        <v>542</v>
      </c>
      <c r="E2865" s="116"/>
      <c r="F2865" s="348">
        <v>1</v>
      </c>
      <c r="G2865" s="348">
        <v>237</v>
      </c>
      <c r="H2865" s="348">
        <v>237</v>
      </c>
      <c r="I2865" s="355">
        <v>8.2558548641615778E-4</v>
      </c>
      <c r="J2865" s="355">
        <v>3.4834830650470794E-6</v>
      </c>
      <c r="K2865" s="355">
        <v>0</v>
      </c>
      <c r="M2865" s="364"/>
      <c r="N2865" s="364"/>
    </row>
    <row r="2866" spans="2:14" s="358" customFormat="1" x14ac:dyDescent="0.2">
      <c r="B2866" s="305">
        <v>41395.388888888891</v>
      </c>
      <c r="C2866" s="117" t="s">
        <v>625</v>
      </c>
      <c r="D2866" s="117" t="s">
        <v>551</v>
      </c>
      <c r="E2866" s="116"/>
      <c r="F2866" s="348">
        <v>2</v>
      </c>
      <c r="G2866" s="348">
        <v>160</v>
      </c>
      <c r="H2866" s="348">
        <v>320</v>
      </c>
      <c r="I2866" s="355">
        <v>1.2391405785624808E-3</v>
      </c>
      <c r="J2866" s="355">
        <v>7.7446286160155041E-6</v>
      </c>
      <c r="K2866" s="355">
        <v>0</v>
      </c>
      <c r="M2866" s="364"/>
      <c r="N2866" s="364"/>
    </row>
    <row r="2867" spans="2:14" s="358" customFormat="1" x14ac:dyDescent="0.2">
      <c r="B2867" s="305">
        <v>41391.394444444442</v>
      </c>
      <c r="C2867" s="117" t="s">
        <v>592</v>
      </c>
      <c r="D2867" s="117" t="s">
        <v>554</v>
      </c>
      <c r="E2867" s="116"/>
      <c r="F2867" s="348">
        <v>1</v>
      </c>
      <c r="G2867" s="348">
        <v>62</v>
      </c>
      <c r="H2867" s="348">
        <v>62</v>
      </c>
      <c r="I2867" s="355">
        <v>5.395221747964827E-4</v>
      </c>
      <c r="J2867" s="355">
        <v>8.7019705612335906E-6</v>
      </c>
      <c r="K2867" s="355">
        <v>0</v>
      </c>
      <c r="M2867" s="364"/>
      <c r="N2867" s="364"/>
    </row>
    <row r="2868" spans="2:14" s="358" customFormat="1" x14ac:dyDescent="0.2">
      <c r="B2868" s="305">
        <v>41391.370833333334</v>
      </c>
      <c r="C2868" s="117" t="s">
        <v>592</v>
      </c>
      <c r="D2868" s="117" t="s">
        <v>554</v>
      </c>
      <c r="E2868" s="116"/>
      <c r="F2868" s="348">
        <v>2</v>
      </c>
      <c r="G2868" s="348">
        <v>19</v>
      </c>
      <c r="H2868" s="348">
        <v>38</v>
      </c>
      <c r="I2868" s="355">
        <v>3.3067488132687648E-4</v>
      </c>
      <c r="J2868" s="355">
        <v>1.7403941122467181E-5</v>
      </c>
      <c r="K2868" s="355">
        <v>0</v>
      </c>
      <c r="M2868" s="364"/>
      <c r="N2868" s="364"/>
    </row>
    <row r="2869" spans="2:14" s="358" customFormat="1" x14ac:dyDescent="0.2">
      <c r="B2869" s="305">
        <v>41391.451388888891</v>
      </c>
      <c r="C2869" s="117" t="s">
        <v>592</v>
      </c>
      <c r="D2869" s="117" t="s">
        <v>554</v>
      </c>
      <c r="E2869" s="116"/>
      <c r="F2869" s="348">
        <v>4</v>
      </c>
      <c r="G2869" s="348">
        <v>16</v>
      </c>
      <c r="H2869" s="348">
        <v>64</v>
      </c>
      <c r="I2869" s="355">
        <v>5.569261159189498E-4</v>
      </c>
      <c r="J2869" s="355">
        <v>3.4807882244934363E-5</v>
      </c>
      <c r="K2869" s="355">
        <v>0</v>
      </c>
      <c r="M2869" s="364"/>
      <c r="N2869" s="364"/>
    </row>
    <row r="2870" spans="2:14" s="358" customFormat="1" x14ac:dyDescent="0.2">
      <c r="B2870" s="305">
        <v>41391.520833333336</v>
      </c>
      <c r="C2870" s="117" t="s">
        <v>592</v>
      </c>
      <c r="D2870" s="117" t="s">
        <v>554</v>
      </c>
      <c r="E2870" s="116"/>
      <c r="F2870" s="348">
        <v>2</v>
      </c>
      <c r="G2870" s="348">
        <v>17</v>
      </c>
      <c r="H2870" s="348">
        <v>34</v>
      </c>
      <c r="I2870" s="355">
        <v>2.9586699908194211E-4</v>
      </c>
      <c r="J2870" s="355">
        <v>1.7403941122467181E-5</v>
      </c>
      <c r="K2870" s="355">
        <v>0</v>
      </c>
      <c r="M2870" s="364"/>
      <c r="N2870" s="364"/>
    </row>
    <row r="2871" spans="2:14" s="358" customFormat="1" x14ac:dyDescent="0.2">
      <c r="B2871" s="305">
        <v>41393.375</v>
      </c>
      <c r="C2871" s="117" t="s">
        <v>747</v>
      </c>
      <c r="D2871" s="117" t="s">
        <v>554</v>
      </c>
      <c r="E2871" s="116"/>
      <c r="F2871" s="348">
        <v>1</v>
      </c>
      <c r="G2871" s="348">
        <v>35</v>
      </c>
      <c r="H2871" s="348">
        <v>35</v>
      </c>
      <c r="I2871" s="355">
        <v>3.0456896964317572E-4</v>
      </c>
      <c r="J2871" s="355">
        <v>8.7019705612335906E-6</v>
      </c>
      <c r="K2871" s="355">
        <v>0</v>
      </c>
      <c r="M2871" s="364"/>
      <c r="N2871" s="364"/>
    </row>
    <row r="2872" spans="2:14" s="358" customFormat="1" x14ac:dyDescent="0.2">
      <c r="B2872" s="305">
        <v>41396.379861111112</v>
      </c>
      <c r="C2872" s="117" t="s">
        <v>547</v>
      </c>
      <c r="D2872" s="117" t="s">
        <v>542</v>
      </c>
      <c r="E2872" s="116"/>
      <c r="F2872" s="348">
        <v>616</v>
      </c>
      <c r="G2872" s="348">
        <v>123</v>
      </c>
      <c r="H2872" s="348">
        <v>75768</v>
      </c>
      <c r="I2872" s="355">
        <v>0.26393654487248708</v>
      </c>
      <c r="J2872" s="355">
        <v>2.1458255680690008E-3</v>
      </c>
      <c r="K2872" s="355">
        <v>0</v>
      </c>
      <c r="M2872" s="364"/>
      <c r="N2872" s="364"/>
    </row>
    <row r="2873" spans="2:14" s="358" customFormat="1" x14ac:dyDescent="0.2">
      <c r="B2873" s="305">
        <v>41391.472222222219</v>
      </c>
      <c r="C2873" s="117" t="s">
        <v>592</v>
      </c>
      <c r="D2873" s="117" t="s">
        <v>554</v>
      </c>
      <c r="E2873" s="116"/>
      <c r="F2873" s="348">
        <v>1</v>
      </c>
      <c r="G2873" s="348">
        <v>55</v>
      </c>
      <c r="H2873" s="348">
        <v>55</v>
      </c>
      <c r="I2873" s="355">
        <v>4.7860838086784751E-4</v>
      </c>
      <c r="J2873" s="355">
        <v>8.7019705612335906E-6</v>
      </c>
      <c r="K2873" s="355">
        <v>0</v>
      </c>
      <c r="M2873" s="364"/>
      <c r="N2873" s="364"/>
    </row>
    <row r="2874" spans="2:14" s="358" customFormat="1" x14ac:dyDescent="0.2">
      <c r="B2874" s="305">
        <v>41391.451388888891</v>
      </c>
      <c r="C2874" s="117" t="s">
        <v>592</v>
      </c>
      <c r="D2874" s="117" t="s">
        <v>554</v>
      </c>
      <c r="E2874" s="116"/>
      <c r="F2874" s="348">
        <v>1</v>
      </c>
      <c r="G2874" s="348">
        <v>65</v>
      </c>
      <c r="H2874" s="348">
        <v>65</v>
      </c>
      <c r="I2874" s="355">
        <v>5.6562808648018346E-4</v>
      </c>
      <c r="J2874" s="355">
        <v>8.7019705612335906E-6</v>
      </c>
      <c r="K2874" s="355">
        <v>0</v>
      </c>
      <c r="M2874" s="364"/>
      <c r="N2874" s="364"/>
    </row>
    <row r="2875" spans="2:14" s="358" customFormat="1" x14ac:dyDescent="0.2">
      <c r="B2875" s="305">
        <v>41396.364583333336</v>
      </c>
      <c r="C2875" s="117" t="s">
        <v>611</v>
      </c>
      <c r="D2875" s="117" t="s">
        <v>551</v>
      </c>
      <c r="E2875" s="116"/>
      <c r="F2875" s="348">
        <v>36</v>
      </c>
      <c r="G2875" s="348">
        <v>423.58333333333331</v>
      </c>
      <c r="H2875" s="348">
        <v>15249</v>
      </c>
      <c r="I2875" s="355">
        <v>5.9048920882810219E-2</v>
      </c>
      <c r="J2875" s="355">
        <v>1.3940331508827908E-4</v>
      </c>
      <c r="K2875" s="355">
        <v>0</v>
      </c>
      <c r="M2875" s="364"/>
      <c r="N2875" s="364"/>
    </row>
    <row r="2876" spans="2:14" s="358" customFormat="1" x14ac:dyDescent="0.2">
      <c r="B2876" s="305">
        <v>41393.40625</v>
      </c>
      <c r="C2876" s="117" t="s">
        <v>593</v>
      </c>
      <c r="D2876" s="117" t="s">
        <v>554</v>
      </c>
      <c r="E2876" s="116"/>
      <c r="F2876" s="348">
        <v>102</v>
      </c>
      <c r="G2876" s="348">
        <v>315</v>
      </c>
      <c r="H2876" s="348">
        <v>32130</v>
      </c>
      <c r="I2876" s="355">
        <v>0.2795943141324353</v>
      </c>
      <c r="J2876" s="355">
        <v>8.8760099724582628E-4</v>
      </c>
      <c r="K2876" s="355">
        <v>0</v>
      </c>
      <c r="M2876" s="364"/>
      <c r="N2876" s="364"/>
    </row>
    <row r="2877" spans="2:14" s="358" customFormat="1" x14ac:dyDescent="0.2">
      <c r="B2877" s="305">
        <v>41393.416666666664</v>
      </c>
      <c r="C2877" s="117" t="s">
        <v>612</v>
      </c>
      <c r="D2877" s="117" t="s">
        <v>551</v>
      </c>
      <c r="E2877" s="116"/>
      <c r="F2877" s="348">
        <v>2</v>
      </c>
      <c r="G2877" s="348">
        <v>120</v>
      </c>
      <c r="H2877" s="348">
        <v>240</v>
      </c>
      <c r="I2877" s="355">
        <v>9.2935543392186056E-4</v>
      </c>
      <c r="J2877" s="355">
        <v>7.7446286160155041E-6</v>
      </c>
      <c r="K2877" s="355">
        <v>0</v>
      </c>
      <c r="M2877" s="364"/>
      <c r="N2877" s="364"/>
    </row>
    <row r="2878" spans="2:14" s="358" customFormat="1" x14ac:dyDescent="0.2">
      <c r="B2878" s="305">
        <v>41394.371527777781</v>
      </c>
      <c r="C2878" s="117" t="s">
        <v>761</v>
      </c>
      <c r="D2878" s="117" t="s">
        <v>554</v>
      </c>
      <c r="E2878" s="116"/>
      <c r="F2878" s="348">
        <v>65</v>
      </c>
      <c r="G2878" s="348">
        <v>250</v>
      </c>
      <c r="H2878" s="348">
        <v>16250</v>
      </c>
      <c r="I2878" s="355">
        <v>0.14140702162004587</v>
      </c>
      <c r="J2878" s="355">
        <v>5.6562808648018346E-4</v>
      </c>
      <c r="K2878" s="355">
        <v>0</v>
      </c>
      <c r="M2878" s="364"/>
      <c r="N2878" s="364"/>
    </row>
    <row r="2879" spans="2:14" s="358" customFormat="1" x14ac:dyDescent="0.2">
      <c r="B2879" s="305">
        <v>41395.572916666664</v>
      </c>
      <c r="C2879" s="117" t="s">
        <v>658</v>
      </c>
      <c r="D2879" s="117" t="s">
        <v>551</v>
      </c>
      <c r="E2879" s="116"/>
      <c r="F2879" s="348">
        <v>1</v>
      </c>
      <c r="G2879" s="348">
        <v>90</v>
      </c>
      <c r="H2879" s="348">
        <v>90</v>
      </c>
      <c r="I2879" s="355">
        <v>3.4850828772069772E-4</v>
      </c>
      <c r="J2879" s="355">
        <v>3.872314308007752E-6</v>
      </c>
      <c r="K2879" s="355">
        <v>0</v>
      </c>
      <c r="M2879" s="364"/>
      <c r="N2879" s="364"/>
    </row>
    <row r="2880" spans="2:14" s="358" customFormat="1" x14ac:dyDescent="0.2">
      <c r="B2880" s="305">
        <v>41395.460416666669</v>
      </c>
      <c r="C2880" s="117" t="s">
        <v>658</v>
      </c>
      <c r="D2880" s="117" t="s">
        <v>551</v>
      </c>
      <c r="E2880" s="116"/>
      <c r="F2880" s="348">
        <v>3</v>
      </c>
      <c r="G2880" s="348">
        <v>127</v>
      </c>
      <c r="H2880" s="348">
        <v>381</v>
      </c>
      <c r="I2880" s="355">
        <v>1.4753517513509536E-3</v>
      </c>
      <c r="J2880" s="355">
        <v>1.1616942924023257E-5</v>
      </c>
      <c r="K2880" s="355">
        <v>0</v>
      </c>
      <c r="M2880" s="364"/>
      <c r="N2880" s="364"/>
    </row>
    <row r="2881" spans="2:14" s="358" customFormat="1" x14ac:dyDescent="0.2">
      <c r="B2881" s="305">
        <v>41381.416666666664</v>
      </c>
      <c r="C2881" s="117" t="s">
        <v>556</v>
      </c>
      <c r="D2881" s="117" t="s">
        <v>551</v>
      </c>
      <c r="E2881" s="116"/>
      <c r="F2881" s="348">
        <v>39</v>
      </c>
      <c r="G2881" s="348">
        <v>300</v>
      </c>
      <c r="H2881" s="348">
        <v>11700</v>
      </c>
      <c r="I2881" s="355">
        <v>4.5306077403690706E-2</v>
      </c>
      <c r="J2881" s="355">
        <v>1.5102025801230233E-4</v>
      </c>
      <c r="K2881" s="355">
        <v>0</v>
      </c>
      <c r="M2881" s="364"/>
      <c r="N2881" s="364"/>
    </row>
    <row r="2882" spans="2:14" s="358" customFormat="1" x14ac:dyDescent="0.2">
      <c r="B2882" s="305">
        <v>41397.375</v>
      </c>
      <c r="C2882" s="117" t="s">
        <v>701</v>
      </c>
      <c r="D2882" s="117" t="s">
        <v>551</v>
      </c>
      <c r="E2882" s="116"/>
      <c r="F2882" s="348">
        <v>46</v>
      </c>
      <c r="G2882" s="348">
        <v>343</v>
      </c>
      <c r="H2882" s="348">
        <v>15778</v>
      </c>
      <c r="I2882" s="355">
        <v>6.1097375151746319E-2</v>
      </c>
      <c r="J2882" s="355">
        <v>1.781264581683566E-4</v>
      </c>
      <c r="K2882" s="355">
        <v>0</v>
      </c>
      <c r="M2882" s="364"/>
      <c r="N2882" s="364"/>
    </row>
    <row r="2883" spans="2:14" s="358" customFormat="1" x14ac:dyDescent="0.2">
      <c r="B2883" s="305">
        <v>41396.541666666664</v>
      </c>
      <c r="C2883" s="117" t="s">
        <v>627</v>
      </c>
      <c r="D2883" s="117" t="s">
        <v>554</v>
      </c>
      <c r="E2883" s="116"/>
      <c r="F2883" s="348">
        <v>25</v>
      </c>
      <c r="G2883" s="348">
        <v>125</v>
      </c>
      <c r="H2883" s="348">
        <v>3125</v>
      </c>
      <c r="I2883" s="355">
        <v>2.7193658003854974E-2</v>
      </c>
      <c r="J2883" s="355">
        <v>2.1754926403083979E-4</v>
      </c>
      <c r="K2883" s="355">
        <v>0</v>
      </c>
      <c r="M2883" s="364"/>
      <c r="N2883" s="364"/>
    </row>
    <row r="2884" spans="2:14" s="358" customFormat="1" x14ac:dyDescent="0.2">
      <c r="B2884" s="305">
        <v>41397.375</v>
      </c>
      <c r="C2884" s="117" t="s">
        <v>686</v>
      </c>
      <c r="D2884" s="117" t="s">
        <v>551</v>
      </c>
      <c r="E2884" s="116"/>
      <c r="F2884" s="348">
        <v>5</v>
      </c>
      <c r="G2884" s="348">
        <v>162</v>
      </c>
      <c r="H2884" s="348">
        <v>810</v>
      </c>
      <c r="I2884" s="355">
        <v>3.1365745894862793E-3</v>
      </c>
      <c r="J2884" s="355">
        <v>1.9361571540038763E-5</v>
      </c>
      <c r="K2884" s="355">
        <v>0</v>
      </c>
      <c r="M2884" s="364"/>
      <c r="N2884" s="364"/>
    </row>
    <row r="2885" spans="2:14" s="358" customFormat="1" x14ac:dyDescent="0.2">
      <c r="B2885" s="305">
        <v>41397.392361111109</v>
      </c>
      <c r="C2885" s="117" t="s">
        <v>665</v>
      </c>
      <c r="D2885" s="117" t="s">
        <v>554</v>
      </c>
      <c r="E2885" s="116"/>
      <c r="F2885" s="348">
        <v>2</v>
      </c>
      <c r="G2885" s="348">
        <v>230</v>
      </c>
      <c r="H2885" s="348">
        <v>460</v>
      </c>
      <c r="I2885" s="355">
        <v>4.0029064581674524E-3</v>
      </c>
      <c r="J2885" s="355">
        <v>1.7403941122467181E-5</v>
      </c>
      <c r="K2885" s="355">
        <v>0</v>
      </c>
      <c r="M2885" s="364"/>
      <c r="N2885" s="364"/>
    </row>
    <row r="2886" spans="2:14" s="358" customFormat="1" x14ac:dyDescent="0.2">
      <c r="B2886" s="305">
        <v>41397.385416666664</v>
      </c>
      <c r="C2886" s="117" t="s">
        <v>657</v>
      </c>
      <c r="D2886" s="117" t="s">
        <v>551</v>
      </c>
      <c r="E2886" s="116"/>
      <c r="F2886" s="348">
        <v>1</v>
      </c>
      <c r="G2886" s="348">
        <v>205</v>
      </c>
      <c r="H2886" s="348">
        <v>205</v>
      </c>
      <c r="I2886" s="355">
        <v>7.9382443314158927E-4</v>
      </c>
      <c r="J2886" s="355">
        <v>3.872314308007752E-6</v>
      </c>
      <c r="K2886" s="355">
        <v>0</v>
      </c>
      <c r="M2886" s="364"/>
      <c r="N2886" s="364"/>
    </row>
    <row r="2887" spans="2:14" s="358" customFormat="1" x14ac:dyDescent="0.2">
      <c r="B2887" s="305">
        <v>41397.375</v>
      </c>
      <c r="C2887" s="117" t="s">
        <v>737</v>
      </c>
      <c r="D2887" s="117" t="s">
        <v>542</v>
      </c>
      <c r="E2887" s="116"/>
      <c r="F2887" s="348">
        <v>31</v>
      </c>
      <c r="G2887" s="348">
        <v>40</v>
      </c>
      <c r="H2887" s="348">
        <v>1240</v>
      </c>
      <c r="I2887" s="355">
        <v>4.3195190006583787E-3</v>
      </c>
      <c r="J2887" s="355">
        <v>1.0798797501645945E-4</v>
      </c>
      <c r="K2887" s="355">
        <v>0</v>
      </c>
      <c r="M2887" s="364"/>
      <c r="N2887" s="364"/>
    </row>
    <row r="2888" spans="2:14" s="358" customFormat="1" x14ac:dyDescent="0.2">
      <c r="B2888" s="305">
        <v>41397.378472222219</v>
      </c>
      <c r="C2888" s="117" t="s">
        <v>627</v>
      </c>
      <c r="D2888" s="117" t="s">
        <v>554</v>
      </c>
      <c r="E2888" s="116"/>
      <c r="F2888" s="348">
        <v>3</v>
      </c>
      <c r="G2888" s="348">
        <v>40</v>
      </c>
      <c r="H2888" s="348">
        <v>120</v>
      </c>
      <c r="I2888" s="355">
        <v>1.044236467348031E-3</v>
      </c>
      <c r="J2888" s="355">
        <v>2.6105911683700774E-5</v>
      </c>
      <c r="K2888" s="355">
        <v>0</v>
      </c>
      <c r="M2888" s="364"/>
      <c r="N2888" s="364"/>
    </row>
    <row r="2889" spans="2:14" s="358" customFormat="1" x14ac:dyDescent="0.2">
      <c r="B2889" s="305">
        <v>41397.375</v>
      </c>
      <c r="C2889" s="117" t="s">
        <v>627</v>
      </c>
      <c r="D2889" s="117" t="s">
        <v>554</v>
      </c>
      <c r="E2889" s="116"/>
      <c r="F2889" s="348">
        <v>5</v>
      </c>
      <c r="G2889" s="348">
        <v>178</v>
      </c>
      <c r="H2889" s="348">
        <v>890</v>
      </c>
      <c r="I2889" s="355">
        <v>7.7447537994978959E-3</v>
      </c>
      <c r="J2889" s="355">
        <v>4.3509852806167955E-5</v>
      </c>
      <c r="K2889" s="355">
        <v>0</v>
      </c>
      <c r="M2889" s="364"/>
      <c r="N2889" s="364"/>
    </row>
    <row r="2890" spans="2:14" s="358" customFormat="1" x14ac:dyDescent="0.2">
      <c r="B2890" s="305">
        <v>41397.375</v>
      </c>
      <c r="C2890" s="117" t="s">
        <v>672</v>
      </c>
      <c r="D2890" s="117" t="s">
        <v>551</v>
      </c>
      <c r="E2890" s="116"/>
      <c r="F2890" s="348">
        <v>103</v>
      </c>
      <c r="G2890" s="348">
        <v>247</v>
      </c>
      <c r="H2890" s="348">
        <v>25441</v>
      </c>
      <c r="I2890" s="355">
        <v>9.8515548310025222E-2</v>
      </c>
      <c r="J2890" s="355">
        <v>3.9884837372479849E-4</v>
      </c>
      <c r="K2890" s="355">
        <v>0</v>
      </c>
      <c r="M2890" s="364"/>
      <c r="N2890" s="364"/>
    </row>
    <row r="2891" spans="2:14" s="358" customFormat="1" x14ac:dyDescent="0.2">
      <c r="B2891" s="305">
        <v>41397.399305555555</v>
      </c>
      <c r="C2891" s="117" t="s">
        <v>751</v>
      </c>
      <c r="D2891" s="117" t="s">
        <v>554</v>
      </c>
      <c r="E2891" s="116"/>
      <c r="F2891" s="348">
        <v>6</v>
      </c>
      <c r="G2891" s="348">
        <v>45</v>
      </c>
      <c r="H2891" s="348">
        <v>270</v>
      </c>
      <c r="I2891" s="355">
        <v>2.3495320515330696E-3</v>
      </c>
      <c r="J2891" s="355">
        <v>5.2211823367401547E-5</v>
      </c>
      <c r="K2891" s="355">
        <v>0</v>
      </c>
      <c r="M2891" s="364"/>
      <c r="N2891" s="364"/>
    </row>
    <row r="2892" spans="2:14" s="358" customFormat="1" x14ac:dyDescent="0.2">
      <c r="B2892" s="305">
        <v>41397.409722222219</v>
      </c>
      <c r="C2892" s="117" t="s">
        <v>631</v>
      </c>
      <c r="D2892" s="117" t="s">
        <v>542</v>
      </c>
      <c r="E2892" s="116"/>
      <c r="F2892" s="348">
        <v>1</v>
      </c>
      <c r="G2892" s="348">
        <v>180</v>
      </c>
      <c r="H2892" s="348">
        <v>180</v>
      </c>
      <c r="I2892" s="355">
        <v>6.2702695170847422E-4</v>
      </c>
      <c r="J2892" s="355">
        <v>3.4834830650470794E-6</v>
      </c>
      <c r="K2892" s="355">
        <v>0</v>
      </c>
      <c r="M2892" s="364"/>
      <c r="N2892" s="364"/>
    </row>
    <row r="2893" spans="2:14" s="358" customFormat="1" x14ac:dyDescent="0.2">
      <c r="B2893" s="305">
        <v>41396.562743055554</v>
      </c>
      <c r="C2893" s="117" t="s">
        <v>631</v>
      </c>
      <c r="D2893" s="117" t="s">
        <v>542</v>
      </c>
      <c r="E2893" s="116"/>
      <c r="F2893" s="348">
        <v>1</v>
      </c>
      <c r="G2893" s="348">
        <v>14</v>
      </c>
      <c r="H2893" s="348">
        <v>14</v>
      </c>
      <c r="I2893" s="355">
        <v>4.876876291065911E-5</v>
      </c>
      <c r="J2893" s="355">
        <v>3.4834830650470794E-6</v>
      </c>
      <c r="K2893" s="355">
        <v>0</v>
      </c>
      <c r="M2893" s="364"/>
      <c r="N2893" s="364"/>
    </row>
    <row r="2894" spans="2:14" s="358" customFormat="1" x14ac:dyDescent="0.2">
      <c r="B2894" s="305">
        <v>41396.527777777781</v>
      </c>
      <c r="C2894" s="117" t="s">
        <v>630</v>
      </c>
      <c r="D2894" s="117" t="s">
        <v>554</v>
      </c>
      <c r="E2894" s="116"/>
      <c r="F2894" s="348">
        <v>75</v>
      </c>
      <c r="G2894" s="348">
        <v>160</v>
      </c>
      <c r="H2894" s="348">
        <v>12000</v>
      </c>
      <c r="I2894" s="355">
        <v>0.1044236467348031</v>
      </c>
      <c r="J2894" s="355">
        <v>6.526477920925193E-4</v>
      </c>
      <c r="K2894" s="355">
        <v>0</v>
      </c>
      <c r="M2894" s="364"/>
      <c r="N2894" s="364"/>
    </row>
    <row r="2895" spans="2:14" s="358" customFormat="1" x14ac:dyDescent="0.2">
      <c r="B2895" s="305">
        <v>41397.394444444442</v>
      </c>
      <c r="C2895" s="117" t="s">
        <v>630</v>
      </c>
      <c r="D2895" s="117" t="s">
        <v>554</v>
      </c>
      <c r="E2895" s="116"/>
      <c r="F2895" s="348">
        <v>72</v>
      </c>
      <c r="G2895" s="348">
        <v>113</v>
      </c>
      <c r="H2895" s="348">
        <v>8136</v>
      </c>
      <c r="I2895" s="355">
        <v>7.0799232486196503E-2</v>
      </c>
      <c r="J2895" s="355">
        <v>6.2654188040881854E-4</v>
      </c>
      <c r="K2895" s="355">
        <v>0</v>
      </c>
      <c r="M2895" s="364"/>
      <c r="N2895" s="364"/>
    </row>
    <row r="2896" spans="2:14" s="358" customFormat="1" x14ac:dyDescent="0.2">
      <c r="B2896" s="305">
        <v>41397.385416666664</v>
      </c>
      <c r="C2896" s="117" t="s">
        <v>637</v>
      </c>
      <c r="D2896" s="117" t="s">
        <v>554</v>
      </c>
      <c r="E2896" s="116"/>
      <c r="F2896" s="348">
        <v>50</v>
      </c>
      <c r="G2896" s="348">
        <v>155</v>
      </c>
      <c r="H2896" s="348">
        <v>7750</v>
      </c>
      <c r="I2896" s="355">
        <v>6.7440271849560335E-2</v>
      </c>
      <c r="J2896" s="355">
        <v>4.3509852806167959E-4</v>
      </c>
      <c r="K2896" s="355">
        <v>0</v>
      </c>
      <c r="M2896" s="364"/>
      <c r="N2896" s="364"/>
    </row>
    <row r="2897" spans="2:14" s="358" customFormat="1" x14ac:dyDescent="0.2">
      <c r="B2897" s="305">
        <v>41394.405555555553</v>
      </c>
      <c r="C2897" s="117" t="s">
        <v>670</v>
      </c>
      <c r="D2897" s="117" t="s">
        <v>551</v>
      </c>
      <c r="E2897" s="116"/>
      <c r="F2897" s="348">
        <v>3</v>
      </c>
      <c r="G2897" s="348">
        <v>256</v>
      </c>
      <c r="H2897" s="348">
        <v>768</v>
      </c>
      <c r="I2897" s="355">
        <v>2.9739373885499538E-3</v>
      </c>
      <c r="J2897" s="355">
        <v>1.1616942924023257E-5</v>
      </c>
      <c r="K2897" s="355">
        <v>0</v>
      </c>
      <c r="M2897" s="364"/>
      <c r="N2897" s="364"/>
    </row>
    <row r="2898" spans="2:14" s="358" customFormat="1" x14ac:dyDescent="0.2">
      <c r="B2898" s="305">
        <v>41394.375</v>
      </c>
      <c r="C2898" s="117" t="s">
        <v>671</v>
      </c>
      <c r="D2898" s="117" t="s">
        <v>554</v>
      </c>
      <c r="E2898" s="116"/>
      <c r="F2898" s="348">
        <v>1</v>
      </c>
      <c r="G2898" s="348">
        <v>190</v>
      </c>
      <c r="H2898" s="348">
        <v>190</v>
      </c>
      <c r="I2898" s="355">
        <v>1.6533744066343824E-3</v>
      </c>
      <c r="J2898" s="355">
        <v>8.7019705612335906E-6</v>
      </c>
      <c r="K2898" s="355">
        <v>0</v>
      </c>
      <c r="M2898" s="364"/>
      <c r="N2898" s="364"/>
    </row>
    <row r="2899" spans="2:14" s="358" customFormat="1" x14ac:dyDescent="0.2">
      <c r="B2899" s="305">
        <v>41394.416666666664</v>
      </c>
      <c r="C2899" s="117" t="s">
        <v>663</v>
      </c>
      <c r="D2899" s="117" t="s">
        <v>551</v>
      </c>
      <c r="E2899" s="116"/>
      <c r="F2899" s="348">
        <v>2</v>
      </c>
      <c r="G2899" s="348">
        <v>210</v>
      </c>
      <c r="H2899" s="348">
        <v>420</v>
      </c>
      <c r="I2899" s="355">
        <v>1.6263720093632559E-3</v>
      </c>
      <c r="J2899" s="355">
        <v>7.7446286160155041E-6</v>
      </c>
      <c r="K2899" s="355">
        <v>0</v>
      </c>
      <c r="M2899" s="364"/>
      <c r="N2899" s="364"/>
    </row>
    <row r="2900" spans="2:14" s="358" customFormat="1" x14ac:dyDescent="0.2">
      <c r="B2900" s="305">
        <v>41397.378472222219</v>
      </c>
      <c r="C2900" s="117" t="s">
        <v>827</v>
      </c>
      <c r="D2900" s="117" t="s">
        <v>554</v>
      </c>
      <c r="E2900" s="116"/>
      <c r="F2900" s="348">
        <v>374</v>
      </c>
      <c r="G2900" s="348">
        <v>27</v>
      </c>
      <c r="H2900" s="348">
        <v>10098</v>
      </c>
      <c r="I2900" s="355">
        <v>8.7872498727336809E-2</v>
      </c>
      <c r="J2900" s="355">
        <v>3.2545369899013633E-3</v>
      </c>
      <c r="K2900" s="355">
        <v>0</v>
      </c>
      <c r="M2900" s="364"/>
      <c r="N2900" s="364"/>
    </row>
    <row r="2901" spans="2:14" s="358" customFormat="1" x14ac:dyDescent="0.2">
      <c r="B2901" s="305">
        <v>41396.613194444442</v>
      </c>
      <c r="C2901" s="117" t="s">
        <v>634</v>
      </c>
      <c r="D2901" s="117" t="s">
        <v>542</v>
      </c>
      <c r="E2901" s="116"/>
      <c r="F2901" s="348">
        <v>1</v>
      </c>
      <c r="G2901" s="348">
        <v>45</v>
      </c>
      <c r="H2901" s="348">
        <v>45</v>
      </c>
      <c r="I2901" s="355">
        <v>1.5675673792711855E-4</v>
      </c>
      <c r="J2901" s="355">
        <v>3.4834830650470794E-6</v>
      </c>
      <c r="K2901" s="355">
        <v>0</v>
      </c>
      <c r="M2901" s="364"/>
      <c r="N2901" s="364"/>
    </row>
    <row r="2902" spans="2:14" s="358" customFormat="1" x14ac:dyDescent="0.2">
      <c r="B2902" s="305">
        <v>41393.384722222225</v>
      </c>
      <c r="C2902" s="117" t="s">
        <v>656</v>
      </c>
      <c r="D2902" s="117" t="s">
        <v>554</v>
      </c>
      <c r="E2902" s="116"/>
      <c r="F2902" s="348">
        <v>5</v>
      </c>
      <c r="G2902" s="348">
        <v>113</v>
      </c>
      <c r="H2902" s="348">
        <v>565</v>
      </c>
      <c r="I2902" s="355">
        <v>4.9166133670969789E-3</v>
      </c>
      <c r="J2902" s="355">
        <v>4.3509852806167955E-5</v>
      </c>
      <c r="K2902" s="355">
        <v>0</v>
      </c>
      <c r="M2902" s="364"/>
      <c r="N2902" s="364"/>
    </row>
    <row r="2903" spans="2:14" s="358" customFormat="1" x14ac:dyDescent="0.2">
      <c r="B2903" s="305">
        <v>41396.371527777781</v>
      </c>
      <c r="C2903" s="117" t="s">
        <v>634</v>
      </c>
      <c r="D2903" s="117" t="s">
        <v>542</v>
      </c>
      <c r="E2903" s="116"/>
      <c r="F2903" s="348">
        <v>9</v>
      </c>
      <c r="G2903" s="348">
        <v>109</v>
      </c>
      <c r="H2903" s="348">
        <v>981</v>
      </c>
      <c r="I2903" s="355">
        <v>3.4172968868111846E-3</v>
      </c>
      <c r="J2903" s="355">
        <v>3.1351347585423712E-5</v>
      </c>
      <c r="K2903" s="355">
        <v>0</v>
      </c>
      <c r="M2903" s="364"/>
      <c r="N2903" s="364"/>
    </row>
    <row r="2904" spans="2:14" s="358" customFormat="1" x14ac:dyDescent="0.2">
      <c r="B2904" s="305">
        <v>41393.493055555555</v>
      </c>
      <c r="C2904" s="117" t="s">
        <v>656</v>
      </c>
      <c r="D2904" s="117" t="s">
        <v>554</v>
      </c>
      <c r="E2904" s="116"/>
      <c r="F2904" s="348">
        <v>2</v>
      </c>
      <c r="G2904" s="348">
        <v>90</v>
      </c>
      <c r="H2904" s="348">
        <v>180</v>
      </c>
      <c r="I2904" s="355">
        <v>1.5663547010220465E-3</v>
      </c>
      <c r="J2904" s="355">
        <v>1.7403941122467181E-5</v>
      </c>
      <c r="K2904" s="355">
        <v>0</v>
      </c>
      <c r="M2904" s="364"/>
      <c r="N2904" s="364"/>
    </row>
    <row r="2905" spans="2:14" s="358" customFormat="1" x14ac:dyDescent="0.2">
      <c r="B2905" s="305">
        <v>41396.381944444445</v>
      </c>
      <c r="C2905" s="117" t="s">
        <v>634</v>
      </c>
      <c r="D2905" s="117" t="s">
        <v>542</v>
      </c>
      <c r="E2905" s="116"/>
      <c r="F2905" s="348">
        <v>1</v>
      </c>
      <c r="G2905" s="348">
        <v>40</v>
      </c>
      <c r="H2905" s="348">
        <v>40</v>
      </c>
      <c r="I2905" s="355">
        <v>1.3933932260188318E-4</v>
      </c>
      <c r="J2905" s="355">
        <v>3.4834830650470794E-6</v>
      </c>
      <c r="K2905" s="355">
        <v>0</v>
      </c>
      <c r="M2905" s="364"/>
      <c r="N2905" s="364"/>
    </row>
    <row r="2906" spans="2:14" s="358" customFormat="1" x14ac:dyDescent="0.2">
      <c r="B2906" s="305">
        <v>41397.375</v>
      </c>
      <c r="C2906" s="117" t="s">
        <v>623</v>
      </c>
      <c r="D2906" s="117" t="s">
        <v>554</v>
      </c>
      <c r="E2906" s="116"/>
      <c r="F2906" s="348">
        <v>8</v>
      </c>
      <c r="G2906" s="348">
        <v>85</v>
      </c>
      <c r="H2906" s="348">
        <v>680</v>
      </c>
      <c r="I2906" s="355">
        <v>5.917339981638842E-3</v>
      </c>
      <c r="J2906" s="355">
        <v>6.9615764489868725E-5</v>
      </c>
      <c r="K2906" s="355">
        <v>0</v>
      </c>
      <c r="M2906" s="364"/>
      <c r="N2906" s="364"/>
    </row>
    <row r="2907" spans="2:14" s="358" customFormat="1" x14ac:dyDescent="0.2">
      <c r="B2907" s="305">
        <v>41395.392361111109</v>
      </c>
      <c r="C2907" s="117" t="s">
        <v>681</v>
      </c>
      <c r="D2907" s="117" t="s">
        <v>554</v>
      </c>
      <c r="E2907" s="116"/>
      <c r="F2907" s="348">
        <v>667</v>
      </c>
      <c r="G2907" s="348">
        <v>335</v>
      </c>
      <c r="H2907" s="348">
        <v>223445</v>
      </c>
      <c r="I2907" s="355">
        <v>1.9444118120548399</v>
      </c>
      <c r="J2907" s="355">
        <v>5.8042143643428053E-3</v>
      </c>
      <c r="K2907" s="355">
        <v>0</v>
      </c>
      <c r="M2907" s="364"/>
      <c r="N2907" s="364"/>
    </row>
    <row r="2908" spans="2:14" s="358" customFormat="1" x14ac:dyDescent="0.2">
      <c r="B2908" s="305">
        <v>41396.552083333336</v>
      </c>
      <c r="C2908" s="117" t="s">
        <v>630</v>
      </c>
      <c r="D2908" s="117" t="s">
        <v>554</v>
      </c>
      <c r="E2908" s="116"/>
      <c r="F2908" s="348">
        <v>1</v>
      </c>
      <c r="G2908" s="348">
        <v>37</v>
      </c>
      <c r="H2908" s="348">
        <v>37</v>
      </c>
      <c r="I2908" s="355">
        <v>3.2197291076564288E-4</v>
      </c>
      <c r="J2908" s="355">
        <v>8.7019705612335906E-6</v>
      </c>
      <c r="K2908" s="355">
        <v>0</v>
      </c>
      <c r="M2908" s="364"/>
      <c r="N2908" s="364"/>
    </row>
    <row r="2909" spans="2:14" s="358" customFormat="1" x14ac:dyDescent="0.2">
      <c r="B2909" s="305">
        <v>41396.416666666664</v>
      </c>
      <c r="C2909" s="117" t="s">
        <v>670</v>
      </c>
      <c r="D2909" s="117" t="s">
        <v>551</v>
      </c>
      <c r="E2909" s="116"/>
      <c r="F2909" s="348">
        <v>143</v>
      </c>
      <c r="G2909" s="348">
        <v>335</v>
      </c>
      <c r="H2909" s="348">
        <v>47905</v>
      </c>
      <c r="I2909" s="355">
        <v>0.18550321692511137</v>
      </c>
      <c r="J2909" s="355">
        <v>5.5374094604510862E-4</v>
      </c>
      <c r="K2909" s="355">
        <v>0</v>
      </c>
      <c r="M2909" s="364"/>
      <c r="N2909" s="364"/>
    </row>
    <row r="2910" spans="2:14" s="358" customFormat="1" x14ac:dyDescent="0.2">
      <c r="B2910" s="305">
        <v>41394.504861111112</v>
      </c>
      <c r="C2910" s="117" t="s">
        <v>576</v>
      </c>
      <c r="D2910" s="117" t="s">
        <v>542</v>
      </c>
      <c r="E2910" s="116"/>
      <c r="F2910" s="348">
        <v>4</v>
      </c>
      <c r="G2910" s="348">
        <v>78</v>
      </c>
      <c r="H2910" s="348">
        <v>312</v>
      </c>
      <c r="I2910" s="355">
        <v>1.0868467162946887E-3</v>
      </c>
      <c r="J2910" s="355">
        <v>1.3933932260188318E-5</v>
      </c>
      <c r="K2910" s="355">
        <v>0</v>
      </c>
      <c r="M2910" s="364"/>
      <c r="N2910" s="364"/>
    </row>
    <row r="2911" spans="2:14" s="358" customFormat="1" x14ac:dyDescent="0.2">
      <c r="B2911" s="305">
        <v>41396.423611111109</v>
      </c>
      <c r="C2911" s="117" t="s">
        <v>634</v>
      </c>
      <c r="D2911" s="117" t="s">
        <v>542</v>
      </c>
      <c r="E2911" s="116"/>
      <c r="F2911" s="348">
        <v>1</v>
      </c>
      <c r="G2911" s="348">
        <v>30</v>
      </c>
      <c r="H2911" s="348">
        <v>30</v>
      </c>
      <c r="I2911" s="355">
        <v>1.0450449195141237E-4</v>
      </c>
      <c r="J2911" s="355">
        <v>3.4834830650470794E-6</v>
      </c>
      <c r="K2911" s="355">
        <v>0</v>
      </c>
      <c r="M2911" s="364"/>
      <c r="N2911" s="364"/>
    </row>
    <row r="2912" spans="2:14" s="358" customFormat="1" x14ac:dyDescent="0.2">
      <c r="B2912" s="305">
        <v>41394.364583333336</v>
      </c>
      <c r="C2912" s="117" t="s">
        <v>563</v>
      </c>
      <c r="D2912" s="117" t="s">
        <v>551</v>
      </c>
      <c r="E2912" s="116"/>
      <c r="F2912" s="348">
        <v>33</v>
      </c>
      <c r="G2912" s="348">
        <v>205</v>
      </c>
      <c r="H2912" s="348">
        <v>6765</v>
      </c>
      <c r="I2912" s="355">
        <v>2.6196206293672444E-2</v>
      </c>
      <c r="J2912" s="355">
        <v>1.2778637216425583E-4</v>
      </c>
      <c r="K2912" s="355">
        <v>0</v>
      </c>
      <c r="M2912" s="364"/>
      <c r="N2912" s="364"/>
    </row>
    <row r="2913" spans="2:14" s="358" customFormat="1" x14ac:dyDescent="0.2">
      <c r="B2913" s="305">
        <v>41395.364583333336</v>
      </c>
      <c r="C2913" s="117" t="s">
        <v>599</v>
      </c>
      <c r="D2913" s="117" t="s">
        <v>554</v>
      </c>
      <c r="E2913" s="116"/>
      <c r="F2913" s="348">
        <v>108</v>
      </c>
      <c r="G2913" s="348">
        <v>444.44444444444446</v>
      </c>
      <c r="H2913" s="348">
        <v>48000</v>
      </c>
      <c r="I2913" s="355">
        <v>0.41769458693921241</v>
      </c>
      <c r="J2913" s="355">
        <v>9.3981282061322792E-4</v>
      </c>
      <c r="K2913" s="355">
        <v>0</v>
      </c>
      <c r="M2913" s="364"/>
      <c r="N2913" s="364"/>
    </row>
    <row r="2914" spans="2:14" s="358" customFormat="1" x14ac:dyDescent="0.2">
      <c r="B2914" s="305">
        <v>41396.463194444441</v>
      </c>
      <c r="C2914" s="117" t="s">
        <v>634</v>
      </c>
      <c r="D2914" s="117" t="s">
        <v>542</v>
      </c>
      <c r="E2914" s="116"/>
      <c r="F2914" s="348">
        <v>2</v>
      </c>
      <c r="G2914" s="348">
        <v>103</v>
      </c>
      <c r="H2914" s="348">
        <v>206</v>
      </c>
      <c r="I2914" s="355">
        <v>7.1759751139969835E-4</v>
      </c>
      <c r="J2914" s="355">
        <v>6.9669661300941588E-6</v>
      </c>
      <c r="K2914" s="355">
        <v>0</v>
      </c>
      <c r="M2914" s="364"/>
      <c r="N2914" s="364"/>
    </row>
    <row r="2915" spans="2:14" s="358" customFormat="1" x14ac:dyDescent="0.2">
      <c r="B2915" s="305">
        <v>41396.467361111114</v>
      </c>
      <c r="C2915" s="117" t="s">
        <v>634</v>
      </c>
      <c r="D2915" s="117" t="s">
        <v>542</v>
      </c>
      <c r="E2915" s="116"/>
      <c r="F2915" s="348">
        <v>1</v>
      </c>
      <c r="G2915" s="348">
        <v>67</v>
      </c>
      <c r="H2915" s="348">
        <v>67</v>
      </c>
      <c r="I2915" s="355">
        <v>2.333933653581543E-4</v>
      </c>
      <c r="J2915" s="355">
        <v>3.4834830650470794E-6</v>
      </c>
      <c r="K2915" s="355">
        <v>0</v>
      </c>
      <c r="M2915" s="364"/>
      <c r="N2915" s="364"/>
    </row>
    <row r="2916" spans="2:14" s="358" customFormat="1" x14ac:dyDescent="0.2">
      <c r="B2916" s="305">
        <v>41396.554166666669</v>
      </c>
      <c r="C2916" s="117" t="s">
        <v>630</v>
      </c>
      <c r="D2916" s="117" t="s">
        <v>554</v>
      </c>
      <c r="E2916" s="116"/>
      <c r="F2916" s="348">
        <v>2</v>
      </c>
      <c r="G2916" s="348">
        <v>25</v>
      </c>
      <c r="H2916" s="348">
        <v>50</v>
      </c>
      <c r="I2916" s="355">
        <v>4.3509852806167959E-4</v>
      </c>
      <c r="J2916" s="355">
        <v>1.7403941122467181E-5</v>
      </c>
      <c r="K2916" s="355">
        <v>0</v>
      </c>
      <c r="M2916" s="364"/>
      <c r="N2916" s="364"/>
    </row>
    <row r="2917" spans="2:14" s="358" customFormat="1" x14ac:dyDescent="0.2">
      <c r="B2917" s="305">
        <v>41396.541666666664</v>
      </c>
      <c r="C2917" s="117" t="s">
        <v>634</v>
      </c>
      <c r="D2917" s="117" t="s">
        <v>542</v>
      </c>
      <c r="E2917" s="116"/>
      <c r="F2917" s="348">
        <v>1</v>
      </c>
      <c r="G2917" s="348">
        <v>68</v>
      </c>
      <c r="H2917" s="348">
        <v>68</v>
      </c>
      <c r="I2917" s="355">
        <v>2.3687684842320139E-4</v>
      </c>
      <c r="J2917" s="355">
        <v>3.4834830650470794E-6</v>
      </c>
      <c r="K2917" s="355">
        <v>0</v>
      </c>
      <c r="M2917" s="364"/>
      <c r="N2917" s="364"/>
    </row>
    <row r="2918" spans="2:14" s="358" customFormat="1" x14ac:dyDescent="0.2">
      <c r="B2918" s="305">
        <v>41396.591666666667</v>
      </c>
      <c r="C2918" s="117" t="s">
        <v>630</v>
      </c>
      <c r="D2918" s="117" t="s">
        <v>554</v>
      </c>
      <c r="E2918" s="116"/>
      <c r="F2918" s="348">
        <v>1</v>
      </c>
      <c r="G2918" s="348">
        <v>16</v>
      </c>
      <c r="H2918" s="348">
        <v>16</v>
      </c>
      <c r="I2918" s="355">
        <v>1.3923152897973745E-4</v>
      </c>
      <c r="J2918" s="355">
        <v>8.7019705612335906E-6</v>
      </c>
      <c r="K2918" s="355">
        <v>0</v>
      </c>
      <c r="M2918" s="364"/>
      <c r="N2918" s="364"/>
    </row>
    <row r="2919" spans="2:14" s="358" customFormat="1" x14ac:dyDescent="0.2">
      <c r="B2919" s="305">
        <v>41394.381944444445</v>
      </c>
      <c r="C2919" s="117" t="s">
        <v>563</v>
      </c>
      <c r="D2919" s="117" t="s">
        <v>551</v>
      </c>
      <c r="E2919" s="116"/>
      <c r="F2919" s="348">
        <v>79</v>
      </c>
      <c r="G2919" s="348">
        <v>305</v>
      </c>
      <c r="H2919" s="348">
        <v>24095</v>
      </c>
      <c r="I2919" s="355">
        <v>9.3303413251446796E-2</v>
      </c>
      <c r="J2919" s="355">
        <v>3.0591283033261244E-4</v>
      </c>
      <c r="K2919" s="355">
        <v>0</v>
      </c>
      <c r="M2919" s="364"/>
      <c r="N2919" s="364"/>
    </row>
    <row r="2920" spans="2:14" s="358" customFormat="1" x14ac:dyDescent="0.2">
      <c r="B2920" s="305">
        <v>41396.385416666664</v>
      </c>
      <c r="C2920" s="117" t="s">
        <v>672</v>
      </c>
      <c r="D2920" s="117" t="s">
        <v>551</v>
      </c>
      <c r="E2920" s="116"/>
      <c r="F2920" s="348">
        <v>41</v>
      </c>
      <c r="G2920" s="348">
        <v>240</v>
      </c>
      <c r="H2920" s="348">
        <v>9840</v>
      </c>
      <c r="I2920" s="355">
        <v>3.8103572790796285E-2</v>
      </c>
      <c r="J2920" s="355">
        <v>1.5876488662831784E-4</v>
      </c>
      <c r="K2920" s="355">
        <v>0</v>
      </c>
      <c r="M2920" s="364"/>
      <c r="N2920" s="364"/>
    </row>
    <row r="2921" spans="2:14" s="358" customFormat="1" x14ac:dyDescent="0.2">
      <c r="B2921" s="305">
        <v>41396.364583333336</v>
      </c>
      <c r="C2921" s="117" t="s">
        <v>634</v>
      </c>
      <c r="D2921" s="117" t="s">
        <v>542</v>
      </c>
      <c r="E2921" s="116"/>
      <c r="F2921" s="348">
        <v>1</v>
      </c>
      <c r="G2921" s="348">
        <v>67</v>
      </c>
      <c r="H2921" s="348">
        <v>67</v>
      </c>
      <c r="I2921" s="355">
        <v>2.333933653581543E-4</v>
      </c>
      <c r="J2921" s="355">
        <v>3.4834830650470794E-6</v>
      </c>
      <c r="K2921" s="355">
        <v>0</v>
      </c>
      <c r="M2921" s="364"/>
      <c r="N2921" s="364"/>
    </row>
    <row r="2922" spans="2:14" s="358" customFormat="1" x14ac:dyDescent="0.2">
      <c r="B2922" s="305">
        <v>41396.427083333336</v>
      </c>
      <c r="C2922" s="117" t="s">
        <v>634</v>
      </c>
      <c r="D2922" s="117" t="s">
        <v>542</v>
      </c>
      <c r="E2922" s="116"/>
      <c r="F2922" s="348">
        <v>1</v>
      </c>
      <c r="G2922" s="348">
        <v>36</v>
      </c>
      <c r="H2922" s="348">
        <v>36</v>
      </c>
      <c r="I2922" s="355">
        <v>1.2540539034169485E-4</v>
      </c>
      <c r="J2922" s="355">
        <v>3.4834830650470794E-6</v>
      </c>
      <c r="K2922" s="355">
        <v>0</v>
      </c>
      <c r="M2922" s="364"/>
      <c r="N2922" s="364"/>
    </row>
    <row r="2923" spans="2:14" s="358" customFormat="1" x14ac:dyDescent="0.2">
      <c r="B2923" s="305">
        <v>41394.388888888891</v>
      </c>
      <c r="C2923" s="117" t="s">
        <v>613</v>
      </c>
      <c r="D2923" s="117" t="s">
        <v>554</v>
      </c>
      <c r="E2923" s="116"/>
      <c r="F2923" s="348">
        <v>108</v>
      </c>
      <c r="G2923" s="348">
        <v>381</v>
      </c>
      <c r="H2923" s="348">
        <v>41148</v>
      </c>
      <c r="I2923" s="355">
        <v>0.35806868465363983</v>
      </c>
      <c r="J2923" s="355">
        <v>9.3981282061322792E-4</v>
      </c>
      <c r="K2923" s="355">
        <v>0</v>
      </c>
      <c r="M2923" s="364"/>
      <c r="N2923" s="364"/>
    </row>
    <row r="2924" spans="2:14" s="358" customFormat="1" x14ac:dyDescent="0.2">
      <c r="B2924" s="305">
        <v>41397.375</v>
      </c>
      <c r="C2924" s="117" t="s">
        <v>630</v>
      </c>
      <c r="D2924" s="117" t="s">
        <v>554</v>
      </c>
      <c r="E2924" s="116"/>
      <c r="F2924" s="348">
        <v>2</v>
      </c>
      <c r="G2924" s="348">
        <v>210</v>
      </c>
      <c r="H2924" s="348">
        <v>420</v>
      </c>
      <c r="I2924" s="355">
        <v>3.6548276357181082E-3</v>
      </c>
      <c r="J2924" s="355">
        <v>1.7403941122467181E-5</v>
      </c>
      <c r="K2924" s="355">
        <v>0</v>
      </c>
      <c r="M2924" s="364"/>
      <c r="N2924" s="364"/>
    </row>
    <row r="2925" spans="2:14" s="358" customFormat="1" x14ac:dyDescent="0.2">
      <c r="B2925" s="305">
        <v>41396.385416666664</v>
      </c>
      <c r="C2925" s="117" t="s">
        <v>625</v>
      </c>
      <c r="D2925" s="117" t="s">
        <v>551</v>
      </c>
      <c r="E2925" s="116"/>
      <c r="F2925" s="348">
        <v>1</v>
      </c>
      <c r="G2925" s="348">
        <v>300</v>
      </c>
      <c r="H2925" s="348">
        <v>300</v>
      </c>
      <c r="I2925" s="355">
        <v>1.1616942924023257E-3</v>
      </c>
      <c r="J2925" s="355">
        <v>3.872314308007752E-6</v>
      </c>
      <c r="K2925" s="355">
        <v>0</v>
      </c>
      <c r="M2925" s="364"/>
      <c r="N2925" s="364"/>
    </row>
    <row r="2926" spans="2:14" s="358" customFormat="1" x14ac:dyDescent="0.2">
      <c r="B2926" s="305">
        <v>41393.364583333336</v>
      </c>
      <c r="C2926" s="117" t="s">
        <v>709</v>
      </c>
      <c r="D2926" s="117" t="s">
        <v>542</v>
      </c>
      <c r="E2926" s="116"/>
      <c r="F2926" s="348">
        <v>353</v>
      </c>
      <c r="G2926" s="348">
        <v>405.12747875354108</v>
      </c>
      <c r="H2926" s="348">
        <v>143010</v>
      </c>
      <c r="I2926" s="355">
        <v>0.49817291313238282</v>
      </c>
      <c r="J2926" s="355">
        <v>1.229669521961619E-3</v>
      </c>
      <c r="K2926" s="355">
        <v>0</v>
      </c>
      <c r="M2926" s="364"/>
      <c r="N2926" s="364"/>
    </row>
    <row r="2927" spans="2:14" s="358" customFormat="1" x14ac:dyDescent="0.2">
      <c r="B2927" s="305">
        <v>41394.375</v>
      </c>
      <c r="C2927" s="117" t="s">
        <v>550</v>
      </c>
      <c r="D2927" s="117" t="s">
        <v>551</v>
      </c>
      <c r="E2927" s="116"/>
      <c r="F2927" s="348">
        <v>1</v>
      </c>
      <c r="G2927" s="348">
        <v>100</v>
      </c>
      <c r="H2927" s="348">
        <v>100</v>
      </c>
      <c r="I2927" s="355">
        <v>3.8723143080077524E-4</v>
      </c>
      <c r="J2927" s="355">
        <v>3.872314308007752E-6</v>
      </c>
      <c r="K2927" s="355">
        <v>0</v>
      </c>
      <c r="M2927" s="364"/>
      <c r="N2927" s="364"/>
    </row>
    <row r="2928" spans="2:14" s="358" customFormat="1" x14ac:dyDescent="0.2">
      <c r="B2928" s="305">
        <v>41382.375</v>
      </c>
      <c r="C2928" s="117" t="s">
        <v>748</v>
      </c>
      <c r="D2928" s="117" t="s">
        <v>551</v>
      </c>
      <c r="E2928" s="116"/>
      <c r="F2928" s="348">
        <v>69</v>
      </c>
      <c r="G2928" s="348">
        <v>363</v>
      </c>
      <c r="H2928" s="348">
        <v>25047</v>
      </c>
      <c r="I2928" s="355">
        <v>9.698985647267018E-2</v>
      </c>
      <c r="J2928" s="355">
        <v>2.6718968725253492E-4</v>
      </c>
      <c r="K2928" s="355">
        <v>0</v>
      </c>
      <c r="M2928" s="364"/>
      <c r="N2928" s="364"/>
    </row>
    <row r="2929" spans="2:14" s="358" customFormat="1" x14ac:dyDescent="0.2">
      <c r="B2929" s="305">
        <v>41397.541666666664</v>
      </c>
      <c r="C2929" s="117" t="s">
        <v>627</v>
      </c>
      <c r="D2929" s="117" t="s">
        <v>554</v>
      </c>
      <c r="E2929" s="116"/>
      <c r="F2929" s="348">
        <v>1</v>
      </c>
      <c r="G2929" s="348">
        <v>25</v>
      </c>
      <c r="H2929" s="348">
        <v>25</v>
      </c>
      <c r="I2929" s="355">
        <v>2.1754926403083979E-4</v>
      </c>
      <c r="J2929" s="355">
        <v>8.7019705612335906E-6</v>
      </c>
      <c r="K2929" s="355">
        <v>0</v>
      </c>
      <c r="M2929" s="364"/>
      <c r="N2929" s="364"/>
    </row>
    <row r="2930" spans="2:14" s="358" customFormat="1" x14ac:dyDescent="0.2">
      <c r="B2930" s="305">
        <v>41397.443055555559</v>
      </c>
      <c r="C2930" s="117" t="s">
        <v>627</v>
      </c>
      <c r="D2930" s="117" t="s">
        <v>554</v>
      </c>
      <c r="E2930" s="116"/>
      <c r="F2930" s="348">
        <v>1</v>
      </c>
      <c r="G2930" s="348">
        <v>48</v>
      </c>
      <c r="H2930" s="348">
        <v>48</v>
      </c>
      <c r="I2930" s="355">
        <v>4.1769458693921238E-4</v>
      </c>
      <c r="J2930" s="355">
        <v>8.7019705612335906E-6</v>
      </c>
      <c r="K2930" s="355">
        <v>0</v>
      </c>
      <c r="M2930" s="364"/>
      <c r="N2930" s="364"/>
    </row>
    <row r="2931" spans="2:14" s="358" customFormat="1" x14ac:dyDescent="0.2">
      <c r="B2931" s="305">
        <v>41397.465277777781</v>
      </c>
      <c r="C2931" s="117" t="s">
        <v>707</v>
      </c>
      <c r="D2931" s="117" t="s">
        <v>554</v>
      </c>
      <c r="E2931" s="116"/>
      <c r="F2931" s="348">
        <v>1</v>
      </c>
      <c r="G2931" s="348">
        <v>170</v>
      </c>
      <c r="H2931" s="348">
        <v>170</v>
      </c>
      <c r="I2931" s="355">
        <v>1.4793349954097105E-3</v>
      </c>
      <c r="J2931" s="355">
        <v>8.7019705612335906E-6</v>
      </c>
      <c r="K2931" s="355">
        <v>0</v>
      </c>
      <c r="M2931" s="364"/>
      <c r="N2931" s="364"/>
    </row>
    <row r="2932" spans="2:14" s="358" customFormat="1" x14ac:dyDescent="0.2">
      <c r="B2932" s="305">
        <v>41397.569444444445</v>
      </c>
      <c r="C2932" s="117" t="s">
        <v>637</v>
      </c>
      <c r="D2932" s="117" t="s">
        <v>554</v>
      </c>
      <c r="E2932" s="116"/>
      <c r="F2932" s="348">
        <v>2</v>
      </c>
      <c r="G2932" s="348">
        <v>40</v>
      </c>
      <c r="H2932" s="348">
        <v>80</v>
      </c>
      <c r="I2932" s="355">
        <v>6.9615764489868728E-4</v>
      </c>
      <c r="J2932" s="355">
        <v>1.7403941122467181E-5</v>
      </c>
      <c r="K2932" s="355">
        <v>0</v>
      </c>
      <c r="M2932" s="364"/>
      <c r="N2932" s="364"/>
    </row>
    <row r="2933" spans="2:14" s="358" customFormat="1" x14ac:dyDescent="0.2">
      <c r="B2933" s="305">
        <v>41397.576388888891</v>
      </c>
      <c r="C2933" s="117" t="s">
        <v>729</v>
      </c>
      <c r="D2933" s="117" t="s">
        <v>542</v>
      </c>
      <c r="E2933" s="116"/>
      <c r="F2933" s="348">
        <v>152</v>
      </c>
      <c r="G2933" s="348">
        <v>30</v>
      </c>
      <c r="H2933" s="348">
        <v>4560</v>
      </c>
      <c r="I2933" s="355">
        <v>1.5884682776614683E-2</v>
      </c>
      <c r="J2933" s="355">
        <v>5.2948942588715601E-4</v>
      </c>
      <c r="K2933" s="355">
        <v>0</v>
      </c>
      <c r="M2933" s="364"/>
      <c r="N2933" s="364"/>
    </row>
    <row r="2934" spans="2:14" s="358" customFormat="1" x14ac:dyDescent="0.2">
      <c r="B2934" s="305">
        <v>41397.541666666664</v>
      </c>
      <c r="C2934" s="117" t="s">
        <v>630</v>
      </c>
      <c r="D2934" s="117" t="s">
        <v>554</v>
      </c>
      <c r="E2934" s="116"/>
      <c r="F2934" s="348">
        <v>1</v>
      </c>
      <c r="G2934" s="348">
        <v>60</v>
      </c>
      <c r="H2934" s="348">
        <v>60</v>
      </c>
      <c r="I2934" s="355">
        <v>5.2211823367401549E-4</v>
      </c>
      <c r="J2934" s="355">
        <v>8.7019705612335906E-6</v>
      </c>
      <c r="K2934" s="355">
        <v>0</v>
      </c>
      <c r="M2934" s="364"/>
      <c r="N2934" s="364"/>
    </row>
    <row r="2935" spans="2:14" s="358" customFormat="1" x14ac:dyDescent="0.2">
      <c r="B2935" s="305">
        <v>41396.354166666664</v>
      </c>
      <c r="C2935" s="117" t="s">
        <v>618</v>
      </c>
      <c r="D2935" s="117" t="s">
        <v>551</v>
      </c>
      <c r="E2935" s="116"/>
      <c r="F2935" s="348">
        <v>36</v>
      </c>
      <c r="G2935" s="348">
        <v>360</v>
      </c>
      <c r="H2935" s="348">
        <v>12960</v>
      </c>
      <c r="I2935" s="355">
        <v>5.0185193431780468E-2</v>
      </c>
      <c r="J2935" s="355">
        <v>1.3940331508827908E-4</v>
      </c>
      <c r="K2935" s="355">
        <v>0</v>
      </c>
      <c r="M2935" s="364"/>
      <c r="N2935" s="364"/>
    </row>
    <row r="2936" spans="2:14" s="358" customFormat="1" x14ac:dyDescent="0.2">
      <c r="B2936" s="305">
        <v>41396.583333333336</v>
      </c>
      <c r="C2936" s="117" t="s">
        <v>813</v>
      </c>
      <c r="D2936" s="117" t="s">
        <v>554</v>
      </c>
      <c r="E2936" s="116"/>
      <c r="F2936" s="348">
        <v>16</v>
      </c>
      <c r="G2936" s="348">
        <v>4</v>
      </c>
      <c r="H2936" s="348">
        <v>64</v>
      </c>
      <c r="I2936" s="355">
        <v>5.569261159189498E-4</v>
      </c>
      <c r="J2936" s="355">
        <v>1.3923152897973745E-4</v>
      </c>
      <c r="K2936" s="355">
        <v>0</v>
      </c>
      <c r="M2936" s="364"/>
      <c r="N2936" s="364"/>
    </row>
    <row r="2937" spans="2:14" s="358" customFormat="1" x14ac:dyDescent="0.2">
      <c r="B2937" s="305">
        <v>41397.520833333336</v>
      </c>
      <c r="C2937" s="117" t="s">
        <v>744</v>
      </c>
      <c r="D2937" s="117" t="s">
        <v>554</v>
      </c>
      <c r="E2937" s="116"/>
      <c r="F2937" s="348">
        <v>2</v>
      </c>
      <c r="G2937" s="348">
        <v>45</v>
      </c>
      <c r="H2937" s="348">
        <v>90</v>
      </c>
      <c r="I2937" s="355">
        <v>7.8317735051102323E-4</v>
      </c>
      <c r="J2937" s="355">
        <v>1.7403941122467181E-5</v>
      </c>
      <c r="K2937" s="355">
        <v>0</v>
      </c>
      <c r="M2937" s="364"/>
      <c r="N2937" s="364"/>
    </row>
    <row r="2938" spans="2:14" s="358" customFormat="1" x14ac:dyDescent="0.2">
      <c r="B2938" s="305">
        <v>41391.361111111109</v>
      </c>
      <c r="C2938" s="117" t="s">
        <v>650</v>
      </c>
      <c r="D2938" s="117" t="s">
        <v>542</v>
      </c>
      <c r="E2938" s="116"/>
      <c r="F2938" s="348">
        <v>91</v>
      </c>
      <c r="G2938" s="348">
        <v>215</v>
      </c>
      <c r="H2938" s="348">
        <v>19565</v>
      </c>
      <c r="I2938" s="355">
        <v>6.815434616764611E-2</v>
      </c>
      <c r="J2938" s="355">
        <v>3.169969589192842E-4</v>
      </c>
      <c r="K2938" s="355">
        <v>0</v>
      </c>
      <c r="M2938" s="364"/>
      <c r="N2938" s="364"/>
    </row>
    <row r="2939" spans="2:14" s="358" customFormat="1" x14ac:dyDescent="0.2">
      <c r="B2939" s="305">
        <v>41395.354166666664</v>
      </c>
      <c r="C2939" s="117" t="s">
        <v>547</v>
      </c>
      <c r="D2939" s="117" t="s">
        <v>542</v>
      </c>
      <c r="E2939" s="116"/>
      <c r="F2939" s="348">
        <v>35</v>
      </c>
      <c r="G2939" s="348">
        <v>66</v>
      </c>
      <c r="H2939" s="348">
        <v>2310</v>
      </c>
      <c r="I2939" s="355">
        <v>8.0468458802587534E-3</v>
      </c>
      <c r="J2939" s="355">
        <v>1.2192190727664777E-4</v>
      </c>
      <c r="K2939" s="355">
        <v>0</v>
      </c>
      <c r="M2939" s="364"/>
      <c r="N2939" s="364"/>
    </row>
    <row r="2940" spans="2:14" s="358" customFormat="1" x14ac:dyDescent="0.2">
      <c r="B2940" s="305">
        <v>41397.422222222223</v>
      </c>
      <c r="C2940" s="117" t="s">
        <v>631</v>
      </c>
      <c r="D2940" s="117" t="s">
        <v>542</v>
      </c>
      <c r="E2940" s="116"/>
      <c r="F2940" s="348">
        <v>31</v>
      </c>
      <c r="G2940" s="348">
        <v>217</v>
      </c>
      <c r="H2940" s="348">
        <v>6727</v>
      </c>
      <c r="I2940" s="355">
        <v>2.3433390578571703E-2</v>
      </c>
      <c r="J2940" s="355">
        <v>1.0798797501645945E-4</v>
      </c>
      <c r="K2940" s="355">
        <v>0</v>
      </c>
      <c r="M2940" s="364"/>
      <c r="N2940" s="364"/>
    </row>
    <row r="2941" spans="2:14" s="358" customFormat="1" x14ac:dyDescent="0.2">
      <c r="B2941" s="305">
        <v>41394.416666666664</v>
      </c>
      <c r="C2941" s="117" t="s">
        <v>566</v>
      </c>
      <c r="D2941" s="117" t="s">
        <v>551</v>
      </c>
      <c r="E2941" s="116"/>
      <c r="F2941" s="348">
        <v>7</v>
      </c>
      <c r="G2941" s="348">
        <v>336</v>
      </c>
      <c r="H2941" s="348">
        <v>2352</v>
      </c>
      <c r="I2941" s="355">
        <v>9.1076832524342333E-3</v>
      </c>
      <c r="J2941" s="355">
        <v>2.7106200156054265E-5</v>
      </c>
      <c r="K2941" s="355">
        <v>0</v>
      </c>
      <c r="M2941" s="364"/>
      <c r="N2941" s="364"/>
    </row>
    <row r="2942" spans="2:14" s="358" customFormat="1" x14ac:dyDescent="0.2">
      <c r="B2942" s="305">
        <v>41396.354571759257</v>
      </c>
      <c r="C2942" s="117" t="s">
        <v>570</v>
      </c>
      <c r="D2942" s="117" t="s">
        <v>551</v>
      </c>
      <c r="E2942" s="116"/>
      <c r="F2942" s="348">
        <v>1</v>
      </c>
      <c r="G2942" s="348">
        <v>39</v>
      </c>
      <c r="H2942" s="348">
        <v>39</v>
      </c>
      <c r="I2942" s="355">
        <v>1.5102025801230233E-4</v>
      </c>
      <c r="J2942" s="355">
        <v>3.872314308007752E-6</v>
      </c>
      <c r="K2942" s="355">
        <v>0</v>
      </c>
      <c r="M2942" s="364"/>
      <c r="N2942" s="364"/>
    </row>
    <row r="2943" spans="2:14" s="358" customFormat="1" x14ac:dyDescent="0.2">
      <c r="B2943" s="305">
        <v>41395.365972222222</v>
      </c>
      <c r="C2943" s="117" t="s">
        <v>817</v>
      </c>
      <c r="D2943" s="117" t="s">
        <v>542</v>
      </c>
      <c r="E2943" s="116"/>
      <c r="F2943" s="348">
        <v>121</v>
      </c>
      <c r="G2943" s="348">
        <v>286</v>
      </c>
      <c r="H2943" s="348">
        <v>34606</v>
      </c>
      <c r="I2943" s="355">
        <v>0.12054941494901923</v>
      </c>
      <c r="J2943" s="355">
        <v>4.2150145087069659E-4</v>
      </c>
      <c r="K2943" s="355">
        <v>0</v>
      </c>
      <c r="M2943" s="364"/>
      <c r="N2943" s="364"/>
    </row>
    <row r="2944" spans="2:14" s="358" customFormat="1" x14ac:dyDescent="0.2">
      <c r="B2944" s="305">
        <v>41396.361111111109</v>
      </c>
      <c r="C2944" s="117" t="s">
        <v>658</v>
      </c>
      <c r="D2944" s="117" t="s">
        <v>551</v>
      </c>
      <c r="E2944" s="116"/>
      <c r="F2944" s="348">
        <v>33</v>
      </c>
      <c r="G2944" s="348">
        <v>160</v>
      </c>
      <c r="H2944" s="348">
        <v>5280</v>
      </c>
      <c r="I2944" s="355">
        <v>2.0445819546280934E-2</v>
      </c>
      <c r="J2944" s="355">
        <v>1.2778637216425583E-4</v>
      </c>
      <c r="K2944" s="355">
        <v>0</v>
      </c>
      <c r="M2944" s="364"/>
      <c r="N2944" s="364"/>
    </row>
    <row r="2945" spans="2:14" s="358" customFormat="1" x14ac:dyDescent="0.2">
      <c r="B2945" s="305">
        <v>41399.372916666667</v>
      </c>
      <c r="C2945" s="117" t="s">
        <v>678</v>
      </c>
      <c r="D2945" s="117" t="s">
        <v>554</v>
      </c>
      <c r="E2945" s="116"/>
      <c r="F2945" s="348">
        <v>2</v>
      </c>
      <c r="G2945" s="348">
        <v>186</v>
      </c>
      <c r="H2945" s="348">
        <v>372</v>
      </c>
      <c r="I2945" s="355">
        <v>3.237133048778896E-3</v>
      </c>
      <c r="J2945" s="355">
        <v>1.7403941122467181E-5</v>
      </c>
      <c r="K2945" s="355">
        <v>0</v>
      </c>
      <c r="M2945" s="364"/>
      <c r="N2945" s="364"/>
    </row>
    <row r="2946" spans="2:14" s="358" customFormat="1" x14ac:dyDescent="0.2">
      <c r="B2946" s="305">
        <v>41399.388888888891</v>
      </c>
      <c r="C2946" s="117" t="s">
        <v>779</v>
      </c>
      <c r="D2946" s="117" t="s">
        <v>542</v>
      </c>
      <c r="E2946" s="116"/>
      <c r="F2946" s="348">
        <v>25</v>
      </c>
      <c r="G2946" s="348">
        <v>340</v>
      </c>
      <c r="H2946" s="348">
        <v>8500</v>
      </c>
      <c r="I2946" s="355">
        <v>2.9609606052900174E-2</v>
      </c>
      <c r="J2946" s="355">
        <v>8.7087076626176976E-5</v>
      </c>
      <c r="K2946" s="355">
        <v>0</v>
      </c>
      <c r="M2946" s="364"/>
      <c r="N2946" s="364"/>
    </row>
    <row r="2947" spans="2:14" s="358" customFormat="1" x14ac:dyDescent="0.2">
      <c r="B2947" s="305">
        <v>41399.395833333336</v>
      </c>
      <c r="C2947" s="117" t="s">
        <v>630</v>
      </c>
      <c r="D2947" s="117" t="s">
        <v>554</v>
      </c>
      <c r="E2947" s="116"/>
      <c r="F2947" s="348">
        <v>13</v>
      </c>
      <c r="G2947" s="348">
        <v>75</v>
      </c>
      <c r="H2947" s="348">
        <v>975</v>
      </c>
      <c r="I2947" s="355">
        <v>8.4844212972027509E-3</v>
      </c>
      <c r="J2947" s="355">
        <v>1.1312561729603669E-4</v>
      </c>
      <c r="K2947" s="355">
        <v>0</v>
      </c>
      <c r="M2947" s="364"/>
      <c r="N2947" s="364"/>
    </row>
    <row r="2948" spans="2:14" s="358" customFormat="1" x14ac:dyDescent="0.2">
      <c r="B2948" s="305">
        <v>41399.333333333336</v>
      </c>
      <c r="C2948" s="117" t="s">
        <v>621</v>
      </c>
      <c r="D2948" s="117" t="s">
        <v>554</v>
      </c>
      <c r="E2948" s="116"/>
      <c r="F2948" s="348">
        <v>239</v>
      </c>
      <c r="G2948" s="348">
        <v>240</v>
      </c>
      <c r="H2948" s="348">
        <v>57360</v>
      </c>
      <c r="I2948" s="355">
        <v>0.49914503139235877</v>
      </c>
      <c r="J2948" s="355">
        <v>2.0797709641348283E-3</v>
      </c>
      <c r="K2948" s="355">
        <v>0</v>
      </c>
      <c r="M2948" s="364"/>
      <c r="N2948" s="364"/>
    </row>
    <row r="2949" spans="2:14" s="358" customFormat="1" x14ac:dyDescent="0.2">
      <c r="B2949" s="305">
        <v>41399.354166666664</v>
      </c>
      <c r="C2949" s="117" t="s">
        <v>765</v>
      </c>
      <c r="D2949" s="117" t="s">
        <v>542</v>
      </c>
      <c r="E2949" s="116"/>
      <c r="F2949" s="348">
        <v>118</v>
      </c>
      <c r="G2949" s="348">
        <v>125</v>
      </c>
      <c r="H2949" s="348">
        <v>14750</v>
      </c>
      <c r="I2949" s="355">
        <v>5.138137520944442E-2</v>
      </c>
      <c r="J2949" s="355">
        <v>4.1105100167555537E-4</v>
      </c>
      <c r="K2949" s="355">
        <v>0</v>
      </c>
      <c r="M2949" s="364"/>
      <c r="N2949" s="364"/>
    </row>
    <row r="2950" spans="2:14" s="358" customFormat="1" x14ac:dyDescent="0.2">
      <c r="B2950" s="305">
        <v>41397.361111111109</v>
      </c>
      <c r="C2950" s="117" t="s">
        <v>618</v>
      </c>
      <c r="D2950" s="117" t="s">
        <v>551</v>
      </c>
      <c r="E2950" s="116"/>
      <c r="F2950" s="348">
        <v>14</v>
      </c>
      <c r="G2950" s="348">
        <v>290</v>
      </c>
      <c r="H2950" s="348">
        <v>4060</v>
      </c>
      <c r="I2950" s="355">
        <v>1.5721596090511474E-2</v>
      </c>
      <c r="J2950" s="355">
        <v>5.421240031210853E-5</v>
      </c>
      <c r="K2950" s="355">
        <v>0</v>
      </c>
      <c r="M2950" s="364"/>
      <c r="N2950" s="364"/>
    </row>
    <row r="2951" spans="2:14" s="358" customFormat="1" x14ac:dyDescent="0.2">
      <c r="B2951" s="305">
        <v>41388.399305555555</v>
      </c>
      <c r="C2951" s="117" t="s">
        <v>569</v>
      </c>
      <c r="D2951" s="117" t="s">
        <v>551</v>
      </c>
      <c r="E2951" s="116"/>
      <c r="F2951" s="348">
        <v>20</v>
      </c>
      <c r="G2951" s="348">
        <v>379</v>
      </c>
      <c r="H2951" s="348">
        <v>7580</v>
      </c>
      <c r="I2951" s="355">
        <v>2.9352142454698762E-2</v>
      </c>
      <c r="J2951" s="355">
        <v>7.7446286160155051E-5</v>
      </c>
      <c r="K2951" s="355">
        <v>0</v>
      </c>
      <c r="M2951" s="364"/>
      <c r="N2951" s="364"/>
    </row>
    <row r="2952" spans="2:14" s="358" customFormat="1" x14ac:dyDescent="0.2">
      <c r="B2952" s="305">
        <v>41395.355555555558</v>
      </c>
      <c r="C2952" s="117" t="s">
        <v>717</v>
      </c>
      <c r="D2952" s="117" t="s">
        <v>542</v>
      </c>
      <c r="E2952" s="116"/>
      <c r="F2952" s="348">
        <v>89</v>
      </c>
      <c r="G2952" s="348">
        <v>509.62921348314609</v>
      </c>
      <c r="H2952" s="348">
        <v>45357</v>
      </c>
      <c r="I2952" s="355">
        <v>0.15800034138134036</v>
      </c>
      <c r="J2952" s="355">
        <v>3.1002999278919007E-4</v>
      </c>
      <c r="K2952" s="355">
        <v>0</v>
      </c>
      <c r="M2952" s="364"/>
      <c r="N2952" s="364"/>
    </row>
    <row r="2953" spans="2:14" s="358" customFormat="1" x14ac:dyDescent="0.2">
      <c r="B2953" s="305">
        <v>41401.354166666664</v>
      </c>
      <c r="C2953" s="117" t="s">
        <v>602</v>
      </c>
      <c r="D2953" s="117" t="s">
        <v>542</v>
      </c>
      <c r="E2953" s="116"/>
      <c r="F2953" s="348">
        <v>112</v>
      </c>
      <c r="G2953" s="348">
        <v>385</v>
      </c>
      <c r="H2953" s="348">
        <v>43120</v>
      </c>
      <c r="I2953" s="355">
        <v>0.15020778976483007</v>
      </c>
      <c r="J2953" s="355">
        <v>3.9015010328527288E-4</v>
      </c>
      <c r="K2953" s="355">
        <v>0</v>
      </c>
      <c r="M2953" s="364"/>
      <c r="N2953" s="364"/>
    </row>
    <row r="2954" spans="2:14" s="358" customFormat="1" x14ac:dyDescent="0.2">
      <c r="B2954" s="305">
        <v>41397.372916666667</v>
      </c>
      <c r="C2954" s="117" t="s">
        <v>776</v>
      </c>
      <c r="D2954" s="117" t="s">
        <v>554</v>
      </c>
      <c r="E2954" s="116"/>
      <c r="F2954" s="348">
        <v>2</v>
      </c>
      <c r="G2954" s="348">
        <v>29</v>
      </c>
      <c r="H2954" s="348">
        <v>58</v>
      </c>
      <c r="I2954" s="355">
        <v>5.0471429255154827E-4</v>
      </c>
      <c r="J2954" s="355">
        <v>1.7403941122467181E-5</v>
      </c>
      <c r="K2954" s="355">
        <v>0</v>
      </c>
      <c r="M2954" s="364"/>
      <c r="N2954" s="364"/>
    </row>
    <row r="2955" spans="2:14" s="358" customFormat="1" x14ac:dyDescent="0.2">
      <c r="B2955" s="305">
        <v>41397.423611111109</v>
      </c>
      <c r="C2955" s="117" t="s">
        <v>776</v>
      </c>
      <c r="D2955" s="117" t="s">
        <v>554</v>
      </c>
      <c r="E2955" s="116"/>
      <c r="F2955" s="348">
        <v>3</v>
      </c>
      <c r="G2955" s="348">
        <v>15</v>
      </c>
      <c r="H2955" s="348">
        <v>45</v>
      </c>
      <c r="I2955" s="355">
        <v>3.9158867525551161E-4</v>
      </c>
      <c r="J2955" s="355">
        <v>2.6105911683700774E-5</v>
      </c>
      <c r="K2955" s="355">
        <v>0</v>
      </c>
      <c r="M2955" s="364"/>
      <c r="N2955" s="364"/>
    </row>
    <row r="2956" spans="2:14" s="358" customFormat="1" x14ac:dyDescent="0.2">
      <c r="B2956" s="305">
        <v>41397.363888888889</v>
      </c>
      <c r="C2956" s="117" t="s">
        <v>776</v>
      </c>
      <c r="D2956" s="117" t="s">
        <v>554</v>
      </c>
      <c r="E2956" s="116"/>
      <c r="F2956" s="348">
        <v>3</v>
      </c>
      <c r="G2956" s="348">
        <v>21</v>
      </c>
      <c r="H2956" s="348">
        <v>63</v>
      </c>
      <c r="I2956" s="355">
        <v>5.4822414535771625E-4</v>
      </c>
      <c r="J2956" s="355">
        <v>2.6105911683700774E-5</v>
      </c>
      <c r="K2956" s="355">
        <v>0</v>
      </c>
      <c r="M2956" s="364"/>
      <c r="N2956" s="364"/>
    </row>
    <row r="2957" spans="2:14" s="358" customFormat="1" x14ac:dyDescent="0.2">
      <c r="B2957" s="305">
        <v>41404.357638888891</v>
      </c>
      <c r="C2957" s="117" t="s">
        <v>602</v>
      </c>
      <c r="D2957" s="117" t="s">
        <v>542</v>
      </c>
      <c r="E2957" s="116"/>
      <c r="F2957" s="348">
        <v>83</v>
      </c>
      <c r="G2957" s="348">
        <v>388</v>
      </c>
      <c r="H2957" s="348">
        <v>32204</v>
      </c>
      <c r="I2957" s="355">
        <v>0.11218208862677614</v>
      </c>
      <c r="J2957" s="355">
        <v>2.8912909439890758E-4</v>
      </c>
      <c r="K2957" s="355">
        <v>0</v>
      </c>
      <c r="M2957" s="364"/>
      <c r="N2957" s="364"/>
    </row>
    <row r="2958" spans="2:14" s="358" customFormat="1" x14ac:dyDescent="0.2">
      <c r="B2958" s="305">
        <v>41397.439583333333</v>
      </c>
      <c r="C2958" s="117" t="s">
        <v>776</v>
      </c>
      <c r="D2958" s="117" t="s">
        <v>554</v>
      </c>
      <c r="E2958" s="116"/>
      <c r="F2958" s="348">
        <v>1</v>
      </c>
      <c r="G2958" s="348">
        <v>24</v>
      </c>
      <c r="H2958" s="348">
        <v>24</v>
      </c>
      <c r="I2958" s="355">
        <v>2.0884729346960619E-4</v>
      </c>
      <c r="J2958" s="355">
        <v>8.7019705612335906E-6</v>
      </c>
      <c r="K2958" s="355">
        <v>0</v>
      </c>
      <c r="M2958" s="364"/>
      <c r="N2958" s="364"/>
    </row>
    <row r="2959" spans="2:14" s="358" customFormat="1" x14ac:dyDescent="0.2">
      <c r="B2959" s="305">
        <v>41396.408379629633</v>
      </c>
      <c r="C2959" s="117" t="s">
        <v>567</v>
      </c>
      <c r="D2959" s="117" t="s">
        <v>551</v>
      </c>
      <c r="E2959" s="116"/>
      <c r="F2959" s="348">
        <v>85</v>
      </c>
      <c r="G2959" s="348">
        <v>224</v>
      </c>
      <c r="H2959" s="348">
        <v>19040</v>
      </c>
      <c r="I2959" s="355">
        <v>7.3728864424467605E-2</v>
      </c>
      <c r="J2959" s="355">
        <v>3.2914671618065894E-4</v>
      </c>
      <c r="K2959" s="355">
        <v>0</v>
      </c>
      <c r="M2959" s="364"/>
      <c r="N2959" s="364"/>
    </row>
    <row r="2960" spans="2:14" s="358" customFormat="1" x14ac:dyDescent="0.2">
      <c r="B2960" s="305">
        <v>41391.489583333336</v>
      </c>
      <c r="C2960" s="117" t="s">
        <v>592</v>
      </c>
      <c r="D2960" s="117" t="s">
        <v>554</v>
      </c>
      <c r="E2960" s="116"/>
      <c r="F2960" s="348">
        <v>1</v>
      </c>
      <c r="G2960" s="348">
        <v>32</v>
      </c>
      <c r="H2960" s="348">
        <v>32</v>
      </c>
      <c r="I2960" s="355">
        <v>2.784630579594749E-4</v>
      </c>
      <c r="J2960" s="355">
        <v>8.7019705612335906E-6</v>
      </c>
      <c r="K2960" s="355">
        <v>0</v>
      </c>
      <c r="M2960" s="364"/>
      <c r="N2960" s="364"/>
    </row>
    <row r="2961" spans="2:14" s="358" customFormat="1" x14ac:dyDescent="0.2">
      <c r="B2961" s="305">
        <v>41396.395833333336</v>
      </c>
      <c r="C2961" s="117" t="s">
        <v>630</v>
      </c>
      <c r="D2961" s="117" t="s">
        <v>554</v>
      </c>
      <c r="E2961" s="116"/>
      <c r="F2961" s="348">
        <v>279</v>
      </c>
      <c r="G2961" s="348">
        <v>515</v>
      </c>
      <c r="H2961" s="348">
        <v>143685</v>
      </c>
      <c r="I2961" s="355">
        <v>1.2503426400908486</v>
      </c>
      <c r="J2961" s="355">
        <v>2.4278497865841721E-3</v>
      </c>
      <c r="K2961" s="355">
        <v>0</v>
      </c>
      <c r="M2961" s="364"/>
      <c r="N2961" s="364"/>
    </row>
    <row r="2962" spans="2:14" s="358" customFormat="1" x14ac:dyDescent="0.2">
      <c r="B2962" s="305">
        <v>41398.333333333336</v>
      </c>
      <c r="C2962" s="117" t="s">
        <v>586</v>
      </c>
      <c r="D2962" s="117" t="s">
        <v>554</v>
      </c>
      <c r="E2962" s="116"/>
      <c r="F2962" s="348">
        <v>245</v>
      </c>
      <c r="G2962" s="348">
        <v>187</v>
      </c>
      <c r="H2962" s="348">
        <v>45815</v>
      </c>
      <c r="I2962" s="355">
        <v>0.39868078126291701</v>
      </c>
      <c r="J2962" s="355">
        <v>2.1319827875022298E-3</v>
      </c>
      <c r="K2962" s="355">
        <v>0</v>
      </c>
      <c r="M2962" s="364"/>
      <c r="N2962" s="364"/>
    </row>
    <row r="2963" spans="2:14" s="358" customFormat="1" x14ac:dyDescent="0.2">
      <c r="B2963" s="305">
        <v>41399.393750000003</v>
      </c>
      <c r="C2963" s="117" t="s">
        <v>795</v>
      </c>
      <c r="D2963" s="117" t="s">
        <v>542</v>
      </c>
      <c r="E2963" s="116"/>
      <c r="F2963" s="348">
        <v>70</v>
      </c>
      <c r="G2963" s="348">
        <v>173</v>
      </c>
      <c r="H2963" s="348">
        <v>12110</v>
      </c>
      <c r="I2963" s="355">
        <v>4.2184979917720133E-2</v>
      </c>
      <c r="J2963" s="355">
        <v>2.4384381455329554E-4</v>
      </c>
      <c r="K2963" s="355">
        <v>0</v>
      </c>
      <c r="M2963" s="364"/>
      <c r="N2963" s="364"/>
    </row>
    <row r="2964" spans="2:14" s="358" customFormat="1" x14ac:dyDescent="0.2">
      <c r="B2964" s="305">
        <v>41392.364583333336</v>
      </c>
      <c r="C2964" s="117" t="s">
        <v>812</v>
      </c>
      <c r="D2964" s="117" t="s">
        <v>542</v>
      </c>
      <c r="E2964" s="116"/>
      <c r="F2964" s="348">
        <v>151</v>
      </c>
      <c r="G2964" s="348">
        <v>195</v>
      </c>
      <c r="H2964" s="348">
        <v>29445</v>
      </c>
      <c r="I2964" s="355">
        <v>0.10257115885031125</v>
      </c>
      <c r="J2964" s="355">
        <v>5.2600594282210898E-4</v>
      </c>
      <c r="K2964" s="355">
        <v>0</v>
      </c>
      <c r="M2964" s="364"/>
      <c r="N2964" s="364"/>
    </row>
    <row r="2965" spans="2:14" s="358" customFormat="1" x14ac:dyDescent="0.2">
      <c r="B2965" s="305">
        <v>41396.423611111109</v>
      </c>
      <c r="C2965" s="117" t="s">
        <v>550</v>
      </c>
      <c r="D2965" s="117" t="s">
        <v>551</v>
      </c>
      <c r="E2965" s="116"/>
      <c r="F2965" s="348">
        <v>1</v>
      </c>
      <c r="G2965" s="348">
        <v>110</v>
      </c>
      <c r="H2965" s="348">
        <v>110</v>
      </c>
      <c r="I2965" s="355">
        <v>4.2595457388085276E-4</v>
      </c>
      <c r="J2965" s="355">
        <v>3.872314308007752E-6</v>
      </c>
      <c r="K2965" s="355">
        <v>0</v>
      </c>
      <c r="M2965" s="364"/>
      <c r="N2965" s="364"/>
    </row>
    <row r="2966" spans="2:14" s="358" customFormat="1" x14ac:dyDescent="0.2">
      <c r="B2966" s="305">
        <v>41396.396203703705</v>
      </c>
      <c r="C2966" s="117" t="s">
        <v>550</v>
      </c>
      <c r="D2966" s="117" t="s">
        <v>551</v>
      </c>
      <c r="E2966" s="116"/>
      <c r="F2966" s="348">
        <v>46</v>
      </c>
      <c r="G2966" s="348">
        <v>224</v>
      </c>
      <c r="H2966" s="348">
        <v>10304</v>
      </c>
      <c r="I2966" s="355">
        <v>3.990032662971188E-2</v>
      </c>
      <c r="J2966" s="355">
        <v>1.781264581683566E-4</v>
      </c>
      <c r="K2966" s="355">
        <v>0</v>
      </c>
      <c r="M2966" s="364"/>
      <c r="N2966" s="364"/>
    </row>
    <row r="2967" spans="2:14" s="358" customFormat="1" x14ac:dyDescent="0.2">
      <c r="B2967" s="305">
        <v>41397.406944444447</v>
      </c>
      <c r="C2967" s="117" t="s">
        <v>776</v>
      </c>
      <c r="D2967" s="117" t="s">
        <v>554</v>
      </c>
      <c r="E2967" s="116"/>
      <c r="F2967" s="348">
        <v>1</v>
      </c>
      <c r="G2967" s="348">
        <v>20</v>
      </c>
      <c r="H2967" s="348">
        <v>20</v>
      </c>
      <c r="I2967" s="355">
        <v>1.7403941122467182E-4</v>
      </c>
      <c r="J2967" s="355">
        <v>8.7019705612335906E-6</v>
      </c>
      <c r="K2967" s="355">
        <v>0</v>
      </c>
      <c r="M2967" s="364"/>
      <c r="N2967" s="364"/>
    </row>
    <row r="2968" spans="2:14" s="358" customFormat="1" x14ac:dyDescent="0.2">
      <c r="B2968" s="305">
        <v>41396.602083333331</v>
      </c>
      <c r="C2968" s="117" t="s">
        <v>567</v>
      </c>
      <c r="D2968" s="117" t="s">
        <v>551</v>
      </c>
      <c r="E2968" s="116"/>
      <c r="F2968" s="348">
        <v>2</v>
      </c>
      <c r="G2968" s="348">
        <v>48</v>
      </c>
      <c r="H2968" s="348">
        <v>96</v>
      </c>
      <c r="I2968" s="355">
        <v>3.7174217356874422E-4</v>
      </c>
      <c r="J2968" s="355">
        <v>7.7446286160155041E-6</v>
      </c>
      <c r="K2968" s="355">
        <v>0</v>
      </c>
      <c r="M2968" s="364"/>
      <c r="N2968" s="364"/>
    </row>
    <row r="2969" spans="2:14" s="358" customFormat="1" x14ac:dyDescent="0.2">
      <c r="B2969" s="305">
        <v>41397.381944444445</v>
      </c>
      <c r="C2969" s="117" t="s">
        <v>568</v>
      </c>
      <c r="D2969" s="117" t="s">
        <v>554</v>
      </c>
      <c r="E2969" s="116"/>
      <c r="F2969" s="348">
        <v>164</v>
      </c>
      <c r="G2969" s="348">
        <v>280</v>
      </c>
      <c r="H2969" s="348">
        <v>45920</v>
      </c>
      <c r="I2969" s="355">
        <v>0.39959448817184651</v>
      </c>
      <c r="J2969" s="355">
        <v>1.427123172042309E-3</v>
      </c>
      <c r="K2969" s="355">
        <v>0</v>
      </c>
      <c r="M2969" s="364"/>
      <c r="N2969" s="364"/>
    </row>
    <row r="2970" spans="2:14" s="358" customFormat="1" x14ac:dyDescent="0.2">
      <c r="B2970" s="305">
        <v>41400.402777777781</v>
      </c>
      <c r="C2970" s="117" t="s">
        <v>703</v>
      </c>
      <c r="D2970" s="117" t="s">
        <v>551</v>
      </c>
      <c r="E2970" s="116"/>
      <c r="F2970" s="348">
        <v>4</v>
      </c>
      <c r="G2970" s="348">
        <v>165</v>
      </c>
      <c r="H2970" s="348">
        <v>660</v>
      </c>
      <c r="I2970" s="355">
        <v>2.5557274432851168E-3</v>
      </c>
      <c r="J2970" s="355">
        <v>1.5489257232031008E-5</v>
      </c>
      <c r="K2970" s="355">
        <v>0</v>
      </c>
      <c r="M2970" s="364"/>
      <c r="N2970" s="364"/>
    </row>
    <row r="2971" spans="2:14" s="358" customFormat="1" x14ac:dyDescent="0.2">
      <c r="B2971" s="305">
        <v>41400.385416666664</v>
      </c>
      <c r="C2971" s="117" t="s">
        <v>744</v>
      </c>
      <c r="D2971" s="117" t="s">
        <v>554</v>
      </c>
      <c r="E2971" s="116"/>
      <c r="F2971" s="348">
        <v>10</v>
      </c>
      <c r="G2971" s="348">
        <v>300</v>
      </c>
      <c r="H2971" s="348">
        <v>3000</v>
      </c>
      <c r="I2971" s="355">
        <v>2.6105911683700776E-2</v>
      </c>
      <c r="J2971" s="355">
        <v>8.701970561233591E-5</v>
      </c>
      <c r="K2971" s="355">
        <v>0</v>
      </c>
      <c r="M2971" s="364"/>
      <c r="N2971" s="364"/>
    </row>
    <row r="2972" spans="2:14" s="358" customFormat="1" x14ac:dyDescent="0.2">
      <c r="B2972" s="305">
        <v>41400.375</v>
      </c>
      <c r="C2972" s="117" t="s">
        <v>609</v>
      </c>
      <c r="D2972" s="117" t="s">
        <v>554</v>
      </c>
      <c r="E2972" s="116"/>
      <c r="F2972" s="348">
        <v>89</v>
      </c>
      <c r="G2972" s="348">
        <v>355</v>
      </c>
      <c r="H2972" s="348">
        <v>31595</v>
      </c>
      <c r="I2972" s="355">
        <v>0.27493875988217531</v>
      </c>
      <c r="J2972" s="355">
        <v>7.7447537994978968E-4</v>
      </c>
      <c r="K2972" s="355">
        <v>0</v>
      </c>
      <c r="M2972" s="364"/>
      <c r="N2972" s="364"/>
    </row>
    <row r="2973" spans="2:14" s="358" customFormat="1" x14ac:dyDescent="0.2">
      <c r="B2973" s="305">
        <v>41400.395833333336</v>
      </c>
      <c r="C2973" s="117" t="s">
        <v>760</v>
      </c>
      <c r="D2973" s="117" t="s">
        <v>542</v>
      </c>
      <c r="E2973" s="116"/>
      <c r="F2973" s="348">
        <v>46</v>
      </c>
      <c r="G2973" s="348">
        <v>179</v>
      </c>
      <c r="H2973" s="348">
        <v>8234</v>
      </c>
      <c r="I2973" s="355">
        <v>2.8682999557597649E-2</v>
      </c>
      <c r="J2973" s="355">
        <v>1.6024022099216565E-4</v>
      </c>
      <c r="K2973" s="355">
        <v>0</v>
      </c>
      <c r="M2973" s="364"/>
      <c r="N2973" s="364"/>
    </row>
    <row r="2974" spans="2:14" s="358" customFormat="1" x14ac:dyDescent="0.2">
      <c r="B2974" s="305">
        <v>41400.395833333336</v>
      </c>
      <c r="C2974" s="117" t="s">
        <v>727</v>
      </c>
      <c r="D2974" s="117" t="s">
        <v>554</v>
      </c>
      <c r="E2974" s="116"/>
      <c r="F2974" s="348">
        <v>2</v>
      </c>
      <c r="G2974" s="348">
        <v>60</v>
      </c>
      <c r="H2974" s="348">
        <v>120</v>
      </c>
      <c r="I2974" s="355">
        <v>1.044236467348031E-3</v>
      </c>
      <c r="J2974" s="355">
        <v>1.7403941122467181E-5</v>
      </c>
      <c r="K2974" s="355">
        <v>0</v>
      </c>
      <c r="M2974" s="364"/>
      <c r="N2974" s="364"/>
    </row>
    <row r="2975" spans="2:14" s="358" customFormat="1" x14ac:dyDescent="0.2">
      <c r="B2975" s="305">
        <v>41399.46875</v>
      </c>
      <c r="C2975" s="117" t="s">
        <v>630</v>
      </c>
      <c r="D2975" s="117" t="s">
        <v>554</v>
      </c>
      <c r="E2975" s="116"/>
      <c r="F2975" s="348">
        <v>65</v>
      </c>
      <c r="G2975" s="348">
        <v>75</v>
      </c>
      <c r="H2975" s="348">
        <v>4875</v>
      </c>
      <c r="I2975" s="355">
        <v>4.2422106486013758E-2</v>
      </c>
      <c r="J2975" s="355">
        <v>5.6562808648018346E-4</v>
      </c>
      <c r="K2975" s="355">
        <v>0</v>
      </c>
      <c r="M2975" s="364"/>
      <c r="N2975" s="364"/>
    </row>
    <row r="2976" spans="2:14" s="358" customFormat="1" x14ac:dyDescent="0.2">
      <c r="B2976" s="305">
        <v>41400.458333333336</v>
      </c>
      <c r="C2976" s="117" t="s">
        <v>720</v>
      </c>
      <c r="D2976" s="117" t="s">
        <v>542</v>
      </c>
      <c r="E2976" s="116"/>
      <c r="F2976" s="348">
        <v>222</v>
      </c>
      <c r="G2976" s="348">
        <v>158.98648648648648</v>
      </c>
      <c r="H2976" s="348">
        <v>35295</v>
      </c>
      <c r="I2976" s="355">
        <v>0.12294953478083666</v>
      </c>
      <c r="J2976" s="355">
        <v>7.7333324044045158E-4</v>
      </c>
      <c r="K2976" s="355">
        <v>0</v>
      </c>
      <c r="M2976" s="364"/>
      <c r="N2976" s="364"/>
    </row>
    <row r="2977" spans="2:14" s="358" customFormat="1" x14ac:dyDescent="0.2">
      <c r="B2977" s="305">
        <v>41399.565972222219</v>
      </c>
      <c r="C2977" s="117" t="s">
        <v>744</v>
      </c>
      <c r="D2977" s="117" t="s">
        <v>554</v>
      </c>
      <c r="E2977" s="116"/>
      <c r="F2977" s="348">
        <v>6</v>
      </c>
      <c r="G2977" s="348">
        <v>55</v>
      </c>
      <c r="H2977" s="348">
        <v>330</v>
      </c>
      <c r="I2977" s="355">
        <v>2.8716502852070853E-3</v>
      </c>
      <c r="J2977" s="355">
        <v>5.2211823367401547E-5</v>
      </c>
      <c r="K2977" s="355">
        <v>0</v>
      </c>
      <c r="M2977" s="364"/>
      <c r="N2977" s="364"/>
    </row>
    <row r="2978" spans="2:14" s="358" customFormat="1" x14ac:dyDescent="0.2">
      <c r="B2978" s="305">
        <v>41400.385416666664</v>
      </c>
      <c r="C2978" s="117" t="s">
        <v>621</v>
      </c>
      <c r="D2978" s="117" t="s">
        <v>554</v>
      </c>
      <c r="E2978" s="116"/>
      <c r="F2978" s="348">
        <v>21</v>
      </c>
      <c r="G2978" s="348">
        <v>135</v>
      </c>
      <c r="H2978" s="348">
        <v>2835</v>
      </c>
      <c r="I2978" s="355">
        <v>2.467008654109723E-2</v>
      </c>
      <c r="J2978" s="355">
        <v>1.8274138178590543E-4</v>
      </c>
      <c r="K2978" s="355">
        <v>0</v>
      </c>
      <c r="M2978" s="364"/>
      <c r="N2978" s="364"/>
    </row>
    <row r="2979" spans="2:14" s="358" customFormat="1" x14ac:dyDescent="0.2">
      <c r="B2979" s="305">
        <v>41400.416666666664</v>
      </c>
      <c r="C2979" s="117" t="s">
        <v>707</v>
      </c>
      <c r="D2979" s="117" t="s">
        <v>554</v>
      </c>
      <c r="E2979" s="116"/>
      <c r="F2979" s="348">
        <v>576</v>
      </c>
      <c r="G2979" s="348">
        <v>483</v>
      </c>
      <c r="H2979" s="348">
        <v>278208</v>
      </c>
      <c r="I2979" s="355">
        <v>2.4209578258996749</v>
      </c>
      <c r="J2979" s="355">
        <v>5.0123350432705483E-3</v>
      </c>
      <c r="K2979" s="355">
        <v>0</v>
      </c>
      <c r="M2979" s="364"/>
      <c r="N2979" s="364"/>
    </row>
    <row r="2980" spans="2:14" s="358" customFormat="1" x14ac:dyDescent="0.2">
      <c r="B2980" s="305">
        <v>41399.53125</v>
      </c>
      <c r="C2980" s="117" t="s">
        <v>781</v>
      </c>
      <c r="D2980" s="117" t="s">
        <v>542</v>
      </c>
      <c r="E2980" s="116"/>
      <c r="F2980" s="348">
        <v>72</v>
      </c>
      <c r="G2980" s="348">
        <v>45</v>
      </c>
      <c r="H2980" s="348">
        <v>3240</v>
      </c>
      <c r="I2980" s="355">
        <v>1.1286485130752536E-2</v>
      </c>
      <c r="J2980" s="355">
        <v>2.508107806833897E-4</v>
      </c>
      <c r="K2980" s="355">
        <v>0</v>
      </c>
      <c r="M2980" s="364"/>
      <c r="N2980" s="364"/>
    </row>
    <row r="2981" spans="2:14" s="358" customFormat="1" x14ac:dyDescent="0.2">
      <c r="B2981" s="305">
        <v>41400.510416666664</v>
      </c>
      <c r="C2981" s="117" t="s">
        <v>726</v>
      </c>
      <c r="D2981" s="117" t="s">
        <v>554</v>
      </c>
      <c r="E2981" s="116"/>
      <c r="F2981" s="348">
        <v>1</v>
      </c>
      <c r="G2981" s="348">
        <v>70</v>
      </c>
      <c r="H2981" s="348">
        <v>70</v>
      </c>
      <c r="I2981" s="355">
        <v>6.0913793928635144E-4</v>
      </c>
      <c r="J2981" s="355">
        <v>8.7019705612335906E-6</v>
      </c>
      <c r="K2981" s="355">
        <v>0</v>
      </c>
      <c r="M2981" s="364"/>
      <c r="N2981" s="364"/>
    </row>
    <row r="2982" spans="2:14" s="358" customFormat="1" x14ac:dyDescent="0.2">
      <c r="B2982" s="305">
        <v>41400.402777777781</v>
      </c>
      <c r="C2982" s="117" t="s">
        <v>726</v>
      </c>
      <c r="D2982" s="117" t="s">
        <v>554</v>
      </c>
      <c r="E2982" s="116"/>
      <c r="F2982" s="348">
        <v>5</v>
      </c>
      <c r="G2982" s="348">
        <v>150</v>
      </c>
      <c r="H2982" s="348">
        <v>750</v>
      </c>
      <c r="I2982" s="355">
        <v>6.5264779209251939E-3</v>
      </c>
      <c r="J2982" s="355">
        <v>4.3509852806167955E-5</v>
      </c>
      <c r="K2982" s="355">
        <v>0</v>
      </c>
      <c r="M2982" s="364"/>
      <c r="N2982" s="364"/>
    </row>
    <row r="2983" spans="2:14" s="358" customFormat="1" x14ac:dyDescent="0.2">
      <c r="B2983" s="305">
        <v>41400.392361111109</v>
      </c>
      <c r="C2983" s="117" t="s">
        <v>738</v>
      </c>
      <c r="D2983" s="117" t="s">
        <v>542</v>
      </c>
      <c r="E2983" s="116"/>
      <c r="F2983" s="348">
        <v>79</v>
      </c>
      <c r="G2983" s="348">
        <v>101</v>
      </c>
      <c r="H2983" s="348">
        <v>7979</v>
      </c>
      <c r="I2983" s="355">
        <v>2.7794711376010646E-2</v>
      </c>
      <c r="J2983" s="355">
        <v>2.7519516213871928E-4</v>
      </c>
      <c r="K2983" s="355">
        <v>0</v>
      </c>
      <c r="M2983" s="364"/>
      <c r="N2983" s="364"/>
    </row>
    <row r="2984" spans="2:14" s="358" customFormat="1" x14ac:dyDescent="0.2">
      <c r="B2984" s="305">
        <v>41400.445833333331</v>
      </c>
      <c r="C2984" s="117" t="s">
        <v>594</v>
      </c>
      <c r="D2984" s="117" t="s">
        <v>551</v>
      </c>
      <c r="E2984" s="116"/>
      <c r="F2984" s="348">
        <v>389</v>
      </c>
      <c r="G2984" s="348">
        <v>70.483290488431876</v>
      </c>
      <c r="H2984" s="348">
        <v>27418</v>
      </c>
      <c r="I2984" s="355">
        <v>0.10617111369695656</v>
      </c>
      <c r="J2984" s="355">
        <v>1.5063302658150156E-3</v>
      </c>
      <c r="K2984" s="355">
        <v>0</v>
      </c>
      <c r="M2984" s="364"/>
      <c r="N2984" s="364"/>
    </row>
    <row r="2985" spans="2:14" s="358" customFormat="1" x14ac:dyDescent="0.2">
      <c r="B2985" s="305">
        <v>41399.420138888891</v>
      </c>
      <c r="C2985" s="117" t="s">
        <v>764</v>
      </c>
      <c r="D2985" s="117" t="s">
        <v>542</v>
      </c>
      <c r="E2985" s="116"/>
      <c r="F2985" s="348">
        <v>1</v>
      </c>
      <c r="G2985" s="348">
        <v>105</v>
      </c>
      <c r="H2985" s="348">
        <v>105</v>
      </c>
      <c r="I2985" s="355">
        <v>3.657657218299433E-4</v>
      </c>
      <c r="J2985" s="355">
        <v>3.4834830650470794E-6</v>
      </c>
      <c r="K2985" s="355">
        <v>0</v>
      </c>
      <c r="M2985" s="364"/>
      <c r="N2985" s="364"/>
    </row>
    <row r="2986" spans="2:14" s="358" customFormat="1" x14ac:dyDescent="0.2">
      <c r="B2986" s="305">
        <v>41399.5</v>
      </c>
      <c r="C2986" s="117" t="s">
        <v>605</v>
      </c>
      <c r="D2986" s="117" t="s">
        <v>542</v>
      </c>
      <c r="E2986" s="116"/>
      <c r="F2986" s="348">
        <v>14</v>
      </c>
      <c r="G2986" s="348">
        <v>135</v>
      </c>
      <c r="H2986" s="348">
        <v>1890</v>
      </c>
      <c r="I2986" s="355">
        <v>6.58378299293898E-3</v>
      </c>
      <c r="J2986" s="355">
        <v>4.876876291065911E-5</v>
      </c>
      <c r="K2986" s="355">
        <v>0</v>
      </c>
      <c r="M2986" s="364"/>
      <c r="N2986" s="364"/>
    </row>
    <row r="2987" spans="2:14" s="358" customFormat="1" x14ac:dyDescent="0.2">
      <c r="B2987" s="305">
        <v>41400.380555555559</v>
      </c>
      <c r="C2987" s="117" t="s">
        <v>595</v>
      </c>
      <c r="D2987" s="117" t="s">
        <v>554</v>
      </c>
      <c r="E2987" s="116"/>
      <c r="F2987" s="348">
        <v>7</v>
      </c>
      <c r="G2987" s="348">
        <v>422</v>
      </c>
      <c r="H2987" s="348">
        <v>2954</v>
      </c>
      <c r="I2987" s="355">
        <v>2.5705621037884027E-2</v>
      </c>
      <c r="J2987" s="355">
        <v>6.0913793928635139E-5</v>
      </c>
      <c r="K2987" s="355">
        <v>0</v>
      </c>
      <c r="M2987" s="364"/>
      <c r="N2987" s="364"/>
    </row>
    <row r="2988" spans="2:14" s="358" customFormat="1" x14ac:dyDescent="0.2">
      <c r="B2988" s="305">
        <v>41400.395833333336</v>
      </c>
      <c r="C2988" s="117" t="s">
        <v>674</v>
      </c>
      <c r="D2988" s="117" t="s">
        <v>551</v>
      </c>
      <c r="E2988" s="116"/>
      <c r="F2988" s="348">
        <v>2</v>
      </c>
      <c r="G2988" s="348">
        <v>195</v>
      </c>
      <c r="H2988" s="348">
        <v>390</v>
      </c>
      <c r="I2988" s="355">
        <v>1.5102025801230234E-3</v>
      </c>
      <c r="J2988" s="355">
        <v>7.7446286160155041E-6</v>
      </c>
      <c r="K2988" s="355">
        <v>0</v>
      </c>
      <c r="M2988" s="364"/>
      <c r="N2988" s="364"/>
    </row>
    <row r="2989" spans="2:14" s="358" customFormat="1" x14ac:dyDescent="0.2">
      <c r="B2989" s="305">
        <v>41396.513888888891</v>
      </c>
      <c r="C2989" s="117" t="s">
        <v>712</v>
      </c>
      <c r="D2989" s="117" t="s">
        <v>554</v>
      </c>
      <c r="E2989" s="116"/>
      <c r="F2989" s="348">
        <v>68</v>
      </c>
      <c r="G2989" s="348">
        <v>140</v>
      </c>
      <c r="H2989" s="348">
        <v>9520</v>
      </c>
      <c r="I2989" s="355">
        <v>8.2842759742943792E-2</v>
      </c>
      <c r="J2989" s="355">
        <v>5.9173399816388422E-4</v>
      </c>
      <c r="K2989" s="355">
        <v>0</v>
      </c>
      <c r="M2989" s="364"/>
      <c r="N2989" s="364"/>
    </row>
    <row r="2990" spans="2:14" s="358" customFormat="1" x14ac:dyDescent="0.2">
      <c r="B2990" s="305">
        <v>41397.375</v>
      </c>
      <c r="C2990" s="117" t="s">
        <v>597</v>
      </c>
      <c r="D2990" s="117" t="s">
        <v>551</v>
      </c>
      <c r="E2990" s="116"/>
      <c r="F2990" s="348">
        <v>67</v>
      </c>
      <c r="G2990" s="348">
        <v>386</v>
      </c>
      <c r="H2990" s="348">
        <v>25862</v>
      </c>
      <c r="I2990" s="355">
        <v>0.1001457926336965</v>
      </c>
      <c r="J2990" s="355">
        <v>2.5944505863651943E-4</v>
      </c>
      <c r="K2990" s="355">
        <v>0</v>
      </c>
      <c r="M2990" s="364"/>
      <c r="N2990" s="364"/>
    </row>
    <row r="2991" spans="2:14" s="358" customFormat="1" x14ac:dyDescent="0.2">
      <c r="B2991" s="305">
        <v>41397.354166666664</v>
      </c>
      <c r="C2991" s="117" t="s">
        <v>658</v>
      </c>
      <c r="D2991" s="117" t="s">
        <v>551</v>
      </c>
      <c r="E2991" s="116"/>
      <c r="F2991" s="348">
        <v>34</v>
      </c>
      <c r="G2991" s="348">
        <v>407</v>
      </c>
      <c r="H2991" s="348">
        <v>13838</v>
      </c>
      <c r="I2991" s="355">
        <v>5.3585085394211279E-2</v>
      </c>
      <c r="J2991" s="355">
        <v>1.3165868647226357E-4</v>
      </c>
      <c r="K2991" s="355">
        <v>0</v>
      </c>
      <c r="M2991" s="364"/>
      <c r="N2991" s="364"/>
    </row>
    <row r="2992" spans="2:14" s="358" customFormat="1" x14ac:dyDescent="0.2">
      <c r="B2992" s="305">
        <v>41399.378472222219</v>
      </c>
      <c r="C2992" s="117" t="s">
        <v>631</v>
      </c>
      <c r="D2992" s="117" t="s">
        <v>542</v>
      </c>
      <c r="E2992" s="116"/>
      <c r="F2992" s="348">
        <v>48</v>
      </c>
      <c r="G2992" s="348">
        <v>220</v>
      </c>
      <c r="H2992" s="348">
        <v>10560</v>
      </c>
      <c r="I2992" s="355">
        <v>3.6785581166897161E-2</v>
      </c>
      <c r="J2992" s="355">
        <v>1.672071871222598E-4</v>
      </c>
      <c r="K2992" s="355">
        <v>0</v>
      </c>
      <c r="M2992" s="364"/>
      <c r="N2992" s="364"/>
    </row>
    <row r="2993" spans="2:14" s="358" customFormat="1" x14ac:dyDescent="0.2">
      <c r="B2993" s="305">
        <v>41399.378472222219</v>
      </c>
      <c r="C2993" s="117" t="s">
        <v>594</v>
      </c>
      <c r="D2993" s="117" t="s">
        <v>551</v>
      </c>
      <c r="E2993" s="116"/>
      <c r="F2993" s="348">
        <v>82</v>
      </c>
      <c r="G2993" s="348">
        <v>220</v>
      </c>
      <c r="H2993" s="348">
        <v>18040</v>
      </c>
      <c r="I2993" s="355">
        <v>6.9856550116459859E-2</v>
      </c>
      <c r="J2993" s="355">
        <v>3.1752977325663569E-4</v>
      </c>
      <c r="K2993" s="355">
        <v>0</v>
      </c>
      <c r="M2993" s="364"/>
      <c r="N2993" s="364"/>
    </row>
    <row r="2994" spans="2:14" s="358" customFormat="1" x14ac:dyDescent="0.2">
      <c r="B2994" s="305">
        <v>41395.421527777777</v>
      </c>
      <c r="C2994" s="117" t="s">
        <v>833</v>
      </c>
      <c r="D2994" s="117" t="s">
        <v>554</v>
      </c>
      <c r="E2994" s="116"/>
      <c r="F2994" s="348">
        <v>3</v>
      </c>
      <c r="G2994" s="348">
        <v>83</v>
      </c>
      <c r="H2994" s="348">
        <v>249</v>
      </c>
      <c r="I2994" s="355">
        <v>2.1667906697471644E-3</v>
      </c>
      <c r="J2994" s="355">
        <v>2.6105911683700774E-5</v>
      </c>
      <c r="K2994" s="355">
        <v>0</v>
      </c>
      <c r="M2994" s="364"/>
      <c r="N2994" s="364"/>
    </row>
    <row r="2995" spans="2:14" s="358" customFormat="1" x14ac:dyDescent="0.2">
      <c r="B2995" s="305">
        <v>41388.375</v>
      </c>
      <c r="C2995" s="117" t="s">
        <v>729</v>
      </c>
      <c r="D2995" s="117" t="s">
        <v>542</v>
      </c>
      <c r="E2995" s="116"/>
      <c r="F2995" s="348">
        <v>78</v>
      </c>
      <c r="G2995" s="348">
        <v>495</v>
      </c>
      <c r="H2995" s="348">
        <v>38610</v>
      </c>
      <c r="I2995" s="355">
        <v>0.13449728114146772</v>
      </c>
      <c r="J2995" s="355">
        <v>2.7171167907367219E-4</v>
      </c>
      <c r="K2995" s="355">
        <v>0</v>
      </c>
      <c r="M2995" s="364"/>
      <c r="N2995" s="364"/>
    </row>
    <row r="2996" spans="2:14" s="358" customFormat="1" x14ac:dyDescent="0.2">
      <c r="B2996" s="305">
        <v>41400.559027777781</v>
      </c>
      <c r="C2996" s="117" t="s">
        <v>760</v>
      </c>
      <c r="D2996" s="117" t="s">
        <v>542</v>
      </c>
      <c r="E2996" s="116"/>
      <c r="F2996" s="348">
        <v>57</v>
      </c>
      <c r="G2996" s="348">
        <v>125</v>
      </c>
      <c r="H2996" s="348">
        <v>7125</v>
      </c>
      <c r="I2996" s="355">
        <v>2.4819816838460441E-2</v>
      </c>
      <c r="J2996" s="355">
        <v>1.9855853470768353E-4</v>
      </c>
      <c r="K2996" s="355">
        <v>0</v>
      </c>
      <c r="M2996" s="364"/>
      <c r="N2996" s="364"/>
    </row>
    <row r="2997" spans="2:14" s="358" customFormat="1" x14ac:dyDescent="0.2">
      <c r="B2997" s="305">
        <v>41402.434027777781</v>
      </c>
      <c r="C2997" s="117" t="s">
        <v>603</v>
      </c>
      <c r="D2997" s="117" t="s">
        <v>542</v>
      </c>
      <c r="E2997" s="116"/>
      <c r="F2997" s="348">
        <v>188</v>
      </c>
      <c r="G2997" s="348">
        <v>255.21276595744681</v>
      </c>
      <c r="H2997" s="348">
        <v>47980</v>
      </c>
      <c r="I2997" s="355">
        <v>0.16713751746095887</v>
      </c>
      <c r="J2997" s="355">
        <v>6.5489481622885094E-4</v>
      </c>
      <c r="K2997" s="355">
        <v>0</v>
      </c>
      <c r="M2997" s="364"/>
      <c r="N2997" s="364"/>
    </row>
    <row r="2998" spans="2:14" s="358" customFormat="1" x14ac:dyDescent="0.2">
      <c r="B2998" s="305">
        <v>41401.378472222219</v>
      </c>
      <c r="C2998" s="117" t="s">
        <v>727</v>
      </c>
      <c r="D2998" s="117" t="s">
        <v>554</v>
      </c>
      <c r="E2998" s="116"/>
      <c r="F2998" s="348">
        <v>43</v>
      </c>
      <c r="G2998" s="348">
        <v>305</v>
      </c>
      <c r="H2998" s="348">
        <v>13115</v>
      </c>
      <c r="I2998" s="355">
        <v>0.11412634391057855</v>
      </c>
      <c r="J2998" s="355">
        <v>3.741847341330444E-4</v>
      </c>
      <c r="K2998" s="355">
        <v>0</v>
      </c>
      <c r="M2998" s="364"/>
      <c r="N2998" s="364"/>
    </row>
    <row r="2999" spans="2:14" s="358" customFormat="1" x14ac:dyDescent="0.2">
      <c r="B2999" s="305">
        <v>41400.590277777781</v>
      </c>
      <c r="C2999" s="117" t="s">
        <v>682</v>
      </c>
      <c r="D2999" s="117" t="s">
        <v>551</v>
      </c>
      <c r="E2999" s="116"/>
      <c r="F2999" s="348">
        <v>2</v>
      </c>
      <c r="G2999" s="348">
        <v>60</v>
      </c>
      <c r="H2999" s="348">
        <v>120</v>
      </c>
      <c r="I2999" s="355">
        <v>4.6467771696093028E-4</v>
      </c>
      <c r="J2999" s="355">
        <v>7.7446286160155041E-6</v>
      </c>
      <c r="K2999" s="355">
        <v>0</v>
      </c>
      <c r="M2999" s="364"/>
      <c r="N2999" s="364"/>
    </row>
    <row r="3000" spans="2:14" s="358" customFormat="1" x14ac:dyDescent="0.2">
      <c r="B3000" s="305">
        <v>41402.375</v>
      </c>
      <c r="C3000" s="117" t="s">
        <v>587</v>
      </c>
      <c r="D3000" s="117" t="s">
        <v>554</v>
      </c>
      <c r="E3000" s="116"/>
      <c r="F3000" s="348">
        <v>3</v>
      </c>
      <c r="G3000" s="348">
        <v>340</v>
      </c>
      <c r="H3000" s="348">
        <v>1020</v>
      </c>
      <c r="I3000" s="355">
        <v>8.8760099724582639E-3</v>
      </c>
      <c r="J3000" s="355">
        <v>2.6105911683700774E-5</v>
      </c>
      <c r="K3000" s="355">
        <v>0</v>
      </c>
      <c r="M3000" s="364"/>
      <c r="N3000" s="364"/>
    </row>
    <row r="3001" spans="2:14" s="358" customFormat="1" x14ac:dyDescent="0.2">
      <c r="B3001" s="305">
        <v>41401.400694444441</v>
      </c>
      <c r="C3001" s="117" t="s">
        <v>797</v>
      </c>
      <c r="D3001" s="117" t="s">
        <v>554</v>
      </c>
      <c r="E3001" s="116"/>
      <c r="F3001" s="348">
        <v>125</v>
      </c>
      <c r="G3001" s="348">
        <v>55</v>
      </c>
      <c r="H3001" s="348">
        <v>6875</v>
      </c>
      <c r="I3001" s="355">
        <v>5.9826047608480939E-2</v>
      </c>
      <c r="J3001" s="355">
        <v>1.0877463201541988E-3</v>
      </c>
      <c r="K3001" s="355">
        <v>0</v>
      </c>
      <c r="M3001" s="364"/>
      <c r="N3001" s="364"/>
    </row>
    <row r="3002" spans="2:14" s="358" customFormat="1" x14ac:dyDescent="0.2">
      <c r="B3002" s="305">
        <v>41401.378472222219</v>
      </c>
      <c r="C3002" s="117" t="s">
        <v>627</v>
      </c>
      <c r="D3002" s="117" t="s">
        <v>554</v>
      </c>
      <c r="E3002" s="116"/>
      <c r="F3002" s="348">
        <v>6</v>
      </c>
      <c r="G3002" s="348">
        <v>57</v>
      </c>
      <c r="H3002" s="348">
        <v>342</v>
      </c>
      <c r="I3002" s="355">
        <v>2.9760739319418883E-3</v>
      </c>
      <c r="J3002" s="355">
        <v>5.2211823367401547E-5</v>
      </c>
      <c r="K3002" s="355">
        <v>0</v>
      </c>
      <c r="M3002" s="364"/>
      <c r="N3002" s="364"/>
    </row>
    <row r="3003" spans="2:14" s="358" customFormat="1" x14ac:dyDescent="0.2">
      <c r="B3003" s="305">
        <v>41401.375</v>
      </c>
      <c r="C3003" s="117" t="s">
        <v>641</v>
      </c>
      <c r="D3003" s="117" t="s">
        <v>551</v>
      </c>
      <c r="E3003" s="116"/>
      <c r="F3003" s="348">
        <v>148</v>
      </c>
      <c r="G3003" s="348">
        <v>448</v>
      </c>
      <c r="H3003" s="348">
        <v>66304</v>
      </c>
      <c r="I3003" s="355">
        <v>0.25674992787814599</v>
      </c>
      <c r="J3003" s="355">
        <v>5.731025175851473E-4</v>
      </c>
      <c r="K3003" s="355">
        <v>0</v>
      </c>
      <c r="M3003" s="364"/>
      <c r="N3003" s="364"/>
    </row>
    <row r="3004" spans="2:14" s="358" customFormat="1" x14ac:dyDescent="0.2">
      <c r="B3004" s="305">
        <v>41401.381944444445</v>
      </c>
      <c r="C3004" s="117" t="s">
        <v>598</v>
      </c>
      <c r="D3004" s="117" t="s">
        <v>551</v>
      </c>
      <c r="E3004" s="116"/>
      <c r="F3004" s="348">
        <v>703</v>
      </c>
      <c r="G3004" s="348">
        <v>317</v>
      </c>
      <c r="H3004" s="348">
        <v>222851</v>
      </c>
      <c r="I3004" s="355">
        <v>0.8629491158538356</v>
      </c>
      <c r="J3004" s="355">
        <v>2.7222369585294501E-3</v>
      </c>
      <c r="K3004" s="355">
        <v>0</v>
      </c>
      <c r="M3004" s="364"/>
      <c r="N3004" s="364"/>
    </row>
    <row r="3005" spans="2:14" s="358" customFormat="1" x14ac:dyDescent="0.2">
      <c r="B3005" s="305">
        <v>41402.375</v>
      </c>
      <c r="C3005" s="117" t="s">
        <v>626</v>
      </c>
      <c r="D3005" s="117" t="s">
        <v>554</v>
      </c>
      <c r="E3005" s="116"/>
      <c r="F3005" s="348">
        <v>84</v>
      </c>
      <c r="G3005" s="348">
        <v>300</v>
      </c>
      <c r="H3005" s="348">
        <v>25200</v>
      </c>
      <c r="I3005" s="355">
        <v>0.21928965814308651</v>
      </c>
      <c r="J3005" s="355">
        <v>7.309655271436217E-4</v>
      </c>
      <c r="K3005" s="355">
        <v>0</v>
      </c>
      <c r="M3005" s="364"/>
      <c r="N3005" s="364"/>
    </row>
    <row r="3006" spans="2:14" s="358" customFormat="1" x14ac:dyDescent="0.2">
      <c r="B3006" s="305">
        <v>41402.355555555558</v>
      </c>
      <c r="C3006" s="117" t="s">
        <v>598</v>
      </c>
      <c r="D3006" s="117" t="s">
        <v>551</v>
      </c>
      <c r="E3006" s="116"/>
      <c r="F3006" s="348">
        <v>157</v>
      </c>
      <c r="G3006" s="348">
        <v>345</v>
      </c>
      <c r="H3006" s="348">
        <v>54165</v>
      </c>
      <c r="I3006" s="355">
        <v>0.2097439044932399</v>
      </c>
      <c r="J3006" s="355">
        <v>6.0795334635721716E-4</v>
      </c>
      <c r="K3006" s="355">
        <v>0</v>
      </c>
      <c r="M3006" s="364"/>
      <c r="N3006" s="364"/>
    </row>
    <row r="3007" spans="2:14" s="358" customFormat="1" x14ac:dyDescent="0.2">
      <c r="B3007" s="305">
        <v>41402.364583333336</v>
      </c>
      <c r="C3007" s="117" t="s">
        <v>627</v>
      </c>
      <c r="D3007" s="117" t="s">
        <v>554</v>
      </c>
      <c r="E3007" s="116"/>
      <c r="F3007" s="348">
        <v>1</v>
      </c>
      <c r="G3007" s="348">
        <v>65</v>
      </c>
      <c r="H3007" s="348">
        <v>65</v>
      </c>
      <c r="I3007" s="355">
        <v>5.6562808648018346E-4</v>
      </c>
      <c r="J3007" s="355">
        <v>8.7019705612335906E-6</v>
      </c>
      <c r="K3007" s="355">
        <v>0</v>
      </c>
      <c r="M3007" s="364"/>
      <c r="N3007" s="364"/>
    </row>
    <row r="3008" spans="2:14" s="358" customFormat="1" x14ac:dyDescent="0.2">
      <c r="B3008" s="305">
        <v>41402.401388888888</v>
      </c>
      <c r="C3008" s="117" t="s">
        <v>589</v>
      </c>
      <c r="D3008" s="117" t="s">
        <v>554</v>
      </c>
      <c r="E3008" s="116"/>
      <c r="F3008" s="348">
        <v>3</v>
      </c>
      <c r="G3008" s="348">
        <v>117</v>
      </c>
      <c r="H3008" s="348">
        <v>351</v>
      </c>
      <c r="I3008" s="355">
        <v>3.0543916669929904E-3</v>
      </c>
      <c r="J3008" s="355">
        <v>2.6105911683700774E-5</v>
      </c>
      <c r="K3008" s="355">
        <v>0</v>
      </c>
      <c r="M3008" s="364"/>
      <c r="N3008" s="364"/>
    </row>
    <row r="3009" spans="2:14" s="358" customFormat="1" x14ac:dyDescent="0.2">
      <c r="B3009" s="305">
        <v>41402.375</v>
      </c>
      <c r="C3009" s="117" t="s">
        <v>627</v>
      </c>
      <c r="D3009" s="117" t="s">
        <v>554</v>
      </c>
      <c r="E3009" s="116"/>
      <c r="F3009" s="348">
        <v>2</v>
      </c>
      <c r="G3009" s="348">
        <v>52</v>
      </c>
      <c r="H3009" s="348">
        <v>104</v>
      </c>
      <c r="I3009" s="355">
        <v>9.0500493836829349E-4</v>
      </c>
      <c r="J3009" s="355">
        <v>1.7403941122467181E-5</v>
      </c>
      <c r="K3009" s="355">
        <v>0</v>
      </c>
      <c r="M3009" s="364"/>
      <c r="N3009" s="364"/>
    </row>
    <row r="3010" spans="2:14" s="358" customFormat="1" x14ac:dyDescent="0.2">
      <c r="B3010" s="305">
        <v>41401.548611111109</v>
      </c>
      <c r="C3010" s="117" t="s">
        <v>637</v>
      </c>
      <c r="D3010" s="117" t="s">
        <v>554</v>
      </c>
      <c r="E3010" s="116"/>
      <c r="F3010" s="348">
        <v>5</v>
      </c>
      <c r="G3010" s="348">
        <v>30</v>
      </c>
      <c r="H3010" s="348">
        <v>150</v>
      </c>
      <c r="I3010" s="355">
        <v>1.3052955841850386E-3</v>
      </c>
      <c r="J3010" s="355">
        <v>4.3509852806167955E-5</v>
      </c>
      <c r="K3010" s="355">
        <v>0</v>
      </c>
      <c r="M3010" s="364"/>
      <c r="N3010" s="364"/>
    </row>
    <row r="3011" spans="2:14" s="358" customFormat="1" x14ac:dyDescent="0.2">
      <c r="B3011" s="305">
        <v>41401.46875</v>
      </c>
      <c r="C3011" s="117" t="s">
        <v>637</v>
      </c>
      <c r="D3011" s="117" t="s">
        <v>554</v>
      </c>
      <c r="E3011" s="116"/>
      <c r="F3011" s="348">
        <v>78</v>
      </c>
      <c r="G3011" s="348">
        <v>30</v>
      </c>
      <c r="H3011" s="348">
        <v>2340</v>
      </c>
      <c r="I3011" s="355">
        <v>2.0362611113286605E-2</v>
      </c>
      <c r="J3011" s="355">
        <v>6.7875370377622017E-4</v>
      </c>
      <c r="K3011" s="355">
        <v>0</v>
      </c>
      <c r="M3011" s="364"/>
      <c r="N3011" s="364"/>
    </row>
    <row r="3012" spans="2:14" s="358" customFormat="1" x14ac:dyDescent="0.2">
      <c r="B3012" s="305">
        <v>41401.409722222219</v>
      </c>
      <c r="C3012" s="117" t="s">
        <v>707</v>
      </c>
      <c r="D3012" s="117" t="s">
        <v>554</v>
      </c>
      <c r="E3012" s="116"/>
      <c r="F3012" s="348">
        <v>1037</v>
      </c>
      <c r="G3012" s="348">
        <v>332</v>
      </c>
      <c r="H3012" s="348">
        <v>344284</v>
      </c>
      <c r="I3012" s="355">
        <v>2.9959492327037456</v>
      </c>
      <c r="J3012" s="355">
        <v>9.0239434719992344E-3</v>
      </c>
      <c r="K3012" s="355">
        <v>0</v>
      </c>
      <c r="M3012" s="364"/>
      <c r="N3012" s="364"/>
    </row>
    <row r="3013" spans="2:14" s="358" customFormat="1" x14ac:dyDescent="0.2">
      <c r="B3013" s="305">
        <v>41401.416666666664</v>
      </c>
      <c r="C3013" s="117" t="s">
        <v>637</v>
      </c>
      <c r="D3013" s="117" t="s">
        <v>554</v>
      </c>
      <c r="E3013" s="116"/>
      <c r="F3013" s="348">
        <v>39</v>
      </c>
      <c r="G3013" s="348">
        <v>35</v>
      </c>
      <c r="H3013" s="348">
        <v>1365</v>
      </c>
      <c r="I3013" s="355">
        <v>1.1878189816083852E-2</v>
      </c>
      <c r="J3013" s="355">
        <v>3.3937685188811009E-4</v>
      </c>
      <c r="K3013" s="355">
        <v>0</v>
      </c>
      <c r="M3013" s="364"/>
      <c r="N3013" s="364"/>
    </row>
    <row r="3014" spans="2:14" s="358" customFormat="1" x14ac:dyDescent="0.2">
      <c r="B3014" s="305">
        <v>41400.506944444445</v>
      </c>
      <c r="C3014" s="117" t="s">
        <v>686</v>
      </c>
      <c r="D3014" s="117" t="s">
        <v>551</v>
      </c>
      <c r="E3014" s="116"/>
      <c r="F3014" s="348">
        <v>2</v>
      </c>
      <c r="G3014" s="348">
        <v>20</v>
      </c>
      <c r="H3014" s="348">
        <v>40</v>
      </c>
      <c r="I3014" s="355">
        <v>1.548925723203101E-4</v>
      </c>
      <c r="J3014" s="355">
        <v>7.7446286160155041E-6</v>
      </c>
      <c r="K3014" s="355">
        <v>0</v>
      </c>
      <c r="M3014" s="364"/>
      <c r="N3014" s="364"/>
    </row>
    <row r="3015" spans="2:14" s="358" customFormat="1" x14ac:dyDescent="0.2">
      <c r="B3015" s="305">
        <v>41400.597222222219</v>
      </c>
      <c r="C3015" s="117" t="s">
        <v>744</v>
      </c>
      <c r="D3015" s="117" t="s">
        <v>554</v>
      </c>
      <c r="E3015" s="116"/>
      <c r="F3015" s="348">
        <v>2</v>
      </c>
      <c r="G3015" s="348">
        <v>40</v>
      </c>
      <c r="H3015" s="348">
        <v>80</v>
      </c>
      <c r="I3015" s="355">
        <v>6.9615764489868728E-4</v>
      </c>
      <c r="J3015" s="355">
        <v>1.7403941122467181E-5</v>
      </c>
      <c r="K3015" s="355">
        <v>0</v>
      </c>
      <c r="M3015" s="364"/>
      <c r="N3015" s="364"/>
    </row>
    <row r="3016" spans="2:14" s="358" customFormat="1" x14ac:dyDescent="0.2">
      <c r="B3016" s="305">
        <v>41403.434027777781</v>
      </c>
      <c r="C3016" s="117" t="s">
        <v>598</v>
      </c>
      <c r="D3016" s="117" t="s">
        <v>551</v>
      </c>
      <c r="E3016" s="116"/>
      <c r="F3016" s="348">
        <v>119</v>
      </c>
      <c r="G3016" s="348">
        <v>218</v>
      </c>
      <c r="H3016" s="348">
        <v>25942</v>
      </c>
      <c r="I3016" s="355">
        <v>0.10045557777833711</v>
      </c>
      <c r="J3016" s="355">
        <v>4.6080540265292251E-4</v>
      </c>
      <c r="K3016" s="355">
        <v>0</v>
      </c>
      <c r="M3016" s="364"/>
      <c r="N3016" s="364"/>
    </row>
    <row r="3017" spans="2:14" s="358" customFormat="1" x14ac:dyDescent="0.2">
      <c r="B3017" s="305">
        <v>41401.392361111109</v>
      </c>
      <c r="C3017" s="117" t="s">
        <v>686</v>
      </c>
      <c r="D3017" s="117" t="s">
        <v>551</v>
      </c>
      <c r="E3017" s="116"/>
      <c r="F3017" s="348">
        <v>1</v>
      </c>
      <c r="G3017" s="348">
        <v>125</v>
      </c>
      <c r="H3017" s="348">
        <v>125</v>
      </c>
      <c r="I3017" s="355">
        <v>4.8403928850096906E-4</v>
      </c>
      <c r="J3017" s="355">
        <v>3.872314308007752E-6</v>
      </c>
      <c r="K3017" s="355">
        <v>0</v>
      </c>
      <c r="M3017" s="364"/>
      <c r="N3017" s="364"/>
    </row>
    <row r="3018" spans="2:14" s="358" customFormat="1" x14ac:dyDescent="0.2">
      <c r="B3018" s="305">
        <v>41402.375</v>
      </c>
      <c r="C3018" s="117" t="s">
        <v>820</v>
      </c>
      <c r="D3018" s="117" t="s">
        <v>554</v>
      </c>
      <c r="E3018" s="116"/>
      <c r="F3018" s="348">
        <v>60</v>
      </c>
      <c r="G3018" s="348">
        <v>170</v>
      </c>
      <c r="H3018" s="348">
        <v>10200</v>
      </c>
      <c r="I3018" s="355">
        <v>8.8760099724582625E-2</v>
      </c>
      <c r="J3018" s="355">
        <v>5.2211823367401549E-4</v>
      </c>
      <c r="K3018" s="355">
        <v>0</v>
      </c>
      <c r="M3018" s="364"/>
      <c r="N3018" s="364"/>
    </row>
    <row r="3019" spans="2:14" s="358" customFormat="1" x14ac:dyDescent="0.2">
      <c r="B3019" s="305">
        <v>41402.416666666664</v>
      </c>
      <c r="C3019" s="117" t="s">
        <v>621</v>
      </c>
      <c r="D3019" s="117" t="s">
        <v>554</v>
      </c>
      <c r="E3019" s="116"/>
      <c r="F3019" s="348">
        <v>190</v>
      </c>
      <c r="G3019" s="348">
        <v>150</v>
      </c>
      <c r="H3019" s="348">
        <v>28500</v>
      </c>
      <c r="I3019" s="355">
        <v>0.24800616099515735</v>
      </c>
      <c r="J3019" s="355">
        <v>1.6533744066343824E-3</v>
      </c>
      <c r="K3019" s="355">
        <v>0</v>
      </c>
      <c r="M3019" s="364"/>
      <c r="N3019" s="364"/>
    </row>
    <row r="3020" spans="2:14" s="358" customFormat="1" x14ac:dyDescent="0.2">
      <c r="B3020" s="305">
        <v>41403.375</v>
      </c>
      <c r="C3020" s="117" t="s">
        <v>598</v>
      </c>
      <c r="D3020" s="117" t="s">
        <v>551</v>
      </c>
      <c r="E3020" s="116"/>
      <c r="F3020" s="348">
        <v>47</v>
      </c>
      <c r="G3020" s="348">
        <v>290</v>
      </c>
      <c r="H3020" s="348">
        <v>13630</v>
      </c>
      <c r="I3020" s="355">
        <v>5.2779644018145666E-2</v>
      </c>
      <c r="J3020" s="355">
        <v>1.8199877247636437E-4</v>
      </c>
      <c r="K3020" s="355">
        <v>0</v>
      </c>
      <c r="M3020" s="364"/>
      <c r="N3020" s="364"/>
    </row>
    <row r="3021" spans="2:14" s="358" customFormat="1" x14ac:dyDescent="0.2">
      <c r="B3021" s="305">
        <v>41401.313194444447</v>
      </c>
      <c r="C3021" s="117" t="s">
        <v>670</v>
      </c>
      <c r="D3021" s="117" t="s">
        <v>551</v>
      </c>
      <c r="E3021" s="116"/>
      <c r="F3021" s="348">
        <v>421</v>
      </c>
      <c r="G3021" s="348">
        <v>565</v>
      </c>
      <c r="H3021" s="348">
        <v>237865</v>
      </c>
      <c r="I3021" s="355">
        <v>0.92108804287426405</v>
      </c>
      <c r="J3021" s="355">
        <v>1.6302443236712637E-3</v>
      </c>
      <c r="K3021" s="355">
        <v>0</v>
      </c>
      <c r="M3021" s="364"/>
      <c r="N3021" s="364"/>
    </row>
    <row r="3022" spans="2:14" s="358" customFormat="1" x14ac:dyDescent="0.2">
      <c r="B3022" s="305">
        <v>41402.39166666667</v>
      </c>
      <c r="C3022" s="117" t="s">
        <v>649</v>
      </c>
      <c r="D3022" s="117" t="s">
        <v>551</v>
      </c>
      <c r="E3022" s="116"/>
      <c r="F3022" s="348">
        <v>2</v>
      </c>
      <c r="G3022" s="348">
        <v>60</v>
      </c>
      <c r="H3022" s="348">
        <v>120</v>
      </c>
      <c r="I3022" s="355">
        <v>4.6467771696093028E-4</v>
      </c>
      <c r="J3022" s="355">
        <v>7.7446286160155041E-6</v>
      </c>
      <c r="K3022" s="355">
        <v>0</v>
      </c>
      <c r="M3022" s="364"/>
      <c r="N3022" s="364"/>
    </row>
    <row r="3023" spans="2:14" s="358" customFormat="1" x14ac:dyDescent="0.2">
      <c r="B3023" s="305">
        <v>41402.422222222223</v>
      </c>
      <c r="C3023" s="117" t="s">
        <v>627</v>
      </c>
      <c r="D3023" s="117" t="s">
        <v>554</v>
      </c>
      <c r="E3023" s="116"/>
      <c r="F3023" s="348">
        <v>2</v>
      </c>
      <c r="G3023" s="348">
        <v>55</v>
      </c>
      <c r="H3023" s="348">
        <v>110</v>
      </c>
      <c r="I3023" s="355">
        <v>9.5721676173569502E-4</v>
      </c>
      <c r="J3023" s="355">
        <v>1.7403941122467181E-5</v>
      </c>
      <c r="K3023" s="355">
        <v>0</v>
      </c>
      <c r="M3023" s="364"/>
      <c r="N3023" s="364"/>
    </row>
    <row r="3024" spans="2:14" s="358" customFormat="1" x14ac:dyDescent="0.2">
      <c r="B3024" s="305">
        <v>41401.451388888891</v>
      </c>
      <c r="C3024" s="117" t="s">
        <v>686</v>
      </c>
      <c r="D3024" s="117" t="s">
        <v>551</v>
      </c>
      <c r="E3024" s="116"/>
      <c r="F3024" s="348">
        <v>2</v>
      </c>
      <c r="G3024" s="348">
        <v>265</v>
      </c>
      <c r="H3024" s="348">
        <v>530</v>
      </c>
      <c r="I3024" s="355">
        <v>2.0523265832441085E-3</v>
      </c>
      <c r="J3024" s="355">
        <v>7.7446286160155041E-6</v>
      </c>
      <c r="K3024" s="355">
        <v>0</v>
      </c>
      <c r="M3024" s="364"/>
      <c r="N3024" s="364"/>
    </row>
    <row r="3025" spans="2:14" s="358" customFormat="1" x14ac:dyDescent="0.2">
      <c r="B3025" s="305">
        <v>41402.4375</v>
      </c>
      <c r="C3025" s="117" t="s">
        <v>627</v>
      </c>
      <c r="D3025" s="117" t="s">
        <v>554</v>
      </c>
      <c r="E3025" s="116"/>
      <c r="F3025" s="348">
        <v>1</v>
      </c>
      <c r="G3025" s="348">
        <v>45</v>
      </c>
      <c r="H3025" s="348">
        <v>45</v>
      </c>
      <c r="I3025" s="355">
        <v>3.9158867525551161E-4</v>
      </c>
      <c r="J3025" s="355">
        <v>8.7019705612335906E-6</v>
      </c>
      <c r="K3025" s="355">
        <v>0</v>
      </c>
      <c r="M3025" s="364"/>
      <c r="N3025" s="364"/>
    </row>
    <row r="3026" spans="2:14" s="358" customFormat="1" x14ac:dyDescent="0.2">
      <c r="B3026" s="305">
        <v>41403.375</v>
      </c>
      <c r="C3026" s="117" t="s">
        <v>633</v>
      </c>
      <c r="D3026" s="117" t="s">
        <v>554</v>
      </c>
      <c r="E3026" s="116"/>
      <c r="F3026" s="348">
        <v>395</v>
      </c>
      <c r="G3026" s="348">
        <v>343</v>
      </c>
      <c r="H3026" s="348">
        <v>135485</v>
      </c>
      <c r="I3026" s="355">
        <v>1.1789864814887332</v>
      </c>
      <c r="J3026" s="355">
        <v>3.4372783716872684E-3</v>
      </c>
      <c r="K3026" s="355">
        <v>0</v>
      </c>
      <c r="M3026" s="364"/>
      <c r="N3026" s="364"/>
    </row>
    <row r="3027" spans="2:14" s="358" customFormat="1" x14ac:dyDescent="0.2">
      <c r="B3027" s="305">
        <v>41402.547222222223</v>
      </c>
      <c r="C3027" s="117" t="s">
        <v>627</v>
      </c>
      <c r="D3027" s="117" t="s">
        <v>554</v>
      </c>
      <c r="E3027" s="116"/>
      <c r="F3027" s="348">
        <v>2</v>
      </c>
      <c r="G3027" s="348">
        <v>30</v>
      </c>
      <c r="H3027" s="348">
        <v>60</v>
      </c>
      <c r="I3027" s="355">
        <v>5.2211823367401549E-4</v>
      </c>
      <c r="J3027" s="355">
        <v>1.7403941122467181E-5</v>
      </c>
      <c r="K3027" s="355">
        <v>0</v>
      </c>
      <c r="M3027" s="364"/>
      <c r="N3027" s="364"/>
    </row>
    <row r="3028" spans="2:14" s="358" customFormat="1" x14ac:dyDescent="0.2">
      <c r="B3028" s="305">
        <v>41402.385416666664</v>
      </c>
      <c r="C3028" s="117" t="s">
        <v>737</v>
      </c>
      <c r="D3028" s="117" t="s">
        <v>542</v>
      </c>
      <c r="E3028" s="116"/>
      <c r="F3028" s="348">
        <v>3</v>
      </c>
      <c r="G3028" s="348">
        <v>23</v>
      </c>
      <c r="H3028" s="348">
        <v>69</v>
      </c>
      <c r="I3028" s="355">
        <v>2.4036033148824848E-4</v>
      </c>
      <c r="J3028" s="355">
        <v>1.0450449195141237E-5</v>
      </c>
      <c r="K3028" s="355">
        <v>0</v>
      </c>
      <c r="M3028" s="364"/>
      <c r="N3028" s="364"/>
    </row>
    <row r="3029" spans="2:14" s="358" customFormat="1" x14ac:dyDescent="0.2">
      <c r="B3029" s="305">
        <v>41403.375</v>
      </c>
      <c r="C3029" s="117" t="s">
        <v>627</v>
      </c>
      <c r="D3029" s="117" t="s">
        <v>554</v>
      </c>
      <c r="E3029" s="116"/>
      <c r="F3029" s="348">
        <v>23</v>
      </c>
      <c r="G3029" s="348">
        <v>180</v>
      </c>
      <c r="H3029" s="348">
        <v>4140</v>
      </c>
      <c r="I3029" s="355">
        <v>3.6026158123507068E-2</v>
      </c>
      <c r="J3029" s="355">
        <v>2.0014532290837261E-4</v>
      </c>
      <c r="K3029" s="355">
        <v>0</v>
      </c>
      <c r="M3029" s="364"/>
      <c r="N3029" s="364"/>
    </row>
    <row r="3030" spans="2:14" s="358" customFormat="1" x14ac:dyDescent="0.2">
      <c r="B3030" s="305">
        <v>41402.569444444445</v>
      </c>
      <c r="C3030" s="117" t="s">
        <v>637</v>
      </c>
      <c r="D3030" s="117" t="s">
        <v>554</v>
      </c>
      <c r="E3030" s="116"/>
      <c r="F3030" s="348">
        <v>6</v>
      </c>
      <c r="G3030" s="348">
        <v>65</v>
      </c>
      <c r="H3030" s="348">
        <v>390</v>
      </c>
      <c r="I3030" s="355">
        <v>3.3937685188811005E-3</v>
      </c>
      <c r="J3030" s="355">
        <v>5.2211823367401547E-5</v>
      </c>
      <c r="K3030" s="355">
        <v>0</v>
      </c>
      <c r="M3030" s="364"/>
      <c r="N3030" s="364"/>
    </row>
    <row r="3031" spans="2:14" s="358" customFormat="1" x14ac:dyDescent="0.2">
      <c r="B3031" s="305">
        <v>41402.493055555555</v>
      </c>
      <c r="C3031" s="117" t="s">
        <v>637</v>
      </c>
      <c r="D3031" s="117" t="s">
        <v>554</v>
      </c>
      <c r="E3031" s="116"/>
      <c r="F3031" s="348">
        <v>3</v>
      </c>
      <c r="G3031" s="348">
        <v>60</v>
      </c>
      <c r="H3031" s="348">
        <v>180</v>
      </c>
      <c r="I3031" s="355">
        <v>1.5663547010220465E-3</v>
      </c>
      <c r="J3031" s="355">
        <v>2.6105911683700774E-5</v>
      </c>
      <c r="K3031" s="355">
        <v>0</v>
      </c>
      <c r="M3031" s="364"/>
      <c r="N3031" s="364"/>
    </row>
    <row r="3032" spans="2:14" s="358" customFormat="1" x14ac:dyDescent="0.2">
      <c r="B3032" s="305">
        <v>41402.388888888891</v>
      </c>
      <c r="C3032" s="117" t="s">
        <v>611</v>
      </c>
      <c r="D3032" s="117" t="s">
        <v>551</v>
      </c>
      <c r="E3032" s="116"/>
      <c r="F3032" s="348">
        <v>2</v>
      </c>
      <c r="G3032" s="348">
        <v>10</v>
      </c>
      <c r="H3032" s="348">
        <v>20</v>
      </c>
      <c r="I3032" s="355">
        <v>7.7446286160155051E-5</v>
      </c>
      <c r="J3032" s="355">
        <v>7.7446286160155041E-6</v>
      </c>
      <c r="K3032" s="355">
        <v>0</v>
      </c>
      <c r="M3032" s="364"/>
      <c r="N3032" s="364"/>
    </row>
    <row r="3033" spans="2:14" s="358" customFormat="1" x14ac:dyDescent="0.2">
      <c r="B3033" s="305">
        <v>41402.420138888891</v>
      </c>
      <c r="C3033" s="117" t="s">
        <v>588</v>
      </c>
      <c r="D3033" s="117" t="s">
        <v>554</v>
      </c>
      <c r="E3033" s="116"/>
      <c r="F3033" s="348">
        <v>1</v>
      </c>
      <c r="G3033" s="348">
        <v>125</v>
      </c>
      <c r="H3033" s="348">
        <v>125</v>
      </c>
      <c r="I3033" s="355">
        <v>1.0877463201541988E-3</v>
      </c>
      <c r="J3033" s="355">
        <v>8.7019705612335906E-6</v>
      </c>
      <c r="K3033" s="355">
        <v>0</v>
      </c>
      <c r="M3033" s="364"/>
      <c r="N3033" s="364"/>
    </row>
    <row r="3034" spans="2:14" s="358" customFormat="1" x14ac:dyDescent="0.2">
      <c r="B3034" s="305">
        <v>41403.375</v>
      </c>
      <c r="C3034" s="117" t="s">
        <v>820</v>
      </c>
      <c r="D3034" s="117" t="s">
        <v>554</v>
      </c>
      <c r="E3034" s="116"/>
      <c r="F3034" s="348">
        <v>101</v>
      </c>
      <c r="G3034" s="348">
        <v>395</v>
      </c>
      <c r="H3034" s="348">
        <v>39895</v>
      </c>
      <c r="I3034" s="355">
        <v>0.34716511554041413</v>
      </c>
      <c r="J3034" s="355">
        <v>8.7889902668459273E-4</v>
      </c>
      <c r="K3034" s="355">
        <v>0</v>
      </c>
      <c r="M3034" s="364"/>
      <c r="N3034" s="364"/>
    </row>
    <row r="3035" spans="2:14" s="358" customFormat="1" x14ac:dyDescent="0.2">
      <c r="B3035" s="305">
        <v>41402.375</v>
      </c>
      <c r="C3035" s="117" t="s">
        <v>662</v>
      </c>
      <c r="D3035" s="117" t="s">
        <v>554</v>
      </c>
      <c r="E3035" s="116"/>
      <c r="F3035" s="348">
        <v>157</v>
      </c>
      <c r="G3035" s="348">
        <v>275</v>
      </c>
      <c r="H3035" s="348">
        <v>43175</v>
      </c>
      <c r="I3035" s="355">
        <v>0.37570757898126028</v>
      </c>
      <c r="J3035" s="355">
        <v>1.3662093781136738E-3</v>
      </c>
      <c r="K3035" s="355">
        <v>0</v>
      </c>
      <c r="M3035" s="364"/>
      <c r="N3035" s="364"/>
    </row>
    <row r="3036" spans="2:14" s="358" customFormat="1" x14ac:dyDescent="0.2">
      <c r="B3036" s="305">
        <v>41403.364583333336</v>
      </c>
      <c r="C3036" s="117" t="s">
        <v>658</v>
      </c>
      <c r="D3036" s="117" t="s">
        <v>551</v>
      </c>
      <c r="E3036" s="116"/>
      <c r="F3036" s="348">
        <v>41</v>
      </c>
      <c r="G3036" s="348">
        <v>221</v>
      </c>
      <c r="H3036" s="348">
        <v>9061</v>
      </c>
      <c r="I3036" s="355">
        <v>3.5087039944858248E-2</v>
      </c>
      <c r="J3036" s="355">
        <v>1.5876488662831784E-4</v>
      </c>
      <c r="K3036" s="355">
        <v>0</v>
      </c>
      <c r="M3036" s="364"/>
      <c r="N3036" s="364"/>
    </row>
    <row r="3037" spans="2:14" s="358" customFormat="1" x14ac:dyDescent="0.2">
      <c r="B3037" s="305">
        <v>41402.372916666667</v>
      </c>
      <c r="C3037" s="117" t="s">
        <v>633</v>
      </c>
      <c r="D3037" s="117" t="s">
        <v>554</v>
      </c>
      <c r="E3037" s="116"/>
      <c r="F3037" s="348">
        <v>18</v>
      </c>
      <c r="G3037" s="348">
        <v>187</v>
      </c>
      <c r="H3037" s="348">
        <v>3366</v>
      </c>
      <c r="I3037" s="355">
        <v>2.9290832909112267E-2</v>
      </c>
      <c r="J3037" s="355">
        <v>1.5663547010220463E-4</v>
      </c>
      <c r="K3037" s="355">
        <v>0</v>
      </c>
      <c r="M3037" s="364"/>
      <c r="N3037" s="364"/>
    </row>
    <row r="3038" spans="2:14" s="358" customFormat="1" x14ac:dyDescent="0.2">
      <c r="B3038" s="305">
        <v>41403.386111111111</v>
      </c>
      <c r="C3038" s="117" t="s">
        <v>637</v>
      </c>
      <c r="D3038" s="117" t="s">
        <v>554</v>
      </c>
      <c r="E3038" s="116"/>
      <c r="F3038" s="348">
        <v>22</v>
      </c>
      <c r="G3038" s="348">
        <v>94</v>
      </c>
      <c r="H3038" s="348">
        <v>2068</v>
      </c>
      <c r="I3038" s="355">
        <v>1.7995675120631067E-2</v>
      </c>
      <c r="J3038" s="355">
        <v>1.91443352347139E-4</v>
      </c>
      <c r="K3038" s="355">
        <v>0</v>
      </c>
      <c r="M3038" s="364"/>
      <c r="N3038" s="364"/>
    </row>
    <row r="3039" spans="2:14" s="358" customFormat="1" x14ac:dyDescent="0.2">
      <c r="B3039" s="305">
        <v>41401.43472222222</v>
      </c>
      <c r="C3039" s="117" t="s">
        <v>715</v>
      </c>
      <c r="D3039" s="117" t="s">
        <v>542</v>
      </c>
      <c r="E3039" s="116"/>
      <c r="F3039" s="348">
        <v>144</v>
      </c>
      <c r="G3039" s="348">
        <v>69</v>
      </c>
      <c r="H3039" s="348">
        <v>9936</v>
      </c>
      <c r="I3039" s="355">
        <v>3.4611887734307782E-2</v>
      </c>
      <c r="J3039" s="355">
        <v>5.016215613667794E-4</v>
      </c>
      <c r="K3039" s="355">
        <v>0</v>
      </c>
      <c r="M3039" s="364"/>
      <c r="N3039" s="364"/>
    </row>
    <row r="3040" spans="2:14" s="358" customFormat="1" x14ac:dyDescent="0.2">
      <c r="B3040" s="305">
        <v>41401.378472222219</v>
      </c>
      <c r="C3040" s="117" t="s">
        <v>634</v>
      </c>
      <c r="D3040" s="117" t="s">
        <v>542</v>
      </c>
      <c r="E3040" s="116"/>
      <c r="F3040" s="348">
        <v>52</v>
      </c>
      <c r="G3040" s="348">
        <v>225</v>
      </c>
      <c r="H3040" s="348">
        <v>11700</v>
      </c>
      <c r="I3040" s="355">
        <v>4.0756751861050829E-2</v>
      </c>
      <c r="J3040" s="355">
        <v>1.8114111938244813E-4</v>
      </c>
      <c r="K3040" s="355">
        <v>0</v>
      </c>
      <c r="M3040" s="364"/>
      <c r="N3040" s="364"/>
    </row>
    <row r="3041" spans="2:14" s="358" customFormat="1" x14ac:dyDescent="0.2">
      <c r="B3041" s="305">
        <v>41403.357638888891</v>
      </c>
      <c r="C3041" s="117" t="s">
        <v>616</v>
      </c>
      <c r="D3041" s="117" t="s">
        <v>554</v>
      </c>
      <c r="E3041" s="116"/>
      <c r="F3041" s="348">
        <v>136</v>
      </c>
      <c r="G3041" s="348">
        <v>357</v>
      </c>
      <c r="H3041" s="348">
        <v>48552</v>
      </c>
      <c r="I3041" s="355">
        <v>0.42249807468901335</v>
      </c>
      <c r="J3041" s="355">
        <v>1.1834679963277684E-3</v>
      </c>
      <c r="K3041" s="355">
        <v>0</v>
      </c>
      <c r="M3041" s="364"/>
      <c r="N3041" s="364"/>
    </row>
    <row r="3042" spans="2:14" s="358" customFormat="1" x14ac:dyDescent="0.2">
      <c r="B3042" s="305">
        <v>41403.356249999997</v>
      </c>
      <c r="C3042" s="117" t="s">
        <v>611</v>
      </c>
      <c r="D3042" s="117" t="s">
        <v>551</v>
      </c>
      <c r="E3042" s="116"/>
      <c r="F3042" s="348">
        <v>68</v>
      </c>
      <c r="G3042" s="348">
        <v>344</v>
      </c>
      <c r="H3042" s="348">
        <v>23392</v>
      </c>
      <c r="I3042" s="355">
        <v>9.0581176292917343E-2</v>
      </c>
      <c r="J3042" s="355">
        <v>2.6331737294452715E-4</v>
      </c>
      <c r="K3042" s="355">
        <v>0</v>
      </c>
      <c r="M3042" s="364"/>
      <c r="N3042" s="364"/>
    </row>
    <row r="3043" spans="2:14" s="358" customFormat="1" x14ac:dyDescent="0.2">
      <c r="B3043" s="305">
        <v>41401.371527777781</v>
      </c>
      <c r="C3043" s="117" t="s">
        <v>618</v>
      </c>
      <c r="D3043" s="117" t="s">
        <v>551</v>
      </c>
      <c r="E3043" s="116"/>
      <c r="F3043" s="348">
        <v>3</v>
      </c>
      <c r="G3043" s="348">
        <v>70</v>
      </c>
      <c r="H3043" s="348">
        <v>210</v>
      </c>
      <c r="I3043" s="355">
        <v>8.1318600468162795E-4</v>
      </c>
      <c r="J3043" s="355">
        <v>1.1616942924023257E-5</v>
      </c>
      <c r="K3043" s="355">
        <v>0</v>
      </c>
      <c r="M3043" s="364"/>
      <c r="N3043" s="364"/>
    </row>
    <row r="3044" spans="2:14" s="358" customFormat="1" x14ac:dyDescent="0.2">
      <c r="B3044" s="305">
        <v>41401.381944444445</v>
      </c>
      <c r="C3044" s="117" t="s">
        <v>618</v>
      </c>
      <c r="D3044" s="117" t="s">
        <v>551</v>
      </c>
      <c r="E3044" s="116"/>
      <c r="F3044" s="348">
        <v>2</v>
      </c>
      <c r="G3044" s="348">
        <v>55</v>
      </c>
      <c r="H3044" s="348">
        <v>110</v>
      </c>
      <c r="I3044" s="355">
        <v>4.2595457388085276E-4</v>
      </c>
      <c r="J3044" s="355">
        <v>7.7446286160155041E-6</v>
      </c>
      <c r="K3044" s="355">
        <v>0</v>
      </c>
      <c r="M3044" s="364"/>
      <c r="N3044" s="364"/>
    </row>
    <row r="3045" spans="2:14" s="358" customFormat="1" x14ac:dyDescent="0.2">
      <c r="B3045" s="305">
        <v>41401.458333333336</v>
      </c>
      <c r="C3045" s="117" t="s">
        <v>618</v>
      </c>
      <c r="D3045" s="117" t="s">
        <v>551</v>
      </c>
      <c r="E3045" s="116"/>
      <c r="F3045" s="348">
        <v>3</v>
      </c>
      <c r="G3045" s="348">
        <v>70</v>
      </c>
      <c r="H3045" s="348">
        <v>210</v>
      </c>
      <c r="I3045" s="355">
        <v>8.1318600468162795E-4</v>
      </c>
      <c r="J3045" s="355">
        <v>1.1616942924023257E-5</v>
      </c>
      <c r="K3045" s="355">
        <v>0</v>
      </c>
      <c r="M3045" s="364"/>
      <c r="N3045" s="364"/>
    </row>
    <row r="3046" spans="2:14" s="358" customFormat="1" x14ac:dyDescent="0.2">
      <c r="B3046" s="305">
        <v>41401.375</v>
      </c>
      <c r="C3046" s="117" t="s">
        <v>709</v>
      </c>
      <c r="D3046" s="117" t="s">
        <v>542</v>
      </c>
      <c r="E3046" s="116"/>
      <c r="F3046" s="348">
        <v>63</v>
      </c>
      <c r="G3046" s="348">
        <v>230</v>
      </c>
      <c r="H3046" s="348">
        <v>14490</v>
      </c>
      <c r="I3046" s="355">
        <v>5.0475669612532179E-2</v>
      </c>
      <c r="J3046" s="355">
        <v>2.1945943309796599E-4</v>
      </c>
      <c r="K3046" s="355">
        <v>0</v>
      </c>
      <c r="M3046" s="364"/>
      <c r="N3046" s="364"/>
    </row>
    <row r="3047" spans="2:14" s="358" customFormat="1" x14ac:dyDescent="0.2">
      <c r="B3047" s="305">
        <v>41401.388888888891</v>
      </c>
      <c r="C3047" s="117" t="s">
        <v>686</v>
      </c>
      <c r="D3047" s="117" t="s">
        <v>551</v>
      </c>
      <c r="E3047" s="116"/>
      <c r="F3047" s="348">
        <v>2</v>
      </c>
      <c r="G3047" s="348">
        <v>50</v>
      </c>
      <c r="H3047" s="348">
        <v>100</v>
      </c>
      <c r="I3047" s="355">
        <v>3.8723143080077524E-4</v>
      </c>
      <c r="J3047" s="355">
        <v>7.7446286160155041E-6</v>
      </c>
      <c r="K3047" s="355">
        <v>0</v>
      </c>
      <c r="M3047" s="364"/>
      <c r="N3047" s="364"/>
    </row>
    <row r="3048" spans="2:14" s="358" customFormat="1" x14ac:dyDescent="0.2">
      <c r="B3048" s="305">
        <v>41402.354166666664</v>
      </c>
      <c r="C3048" s="117" t="s">
        <v>618</v>
      </c>
      <c r="D3048" s="117" t="s">
        <v>551</v>
      </c>
      <c r="E3048" s="116"/>
      <c r="F3048" s="348">
        <v>12</v>
      </c>
      <c r="G3048" s="348">
        <v>230</v>
      </c>
      <c r="H3048" s="348">
        <v>2760</v>
      </c>
      <c r="I3048" s="355">
        <v>1.0687587490101397E-2</v>
      </c>
      <c r="J3048" s="355">
        <v>4.6467771696093028E-5</v>
      </c>
      <c r="K3048" s="355">
        <v>0</v>
      </c>
      <c r="M3048" s="364"/>
      <c r="N3048" s="364"/>
    </row>
    <row r="3049" spans="2:14" s="358" customFormat="1" x14ac:dyDescent="0.2">
      <c r="B3049" s="305">
        <v>41403.375</v>
      </c>
      <c r="C3049" s="117" t="s">
        <v>618</v>
      </c>
      <c r="D3049" s="117" t="s">
        <v>551</v>
      </c>
      <c r="E3049" s="116"/>
      <c r="F3049" s="348">
        <v>42</v>
      </c>
      <c r="G3049" s="348">
        <v>305</v>
      </c>
      <c r="H3049" s="348">
        <v>12810</v>
      </c>
      <c r="I3049" s="355">
        <v>4.9604346285579311E-2</v>
      </c>
      <c r="J3049" s="355">
        <v>1.6263720093632561E-4</v>
      </c>
      <c r="K3049" s="355">
        <v>0</v>
      </c>
      <c r="M3049" s="364"/>
      <c r="N3049" s="364"/>
    </row>
    <row r="3050" spans="2:14" s="358" customFormat="1" x14ac:dyDescent="0.2">
      <c r="B3050" s="305">
        <v>41403.375</v>
      </c>
      <c r="C3050" s="117" t="s">
        <v>641</v>
      </c>
      <c r="D3050" s="117" t="s">
        <v>551</v>
      </c>
      <c r="E3050" s="116"/>
      <c r="F3050" s="348">
        <v>77</v>
      </c>
      <c r="G3050" s="348">
        <v>326</v>
      </c>
      <c r="H3050" s="348">
        <v>25102</v>
      </c>
      <c r="I3050" s="355">
        <v>9.7202833759610599E-2</v>
      </c>
      <c r="J3050" s="355">
        <v>2.9816820171659695E-4</v>
      </c>
      <c r="K3050" s="355">
        <v>0</v>
      </c>
      <c r="M3050" s="364"/>
      <c r="N3050" s="364"/>
    </row>
    <row r="3051" spans="2:14" s="358" customFormat="1" x14ac:dyDescent="0.2">
      <c r="B3051" s="305">
        <v>41401.375</v>
      </c>
      <c r="C3051" s="117" t="s">
        <v>747</v>
      </c>
      <c r="D3051" s="117" t="s">
        <v>554</v>
      </c>
      <c r="E3051" s="116"/>
      <c r="F3051" s="348">
        <v>15</v>
      </c>
      <c r="G3051" s="348">
        <v>255</v>
      </c>
      <c r="H3051" s="348">
        <v>3825</v>
      </c>
      <c r="I3051" s="355">
        <v>3.3285037396718488E-2</v>
      </c>
      <c r="J3051" s="355">
        <v>1.3052955841850387E-4</v>
      </c>
      <c r="K3051" s="355">
        <v>0</v>
      </c>
      <c r="M3051" s="364"/>
      <c r="N3051" s="364"/>
    </row>
    <row r="3052" spans="2:14" s="358" customFormat="1" x14ac:dyDescent="0.2">
      <c r="B3052" s="305">
        <v>41401.472222222219</v>
      </c>
      <c r="C3052" s="117" t="s">
        <v>686</v>
      </c>
      <c r="D3052" s="117" t="s">
        <v>551</v>
      </c>
      <c r="E3052" s="116"/>
      <c r="F3052" s="348">
        <v>1</v>
      </c>
      <c r="G3052" s="348">
        <v>65</v>
      </c>
      <c r="H3052" s="348">
        <v>65</v>
      </c>
      <c r="I3052" s="355">
        <v>2.517004300205039E-4</v>
      </c>
      <c r="J3052" s="355">
        <v>3.872314308007752E-6</v>
      </c>
      <c r="K3052" s="355">
        <v>0</v>
      </c>
      <c r="M3052" s="364"/>
      <c r="N3052" s="364"/>
    </row>
    <row r="3053" spans="2:14" s="358" customFormat="1" x14ac:dyDescent="0.2">
      <c r="B3053" s="305">
        <v>41401.576388888891</v>
      </c>
      <c r="C3053" s="117" t="s">
        <v>686</v>
      </c>
      <c r="D3053" s="117" t="s">
        <v>551</v>
      </c>
      <c r="E3053" s="116"/>
      <c r="F3053" s="348">
        <v>1</v>
      </c>
      <c r="G3053" s="348">
        <v>60</v>
      </c>
      <c r="H3053" s="348">
        <v>60</v>
      </c>
      <c r="I3053" s="355">
        <v>2.3233885848046514E-4</v>
      </c>
      <c r="J3053" s="355">
        <v>3.872314308007752E-6</v>
      </c>
      <c r="K3053" s="355">
        <v>0</v>
      </c>
      <c r="M3053" s="364"/>
      <c r="N3053" s="364"/>
    </row>
    <row r="3054" spans="2:14" s="358" customFormat="1" x14ac:dyDescent="0.2">
      <c r="B3054" s="305">
        <v>41402.375</v>
      </c>
      <c r="C3054" s="117" t="s">
        <v>686</v>
      </c>
      <c r="D3054" s="117" t="s">
        <v>551</v>
      </c>
      <c r="E3054" s="116"/>
      <c r="F3054" s="348">
        <v>1</v>
      </c>
      <c r="G3054" s="348">
        <v>25</v>
      </c>
      <c r="H3054" s="348">
        <v>25</v>
      </c>
      <c r="I3054" s="355">
        <v>9.680785770019381E-5</v>
      </c>
      <c r="J3054" s="355">
        <v>3.872314308007752E-6</v>
      </c>
      <c r="K3054" s="355">
        <v>0</v>
      </c>
      <c r="M3054" s="364"/>
      <c r="N3054" s="364"/>
    </row>
    <row r="3055" spans="2:14" s="358" customFormat="1" x14ac:dyDescent="0.2">
      <c r="B3055" s="305">
        <v>41402.385416666664</v>
      </c>
      <c r="C3055" s="117" t="s">
        <v>686</v>
      </c>
      <c r="D3055" s="117" t="s">
        <v>551</v>
      </c>
      <c r="E3055" s="116"/>
      <c r="F3055" s="348">
        <v>1</v>
      </c>
      <c r="G3055" s="348">
        <v>135</v>
      </c>
      <c r="H3055" s="348">
        <v>135</v>
      </c>
      <c r="I3055" s="355">
        <v>5.2276243158104658E-4</v>
      </c>
      <c r="J3055" s="355">
        <v>3.872314308007752E-6</v>
      </c>
      <c r="K3055" s="355">
        <v>0</v>
      </c>
      <c r="M3055" s="364"/>
      <c r="N3055" s="364"/>
    </row>
    <row r="3056" spans="2:14" s="358" customFormat="1" x14ac:dyDescent="0.2">
      <c r="B3056" s="305">
        <v>41402.388888888891</v>
      </c>
      <c r="C3056" s="117" t="s">
        <v>634</v>
      </c>
      <c r="D3056" s="117" t="s">
        <v>542</v>
      </c>
      <c r="E3056" s="116"/>
      <c r="F3056" s="348">
        <v>55</v>
      </c>
      <c r="G3056" s="348">
        <v>70</v>
      </c>
      <c r="H3056" s="348">
        <v>3850</v>
      </c>
      <c r="I3056" s="355">
        <v>1.3411409800431255E-2</v>
      </c>
      <c r="J3056" s="355">
        <v>1.9159156857758935E-4</v>
      </c>
      <c r="K3056" s="355">
        <v>0</v>
      </c>
      <c r="M3056" s="364"/>
      <c r="N3056" s="364"/>
    </row>
    <row r="3057" spans="2:14" s="358" customFormat="1" x14ac:dyDescent="0.2">
      <c r="B3057" s="305">
        <v>41402.4375</v>
      </c>
      <c r="C3057" s="117" t="s">
        <v>686</v>
      </c>
      <c r="D3057" s="117" t="s">
        <v>551</v>
      </c>
      <c r="E3057" s="116"/>
      <c r="F3057" s="348">
        <v>1</v>
      </c>
      <c r="G3057" s="348">
        <v>26</v>
      </c>
      <c r="H3057" s="348">
        <v>26</v>
      </c>
      <c r="I3057" s="355">
        <v>1.0068017200820156E-4</v>
      </c>
      <c r="J3057" s="355">
        <v>3.872314308007752E-6</v>
      </c>
      <c r="K3057" s="355">
        <v>0</v>
      </c>
      <c r="M3057" s="364"/>
      <c r="N3057" s="364"/>
    </row>
    <row r="3058" spans="2:14" s="358" customFormat="1" x14ac:dyDescent="0.2">
      <c r="B3058" s="305">
        <v>41402.486111111109</v>
      </c>
      <c r="C3058" s="117" t="s">
        <v>686</v>
      </c>
      <c r="D3058" s="117" t="s">
        <v>551</v>
      </c>
      <c r="E3058" s="116"/>
      <c r="F3058" s="348">
        <v>4</v>
      </c>
      <c r="G3058" s="348">
        <v>50</v>
      </c>
      <c r="H3058" s="348">
        <v>200</v>
      </c>
      <c r="I3058" s="355">
        <v>7.7446286160155048E-4</v>
      </c>
      <c r="J3058" s="355">
        <v>1.5489257232031008E-5</v>
      </c>
      <c r="K3058" s="355">
        <v>0</v>
      </c>
      <c r="M3058" s="364"/>
      <c r="N3058" s="364"/>
    </row>
    <row r="3059" spans="2:14" s="358" customFormat="1" x14ac:dyDescent="0.2">
      <c r="B3059" s="305">
        <v>41402.479166666664</v>
      </c>
      <c r="C3059" s="117" t="s">
        <v>686</v>
      </c>
      <c r="D3059" s="117" t="s">
        <v>551</v>
      </c>
      <c r="E3059" s="116"/>
      <c r="F3059" s="348">
        <v>4</v>
      </c>
      <c r="G3059" s="348">
        <v>40</v>
      </c>
      <c r="H3059" s="348">
        <v>160</v>
      </c>
      <c r="I3059" s="355">
        <v>6.1957028928124041E-4</v>
      </c>
      <c r="J3059" s="355">
        <v>1.5489257232031008E-5</v>
      </c>
      <c r="K3059" s="355">
        <v>0</v>
      </c>
      <c r="M3059" s="364"/>
      <c r="N3059" s="364"/>
    </row>
    <row r="3060" spans="2:14" s="358" customFormat="1" x14ac:dyDescent="0.2">
      <c r="B3060" s="305">
        <v>41402.607638888891</v>
      </c>
      <c r="C3060" s="117" t="s">
        <v>686</v>
      </c>
      <c r="D3060" s="117" t="s">
        <v>551</v>
      </c>
      <c r="E3060" s="116"/>
      <c r="F3060" s="348">
        <v>5</v>
      </c>
      <c r="G3060" s="348">
        <v>40</v>
      </c>
      <c r="H3060" s="348">
        <v>200</v>
      </c>
      <c r="I3060" s="355">
        <v>7.7446286160155048E-4</v>
      </c>
      <c r="J3060" s="355">
        <v>1.9361571540038763E-5</v>
      </c>
      <c r="K3060" s="355">
        <v>0</v>
      </c>
      <c r="M3060" s="364"/>
      <c r="N3060" s="364"/>
    </row>
    <row r="3061" spans="2:14" s="358" customFormat="1" x14ac:dyDescent="0.2">
      <c r="B3061" s="305">
        <v>41402.559027777781</v>
      </c>
      <c r="C3061" s="117" t="s">
        <v>686</v>
      </c>
      <c r="D3061" s="117" t="s">
        <v>551</v>
      </c>
      <c r="E3061" s="116"/>
      <c r="F3061" s="348">
        <v>3</v>
      </c>
      <c r="G3061" s="348">
        <v>40</v>
      </c>
      <c r="H3061" s="348">
        <v>120</v>
      </c>
      <c r="I3061" s="355">
        <v>4.6467771696093028E-4</v>
      </c>
      <c r="J3061" s="355">
        <v>1.1616942924023257E-5</v>
      </c>
      <c r="K3061" s="355">
        <v>0</v>
      </c>
      <c r="M3061" s="364"/>
      <c r="N3061" s="364"/>
    </row>
    <row r="3062" spans="2:14" s="358" customFormat="1" x14ac:dyDescent="0.2">
      <c r="B3062" s="305">
        <v>41402.583333333336</v>
      </c>
      <c r="C3062" s="117" t="s">
        <v>686</v>
      </c>
      <c r="D3062" s="117" t="s">
        <v>551</v>
      </c>
      <c r="E3062" s="116"/>
      <c r="F3062" s="348">
        <v>1</v>
      </c>
      <c r="G3062" s="348">
        <v>90</v>
      </c>
      <c r="H3062" s="348">
        <v>90</v>
      </c>
      <c r="I3062" s="355">
        <v>3.4850828772069772E-4</v>
      </c>
      <c r="J3062" s="355">
        <v>3.872314308007752E-6</v>
      </c>
      <c r="K3062" s="355">
        <v>0</v>
      </c>
      <c r="M3062" s="364"/>
      <c r="N3062" s="364"/>
    </row>
    <row r="3063" spans="2:14" s="358" customFormat="1" x14ac:dyDescent="0.2">
      <c r="B3063" s="305">
        <v>41401.381944444445</v>
      </c>
      <c r="C3063" s="117" t="s">
        <v>731</v>
      </c>
      <c r="D3063" s="117" t="s">
        <v>542</v>
      </c>
      <c r="E3063" s="116"/>
      <c r="F3063" s="348">
        <v>27</v>
      </c>
      <c r="G3063" s="348">
        <v>60</v>
      </c>
      <c r="H3063" s="348">
        <v>1620</v>
      </c>
      <c r="I3063" s="355">
        <v>5.6432425653762681E-3</v>
      </c>
      <c r="J3063" s="355">
        <v>9.4054042756271144E-5</v>
      </c>
      <c r="K3063" s="355">
        <v>0</v>
      </c>
      <c r="M3063" s="364"/>
      <c r="N3063" s="364"/>
    </row>
    <row r="3064" spans="2:14" s="358" customFormat="1" x14ac:dyDescent="0.2">
      <c r="B3064" s="305">
        <v>41401.392361111109</v>
      </c>
      <c r="C3064" s="117" t="s">
        <v>623</v>
      </c>
      <c r="D3064" s="117" t="s">
        <v>554</v>
      </c>
      <c r="E3064" s="116"/>
      <c r="F3064" s="348">
        <v>119</v>
      </c>
      <c r="G3064" s="348">
        <v>345</v>
      </c>
      <c r="H3064" s="348">
        <v>41055</v>
      </c>
      <c r="I3064" s="355">
        <v>0.35725940139144508</v>
      </c>
      <c r="J3064" s="355">
        <v>1.0355344967867973E-3</v>
      </c>
      <c r="K3064" s="355">
        <v>0</v>
      </c>
      <c r="M3064" s="364"/>
      <c r="N3064" s="364"/>
    </row>
    <row r="3065" spans="2:14" s="358" customFormat="1" x14ac:dyDescent="0.2">
      <c r="B3065" s="305">
        <v>41403.427083333336</v>
      </c>
      <c r="C3065" s="117" t="s">
        <v>609</v>
      </c>
      <c r="D3065" s="117" t="s">
        <v>554</v>
      </c>
      <c r="E3065" s="116"/>
      <c r="F3065" s="348">
        <v>65</v>
      </c>
      <c r="G3065" s="348">
        <v>205</v>
      </c>
      <c r="H3065" s="348">
        <v>13325</v>
      </c>
      <c r="I3065" s="355">
        <v>0.11595375772843761</v>
      </c>
      <c r="J3065" s="355">
        <v>5.6562808648018346E-4</v>
      </c>
      <c r="K3065" s="355">
        <v>0</v>
      </c>
      <c r="M3065" s="364"/>
      <c r="N3065" s="364"/>
    </row>
    <row r="3066" spans="2:14" s="358" customFormat="1" x14ac:dyDescent="0.2">
      <c r="B3066" s="305">
        <v>41403.559027777781</v>
      </c>
      <c r="C3066" s="117" t="s">
        <v>809</v>
      </c>
      <c r="D3066" s="117" t="s">
        <v>542</v>
      </c>
      <c r="E3066" s="116"/>
      <c r="F3066" s="348">
        <v>79</v>
      </c>
      <c r="G3066" s="348">
        <v>125</v>
      </c>
      <c r="H3066" s="348">
        <v>9875</v>
      </c>
      <c r="I3066" s="355">
        <v>3.4399395267339906E-2</v>
      </c>
      <c r="J3066" s="355">
        <v>2.7519516213871928E-4</v>
      </c>
      <c r="K3066" s="355">
        <v>0</v>
      </c>
      <c r="M3066" s="364"/>
      <c r="N3066" s="364"/>
    </row>
    <row r="3067" spans="2:14" s="358" customFormat="1" x14ac:dyDescent="0.2">
      <c r="B3067" s="305">
        <v>41403.430555555555</v>
      </c>
      <c r="C3067" s="117" t="s">
        <v>609</v>
      </c>
      <c r="D3067" s="117" t="s">
        <v>554</v>
      </c>
      <c r="E3067" s="116"/>
      <c r="F3067" s="348">
        <v>52</v>
      </c>
      <c r="G3067" s="348">
        <v>190</v>
      </c>
      <c r="H3067" s="348">
        <v>9880</v>
      </c>
      <c r="I3067" s="355">
        <v>8.5975469144987882E-2</v>
      </c>
      <c r="J3067" s="355">
        <v>4.5250246918414675E-4</v>
      </c>
      <c r="K3067" s="355">
        <v>0</v>
      </c>
      <c r="M3067" s="364"/>
      <c r="N3067" s="364"/>
    </row>
    <row r="3068" spans="2:14" s="358" customFormat="1" x14ac:dyDescent="0.2">
      <c r="B3068" s="305">
        <v>41402.375</v>
      </c>
      <c r="C3068" s="117" t="s">
        <v>630</v>
      </c>
      <c r="D3068" s="117" t="s">
        <v>554</v>
      </c>
      <c r="E3068" s="116"/>
      <c r="F3068" s="348">
        <v>47</v>
      </c>
      <c r="G3068" s="348">
        <v>331</v>
      </c>
      <c r="H3068" s="348">
        <v>15557</v>
      </c>
      <c r="I3068" s="355">
        <v>0.13537655602111098</v>
      </c>
      <c r="J3068" s="355">
        <v>4.0899261637797877E-4</v>
      </c>
      <c r="K3068" s="355">
        <v>0</v>
      </c>
      <c r="M3068" s="364"/>
      <c r="N3068" s="364"/>
    </row>
    <row r="3069" spans="2:14" s="358" customFormat="1" x14ac:dyDescent="0.2">
      <c r="B3069" s="305">
        <v>41402.590277777781</v>
      </c>
      <c r="C3069" s="117" t="s">
        <v>686</v>
      </c>
      <c r="D3069" s="117" t="s">
        <v>551</v>
      </c>
      <c r="E3069" s="116"/>
      <c r="F3069" s="348">
        <v>3</v>
      </c>
      <c r="G3069" s="348">
        <v>45</v>
      </c>
      <c r="H3069" s="348">
        <v>135</v>
      </c>
      <c r="I3069" s="355">
        <v>5.2276243158104658E-4</v>
      </c>
      <c r="J3069" s="355">
        <v>1.1616942924023257E-5</v>
      </c>
      <c r="K3069" s="355">
        <v>0</v>
      </c>
      <c r="M3069" s="364"/>
      <c r="N3069" s="364"/>
    </row>
    <row r="3070" spans="2:14" s="358" customFormat="1" x14ac:dyDescent="0.2">
      <c r="B3070" s="305">
        <v>41403.385416666664</v>
      </c>
      <c r="C3070" s="117" t="s">
        <v>686</v>
      </c>
      <c r="D3070" s="117" t="s">
        <v>551</v>
      </c>
      <c r="E3070" s="116"/>
      <c r="F3070" s="348">
        <v>3</v>
      </c>
      <c r="G3070" s="348">
        <v>120</v>
      </c>
      <c r="H3070" s="348">
        <v>360</v>
      </c>
      <c r="I3070" s="355">
        <v>1.3940331508827909E-3</v>
      </c>
      <c r="J3070" s="355">
        <v>1.1616942924023257E-5</v>
      </c>
      <c r="K3070" s="355">
        <v>0</v>
      </c>
      <c r="M3070" s="364"/>
      <c r="N3070" s="364"/>
    </row>
    <row r="3071" spans="2:14" s="358" customFormat="1" x14ac:dyDescent="0.2">
      <c r="B3071" s="305">
        <v>41402.320138888892</v>
      </c>
      <c r="C3071" s="117" t="s">
        <v>720</v>
      </c>
      <c r="D3071" s="117" t="s">
        <v>542</v>
      </c>
      <c r="E3071" s="116"/>
      <c r="F3071" s="348">
        <v>374</v>
      </c>
      <c r="G3071" s="348">
        <v>378</v>
      </c>
      <c r="H3071" s="348">
        <v>141372</v>
      </c>
      <c r="I3071" s="355">
        <v>0.49246696787183569</v>
      </c>
      <c r="J3071" s="355">
        <v>1.3028226663276076E-3</v>
      </c>
      <c r="K3071" s="355">
        <v>0</v>
      </c>
      <c r="M3071" s="364"/>
      <c r="N3071" s="364"/>
    </row>
    <row r="3072" spans="2:14" s="358" customFormat="1" x14ac:dyDescent="0.2">
      <c r="B3072" s="305">
        <v>41402.361111111109</v>
      </c>
      <c r="C3072" s="117" t="s">
        <v>619</v>
      </c>
      <c r="D3072" s="117" t="s">
        <v>542</v>
      </c>
      <c r="E3072" s="116"/>
      <c r="F3072" s="348">
        <v>435</v>
      </c>
      <c r="G3072" s="348">
        <v>245</v>
      </c>
      <c r="H3072" s="348">
        <v>106575</v>
      </c>
      <c r="I3072" s="355">
        <v>0.37125220765739247</v>
      </c>
      <c r="J3072" s="355">
        <v>1.5153151332954794E-3</v>
      </c>
      <c r="K3072" s="355">
        <v>0</v>
      </c>
      <c r="M3072" s="364"/>
      <c r="N3072" s="364"/>
    </row>
    <row r="3073" spans="2:14" s="358" customFormat="1" x14ac:dyDescent="0.2">
      <c r="B3073" s="305">
        <v>41402.395833333336</v>
      </c>
      <c r="C3073" s="117" t="s">
        <v>834</v>
      </c>
      <c r="D3073" s="117" t="s">
        <v>542</v>
      </c>
      <c r="E3073" s="116"/>
      <c r="F3073" s="348">
        <v>90</v>
      </c>
      <c r="G3073" s="348">
        <v>175</v>
      </c>
      <c r="H3073" s="348">
        <v>15750</v>
      </c>
      <c r="I3073" s="355">
        <v>5.4864858274491501E-2</v>
      </c>
      <c r="J3073" s="355">
        <v>3.1351347585423711E-4</v>
      </c>
      <c r="K3073" s="355">
        <v>0</v>
      </c>
      <c r="M3073" s="364"/>
      <c r="N3073" s="364"/>
    </row>
    <row r="3074" spans="2:14" s="358" customFormat="1" x14ac:dyDescent="0.2">
      <c r="B3074" s="305">
        <v>41402.395833333336</v>
      </c>
      <c r="C3074" s="117" t="s">
        <v>773</v>
      </c>
      <c r="D3074" s="117" t="s">
        <v>542</v>
      </c>
      <c r="E3074" s="116"/>
      <c r="F3074" s="348">
        <v>297</v>
      </c>
      <c r="G3074" s="348">
        <v>681.46464646464642</v>
      </c>
      <c r="H3074" s="348">
        <v>202395</v>
      </c>
      <c r="I3074" s="355">
        <v>0.70503955495020365</v>
      </c>
      <c r="J3074" s="355">
        <v>1.0345944703189826E-3</v>
      </c>
      <c r="K3074" s="355">
        <v>0</v>
      </c>
      <c r="M3074" s="364"/>
      <c r="N3074" s="364"/>
    </row>
    <row r="3075" spans="2:14" s="358" customFormat="1" x14ac:dyDescent="0.2">
      <c r="B3075" s="305">
        <v>41402.510416666664</v>
      </c>
      <c r="C3075" s="117" t="s">
        <v>743</v>
      </c>
      <c r="D3075" s="117" t="s">
        <v>554</v>
      </c>
      <c r="E3075" s="116"/>
      <c r="F3075" s="348">
        <v>132</v>
      </c>
      <c r="G3075" s="348">
        <v>65</v>
      </c>
      <c r="H3075" s="348">
        <v>8580</v>
      </c>
      <c r="I3075" s="355">
        <v>7.4662907415384214E-2</v>
      </c>
      <c r="J3075" s="355">
        <v>1.148660114082834E-3</v>
      </c>
      <c r="K3075" s="355">
        <v>0</v>
      </c>
      <c r="M3075" s="364"/>
      <c r="N3075" s="364"/>
    </row>
    <row r="3076" spans="2:14" s="358" customFormat="1" x14ac:dyDescent="0.2">
      <c r="B3076" s="305">
        <v>41402.363888888889</v>
      </c>
      <c r="C3076" s="117" t="s">
        <v>595</v>
      </c>
      <c r="D3076" s="117" t="s">
        <v>554</v>
      </c>
      <c r="E3076" s="116"/>
      <c r="F3076" s="348">
        <v>669</v>
      </c>
      <c r="G3076" s="348">
        <v>161</v>
      </c>
      <c r="H3076" s="348">
        <v>107709</v>
      </c>
      <c r="I3076" s="355">
        <v>0.93728054717990894</v>
      </c>
      <c r="J3076" s="355">
        <v>5.8216183054652726E-3</v>
      </c>
      <c r="K3076" s="355">
        <v>0</v>
      </c>
      <c r="M3076" s="364"/>
      <c r="N3076" s="364"/>
    </row>
    <row r="3077" spans="2:14" s="358" customFormat="1" x14ac:dyDescent="0.2">
      <c r="B3077" s="305">
        <v>41402.511111111111</v>
      </c>
      <c r="C3077" s="117" t="s">
        <v>656</v>
      </c>
      <c r="D3077" s="117" t="s">
        <v>554</v>
      </c>
      <c r="E3077" s="116"/>
      <c r="F3077" s="348">
        <v>2</v>
      </c>
      <c r="G3077" s="348">
        <v>40</v>
      </c>
      <c r="H3077" s="348">
        <v>80</v>
      </c>
      <c r="I3077" s="355">
        <v>6.9615764489868728E-4</v>
      </c>
      <c r="J3077" s="355">
        <v>1.7403941122467181E-5</v>
      </c>
      <c r="K3077" s="355">
        <v>0</v>
      </c>
      <c r="M3077" s="364"/>
      <c r="N3077" s="364"/>
    </row>
    <row r="3078" spans="2:14" s="358" customFormat="1" x14ac:dyDescent="0.2">
      <c r="B3078" s="305">
        <v>41396.379050925927</v>
      </c>
      <c r="C3078" s="117" t="s">
        <v>569</v>
      </c>
      <c r="D3078" s="117" t="s">
        <v>551</v>
      </c>
      <c r="E3078" s="116"/>
      <c r="F3078" s="348">
        <v>3</v>
      </c>
      <c r="G3078" s="348">
        <v>69</v>
      </c>
      <c r="H3078" s="348">
        <v>207</v>
      </c>
      <c r="I3078" s="355">
        <v>8.015690617576047E-4</v>
      </c>
      <c r="J3078" s="355">
        <v>1.1616942924023257E-5</v>
      </c>
      <c r="K3078" s="355">
        <v>0</v>
      </c>
      <c r="M3078" s="364"/>
      <c r="N3078" s="364"/>
    </row>
    <row r="3079" spans="2:14" s="358" customFormat="1" x14ac:dyDescent="0.2">
      <c r="B3079" s="305">
        <v>41402.35833333333</v>
      </c>
      <c r="C3079" s="117" t="s">
        <v>724</v>
      </c>
      <c r="D3079" s="117" t="s">
        <v>554</v>
      </c>
      <c r="E3079" s="116"/>
      <c r="F3079" s="348">
        <v>73</v>
      </c>
      <c r="G3079" s="348">
        <v>293</v>
      </c>
      <c r="H3079" s="348">
        <v>21389</v>
      </c>
      <c r="I3079" s="355">
        <v>0.18612644833422529</v>
      </c>
      <c r="J3079" s="355">
        <v>6.352438509700522E-4</v>
      </c>
      <c r="K3079" s="355">
        <v>0</v>
      </c>
      <c r="M3079" s="364"/>
      <c r="N3079" s="364"/>
    </row>
    <row r="3080" spans="2:14" s="358" customFormat="1" x14ac:dyDescent="0.2">
      <c r="B3080" s="305">
        <v>41396.406886574077</v>
      </c>
      <c r="C3080" s="117" t="s">
        <v>569</v>
      </c>
      <c r="D3080" s="117" t="s">
        <v>551</v>
      </c>
      <c r="E3080" s="116"/>
      <c r="F3080" s="348">
        <v>2</v>
      </c>
      <c r="G3080" s="348">
        <v>189</v>
      </c>
      <c r="H3080" s="348">
        <v>378</v>
      </c>
      <c r="I3080" s="355">
        <v>1.4637348084269304E-3</v>
      </c>
      <c r="J3080" s="355">
        <v>7.7446286160155041E-6</v>
      </c>
      <c r="K3080" s="355">
        <v>0</v>
      </c>
      <c r="M3080" s="364"/>
      <c r="N3080" s="364"/>
    </row>
    <row r="3081" spans="2:14" s="358" customFormat="1" x14ac:dyDescent="0.2">
      <c r="B3081" s="305">
        <v>41396.458784722221</v>
      </c>
      <c r="C3081" s="117" t="s">
        <v>569</v>
      </c>
      <c r="D3081" s="117" t="s">
        <v>551</v>
      </c>
      <c r="E3081" s="116"/>
      <c r="F3081" s="348">
        <v>1</v>
      </c>
      <c r="G3081" s="348">
        <v>174</v>
      </c>
      <c r="H3081" s="348">
        <v>174</v>
      </c>
      <c r="I3081" s="355">
        <v>6.7378268959334894E-4</v>
      </c>
      <c r="J3081" s="355">
        <v>3.872314308007752E-6</v>
      </c>
      <c r="K3081" s="355">
        <v>0</v>
      </c>
      <c r="M3081" s="364"/>
      <c r="N3081" s="364"/>
    </row>
    <row r="3082" spans="2:14" s="358" customFormat="1" x14ac:dyDescent="0.2">
      <c r="B3082" s="305">
        <v>41396.559027777781</v>
      </c>
      <c r="C3082" s="117" t="s">
        <v>569</v>
      </c>
      <c r="D3082" s="117" t="s">
        <v>551</v>
      </c>
      <c r="E3082" s="116"/>
      <c r="F3082" s="348">
        <v>1</v>
      </c>
      <c r="G3082" s="348">
        <v>25</v>
      </c>
      <c r="H3082" s="348">
        <v>25</v>
      </c>
      <c r="I3082" s="355">
        <v>9.680785770019381E-5</v>
      </c>
      <c r="J3082" s="355">
        <v>3.872314308007752E-6</v>
      </c>
      <c r="K3082" s="355">
        <v>0</v>
      </c>
      <c r="M3082" s="364"/>
      <c r="N3082" s="364"/>
    </row>
    <row r="3083" spans="2:14" s="358" customFormat="1" x14ac:dyDescent="0.2">
      <c r="B3083" s="305">
        <v>41388.375</v>
      </c>
      <c r="C3083" s="117" t="s">
        <v>611</v>
      </c>
      <c r="D3083" s="117" t="s">
        <v>551</v>
      </c>
      <c r="E3083" s="116"/>
      <c r="F3083" s="348">
        <v>39</v>
      </c>
      <c r="G3083" s="348">
        <v>340</v>
      </c>
      <c r="H3083" s="348">
        <v>13260</v>
      </c>
      <c r="I3083" s="355">
        <v>5.1346887724182798E-2</v>
      </c>
      <c r="J3083" s="355">
        <v>1.5102025801230233E-4</v>
      </c>
      <c r="K3083" s="355">
        <v>0</v>
      </c>
      <c r="M3083" s="364"/>
      <c r="N3083" s="364"/>
    </row>
    <row r="3084" spans="2:14" s="358" customFormat="1" x14ac:dyDescent="0.2">
      <c r="B3084" s="305">
        <v>41397.451388888891</v>
      </c>
      <c r="C3084" s="117" t="s">
        <v>569</v>
      </c>
      <c r="D3084" s="117" t="s">
        <v>551</v>
      </c>
      <c r="E3084" s="116"/>
      <c r="F3084" s="348">
        <v>6</v>
      </c>
      <c r="G3084" s="348">
        <v>150</v>
      </c>
      <c r="H3084" s="348">
        <v>900</v>
      </c>
      <c r="I3084" s="355">
        <v>3.4850828772069772E-3</v>
      </c>
      <c r="J3084" s="355">
        <v>2.3233885848046514E-5</v>
      </c>
      <c r="K3084" s="355">
        <v>0</v>
      </c>
      <c r="M3084" s="364"/>
      <c r="N3084" s="364"/>
    </row>
    <row r="3085" spans="2:14" s="358" customFormat="1" x14ac:dyDescent="0.2">
      <c r="B3085" s="305">
        <v>41396.462048611109</v>
      </c>
      <c r="C3085" s="117" t="s">
        <v>569</v>
      </c>
      <c r="D3085" s="117" t="s">
        <v>551</v>
      </c>
      <c r="E3085" s="116"/>
      <c r="F3085" s="348">
        <v>2</v>
      </c>
      <c r="G3085" s="348">
        <v>55</v>
      </c>
      <c r="H3085" s="348">
        <v>110</v>
      </c>
      <c r="I3085" s="355">
        <v>4.2595457388085276E-4</v>
      </c>
      <c r="J3085" s="355">
        <v>7.7446286160155041E-6</v>
      </c>
      <c r="K3085" s="355">
        <v>0</v>
      </c>
      <c r="M3085" s="364"/>
      <c r="N3085" s="364"/>
    </row>
    <row r="3086" spans="2:14" s="358" customFormat="1" x14ac:dyDescent="0.2">
      <c r="B3086" s="305">
        <v>41401.547222222223</v>
      </c>
      <c r="C3086" s="117" t="s">
        <v>553</v>
      </c>
      <c r="D3086" s="117" t="s">
        <v>554</v>
      </c>
      <c r="E3086" s="116"/>
      <c r="F3086" s="348">
        <v>1</v>
      </c>
      <c r="G3086" s="348">
        <v>96</v>
      </c>
      <c r="H3086" s="348">
        <v>96</v>
      </c>
      <c r="I3086" s="355">
        <v>8.3538917387842475E-4</v>
      </c>
      <c r="J3086" s="355">
        <v>8.7019705612335906E-6</v>
      </c>
      <c r="K3086" s="355">
        <v>0</v>
      </c>
      <c r="M3086" s="364"/>
      <c r="N3086" s="364"/>
    </row>
    <row r="3087" spans="2:14" s="358" customFormat="1" x14ac:dyDescent="0.2">
      <c r="B3087" s="305">
        <v>41396.438194444447</v>
      </c>
      <c r="C3087" s="117" t="s">
        <v>707</v>
      </c>
      <c r="D3087" s="117" t="s">
        <v>554</v>
      </c>
      <c r="E3087" s="116"/>
      <c r="F3087" s="348">
        <v>4</v>
      </c>
      <c r="G3087" s="348">
        <v>64</v>
      </c>
      <c r="H3087" s="348">
        <v>256</v>
      </c>
      <c r="I3087" s="355">
        <v>2.2277044636757992E-3</v>
      </c>
      <c r="J3087" s="355">
        <v>3.4807882244934363E-5</v>
      </c>
      <c r="K3087" s="355">
        <v>0</v>
      </c>
      <c r="M3087" s="364"/>
      <c r="N3087" s="364"/>
    </row>
    <row r="3088" spans="2:14" s="358" customFormat="1" x14ac:dyDescent="0.2">
      <c r="B3088" s="305">
        <v>41396.520833333336</v>
      </c>
      <c r="C3088" s="117" t="s">
        <v>707</v>
      </c>
      <c r="D3088" s="117" t="s">
        <v>554</v>
      </c>
      <c r="E3088" s="116"/>
      <c r="F3088" s="348">
        <v>1</v>
      </c>
      <c r="G3088" s="348">
        <v>35</v>
      </c>
      <c r="H3088" s="348">
        <v>35</v>
      </c>
      <c r="I3088" s="355">
        <v>3.0456896964317572E-4</v>
      </c>
      <c r="J3088" s="355">
        <v>8.7019705612335906E-6</v>
      </c>
      <c r="K3088" s="355">
        <v>0</v>
      </c>
      <c r="M3088" s="364"/>
      <c r="N3088" s="364"/>
    </row>
    <row r="3089" spans="2:14" s="358" customFormat="1" x14ac:dyDescent="0.2">
      <c r="B3089" s="305">
        <v>41396.595833333333</v>
      </c>
      <c r="C3089" s="117" t="s">
        <v>707</v>
      </c>
      <c r="D3089" s="117" t="s">
        <v>554</v>
      </c>
      <c r="E3089" s="116"/>
      <c r="F3089" s="348">
        <v>1</v>
      </c>
      <c r="G3089" s="348">
        <v>51</v>
      </c>
      <c r="H3089" s="348">
        <v>51</v>
      </c>
      <c r="I3089" s="355">
        <v>4.4380049862291314E-4</v>
      </c>
      <c r="J3089" s="355">
        <v>8.7019705612335906E-6</v>
      </c>
      <c r="K3089" s="355">
        <v>0</v>
      </c>
      <c r="M3089" s="364"/>
      <c r="N3089" s="364"/>
    </row>
    <row r="3090" spans="2:14" s="358" customFormat="1" x14ac:dyDescent="0.2">
      <c r="B3090" s="305">
        <v>41396.527083333334</v>
      </c>
      <c r="C3090" s="117" t="s">
        <v>707</v>
      </c>
      <c r="D3090" s="117" t="s">
        <v>554</v>
      </c>
      <c r="E3090" s="116"/>
      <c r="F3090" s="348">
        <v>16</v>
      </c>
      <c r="G3090" s="348">
        <v>61</v>
      </c>
      <c r="H3090" s="348">
        <v>976</v>
      </c>
      <c r="I3090" s="355">
        <v>8.4931232677639846E-3</v>
      </c>
      <c r="J3090" s="355">
        <v>1.3923152897973745E-4</v>
      </c>
      <c r="K3090" s="355">
        <v>0</v>
      </c>
      <c r="M3090" s="364"/>
      <c r="N3090" s="364"/>
    </row>
    <row r="3091" spans="2:14" s="358" customFormat="1" x14ac:dyDescent="0.2">
      <c r="B3091" s="305">
        <v>41396.477083333331</v>
      </c>
      <c r="C3091" s="117" t="s">
        <v>707</v>
      </c>
      <c r="D3091" s="117" t="s">
        <v>554</v>
      </c>
      <c r="E3091" s="116"/>
      <c r="F3091" s="348">
        <v>1</v>
      </c>
      <c r="G3091" s="348">
        <v>33</v>
      </c>
      <c r="H3091" s="348">
        <v>33</v>
      </c>
      <c r="I3091" s="355">
        <v>2.8716502852070851E-4</v>
      </c>
      <c r="J3091" s="355">
        <v>8.7019705612335906E-6</v>
      </c>
      <c r="K3091" s="355">
        <v>0</v>
      </c>
      <c r="M3091" s="364"/>
      <c r="N3091" s="364"/>
    </row>
    <row r="3092" spans="2:14" s="358" customFormat="1" x14ac:dyDescent="0.2">
      <c r="B3092" s="305">
        <v>41403.552083333336</v>
      </c>
      <c r="C3092" s="117" t="s">
        <v>562</v>
      </c>
      <c r="D3092" s="117" t="s">
        <v>554</v>
      </c>
      <c r="E3092" s="116"/>
      <c r="F3092" s="348">
        <v>100</v>
      </c>
      <c r="G3092" s="348">
        <v>120</v>
      </c>
      <c r="H3092" s="348">
        <v>12000</v>
      </c>
      <c r="I3092" s="355">
        <v>0.1044236467348031</v>
      </c>
      <c r="J3092" s="355">
        <v>8.7019705612335918E-4</v>
      </c>
      <c r="K3092" s="355">
        <v>0</v>
      </c>
      <c r="M3092" s="364"/>
      <c r="N3092" s="364"/>
    </row>
    <row r="3093" spans="2:14" s="358" customFormat="1" x14ac:dyDescent="0.2">
      <c r="B3093" s="305">
        <v>41403.513888888891</v>
      </c>
      <c r="C3093" s="117" t="s">
        <v>659</v>
      </c>
      <c r="D3093" s="117" t="s">
        <v>551</v>
      </c>
      <c r="E3093" s="116"/>
      <c r="F3093" s="348">
        <v>4</v>
      </c>
      <c r="G3093" s="348">
        <v>95</v>
      </c>
      <c r="H3093" s="348">
        <v>380</v>
      </c>
      <c r="I3093" s="355">
        <v>1.4714794370429458E-3</v>
      </c>
      <c r="J3093" s="355">
        <v>1.5489257232031008E-5</v>
      </c>
      <c r="K3093" s="355">
        <v>0</v>
      </c>
      <c r="M3093" s="364"/>
      <c r="N3093" s="364"/>
    </row>
    <row r="3094" spans="2:14" s="358" customFormat="1" x14ac:dyDescent="0.2">
      <c r="B3094" s="305">
        <v>41404.413888888892</v>
      </c>
      <c r="C3094" s="117" t="s">
        <v>628</v>
      </c>
      <c r="D3094" s="117" t="s">
        <v>554</v>
      </c>
      <c r="E3094" s="116"/>
      <c r="F3094" s="348">
        <v>16</v>
      </c>
      <c r="G3094" s="348">
        <v>193</v>
      </c>
      <c r="H3094" s="348">
        <v>3088</v>
      </c>
      <c r="I3094" s="355">
        <v>2.6871685093089331E-2</v>
      </c>
      <c r="J3094" s="355">
        <v>1.3923152897973745E-4</v>
      </c>
      <c r="K3094" s="355">
        <v>0</v>
      </c>
      <c r="M3094" s="364"/>
      <c r="N3094" s="364"/>
    </row>
    <row r="3095" spans="2:14" s="358" customFormat="1" x14ac:dyDescent="0.2">
      <c r="B3095" s="305">
        <v>41403.489583333336</v>
      </c>
      <c r="C3095" s="117" t="s">
        <v>627</v>
      </c>
      <c r="D3095" s="117" t="s">
        <v>554</v>
      </c>
      <c r="E3095" s="116"/>
      <c r="F3095" s="348">
        <v>1</v>
      </c>
      <c r="G3095" s="348">
        <v>51</v>
      </c>
      <c r="H3095" s="348">
        <v>51</v>
      </c>
      <c r="I3095" s="355">
        <v>4.4380049862291314E-4</v>
      </c>
      <c r="J3095" s="355">
        <v>8.7019705612335906E-6</v>
      </c>
      <c r="K3095" s="355">
        <v>0</v>
      </c>
      <c r="M3095" s="364"/>
      <c r="N3095" s="364"/>
    </row>
    <row r="3096" spans="2:14" s="358" customFormat="1" x14ac:dyDescent="0.2">
      <c r="B3096" s="305">
        <v>41403.563888888886</v>
      </c>
      <c r="C3096" s="117" t="s">
        <v>627</v>
      </c>
      <c r="D3096" s="117" t="s">
        <v>554</v>
      </c>
      <c r="E3096" s="116"/>
      <c r="F3096" s="348">
        <v>1</v>
      </c>
      <c r="G3096" s="348">
        <v>39</v>
      </c>
      <c r="H3096" s="348">
        <v>39</v>
      </c>
      <c r="I3096" s="355">
        <v>3.3937685188811009E-4</v>
      </c>
      <c r="J3096" s="355">
        <v>8.7019705612335906E-6</v>
      </c>
      <c r="K3096" s="355">
        <v>0</v>
      </c>
      <c r="M3096" s="364"/>
      <c r="N3096" s="364"/>
    </row>
    <row r="3097" spans="2:14" s="358" customFormat="1" x14ac:dyDescent="0.2">
      <c r="B3097" s="305">
        <v>41404.392361111109</v>
      </c>
      <c r="C3097" s="117" t="s">
        <v>598</v>
      </c>
      <c r="D3097" s="117" t="s">
        <v>551</v>
      </c>
      <c r="E3097" s="116"/>
      <c r="F3097" s="348">
        <v>1</v>
      </c>
      <c r="G3097" s="348">
        <v>95</v>
      </c>
      <c r="H3097" s="348">
        <v>95</v>
      </c>
      <c r="I3097" s="355">
        <v>3.6786985926073645E-4</v>
      </c>
      <c r="J3097" s="355">
        <v>3.872314308007752E-6</v>
      </c>
      <c r="K3097" s="355">
        <v>0</v>
      </c>
      <c r="M3097" s="364"/>
      <c r="N3097" s="364"/>
    </row>
    <row r="3098" spans="2:14" s="358" customFormat="1" x14ac:dyDescent="0.2">
      <c r="B3098" s="305">
        <v>41404.393750000003</v>
      </c>
      <c r="C3098" s="117" t="s">
        <v>649</v>
      </c>
      <c r="D3098" s="117" t="s">
        <v>551</v>
      </c>
      <c r="E3098" s="116"/>
      <c r="F3098" s="348">
        <v>17</v>
      </c>
      <c r="G3098" s="348">
        <v>81</v>
      </c>
      <c r="H3098" s="348">
        <v>1377</v>
      </c>
      <c r="I3098" s="355">
        <v>5.3321768021266751E-3</v>
      </c>
      <c r="J3098" s="355">
        <v>6.5829343236131787E-5</v>
      </c>
      <c r="K3098" s="355">
        <v>0</v>
      </c>
      <c r="M3098" s="364"/>
      <c r="N3098" s="364"/>
    </row>
    <row r="3099" spans="2:14" s="358" customFormat="1" x14ac:dyDescent="0.2">
      <c r="B3099" s="305">
        <v>41404.375</v>
      </c>
      <c r="C3099" s="117" t="s">
        <v>762</v>
      </c>
      <c r="D3099" s="117" t="s">
        <v>551</v>
      </c>
      <c r="E3099" s="116"/>
      <c r="F3099" s="348">
        <v>18</v>
      </c>
      <c r="G3099" s="348">
        <v>197</v>
      </c>
      <c r="H3099" s="348">
        <v>3546</v>
      </c>
      <c r="I3099" s="355">
        <v>1.373122653619549E-2</v>
      </c>
      <c r="J3099" s="355">
        <v>6.9701657544139542E-5</v>
      </c>
      <c r="K3099" s="355">
        <v>0</v>
      </c>
      <c r="M3099" s="364"/>
      <c r="N3099" s="364"/>
    </row>
    <row r="3100" spans="2:14" s="358" customFormat="1" x14ac:dyDescent="0.2">
      <c r="B3100" s="305">
        <v>41404.375694444447</v>
      </c>
      <c r="C3100" s="117" t="s">
        <v>702</v>
      </c>
      <c r="D3100" s="117" t="s">
        <v>554</v>
      </c>
      <c r="E3100" s="116"/>
      <c r="F3100" s="348">
        <v>68</v>
      </c>
      <c r="G3100" s="348">
        <v>289</v>
      </c>
      <c r="H3100" s="348">
        <v>19652</v>
      </c>
      <c r="I3100" s="355">
        <v>0.17101112546936253</v>
      </c>
      <c r="J3100" s="355">
        <v>5.9173399816388422E-4</v>
      </c>
      <c r="K3100" s="355">
        <v>0</v>
      </c>
      <c r="M3100" s="364"/>
      <c r="N3100" s="364"/>
    </row>
    <row r="3101" spans="2:14" s="358" customFormat="1" x14ac:dyDescent="0.2">
      <c r="B3101" s="305">
        <v>41404.479166666664</v>
      </c>
      <c r="C3101" s="117" t="s">
        <v>686</v>
      </c>
      <c r="D3101" s="117" t="s">
        <v>551</v>
      </c>
      <c r="E3101" s="116"/>
      <c r="F3101" s="348">
        <v>7</v>
      </c>
      <c r="G3101" s="348">
        <v>140</v>
      </c>
      <c r="H3101" s="348">
        <v>980</v>
      </c>
      <c r="I3101" s="355">
        <v>3.7948680218475974E-3</v>
      </c>
      <c r="J3101" s="355">
        <v>2.7106200156054265E-5</v>
      </c>
      <c r="K3101" s="355">
        <v>0</v>
      </c>
      <c r="M3101" s="364"/>
      <c r="N3101" s="364"/>
    </row>
    <row r="3102" spans="2:14" s="358" customFormat="1" x14ac:dyDescent="0.2">
      <c r="B3102" s="305">
        <v>41404.378472222219</v>
      </c>
      <c r="C3102" s="117" t="s">
        <v>607</v>
      </c>
      <c r="D3102" s="117" t="s">
        <v>551</v>
      </c>
      <c r="E3102" s="116"/>
      <c r="F3102" s="348">
        <v>1</v>
      </c>
      <c r="G3102" s="348">
        <v>45</v>
      </c>
      <c r="H3102" s="348">
        <v>45</v>
      </c>
      <c r="I3102" s="355">
        <v>1.7425414386034886E-4</v>
      </c>
      <c r="J3102" s="355">
        <v>3.872314308007752E-6</v>
      </c>
      <c r="K3102" s="355">
        <v>0</v>
      </c>
      <c r="M3102" s="364"/>
      <c r="N3102" s="364"/>
    </row>
    <row r="3103" spans="2:14" s="358" customFormat="1" x14ac:dyDescent="0.2">
      <c r="B3103" s="305">
        <v>41404.361111111109</v>
      </c>
      <c r="C3103" s="117" t="s">
        <v>670</v>
      </c>
      <c r="D3103" s="117" t="s">
        <v>551</v>
      </c>
      <c r="E3103" s="116"/>
      <c r="F3103" s="348">
        <v>1</v>
      </c>
      <c r="G3103" s="348">
        <v>180</v>
      </c>
      <c r="H3103" s="348">
        <v>180</v>
      </c>
      <c r="I3103" s="355">
        <v>6.9701657544139544E-4</v>
      </c>
      <c r="J3103" s="355">
        <v>3.872314308007752E-6</v>
      </c>
      <c r="K3103" s="355">
        <v>0</v>
      </c>
      <c r="M3103" s="364"/>
      <c r="N3103" s="364"/>
    </row>
    <row r="3104" spans="2:14" s="358" customFormat="1" x14ac:dyDescent="0.2">
      <c r="B3104" s="305">
        <v>41404.381944444445</v>
      </c>
      <c r="C3104" s="117" t="s">
        <v>701</v>
      </c>
      <c r="D3104" s="117" t="s">
        <v>551</v>
      </c>
      <c r="E3104" s="116"/>
      <c r="F3104" s="348">
        <v>1</v>
      </c>
      <c r="G3104" s="348">
        <v>95</v>
      </c>
      <c r="H3104" s="348">
        <v>95</v>
      </c>
      <c r="I3104" s="355">
        <v>3.6786985926073645E-4</v>
      </c>
      <c r="J3104" s="355">
        <v>3.872314308007752E-6</v>
      </c>
      <c r="K3104" s="355">
        <v>0</v>
      </c>
      <c r="M3104" s="364"/>
      <c r="N3104" s="364"/>
    </row>
    <row r="3105" spans="2:14" s="358" customFormat="1" x14ac:dyDescent="0.2">
      <c r="B3105" s="305">
        <v>41409.364583333336</v>
      </c>
      <c r="C3105" s="117" t="s">
        <v>602</v>
      </c>
      <c r="D3105" s="117" t="s">
        <v>542</v>
      </c>
      <c r="E3105" s="116"/>
      <c r="F3105" s="348">
        <v>84</v>
      </c>
      <c r="G3105" s="348">
        <v>75</v>
      </c>
      <c r="H3105" s="348">
        <v>6300</v>
      </c>
      <c r="I3105" s="355">
        <v>2.1945943309796601E-2</v>
      </c>
      <c r="J3105" s="355">
        <v>2.9261257746395468E-4</v>
      </c>
      <c r="K3105" s="355">
        <v>0</v>
      </c>
      <c r="M3105" s="364"/>
      <c r="N3105" s="364"/>
    </row>
    <row r="3106" spans="2:14" s="358" customFormat="1" x14ac:dyDescent="0.2">
      <c r="B3106" s="305">
        <v>41403.493055555555</v>
      </c>
      <c r="C3106" s="117" t="s">
        <v>686</v>
      </c>
      <c r="D3106" s="117" t="s">
        <v>551</v>
      </c>
      <c r="E3106" s="116"/>
      <c r="F3106" s="348">
        <v>1</v>
      </c>
      <c r="G3106" s="348">
        <v>28</v>
      </c>
      <c r="H3106" s="348">
        <v>28</v>
      </c>
      <c r="I3106" s="355">
        <v>1.0842480062421706E-4</v>
      </c>
      <c r="J3106" s="355">
        <v>3.872314308007752E-6</v>
      </c>
      <c r="K3106" s="355">
        <v>0</v>
      </c>
      <c r="M3106" s="364"/>
      <c r="N3106" s="364"/>
    </row>
    <row r="3107" spans="2:14" s="358" customFormat="1" x14ac:dyDescent="0.2">
      <c r="B3107" s="305">
        <v>41403.520833333336</v>
      </c>
      <c r="C3107" s="117" t="s">
        <v>686</v>
      </c>
      <c r="D3107" s="117" t="s">
        <v>551</v>
      </c>
      <c r="E3107" s="116"/>
      <c r="F3107" s="348">
        <v>1</v>
      </c>
      <c r="G3107" s="348">
        <v>40</v>
      </c>
      <c r="H3107" s="348">
        <v>40</v>
      </c>
      <c r="I3107" s="355">
        <v>1.548925723203101E-4</v>
      </c>
      <c r="J3107" s="355">
        <v>3.872314308007752E-6</v>
      </c>
      <c r="K3107" s="355">
        <v>0</v>
      </c>
      <c r="M3107" s="364"/>
      <c r="N3107" s="364"/>
    </row>
    <row r="3108" spans="2:14" s="358" customFormat="1" x14ac:dyDescent="0.2">
      <c r="B3108" s="305">
        <v>41404.375</v>
      </c>
      <c r="C3108" s="117" t="s">
        <v>686</v>
      </c>
      <c r="D3108" s="117" t="s">
        <v>551</v>
      </c>
      <c r="E3108" s="116"/>
      <c r="F3108" s="348">
        <v>50</v>
      </c>
      <c r="G3108" s="348">
        <v>138</v>
      </c>
      <c r="H3108" s="348">
        <v>6900</v>
      </c>
      <c r="I3108" s="355">
        <v>2.6718968725253492E-2</v>
      </c>
      <c r="J3108" s="355">
        <v>1.9361571540038762E-4</v>
      </c>
      <c r="K3108" s="355">
        <v>0</v>
      </c>
      <c r="M3108" s="364"/>
      <c r="N3108" s="364"/>
    </row>
    <row r="3109" spans="2:14" s="358" customFormat="1" x14ac:dyDescent="0.2">
      <c r="B3109" s="305">
        <v>41404.388888888891</v>
      </c>
      <c r="C3109" s="117" t="s">
        <v>686</v>
      </c>
      <c r="D3109" s="117" t="s">
        <v>551</v>
      </c>
      <c r="E3109" s="116"/>
      <c r="F3109" s="348">
        <v>5</v>
      </c>
      <c r="G3109" s="348">
        <v>190</v>
      </c>
      <c r="H3109" s="348">
        <v>950</v>
      </c>
      <c r="I3109" s="355">
        <v>3.6786985926073649E-3</v>
      </c>
      <c r="J3109" s="355">
        <v>1.9361571540038763E-5</v>
      </c>
      <c r="K3109" s="355">
        <v>0</v>
      </c>
      <c r="M3109" s="364"/>
      <c r="N3109" s="364"/>
    </row>
    <row r="3110" spans="2:14" s="358" customFormat="1" x14ac:dyDescent="0.2">
      <c r="B3110" s="305">
        <v>41404.381944444445</v>
      </c>
      <c r="C3110" s="117" t="s">
        <v>621</v>
      </c>
      <c r="D3110" s="117" t="s">
        <v>554</v>
      </c>
      <c r="E3110" s="116"/>
      <c r="F3110" s="348">
        <v>135</v>
      </c>
      <c r="G3110" s="348">
        <v>95</v>
      </c>
      <c r="H3110" s="348">
        <v>12825</v>
      </c>
      <c r="I3110" s="355">
        <v>0.11160277244782081</v>
      </c>
      <c r="J3110" s="355">
        <v>1.1747660257665348E-3</v>
      </c>
      <c r="K3110" s="355">
        <v>0</v>
      </c>
      <c r="M3110" s="364"/>
      <c r="N3110" s="364"/>
    </row>
    <row r="3111" spans="2:14" s="358" customFormat="1" x14ac:dyDescent="0.2">
      <c r="B3111" s="305">
        <v>41403.458333333336</v>
      </c>
      <c r="C3111" s="117" t="s">
        <v>807</v>
      </c>
      <c r="D3111" s="117" t="s">
        <v>542</v>
      </c>
      <c r="E3111" s="116"/>
      <c r="F3111" s="348">
        <v>60</v>
      </c>
      <c r="G3111" s="348">
        <v>195</v>
      </c>
      <c r="H3111" s="348">
        <v>11700</v>
      </c>
      <c r="I3111" s="355">
        <v>4.0756751861050829E-2</v>
      </c>
      <c r="J3111" s="355">
        <v>2.0900898390282475E-4</v>
      </c>
      <c r="K3111" s="355">
        <v>0</v>
      </c>
      <c r="M3111" s="364"/>
      <c r="N3111" s="364"/>
    </row>
    <row r="3112" spans="2:14" s="358" customFormat="1" x14ac:dyDescent="0.2">
      <c r="B3112" s="305">
        <v>41404.385416666664</v>
      </c>
      <c r="C3112" s="117" t="s">
        <v>550</v>
      </c>
      <c r="D3112" s="117" t="s">
        <v>551</v>
      </c>
      <c r="E3112" s="116"/>
      <c r="F3112" s="348">
        <v>2</v>
      </c>
      <c r="G3112" s="348">
        <v>215</v>
      </c>
      <c r="H3112" s="348">
        <v>430</v>
      </c>
      <c r="I3112" s="355">
        <v>1.6650951524433335E-3</v>
      </c>
      <c r="J3112" s="355">
        <v>7.7446286160155041E-6</v>
      </c>
      <c r="K3112" s="355">
        <v>0</v>
      </c>
      <c r="M3112" s="364"/>
      <c r="N3112" s="364"/>
    </row>
    <row r="3113" spans="2:14" s="358" customFormat="1" x14ac:dyDescent="0.2">
      <c r="B3113" s="305">
        <v>41400.368055555555</v>
      </c>
      <c r="C3113" s="117" t="s">
        <v>683</v>
      </c>
      <c r="D3113" s="117" t="s">
        <v>554</v>
      </c>
      <c r="E3113" s="116"/>
      <c r="F3113" s="348">
        <v>1</v>
      </c>
      <c r="G3113" s="348">
        <v>195</v>
      </c>
      <c r="H3113" s="348">
        <v>195</v>
      </c>
      <c r="I3113" s="355">
        <v>1.6968842594405503E-3</v>
      </c>
      <c r="J3113" s="355">
        <v>8.7019705612335906E-6</v>
      </c>
      <c r="K3113" s="355">
        <v>0</v>
      </c>
      <c r="M3113" s="364"/>
      <c r="N3113" s="364"/>
    </row>
    <row r="3114" spans="2:14" s="358" customFormat="1" x14ac:dyDescent="0.2">
      <c r="B3114" s="305">
        <v>41396.4375</v>
      </c>
      <c r="C3114" s="117" t="s">
        <v>707</v>
      </c>
      <c r="D3114" s="117" t="s">
        <v>554</v>
      </c>
      <c r="E3114" s="116"/>
      <c r="F3114" s="348">
        <v>3</v>
      </c>
      <c r="G3114" s="348">
        <v>35</v>
      </c>
      <c r="H3114" s="348">
        <v>105</v>
      </c>
      <c r="I3114" s="355">
        <v>9.1370690892952704E-4</v>
      </c>
      <c r="J3114" s="355">
        <v>2.6105911683700774E-5</v>
      </c>
      <c r="K3114" s="355">
        <v>0</v>
      </c>
      <c r="M3114" s="364"/>
      <c r="N3114" s="364"/>
    </row>
    <row r="3115" spans="2:14" s="358" customFormat="1" x14ac:dyDescent="0.2">
      <c r="B3115" s="305">
        <v>41400.489583333336</v>
      </c>
      <c r="C3115" s="117" t="s">
        <v>745</v>
      </c>
      <c r="D3115" s="117" t="s">
        <v>554</v>
      </c>
      <c r="E3115" s="116"/>
      <c r="F3115" s="348">
        <v>4</v>
      </c>
      <c r="G3115" s="348">
        <v>135</v>
      </c>
      <c r="H3115" s="348">
        <v>540</v>
      </c>
      <c r="I3115" s="355">
        <v>4.6990641030661391E-3</v>
      </c>
      <c r="J3115" s="355">
        <v>3.4807882244934363E-5</v>
      </c>
      <c r="K3115" s="355">
        <v>0</v>
      </c>
      <c r="M3115" s="364"/>
      <c r="N3115" s="364"/>
    </row>
    <row r="3116" spans="2:14" s="358" customFormat="1" x14ac:dyDescent="0.2">
      <c r="B3116" s="305">
        <v>41400.381944444445</v>
      </c>
      <c r="C3116" s="117" t="s">
        <v>726</v>
      </c>
      <c r="D3116" s="117" t="s">
        <v>554</v>
      </c>
      <c r="E3116" s="116"/>
      <c r="F3116" s="348">
        <v>3</v>
      </c>
      <c r="G3116" s="348">
        <v>35</v>
      </c>
      <c r="H3116" s="348">
        <v>105</v>
      </c>
      <c r="I3116" s="355">
        <v>9.1370690892952704E-4</v>
      </c>
      <c r="J3116" s="355">
        <v>2.6105911683700774E-5</v>
      </c>
      <c r="K3116" s="355">
        <v>0</v>
      </c>
      <c r="M3116" s="364"/>
      <c r="N3116" s="364"/>
    </row>
    <row r="3117" spans="2:14" s="358" customFormat="1" x14ac:dyDescent="0.2">
      <c r="B3117" s="305">
        <v>41403.576388888891</v>
      </c>
      <c r="C3117" s="117" t="s">
        <v>711</v>
      </c>
      <c r="D3117" s="117" t="s">
        <v>554</v>
      </c>
      <c r="E3117" s="116"/>
      <c r="F3117" s="348">
        <v>9</v>
      </c>
      <c r="G3117" s="348">
        <v>70</v>
      </c>
      <c r="H3117" s="348">
        <v>630</v>
      </c>
      <c r="I3117" s="355">
        <v>5.4822414535771625E-3</v>
      </c>
      <c r="J3117" s="355">
        <v>7.8317735051102317E-5</v>
      </c>
      <c r="K3117" s="355">
        <v>0</v>
      </c>
      <c r="M3117" s="364"/>
      <c r="N3117" s="364"/>
    </row>
    <row r="3118" spans="2:14" s="358" customFormat="1" x14ac:dyDescent="0.2">
      <c r="B3118" s="305">
        <v>41400.397916666669</v>
      </c>
      <c r="C3118" s="117" t="s">
        <v>674</v>
      </c>
      <c r="D3118" s="117" t="s">
        <v>551</v>
      </c>
      <c r="E3118" s="116"/>
      <c r="F3118" s="348">
        <v>97</v>
      </c>
      <c r="G3118" s="348">
        <v>322</v>
      </c>
      <c r="H3118" s="348">
        <v>31234</v>
      </c>
      <c r="I3118" s="355">
        <v>0.12094786509631414</v>
      </c>
      <c r="J3118" s="355">
        <v>3.7561448787675199E-4</v>
      </c>
      <c r="K3118" s="355">
        <v>0</v>
      </c>
      <c r="M3118" s="364"/>
      <c r="N3118" s="364"/>
    </row>
    <row r="3119" spans="2:14" s="358" customFormat="1" x14ac:dyDescent="0.2">
      <c r="B3119" s="305">
        <v>41408.378472222219</v>
      </c>
      <c r="C3119" s="117" t="s">
        <v>563</v>
      </c>
      <c r="D3119" s="117" t="s">
        <v>551</v>
      </c>
      <c r="E3119" s="116"/>
      <c r="F3119" s="348">
        <v>21</v>
      </c>
      <c r="G3119" s="348">
        <v>175</v>
      </c>
      <c r="H3119" s="348">
        <v>3675</v>
      </c>
      <c r="I3119" s="355">
        <v>1.4230755081928489E-2</v>
      </c>
      <c r="J3119" s="355">
        <v>8.1318600468162805E-5</v>
      </c>
      <c r="K3119" s="355">
        <v>0</v>
      </c>
      <c r="M3119" s="364"/>
      <c r="N3119" s="364"/>
    </row>
    <row r="3120" spans="2:14" s="358" customFormat="1" x14ac:dyDescent="0.2">
      <c r="B3120" s="305">
        <v>41400.470833333333</v>
      </c>
      <c r="C3120" s="117" t="s">
        <v>726</v>
      </c>
      <c r="D3120" s="117" t="s">
        <v>554</v>
      </c>
      <c r="E3120" s="116"/>
      <c r="F3120" s="348">
        <v>1</v>
      </c>
      <c r="G3120" s="348">
        <v>22</v>
      </c>
      <c r="H3120" s="348">
        <v>22</v>
      </c>
      <c r="I3120" s="355">
        <v>1.91443352347139E-4</v>
      </c>
      <c r="J3120" s="355">
        <v>8.7019705612335906E-6</v>
      </c>
      <c r="K3120" s="355">
        <v>0</v>
      </c>
      <c r="M3120" s="364"/>
      <c r="N3120" s="364"/>
    </row>
    <row r="3121" spans="2:14" s="358" customFormat="1" x14ac:dyDescent="0.2">
      <c r="B3121" s="305">
        <v>41403.375</v>
      </c>
      <c r="C3121" s="117" t="s">
        <v>789</v>
      </c>
      <c r="D3121" s="117" t="s">
        <v>542</v>
      </c>
      <c r="E3121" s="116"/>
      <c r="F3121" s="348">
        <v>58</v>
      </c>
      <c r="G3121" s="348">
        <v>275</v>
      </c>
      <c r="H3121" s="348">
        <v>15950</v>
      </c>
      <c r="I3121" s="355">
        <v>5.5561554887500912E-2</v>
      </c>
      <c r="J3121" s="355">
        <v>2.0204201777273059E-4</v>
      </c>
      <c r="K3121" s="355">
        <v>0</v>
      </c>
      <c r="M3121" s="364"/>
      <c r="N3121" s="364"/>
    </row>
    <row r="3122" spans="2:14" s="358" customFormat="1" x14ac:dyDescent="0.2">
      <c r="B3122" s="305">
        <v>41400.5</v>
      </c>
      <c r="C3122" s="117" t="s">
        <v>726</v>
      </c>
      <c r="D3122" s="117" t="s">
        <v>554</v>
      </c>
      <c r="E3122" s="116"/>
      <c r="F3122" s="348">
        <v>1</v>
      </c>
      <c r="G3122" s="348">
        <v>35</v>
      </c>
      <c r="H3122" s="348">
        <v>35</v>
      </c>
      <c r="I3122" s="355">
        <v>3.0456896964317572E-4</v>
      </c>
      <c r="J3122" s="355">
        <v>8.7019705612335906E-6</v>
      </c>
      <c r="K3122" s="355">
        <v>0</v>
      </c>
      <c r="M3122" s="364"/>
      <c r="N3122" s="364"/>
    </row>
    <row r="3123" spans="2:14" s="358" customFormat="1" x14ac:dyDescent="0.2">
      <c r="B3123" s="305">
        <v>41400.59375</v>
      </c>
      <c r="C3123" s="117" t="s">
        <v>726</v>
      </c>
      <c r="D3123" s="117" t="s">
        <v>554</v>
      </c>
      <c r="E3123" s="116"/>
      <c r="F3123" s="348">
        <v>5</v>
      </c>
      <c r="G3123" s="348">
        <v>35</v>
      </c>
      <c r="H3123" s="348">
        <v>175</v>
      </c>
      <c r="I3123" s="355">
        <v>1.5228448482158786E-3</v>
      </c>
      <c r="J3123" s="355">
        <v>4.3509852806167955E-5</v>
      </c>
      <c r="K3123" s="355">
        <v>0</v>
      </c>
      <c r="M3123" s="364"/>
      <c r="N3123" s="364"/>
    </row>
    <row r="3124" spans="2:14" s="358" customFormat="1" x14ac:dyDescent="0.2">
      <c r="B3124" s="305">
        <v>41400.583333333336</v>
      </c>
      <c r="C3124" s="117" t="s">
        <v>726</v>
      </c>
      <c r="D3124" s="117" t="s">
        <v>554</v>
      </c>
      <c r="E3124" s="116"/>
      <c r="F3124" s="348">
        <v>2</v>
      </c>
      <c r="G3124" s="348">
        <v>20</v>
      </c>
      <c r="H3124" s="348">
        <v>40</v>
      </c>
      <c r="I3124" s="355">
        <v>3.4807882244934364E-4</v>
      </c>
      <c r="J3124" s="355">
        <v>1.7403941122467181E-5</v>
      </c>
      <c r="K3124" s="355">
        <v>0</v>
      </c>
      <c r="M3124" s="364"/>
      <c r="N3124" s="364"/>
    </row>
    <row r="3125" spans="2:14" s="358" customFormat="1" x14ac:dyDescent="0.2">
      <c r="B3125" s="305">
        <v>41401.459722222222</v>
      </c>
      <c r="C3125" s="117" t="s">
        <v>726</v>
      </c>
      <c r="D3125" s="117" t="s">
        <v>554</v>
      </c>
      <c r="E3125" s="116"/>
      <c r="F3125" s="348">
        <v>1</v>
      </c>
      <c r="G3125" s="348">
        <v>30</v>
      </c>
      <c r="H3125" s="348">
        <v>30</v>
      </c>
      <c r="I3125" s="355">
        <v>2.6105911683700774E-4</v>
      </c>
      <c r="J3125" s="355">
        <v>8.7019705612335906E-6</v>
      </c>
      <c r="K3125" s="355">
        <v>0</v>
      </c>
      <c r="M3125" s="364"/>
      <c r="N3125" s="364"/>
    </row>
    <row r="3126" spans="2:14" s="358" customFormat="1" x14ac:dyDescent="0.2">
      <c r="B3126" s="305">
        <v>41404.368055555555</v>
      </c>
      <c r="C3126" s="117" t="s">
        <v>618</v>
      </c>
      <c r="D3126" s="117" t="s">
        <v>551</v>
      </c>
      <c r="E3126" s="116"/>
      <c r="F3126" s="348">
        <v>27</v>
      </c>
      <c r="G3126" s="348">
        <v>325</v>
      </c>
      <c r="H3126" s="348">
        <v>8775</v>
      </c>
      <c r="I3126" s="355">
        <v>3.3979558052768026E-2</v>
      </c>
      <c r="J3126" s="355">
        <v>1.0455248631620932E-4</v>
      </c>
      <c r="K3126" s="355">
        <v>0</v>
      </c>
      <c r="M3126" s="364"/>
      <c r="N3126" s="364"/>
    </row>
    <row r="3127" spans="2:14" s="358" customFormat="1" x14ac:dyDescent="0.2">
      <c r="B3127" s="305">
        <v>41400.364583333336</v>
      </c>
      <c r="C3127" s="117" t="s">
        <v>595</v>
      </c>
      <c r="D3127" s="117" t="s">
        <v>554</v>
      </c>
      <c r="E3127" s="116"/>
      <c r="F3127" s="348">
        <v>22</v>
      </c>
      <c r="G3127" s="348">
        <v>360</v>
      </c>
      <c r="H3127" s="348">
        <v>7920</v>
      </c>
      <c r="I3127" s="355">
        <v>6.8919606844970047E-2</v>
      </c>
      <c r="J3127" s="355">
        <v>1.91443352347139E-4</v>
      </c>
      <c r="K3127" s="355">
        <v>0</v>
      </c>
      <c r="M3127" s="364"/>
      <c r="N3127" s="364"/>
    </row>
    <row r="3128" spans="2:14" s="358" customFormat="1" x14ac:dyDescent="0.2">
      <c r="B3128" s="305">
        <v>41404.368055555555</v>
      </c>
      <c r="C3128" s="117" t="s">
        <v>736</v>
      </c>
      <c r="D3128" s="117" t="s">
        <v>554</v>
      </c>
      <c r="E3128" s="116"/>
      <c r="F3128" s="348">
        <v>66</v>
      </c>
      <c r="G3128" s="348">
        <v>240</v>
      </c>
      <c r="H3128" s="348">
        <v>15840</v>
      </c>
      <c r="I3128" s="355">
        <v>0.13783921368994009</v>
      </c>
      <c r="J3128" s="355">
        <v>5.7433005704141701E-4</v>
      </c>
      <c r="K3128" s="355">
        <v>0</v>
      </c>
      <c r="M3128" s="364"/>
      <c r="N3128" s="364"/>
    </row>
    <row r="3129" spans="2:14" s="358" customFormat="1" x14ac:dyDescent="0.2">
      <c r="B3129" s="305">
        <v>41401.313194444447</v>
      </c>
      <c r="C3129" s="117" t="s">
        <v>683</v>
      </c>
      <c r="D3129" s="117" t="s">
        <v>554</v>
      </c>
      <c r="E3129" s="116"/>
      <c r="F3129" s="348">
        <v>3</v>
      </c>
      <c r="G3129" s="348">
        <v>574</v>
      </c>
      <c r="H3129" s="348">
        <v>1722</v>
      </c>
      <c r="I3129" s="355">
        <v>1.4984793306444245E-2</v>
      </c>
      <c r="J3129" s="355">
        <v>2.6105911683700774E-5</v>
      </c>
      <c r="K3129" s="355">
        <v>0</v>
      </c>
      <c r="M3129" s="364"/>
      <c r="N3129" s="364"/>
    </row>
    <row r="3130" spans="2:14" s="358" customFormat="1" x14ac:dyDescent="0.2">
      <c r="B3130" s="305">
        <v>41401.422222222223</v>
      </c>
      <c r="C3130" s="117" t="s">
        <v>596</v>
      </c>
      <c r="D3130" s="117" t="s">
        <v>554</v>
      </c>
      <c r="E3130" s="116"/>
      <c r="F3130" s="348">
        <v>160</v>
      </c>
      <c r="G3130" s="348">
        <v>282</v>
      </c>
      <c r="H3130" s="348">
        <v>45120</v>
      </c>
      <c r="I3130" s="355">
        <v>0.39263291172285963</v>
      </c>
      <c r="J3130" s="355">
        <v>1.3923152897973746E-3</v>
      </c>
      <c r="K3130" s="355">
        <v>0</v>
      </c>
      <c r="M3130" s="364"/>
      <c r="N3130" s="364"/>
    </row>
    <row r="3131" spans="2:14" s="358" customFormat="1" x14ac:dyDescent="0.2">
      <c r="B3131" s="305">
        <v>41402.368055555555</v>
      </c>
      <c r="C3131" s="117" t="s">
        <v>683</v>
      </c>
      <c r="D3131" s="117" t="s">
        <v>554</v>
      </c>
      <c r="E3131" s="116"/>
      <c r="F3131" s="348">
        <v>1</v>
      </c>
      <c r="G3131" s="348">
        <v>355</v>
      </c>
      <c r="H3131" s="348">
        <v>355</v>
      </c>
      <c r="I3131" s="355">
        <v>3.089199549237925E-3</v>
      </c>
      <c r="J3131" s="355">
        <v>8.7019705612335906E-6</v>
      </c>
      <c r="K3131" s="355">
        <v>0</v>
      </c>
      <c r="M3131" s="364"/>
      <c r="N3131" s="364"/>
    </row>
    <row r="3132" spans="2:14" s="358" customFormat="1" x14ac:dyDescent="0.2">
      <c r="B3132" s="305">
        <v>41402.392361111109</v>
      </c>
      <c r="C3132" s="117" t="s">
        <v>670</v>
      </c>
      <c r="D3132" s="117" t="s">
        <v>551</v>
      </c>
      <c r="E3132" s="116"/>
      <c r="F3132" s="348">
        <v>10</v>
      </c>
      <c r="G3132" s="348">
        <v>265</v>
      </c>
      <c r="H3132" s="348">
        <v>2650</v>
      </c>
      <c r="I3132" s="355">
        <v>1.0261632916220544E-2</v>
      </c>
      <c r="J3132" s="355">
        <v>3.8723143080077525E-5</v>
      </c>
      <c r="K3132" s="355">
        <v>0</v>
      </c>
      <c r="M3132" s="364"/>
      <c r="N3132" s="364"/>
    </row>
    <row r="3133" spans="2:14" s="358" customFormat="1" x14ac:dyDescent="0.2">
      <c r="B3133" s="305">
        <v>41401.375</v>
      </c>
      <c r="C3133" s="117" t="s">
        <v>590</v>
      </c>
      <c r="D3133" s="117" t="s">
        <v>551</v>
      </c>
      <c r="E3133" s="116"/>
      <c r="F3133" s="348">
        <v>76</v>
      </c>
      <c r="G3133" s="348">
        <v>220</v>
      </c>
      <c r="H3133" s="348">
        <v>16720</v>
      </c>
      <c r="I3133" s="355">
        <v>6.4745095229889624E-2</v>
      </c>
      <c r="J3133" s="355">
        <v>2.9429588740858918E-4</v>
      </c>
      <c r="K3133" s="355">
        <v>0</v>
      </c>
      <c r="M3133" s="364"/>
      <c r="N3133" s="364"/>
    </row>
    <row r="3134" spans="2:14" s="358" customFormat="1" x14ac:dyDescent="0.2">
      <c r="B3134" s="305">
        <v>41401.375</v>
      </c>
      <c r="C3134" s="117" t="s">
        <v>558</v>
      </c>
      <c r="D3134" s="117" t="s">
        <v>551</v>
      </c>
      <c r="E3134" s="116"/>
      <c r="F3134" s="348">
        <v>58</v>
      </c>
      <c r="G3134" s="348">
        <v>111.55172413793103</v>
      </c>
      <c r="H3134" s="348">
        <v>6470</v>
      </c>
      <c r="I3134" s="355">
        <v>2.5053873572810158E-2</v>
      </c>
      <c r="J3134" s="355">
        <v>2.2459422986444963E-4</v>
      </c>
      <c r="K3134" s="355">
        <v>0</v>
      </c>
      <c r="M3134" s="364"/>
      <c r="N3134" s="364"/>
    </row>
    <row r="3135" spans="2:14" s="358" customFormat="1" x14ac:dyDescent="0.2">
      <c r="B3135" s="305">
        <v>41402.409722222219</v>
      </c>
      <c r="C3135" s="117" t="s">
        <v>590</v>
      </c>
      <c r="D3135" s="117" t="s">
        <v>551</v>
      </c>
      <c r="E3135" s="116"/>
      <c r="F3135" s="348">
        <v>8</v>
      </c>
      <c r="G3135" s="348">
        <v>128</v>
      </c>
      <c r="H3135" s="348">
        <v>1024</v>
      </c>
      <c r="I3135" s="355">
        <v>3.9652498513999381E-3</v>
      </c>
      <c r="J3135" s="355">
        <v>3.0978514464062016E-5</v>
      </c>
      <c r="K3135" s="355">
        <v>0</v>
      </c>
      <c r="M3135" s="364"/>
      <c r="N3135" s="364"/>
    </row>
    <row r="3136" spans="2:14" s="358" customFormat="1" x14ac:dyDescent="0.2">
      <c r="B3136" s="305">
        <v>41400.378472222219</v>
      </c>
      <c r="C3136" s="117" t="s">
        <v>570</v>
      </c>
      <c r="D3136" s="117" t="s">
        <v>551</v>
      </c>
      <c r="E3136" s="116"/>
      <c r="F3136" s="348">
        <v>141</v>
      </c>
      <c r="G3136" s="348">
        <v>160</v>
      </c>
      <c r="H3136" s="348">
        <v>22560</v>
      </c>
      <c r="I3136" s="355">
        <v>8.735941078865489E-2</v>
      </c>
      <c r="J3136" s="355">
        <v>5.4599631742909308E-4</v>
      </c>
      <c r="K3136" s="355">
        <v>0</v>
      </c>
      <c r="M3136" s="364"/>
      <c r="N3136" s="364"/>
    </row>
    <row r="3137" spans="2:14" s="358" customFormat="1" x14ac:dyDescent="0.2">
      <c r="B3137" s="305">
        <v>41402.386805555558</v>
      </c>
      <c r="C3137" s="117" t="s">
        <v>593</v>
      </c>
      <c r="D3137" s="117" t="s">
        <v>554</v>
      </c>
      <c r="E3137" s="116"/>
      <c r="F3137" s="348">
        <v>19</v>
      </c>
      <c r="G3137" s="348">
        <v>403</v>
      </c>
      <c r="H3137" s="348">
        <v>7657</v>
      </c>
      <c r="I3137" s="355">
        <v>6.6630988587365603E-2</v>
      </c>
      <c r="J3137" s="355">
        <v>1.6533744066343824E-4</v>
      </c>
      <c r="K3137" s="355">
        <v>0</v>
      </c>
      <c r="M3137" s="364"/>
      <c r="N3137" s="364"/>
    </row>
    <row r="3138" spans="2:14" s="358" customFormat="1" x14ac:dyDescent="0.2">
      <c r="B3138" s="305">
        <v>41402.39166666667</v>
      </c>
      <c r="C3138" s="117" t="s">
        <v>566</v>
      </c>
      <c r="D3138" s="117" t="s">
        <v>551</v>
      </c>
      <c r="E3138" s="116"/>
      <c r="F3138" s="348">
        <v>2</v>
      </c>
      <c r="G3138" s="348">
        <v>143</v>
      </c>
      <c r="H3138" s="348">
        <v>286</v>
      </c>
      <c r="I3138" s="355">
        <v>1.1074818920902172E-3</v>
      </c>
      <c r="J3138" s="355">
        <v>7.7446286160155041E-6</v>
      </c>
      <c r="K3138" s="355">
        <v>0</v>
      </c>
      <c r="M3138" s="364"/>
      <c r="N3138" s="364"/>
    </row>
    <row r="3139" spans="2:14" s="358" customFormat="1" x14ac:dyDescent="0.2">
      <c r="B3139" s="305">
        <v>41402.390277777777</v>
      </c>
      <c r="C3139" s="117" t="s">
        <v>550</v>
      </c>
      <c r="D3139" s="117" t="s">
        <v>551</v>
      </c>
      <c r="E3139" s="116"/>
      <c r="F3139" s="348">
        <v>31</v>
      </c>
      <c r="G3139" s="348">
        <v>408</v>
      </c>
      <c r="H3139" s="348">
        <v>12648</v>
      </c>
      <c r="I3139" s="355">
        <v>4.8977031367682049E-2</v>
      </c>
      <c r="J3139" s="355">
        <v>1.2004174354824032E-4</v>
      </c>
      <c r="K3139" s="355">
        <v>0</v>
      </c>
      <c r="M3139" s="364"/>
      <c r="N3139" s="364"/>
    </row>
    <row r="3140" spans="2:14" s="358" customFormat="1" x14ac:dyDescent="0.2">
      <c r="B3140" s="305">
        <v>41399.357638888891</v>
      </c>
      <c r="C3140" s="117" t="s">
        <v>764</v>
      </c>
      <c r="D3140" s="117" t="s">
        <v>542</v>
      </c>
      <c r="E3140" s="116"/>
      <c r="F3140" s="348">
        <v>12</v>
      </c>
      <c r="G3140" s="348">
        <v>75</v>
      </c>
      <c r="H3140" s="348">
        <v>900</v>
      </c>
      <c r="I3140" s="355">
        <v>3.1351347585423712E-3</v>
      </c>
      <c r="J3140" s="355">
        <v>4.180179678056495E-5</v>
      </c>
      <c r="K3140" s="355">
        <v>0</v>
      </c>
      <c r="M3140" s="364"/>
      <c r="N3140" s="364"/>
    </row>
    <row r="3141" spans="2:14" s="358" customFormat="1" x14ac:dyDescent="0.2">
      <c r="B3141" s="305">
        <v>41405.355555555558</v>
      </c>
      <c r="C3141" s="117" t="s">
        <v>782</v>
      </c>
      <c r="D3141" s="117" t="s">
        <v>554</v>
      </c>
      <c r="E3141" s="116"/>
      <c r="F3141" s="348">
        <v>283</v>
      </c>
      <c r="G3141" s="348">
        <v>284</v>
      </c>
      <c r="H3141" s="348">
        <v>80372</v>
      </c>
      <c r="I3141" s="355">
        <v>0.69939477794746618</v>
      </c>
      <c r="J3141" s="355">
        <v>2.4626576688291063E-3</v>
      </c>
      <c r="K3141" s="355">
        <v>0</v>
      </c>
      <c r="M3141" s="364"/>
      <c r="N3141" s="364"/>
    </row>
    <row r="3142" spans="2:14" s="358" customFormat="1" x14ac:dyDescent="0.2">
      <c r="B3142" s="305">
        <v>41405.4375</v>
      </c>
      <c r="C3142" s="117" t="s">
        <v>707</v>
      </c>
      <c r="D3142" s="117" t="s">
        <v>554</v>
      </c>
      <c r="E3142" s="116"/>
      <c r="F3142" s="348">
        <v>8</v>
      </c>
      <c r="G3142" s="348">
        <v>300</v>
      </c>
      <c r="H3142" s="348">
        <v>2400</v>
      </c>
      <c r="I3142" s="355">
        <v>2.0884729346960618E-2</v>
      </c>
      <c r="J3142" s="355">
        <v>6.9615764489868725E-5</v>
      </c>
      <c r="K3142" s="355">
        <v>0</v>
      </c>
      <c r="M3142" s="364"/>
      <c r="N3142" s="364"/>
    </row>
    <row r="3143" spans="2:14" s="358" customFormat="1" x14ac:dyDescent="0.2">
      <c r="B3143" s="305">
        <v>41404.489583333336</v>
      </c>
      <c r="C3143" s="117" t="s">
        <v>738</v>
      </c>
      <c r="D3143" s="117" t="s">
        <v>542</v>
      </c>
      <c r="E3143" s="116"/>
      <c r="F3143" s="348">
        <v>101</v>
      </c>
      <c r="G3143" s="348">
        <v>15</v>
      </c>
      <c r="H3143" s="348">
        <v>1515</v>
      </c>
      <c r="I3143" s="355">
        <v>5.2774768435463254E-3</v>
      </c>
      <c r="J3143" s="355">
        <v>3.51831789569755E-4</v>
      </c>
      <c r="K3143" s="355">
        <v>0</v>
      </c>
      <c r="M3143" s="364"/>
      <c r="N3143" s="364"/>
    </row>
    <row r="3144" spans="2:14" s="358" customFormat="1" x14ac:dyDescent="0.2">
      <c r="B3144" s="305">
        <v>41405.357638888891</v>
      </c>
      <c r="C3144" s="117" t="s">
        <v>724</v>
      </c>
      <c r="D3144" s="117" t="s">
        <v>554</v>
      </c>
      <c r="E3144" s="116"/>
      <c r="F3144" s="348">
        <v>42</v>
      </c>
      <c r="G3144" s="348">
        <v>370</v>
      </c>
      <c r="H3144" s="348">
        <v>15540</v>
      </c>
      <c r="I3144" s="355">
        <v>0.13522862252157</v>
      </c>
      <c r="J3144" s="355">
        <v>3.6548276357181085E-4</v>
      </c>
      <c r="K3144" s="355">
        <v>0</v>
      </c>
      <c r="M3144" s="364"/>
      <c r="N3144" s="364"/>
    </row>
    <row r="3145" spans="2:14" s="358" customFormat="1" x14ac:dyDescent="0.2">
      <c r="B3145" s="305">
        <v>41402.579861111109</v>
      </c>
      <c r="C3145" s="117" t="s">
        <v>683</v>
      </c>
      <c r="D3145" s="117" t="s">
        <v>554</v>
      </c>
      <c r="E3145" s="116"/>
      <c r="F3145" s="348">
        <v>2</v>
      </c>
      <c r="G3145" s="348">
        <v>15</v>
      </c>
      <c r="H3145" s="348">
        <v>30</v>
      </c>
      <c r="I3145" s="355">
        <v>2.6105911683700774E-4</v>
      </c>
      <c r="J3145" s="355">
        <v>1.7403941122467181E-5</v>
      </c>
      <c r="K3145" s="355">
        <v>0</v>
      </c>
      <c r="M3145" s="364"/>
      <c r="N3145" s="364"/>
    </row>
    <row r="3146" spans="2:14" s="358" customFormat="1" x14ac:dyDescent="0.2">
      <c r="B3146" s="305">
        <v>41403.361111111109</v>
      </c>
      <c r="C3146" s="117" t="s">
        <v>670</v>
      </c>
      <c r="D3146" s="117" t="s">
        <v>551</v>
      </c>
      <c r="E3146" s="116"/>
      <c r="F3146" s="348">
        <v>2</v>
      </c>
      <c r="G3146" s="348">
        <v>320</v>
      </c>
      <c r="H3146" s="348">
        <v>640</v>
      </c>
      <c r="I3146" s="355">
        <v>2.4782811571249616E-3</v>
      </c>
      <c r="J3146" s="355">
        <v>7.7446286160155041E-6</v>
      </c>
      <c r="K3146" s="355">
        <v>0</v>
      </c>
      <c r="M3146" s="364"/>
      <c r="N3146" s="364"/>
    </row>
    <row r="3147" spans="2:14" s="358" customFormat="1" x14ac:dyDescent="0.2">
      <c r="B3147" s="305">
        <v>41404.354166666664</v>
      </c>
      <c r="C3147" s="117" t="s">
        <v>670</v>
      </c>
      <c r="D3147" s="117" t="s">
        <v>551</v>
      </c>
      <c r="E3147" s="116"/>
      <c r="F3147" s="348">
        <v>3</v>
      </c>
      <c r="G3147" s="348">
        <v>240</v>
      </c>
      <c r="H3147" s="348">
        <v>720</v>
      </c>
      <c r="I3147" s="355">
        <v>2.7880663017655818E-3</v>
      </c>
      <c r="J3147" s="355">
        <v>1.1616942924023257E-5</v>
      </c>
      <c r="K3147" s="355">
        <v>0</v>
      </c>
      <c r="M3147" s="364"/>
      <c r="N3147" s="364"/>
    </row>
    <row r="3148" spans="2:14" s="358" customFormat="1" x14ac:dyDescent="0.2">
      <c r="B3148" s="305">
        <v>41404.375</v>
      </c>
      <c r="C3148" s="117" t="s">
        <v>769</v>
      </c>
      <c r="D3148" s="117" t="s">
        <v>542</v>
      </c>
      <c r="E3148" s="116"/>
      <c r="F3148" s="348">
        <v>99</v>
      </c>
      <c r="G3148" s="348">
        <v>235</v>
      </c>
      <c r="H3148" s="348">
        <v>23265</v>
      </c>
      <c r="I3148" s="355">
        <v>8.1043233508320295E-2</v>
      </c>
      <c r="J3148" s="355">
        <v>3.4486482343966087E-4</v>
      </c>
      <c r="K3148" s="355">
        <v>0</v>
      </c>
      <c r="M3148" s="364"/>
      <c r="N3148" s="364"/>
    </row>
    <row r="3149" spans="2:14" s="358" customFormat="1" x14ac:dyDescent="0.2">
      <c r="B3149" s="305">
        <v>41403.375</v>
      </c>
      <c r="C3149" s="117" t="s">
        <v>682</v>
      </c>
      <c r="D3149" s="117" t="s">
        <v>551</v>
      </c>
      <c r="E3149" s="116"/>
      <c r="F3149" s="348">
        <v>4</v>
      </c>
      <c r="G3149" s="348">
        <v>334</v>
      </c>
      <c r="H3149" s="348">
        <v>1336</v>
      </c>
      <c r="I3149" s="355">
        <v>5.173411915498357E-3</v>
      </c>
      <c r="J3149" s="355">
        <v>1.5489257232031008E-5</v>
      </c>
      <c r="K3149" s="355">
        <v>0</v>
      </c>
      <c r="M3149" s="364"/>
      <c r="N3149" s="364"/>
    </row>
    <row r="3150" spans="2:14" s="358" customFormat="1" x14ac:dyDescent="0.2">
      <c r="B3150" s="305">
        <v>41401.354166666664</v>
      </c>
      <c r="C3150" s="117" t="s">
        <v>638</v>
      </c>
      <c r="D3150" s="117" t="s">
        <v>554</v>
      </c>
      <c r="E3150" s="116"/>
      <c r="F3150" s="348">
        <v>3</v>
      </c>
      <c r="G3150" s="348">
        <v>450</v>
      </c>
      <c r="H3150" s="348">
        <v>1350</v>
      </c>
      <c r="I3150" s="355">
        <v>1.1747660257665349E-2</v>
      </c>
      <c r="J3150" s="355">
        <v>2.6105911683700774E-5</v>
      </c>
      <c r="K3150" s="355">
        <v>0</v>
      </c>
      <c r="M3150" s="364"/>
      <c r="N3150" s="364"/>
    </row>
    <row r="3151" spans="2:14" s="358" customFormat="1" x14ac:dyDescent="0.2">
      <c r="B3151" s="305">
        <v>41404.476388888892</v>
      </c>
      <c r="C3151" s="117" t="s">
        <v>656</v>
      </c>
      <c r="D3151" s="117" t="s">
        <v>554</v>
      </c>
      <c r="E3151" s="116"/>
      <c r="F3151" s="348">
        <v>2</v>
      </c>
      <c r="G3151" s="348">
        <v>60</v>
      </c>
      <c r="H3151" s="348">
        <v>120</v>
      </c>
      <c r="I3151" s="355">
        <v>1.044236467348031E-3</v>
      </c>
      <c r="J3151" s="355">
        <v>1.7403941122467181E-5</v>
      </c>
      <c r="K3151" s="355">
        <v>0</v>
      </c>
      <c r="M3151" s="364"/>
      <c r="N3151" s="364"/>
    </row>
    <row r="3152" spans="2:14" s="358" customFormat="1" x14ac:dyDescent="0.2">
      <c r="B3152" s="305">
        <v>41404.385416666664</v>
      </c>
      <c r="C3152" s="117" t="s">
        <v>660</v>
      </c>
      <c r="D3152" s="117" t="s">
        <v>551</v>
      </c>
      <c r="E3152" s="116"/>
      <c r="F3152" s="348">
        <v>1</v>
      </c>
      <c r="G3152" s="348">
        <v>112</v>
      </c>
      <c r="H3152" s="348">
        <v>112</v>
      </c>
      <c r="I3152" s="355">
        <v>4.3369920249686824E-4</v>
      </c>
      <c r="J3152" s="355">
        <v>3.872314308007752E-6</v>
      </c>
      <c r="K3152" s="355">
        <v>0</v>
      </c>
      <c r="M3152" s="364"/>
      <c r="N3152" s="364"/>
    </row>
    <row r="3153" spans="2:14" s="358" customFormat="1" x14ac:dyDescent="0.2">
      <c r="B3153" s="305">
        <v>41402.554166666669</v>
      </c>
      <c r="C3153" s="117" t="s">
        <v>566</v>
      </c>
      <c r="D3153" s="117" t="s">
        <v>551</v>
      </c>
      <c r="E3153" s="116"/>
      <c r="F3153" s="348">
        <v>2</v>
      </c>
      <c r="G3153" s="348">
        <v>62</v>
      </c>
      <c r="H3153" s="348">
        <v>124</v>
      </c>
      <c r="I3153" s="355">
        <v>4.801669741929613E-4</v>
      </c>
      <c r="J3153" s="355">
        <v>7.7446286160155041E-6</v>
      </c>
      <c r="K3153" s="355">
        <v>0</v>
      </c>
      <c r="M3153" s="364"/>
      <c r="N3153" s="364"/>
    </row>
    <row r="3154" spans="2:14" s="358" customFormat="1" x14ac:dyDescent="0.2">
      <c r="B3154" s="305">
        <v>41403.392361111109</v>
      </c>
      <c r="C3154" s="117" t="s">
        <v>550</v>
      </c>
      <c r="D3154" s="117" t="s">
        <v>551</v>
      </c>
      <c r="E3154" s="116"/>
      <c r="F3154" s="348">
        <v>73</v>
      </c>
      <c r="G3154" s="348">
        <v>310</v>
      </c>
      <c r="H3154" s="348">
        <v>22630</v>
      </c>
      <c r="I3154" s="355">
        <v>8.7630472790215436E-2</v>
      </c>
      <c r="J3154" s="355">
        <v>2.8267894448456593E-4</v>
      </c>
      <c r="K3154" s="355">
        <v>0</v>
      </c>
      <c r="M3154" s="364"/>
      <c r="N3154" s="364"/>
    </row>
    <row r="3155" spans="2:14" s="358" customFormat="1" x14ac:dyDescent="0.2">
      <c r="B3155" s="305">
        <v>41400.375</v>
      </c>
      <c r="C3155" s="117" t="s">
        <v>741</v>
      </c>
      <c r="D3155" s="117" t="s">
        <v>542</v>
      </c>
      <c r="E3155" s="116"/>
      <c r="F3155" s="348">
        <v>49</v>
      </c>
      <c r="G3155" s="348">
        <v>180</v>
      </c>
      <c r="H3155" s="348">
        <v>8820</v>
      </c>
      <c r="I3155" s="355">
        <v>3.0724320633715239E-2</v>
      </c>
      <c r="J3155" s="355">
        <v>1.7069067018730689E-4</v>
      </c>
      <c r="K3155" s="355">
        <v>0</v>
      </c>
      <c r="M3155" s="364"/>
      <c r="N3155" s="364"/>
    </row>
    <row r="3156" spans="2:14" s="358" customFormat="1" x14ac:dyDescent="0.2">
      <c r="B3156" s="305">
        <v>41402.413194444445</v>
      </c>
      <c r="C3156" s="117" t="s">
        <v>597</v>
      </c>
      <c r="D3156" s="117" t="s">
        <v>551</v>
      </c>
      <c r="E3156" s="116"/>
      <c r="F3156" s="348">
        <v>1</v>
      </c>
      <c r="G3156" s="348">
        <v>120</v>
      </c>
      <c r="H3156" s="348">
        <v>120</v>
      </c>
      <c r="I3156" s="355">
        <v>4.6467771696093028E-4</v>
      </c>
      <c r="J3156" s="355">
        <v>3.872314308007752E-6</v>
      </c>
      <c r="K3156" s="355">
        <v>0</v>
      </c>
      <c r="M3156" s="364"/>
      <c r="N3156" s="364"/>
    </row>
    <row r="3157" spans="2:14" s="358" customFormat="1" x14ac:dyDescent="0.2">
      <c r="B3157" s="305">
        <v>41402.395833333336</v>
      </c>
      <c r="C3157" s="117" t="s">
        <v>597</v>
      </c>
      <c r="D3157" s="117" t="s">
        <v>551</v>
      </c>
      <c r="E3157" s="116"/>
      <c r="F3157" s="348">
        <v>2</v>
      </c>
      <c r="G3157" s="348">
        <v>35</v>
      </c>
      <c r="H3157" s="348">
        <v>70</v>
      </c>
      <c r="I3157" s="355">
        <v>2.7106200156054268E-4</v>
      </c>
      <c r="J3157" s="355">
        <v>7.7446286160155041E-6</v>
      </c>
      <c r="K3157" s="355">
        <v>0</v>
      </c>
      <c r="M3157" s="364"/>
      <c r="N3157" s="364"/>
    </row>
    <row r="3158" spans="2:14" s="358" customFormat="1" x14ac:dyDescent="0.2">
      <c r="B3158" s="305">
        <v>41402.458333333336</v>
      </c>
      <c r="C3158" s="117" t="s">
        <v>658</v>
      </c>
      <c r="D3158" s="117" t="s">
        <v>551</v>
      </c>
      <c r="E3158" s="116"/>
      <c r="F3158" s="348">
        <v>27</v>
      </c>
      <c r="G3158" s="348">
        <v>235</v>
      </c>
      <c r="H3158" s="348">
        <v>6345</v>
      </c>
      <c r="I3158" s="355">
        <v>2.456983428430919E-2</v>
      </c>
      <c r="J3158" s="355">
        <v>1.0455248631620932E-4</v>
      </c>
      <c r="K3158" s="355">
        <v>0</v>
      </c>
      <c r="M3158" s="364"/>
      <c r="N3158" s="364"/>
    </row>
    <row r="3159" spans="2:14" s="358" customFormat="1" x14ac:dyDescent="0.2">
      <c r="B3159" s="305">
        <v>41402.614583333336</v>
      </c>
      <c r="C3159" s="117" t="s">
        <v>597</v>
      </c>
      <c r="D3159" s="117" t="s">
        <v>551</v>
      </c>
      <c r="E3159" s="116"/>
      <c r="F3159" s="348">
        <v>2</v>
      </c>
      <c r="G3159" s="348">
        <v>21</v>
      </c>
      <c r="H3159" s="348">
        <v>42</v>
      </c>
      <c r="I3159" s="355">
        <v>1.6263720093632561E-4</v>
      </c>
      <c r="J3159" s="355">
        <v>7.7446286160155041E-6</v>
      </c>
      <c r="K3159" s="355">
        <v>0</v>
      </c>
      <c r="M3159" s="364"/>
      <c r="N3159" s="364"/>
    </row>
    <row r="3160" spans="2:14" s="358" customFormat="1" x14ac:dyDescent="0.2">
      <c r="B3160" s="305">
        <v>41403.406307870369</v>
      </c>
      <c r="C3160" s="117" t="s">
        <v>811</v>
      </c>
      <c r="D3160" s="117" t="s">
        <v>542</v>
      </c>
      <c r="E3160" s="116"/>
      <c r="F3160" s="348">
        <v>736</v>
      </c>
      <c r="G3160" s="348">
        <v>140</v>
      </c>
      <c r="H3160" s="348">
        <v>103040</v>
      </c>
      <c r="I3160" s="355">
        <v>0.35893809502245105</v>
      </c>
      <c r="J3160" s="355">
        <v>2.5638435358746503E-3</v>
      </c>
      <c r="K3160" s="355">
        <v>0</v>
      </c>
      <c r="M3160" s="364"/>
      <c r="N3160" s="364"/>
    </row>
    <row r="3161" spans="2:14" s="358" customFormat="1" x14ac:dyDescent="0.2">
      <c r="B3161" s="305">
        <v>41403.46875</v>
      </c>
      <c r="C3161" s="117" t="s">
        <v>597</v>
      </c>
      <c r="D3161" s="117" t="s">
        <v>551</v>
      </c>
      <c r="E3161" s="116"/>
      <c r="F3161" s="348">
        <v>1</v>
      </c>
      <c r="G3161" s="348">
        <v>175</v>
      </c>
      <c r="H3161" s="348">
        <v>175</v>
      </c>
      <c r="I3161" s="355">
        <v>6.7765500390135666E-4</v>
      </c>
      <c r="J3161" s="355">
        <v>3.872314308007752E-6</v>
      </c>
      <c r="K3161" s="355">
        <v>0</v>
      </c>
      <c r="M3161" s="364"/>
      <c r="N3161" s="364"/>
    </row>
    <row r="3162" spans="2:14" s="358" customFormat="1" x14ac:dyDescent="0.2">
      <c r="B3162" s="305">
        <v>41404.486111111109</v>
      </c>
      <c r="C3162" s="117" t="s">
        <v>556</v>
      </c>
      <c r="D3162" s="117" t="s">
        <v>551</v>
      </c>
      <c r="E3162" s="116"/>
      <c r="F3162" s="348">
        <v>2</v>
      </c>
      <c r="G3162" s="348">
        <v>125</v>
      </c>
      <c r="H3162" s="348">
        <v>250</v>
      </c>
      <c r="I3162" s="355">
        <v>9.6807857700193813E-4</v>
      </c>
      <c r="J3162" s="355">
        <v>7.7446286160155041E-6</v>
      </c>
      <c r="K3162" s="355">
        <v>0</v>
      </c>
      <c r="M3162" s="364"/>
      <c r="N3162" s="364"/>
    </row>
    <row r="3163" spans="2:14" s="358" customFormat="1" x14ac:dyDescent="0.2">
      <c r="B3163" s="305">
        <v>41403.486111111109</v>
      </c>
      <c r="C3163" s="117" t="s">
        <v>784</v>
      </c>
      <c r="D3163" s="117" t="s">
        <v>542</v>
      </c>
      <c r="E3163" s="116"/>
      <c r="F3163" s="348">
        <v>7</v>
      </c>
      <c r="G3163" s="348">
        <v>150</v>
      </c>
      <c r="H3163" s="348">
        <v>1050</v>
      </c>
      <c r="I3163" s="355">
        <v>3.6576572182994331E-3</v>
      </c>
      <c r="J3163" s="355">
        <v>2.4384381455329555E-5</v>
      </c>
      <c r="K3163" s="355">
        <v>0</v>
      </c>
      <c r="M3163" s="364"/>
      <c r="N3163" s="364"/>
    </row>
    <row r="3164" spans="2:14" s="358" customFormat="1" x14ac:dyDescent="0.2">
      <c r="B3164" s="305">
        <v>41405.529861111114</v>
      </c>
      <c r="C3164" s="117" t="s">
        <v>707</v>
      </c>
      <c r="D3164" s="117" t="s">
        <v>554</v>
      </c>
      <c r="E3164" s="116"/>
      <c r="F3164" s="348">
        <v>5</v>
      </c>
      <c r="G3164" s="348">
        <v>27</v>
      </c>
      <c r="H3164" s="348">
        <v>135</v>
      </c>
      <c r="I3164" s="355">
        <v>1.1747660257665348E-3</v>
      </c>
      <c r="J3164" s="355">
        <v>4.3509852806167955E-5</v>
      </c>
      <c r="K3164" s="355">
        <v>0</v>
      </c>
      <c r="M3164" s="364"/>
      <c r="N3164" s="364"/>
    </row>
    <row r="3165" spans="2:14" s="358" customFormat="1" x14ac:dyDescent="0.2">
      <c r="B3165" s="305">
        <v>41405.55972222222</v>
      </c>
      <c r="C3165" s="117" t="s">
        <v>707</v>
      </c>
      <c r="D3165" s="117" t="s">
        <v>554</v>
      </c>
      <c r="E3165" s="116"/>
      <c r="F3165" s="348">
        <v>1</v>
      </c>
      <c r="G3165" s="348">
        <v>30</v>
      </c>
      <c r="H3165" s="348">
        <v>30</v>
      </c>
      <c r="I3165" s="355">
        <v>2.6105911683700774E-4</v>
      </c>
      <c r="J3165" s="355">
        <v>8.7019705612335906E-6</v>
      </c>
      <c r="K3165" s="355">
        <v>0</v>
      </c>
      <c r="M3165" s="364"/>
      <c r="N3165" s="364"/>
    </row>
    <row r="3166" spans="2:14" s="358" customFormat="1" x14ac:dyDescent="0.2">
      <c r="B3166" s="305">
        <v>41406.357638888891</v>
      </c>
      <c r="C3166" s="117" t="s">
        <v>726</v>
      </c>
      <c r="D3166" s="117" t="s">
        <v>554</v>
      </c>
      <c r="E3166" s="116"/>
      <c r="F3166" s="348">
        <v>10</v>
      </c>
      <c r="G3166" s="348">
        <v>30</v>
      </c>
      <c r="H3166" s="348">
        <v>300</v>
      </c>
      <c r="I3166" s="355">
        <v>2.6105911683700772E-3</v>
      </c>
      <c r="J3166" s="355">
        <v>8.701970561233591E-5</v>
      </c>
      <c r="K3166" s="355">
        <v>0</v>
      </c>
      <c r="M3166" s="364"/>
      <c r="N3166" s="364"/>
    </row>
    <row r="3167" spans="2:14" s="358" customFormat="1" x14ac:dyDescent="0.2">
      <c r="B3167" s="305">
        <v>41406.395833333336</v>
      </c>
      <c r="C3167" s="117" t="s">
        <v>614</v>
      </c>
      <c r="D3167" s="117" t="s">
        <v>542</v>
      </c>
      <c r="E3167" s="116"/>
      <c r="F3167" s="348">
        <v>102</v>
      </c>
      <c r="G3167" s="348">
        <v>340</v>
      </c>
      <c r="H3167" s="348">
        <v>34680</v>
      </c>
      <c r="I3167" s="355">
        <v>0.1208071926958327</v>
      </c>
      <c r="J3167" s="355">
        <v>3.5531527263480209E-4</v>
      </c>
      <c r="K3167" s="355">
        <v>0</v>
      </c>
      <c r="M3167" s="364"/>
      <c r="N3167" s="364"/>
    </row>
    <row r="3168" spans="2:14" s="358" customFormat="1" x14ac:dyDescent="0.2">
      <c r="B3168" s="305">
        <v>41407.381944444445</v>
      </c>
      <c r="C3168" s="117" t="s">
        <v>627</v>
      </c>
      <c r="D3168" s="117" t="s">
        <v>554</v>
      </c>
      <c r="E3168" s="116"/>
      <c r="F3168" s="348">
        <v>30</v>
      </c>
      <c r="G3168" s="348">
        <v>280</v>
      </c>
      <c r="H3168" s="348">
        <v>8400</v>
      </c>
      <c r="I3168" s="355">
        <v>7.3096552714362162E-2</v>
      </c>
      <c r="J3168" s="355">
        <v>2.6105911683700774E-4</v>
      </c>
      <c r="K3168" s="355">
        <v>0</v>
      </c>
      <c r="M3168" s="364"/>
      <c r="N3168" s="364"/>
    </row>
    <row r="3169" spans="2:14" s="358" customFormat="1" x14ac:dyDescent="0.2">
      <c r="B3169" s="305">
        <v>41406.569444444445</v>
      </c>
      <c r="C3169" s="117" t="s">
        <v>726</v>
      </c>
      <c r="D3169" s="117" t="s">
        <v>554</v>
      </c>
      <c r="E3169" s="116"/>
      <c r="F3169" s="348">
        <v>1</v>
      </c>
      <c r="G3169" s="348">
        <v>37</v>
      </c>
      <c r="H3169" s="348">
        <v>37</v>
      </c>
      <c r="I3169" s="355">
        <v>3.2197291076564288E-4</v>
      </c>
      <c r="J3169" s="355">
        <v>8.7019705612335906E-6</v>
      </c>
      <c r="K3169" s="355">
        <v>0</v>
      </c>
      <c r="M3169" s="364"/>
      <c r="N3169" s="364"/>
    </row>
    <row r="3170" spans="2:14" s="358" customFormat="1" x14ac:dyDescent="0.2">
      <c r="B3170" s="305">
        <v>41406.418749999997</v>
      </c>
      <c r="C3170" s="117" t="s">
        <v>726</v>
      </c>
      <c r="D3170" s="117" t="s">
        <v>554</v>
      </c>
      <c r="E3170" s="116"/>
      <c r="F3170" s="348">
        <v>7</v>
      </c>
      <c r="G3170" s="348">
        <v>18</v>
      </c>
      <c r="H3170" s="348">
        <v>126</v>
      </c>
      <c r="I3170" s="355">
        <v>1.0964482907154325E-3</v>
      </c>
      <c r="J3170" s="355">
        <v>6.0913793928635139E-5</v>
      </c>
      <c r="K3170" s="355">
        <v>0</v>
      </c>
      <c r="M3170" s="364"/>
      <c r="N3170" s="364"/>
    </row>
    <row r="3171" spans="2:14" s="358" customFormat="1" x14ac:dyDescent="0.2">
      <c r="B3171" s="305">
        <v>41407.348611111112</v>
      </c>
      <c r="C3171" s="117" t="s">
        <v>638</v>
      </c>
      <c r="D3171" s="117" t="s">
        <v>554</v>
      </c>
      <c r="E3171" s="116"/>
      <c r="F3171" s="348">
        <v>2467</v>
      </c>
      <c r="G3171" s="348">
        <v>405.02796919335225</v>
      </c>
      <c r="H3171" s="348">
        <v>999204</v>
      </c>
      <c r="I3171" s="355">
        <v>8.6950437926668496</v>
      </c>
      <c r="J3171" s="355">
        <v>2.1467761374563271E-2</v>
      </c>
      <c r="K3171" s="355">
        <v>0</v>
      </c>
      <c r="M3171" s="364"/>
      <c r="N3171" s="364"/>
    </row>
    <row r="3172" spans="2:14" s="358" customFormat="1" x14ac:dyDescent="0.2">
      <c r="B3172" s="305">
        <v>41407.479166666664</v>
      </c>
      <c r="C3172" s="117" t="s">
        <v>665</v>
      </c>
      <c r="D3172" s="117" t="s">
        <v>554</v>
      </c>
      <c r="E3172" s="116"/>
      <c r="F3172" s="348">
        <v>4</v>
      </c>
      <c r="G3172" s="348">
        <v>50</v>
      </c>
      <c r="H3172" s="348">
        <v>200</v>
      </c>
      <c r="I3172" s="355">
        <v>1.7403941122467184E-3</v>
      </c>
      <c r="J3172" s="355">
        <v>3.4807882244934363E-5</v>
      </c>
      <c r="K3172" s="355">
        <v>0</v>
      </c>
      <c r="M3172" s="364"/>
      <c r="N3172" s="364"/>
    </row>
    <row r="3173" spans="2:14" s="358" customFormat="1" x14ac:dyDescent="0.2">
      <c r="B3173" s="305">
        <v>41403.361111111109</v>
      </c>
      <c r="C3173" s="117" t="s">
        <v>643</v>
      </c>
      <c r="D3173" s="117" t="s">
        <v>551</v>
      </c>
      <c r="E3173" s="116"/>
      <c r="F3173" s="348">
        <v>19</v>
      </c>
      <c r="G3173" s="348">
        <v>200</v>
      </c>
      <c r="H3173" s="348">
        <v>3800</v>
      </c>
      <c r="I3173" s="355">
        <v>1.4714794370429459E-2</v>
      </c>
      <c r="J3173" s="355">
        <v>7.3573971852147296E-5</v>
      </c>
      <c r="K3173" s="355">
        <v>0</v>
      </c>
      <c r="M3173" s="364"/>
      <c r="N3173" s="364"/>
    </row>
    <row r="3174" spans="2:14" s="358" customFormat="1" x14ac:dyDescent="0.2">
      <c r="B3174" s="305">
        <v>41406.583333333336</v>
      </c>
      <c r="C3174" s="117" t="s">
        <v>690</v>
      </c>
      <c r="D3174" s="117" t="s">
        <v>551</v>
      </c>
      <c r="E3174" s="116"/>
      <c r="F3174" s="348">
        <v>49</v>
      </c>
      <c r="G3174" s="348">
        <v>80</v>
      </c>
      <c r="H3174" s="348">
        <v>3920</v>
      </c>
      <c r="I3174" s="355">
        <v>1.5179472087390389E-2</v>
      </c>
      <c r="J3174" s="355">
        <v>1.8974340109237988E-4</v>
      </c>
      <c r="K3174" s="355">
        <v>0</v>
      </c>
      <c r="M3174" s="364"/>
      <c r="N3174" s="364"/>
    </row>
    <row r="3175" spans="2:14" s="358" customFormat="1" x14ac:dyDescent="0.2">
      <c r="B3175" s="305">
        <v>41406.375</v>
      </c>
      <c r="C3175" s="117" t="s">
        <v>675</v>
      </c>
      <c r="D3175" s="117" t="s">
        <v>554</v>
      </c>
      <c r="E3175" s="116"/>
      <c r="F3175" s="348">
        <v>49</v>
      </c>
      <c r="G3175" s="348">
        <v>147</v>
      </c>
      <c r="H3175" s="348">
        <v>7203</v>
      </c>
      <c r="I3175" s="355">
        <v>6.2680293952565552E-2</v>
      </c>
      <c r="J3175" s="355">
        <v>4.2639655750044598E-4</v>
      </c>
      <c r="K3175" s="355">
        <v>0</v>
      </c>
      <c r="M3175" s="364"/>
      <c r="N3175" s="364"/>
    </row>
    <row r="3176" spans="2:14" s="358" customFormat="1" x14ac:dyDescent="0.2">
      <c r="B3176" s="305">
        <v>41404.392361111109</v>
      </c>
      <c r="C3176" s="117" t="s">
        <v>663</v>
      </c>
      <c r="D3176" s="117" t="s">
        <v>551</v>
      </c>
      <c r="E3176" s="116"/>
      <c r="F3176" s="348">
        <v>25</v>
      </c>
      <c r="G3176" s="348">
        <v>490</v>
      </c>
      <c r="H3176" s="348">
        <v>12250</v>
      </c>
      <c r="I3176" s="355">
        <v>4.7435850273094965E-2</v>
      </c>
      <c r="J3176" s="355">
        <v>9.680785770019381E-5</v>
      </c>
      <c r="K3176" s="355">
        <v>0</v>
      </c>
      <c r="M3176" s="364"/>
      <c r="N3176" s="364"/>
    </row>
    <row r="3177" spans="2:14" s="358" customFormat="1" x14ac:dyDescent="0.2">
      <c r="B3177" s="305">
        <v>41407.375694444447</v>
      </c>
      <c r="C3177" s="117" t="s">
        <v>675</v>
      </c>
      <c r="D3177" s="117" t="s">
        <v>554</v>
      </c>
      <c r="E3177" s="116"/>
      <c r="F3177" s="348">
        <v>2</v>
      </c>
      <c r="G3177" s="348">
        <v>51</v>
      </c>
      <c r="H3177" s="348">
        <v>102</v>
      </c>
      <c r="I3177" s="355">
        <v>8.8760099724582628E-4</v>
      </c>
      <c r="J3177" s="355">
        <v>1.7403941122467181E-5</v>
      </c>
      <c r="K3177" s="355">
        <v>0</v>
      </c>
      <c r="M3177" s="364"/>
      <c r="N3177" s="364"/>
    </row>
    <row r="3178" spans="2:14" s="358" customFormat="1" x14ac:dyDescent="0.2">
      <c r="B3178" s="305">
        <v>41407.388888888891</v>
      </c>
      <c r="C3178" s="117" t="s">
        <v>820</v>
      </c>
      <c r="D3178" s="117" t="s">
        <v>554</v>
      </c>
      <c r="E3178" s="116"/>
      <c r="F3178" s="348">
        <v>123</v>
      </c>
      <c r="G3178" s="348">
        <v>63</v>
      </c>
      <c r="H3178" s="348">
        <v>7749</v>
      </c>
      <c r="I3178" s="355">
        <v>6.7431569878999092E-2</v>
      </c>
      <c r="J3178" s="355">
        <v>1.0703423790317317E-3</v>
      </c>
      <c r="K3178" s="355">
        <v>0</v>
      </c>
      <c r="M3178" s="364"/>
      <c r="N3178" s="364"/>
    </row>
    <row r="3179" spans="2:14" s="358" customFormat="1" x14ac:dyDescent="0.2">
      <c r="B3179" s="305">
        <v>41392.318749999999</v>
      </c>
      <c r="C3179" s="117" t="s">
        <v>817</v>
      </c>
      <c r="D3179" s="117" t="s">
        <v>542</v>
      </c>
      <c r="E3179" s="116"/>
      <c r="F3179" s="348">
        <v>720</v>
      </c>
      <c r="G3179" s="348">
        <v>158.90277777777777</v>
      </c>
      <c r="H3179" s="348">
        <v>114410</v>
      </c>
      <c r="I3179" s="355">
        <v>0.39854529747203632</v>
      </c>
      <c r="J3179" s="355">
        <v>2.5081078068338969E-3</v>
      </c>
      <c r="K3179" s="355">
        <v>0</v>
      </c>
      <c r="M3179" s="364"/>
      <c r="N3179" s="364"/>
    </row>
    <row r="3180" spans="2:14" s="358" customFormat="1" x14ac:dyDescent="0.2">
      <c r="B3180" s="305">
        <v>41407.648310185185</v>
      </c>
      <c r="C3180" s="117" t="s">
        <v>641</v>
      </c>
      <c r="D3180" s="117" t="s">
        <v>551</v>
      </c>
      <c r="E3180" s="116"/>
      <c r="F3180" s="348">
        <v>818</v>
      </c>
      <c r="G3180" s="348">
        <v>1490.9070904645478</v>
      </c>
      <c r="H3180" s="348">
        <v>1219562</v>
      </c>
      <c r="I3180" s="355">
        <v>4.7225273821025509</v>
      </c>
      <c r="J3180" s="355">
        <v>3.1675531039503414E-3</v>
      </c>
      <c r="K3180" s="355">
        <v>0</v>
      </c>
      <c r="M3180" s="364"/>
      <c r="N3180" s="364"/>
    </row>
    <row r="3181" spans="2:14" s="358" customFormat="1" x14ac:dyDescent="0.2">
      <c r="B3181" s="305">
        <v>41409.354166666664</v>
      </c>
      <c r="C3181" s="117" t="s">
        <v>626</v>
      </c>
      <c r="D3181" s="117" t="s">
        <v>554</v>
      </c>
      <c r="E3181" s="116"/>
      <c r="F3181" s="348">
        <v>1</v>
      </c>
      <c r="G3181" s="348">
        <v>20</v>
      </c>
      <c r="H3181" s="348">
        <v>20</v>
      </c>
      <c r="I3181" s="355">
        <v>1.7403941122467182E-4</v>
      </c>
      <c r="J3181" s="355">
        <v>8.7019705612335906E-6</v>
      </c>
      <c r="K3181" s="355">
        <v>0</v>
      </c>
      <c r="M3181" s="364"/>
      <c r="N3181" s="364"/>
    </row>
    <row r="3182" spans="2:14" s="358" customFormat="1" x14ac:dyDescent="0.2">
      <c r="B3182" s="305">
        <v>41409.385416666664</v>
      </c>
      <c r="C3182" s="117" t="s">
        <v>786</v>
      </c>
      <c r="D3182" s="117" t="s">
        <v>542</v>
      </c>
      <c r="E3182" s="116"/>
      <c r="F3182" s="348">
        <v>8</v>
      </c>
      <c r="G3182" s="348">
        <v>265</v>
      </c>
      <c r="H3182" s="348">
        <v>2120</v>
      </c>
      <c r="I3182" s="355">
        <v>7.3849840978998079E-3</v>
      </c>
      <c r="J3182" s="355">
        <v>2.7867864520376635E-5</v>
      </c>
      <c r="K3182" s="355">
        <v>0</v>
      </c>
      <c r="M3182" s="364"/>
      <c r="N3182" s="364"/>
    </row>
    <row r="3183" spans="2:14" s="358" customFormat="1" x14ac:dyDescent="0.2">
      <c r="B3183" s="305">
        <v>41408.365277777775</v>
      </c>
      <c r="C3183" s="117" t="s">
        <v>751</v>
      </c>
      <c r="D3183" s="117" t="s">
        <v>554</v>
      </c>
      <c r="E3183" s="116"/>
      <c r="F3183" s="348">
        <v>145</v>
      </c>
      <c r="G3183" s="348">
        <v>169</v>
      </c>
      <c r="H3183" s="348">
        <v>24505</v>
      </c>
      <c r="I3183" s="355">
        <v>0.21324178860302917</v>
      </c>
      <c r="J3183" s="355">
        <v>1.2617857313788707E-3</v>
      </c>
      <c r="K3183" s="355">
        <v>0</v>
      </c>
      <c r="M3183" s="364"/>
      <c r="N3183" s="364"/>
    </row>
    <row r="3184" spans="2:14" s="358" customFormat="1" x14ac:dyDescent="0.2">
      <c r="B3184" s="305">
        <v>41408.383333333331</v>
      </c>
      <c r="C3184" s="117" t="s">
        <v>762</v>
      </c>
      <c r="D3184" s="117" t="s">
        <v>551</v>
      </c>
      <c r="E3184" s="116"/>
      <c r="F3184" s="348">
        <v>3</v>
      </c>
      <c r="G3184" s="348">
        <v>85</v>
      </c>
      <c r="H3184" s="348">
        <v>255</v>
      </c>
      <c r="I3184" s="355">
        <v>9.8744014854197691E-4</v>
      </c>
      <c r="J3184" s="355">
        <v>1.1616942924023257E-5</v>
      </c>
      <c r="K3184" s="355">
        <v>0</v>
      </c>
      <c r="M3184" s="364"/>
      <c r="N3184" s="364"/>
    </row>
    <row r="3185" spans="2:14" s="358" customFormat="1" x14ac:dyDescent="0.2">
      <c r="B3185" s="305">
        <v>41409.381944444445</v>
      </c>
      <c r="C3185" s="117" t="s">
        <v>680</v>
      </c>
      <c r="D3185" s="117" t="s">
        <v>554</v>
      </c>
      <c r="E3185" s="116"/>
      <c r="F3185" s="348">
        <v>419</v>
      </c>
      <c r="G3185" s="348">
        <v>290</v>
      </c>
      <c r="H3185" s="348">
        <v>121510</v>
      </c>
      <c r="I3185" s="355">
        <v>1.0573764428954937</v>
      </c>
      <c r="J3185" s="355">
        <v>3.646125665156875E-3</v>
      </c>
      <c r="K3185" s="355">
        <v>0</v>
      </c>
      <c r="M3185" s="364"/>
      <c r="N3185" s="364"/>
    </row>
    <row r="3186" spans="2:14" s="358" customFormat="1" x14ac:dyDescent="0.2">
      <c r="B3186" s="305">
        <v>41408.479166666664</v>
      </c>
      <c r="C3186" s="117" t="s">
        <v>672</v>
      </c>
      <c r="D3186" s="117" t="s">
        <v>551</v>
      </c>
      <c r="E3186" s="116"/>
      <c r="F3186" s="348">
        <v>3</v>
      </c>
      <c r="G3186" s="348">
        <v>132</v>
      </c>
      <c r="H3186" s="348">
        <v>396</v>
      </c>
      <c r="I3186" s="355">
        <v>1.5334364659710699E-3</v>
      </c>
      <c r="J3186" s="355">
        <v>1.1616942924023257E-5</v>
      </c>
      <c r="K3186" s="355">
        <v>0</v>
      </c>
      <c r="M3186" s="364"/>
      <c r="N3186" s="364"/>
    </row>
    <row r="3187" spans="2:14" s="358" customFormat="1" x14ac:dyDescent="0.2">
      <c r="B3187" s="305">
        <v>41408.375</v>
      </c>
      <c r="C3187" s="117" t="s">
        <v>602</v>
      </c>
      <c r="D3187" s="117" t="s">
        <v>542</v>
      </c>
      <c r="E3187" s="116"/>
      <c r="F3187" s="348">
        <v>78</v>
      </c>
      <c r="G3187" s="348">
        <v>255</v>
      </c>
      <c r="H3187" s="348">
        <v>19890</v>
      </c>
      <c r="I3187" s="355">
        <v>6.9286478163786414E-2</v>
      </c>
      <c r="J3187" s="355">
        <v>2.7171167907367219E-4</v>
      </c>
      <c r="K3187" s="355">
        <v>0</v>
      </c>
      <c r="M3187" s="364"/>
      <c r="N3187" s="364"/>
    </row>
    <row r="3188" spans="2:14" s="358" customFormat="1" x14ac:dyDescent="0.2">
      <c r="B3188" s="305">
        <v>41409.541666666664</v>
      </c>
      <c r="C3188" s="117" t="s">
        <v>562</v>
      </c>
      <c r="D3188" s="117" t="s">
        <v>554</v>
      </c>
      <c r="E3188" s="116"/>
      <c r="F3188" s="348">
        <v>29</v>
      </c>
      <c r="G3188" s="348">
        <v>25</v>
      </c>
      <c r="H3188" s="348">
        <v>725</v>
      </c>
      <c r="I3188" s="355">
        <v>6.3089286568943541E-3</v>
      </c>
      <c r="J3188" s="355">
        <v>2.5235714627577414E-4</v>
      </c>
      <c r="K3188" s="355">
        <v>0</v>
      </c>
      <c r="M3188" s="364"/>
      <c r="N3188" s="364"/>
    </row>
    <row r="3189" spans="2:14" s="358" customFormat="1" x14ac:dyDescent="0.2">
      <c r="B3189" s="305">
        <v>41408.385416666664</v>
      </c>
      <c r="C3189" s="117" t="s">
        <v>641</v>
      </c>
      <c r="D3189" s="117" t="s">
        <v>551</v>
      </c>
      <c r="E3189" s="116"/>
      <c r="F3189" s="348">
        <v>2</v>
      </c>
      <c r="G3189" s="348">
        <v>52</v>
      </c>
      <c r="H3189" s="348">
        <v>104</v>
      </c>
      <c r="I3189" s="355">
        <v>4.0272068803280626E-4</v>
      </c>
      <c r="J3189" s="355">
        <v>7.7446286160155041E-6</v>
      </c>
      <c r="K3189" s="355">
        <v>0</v>
      </c>
      <c r="M3189" s="364"/>
      <c r="N3189" s="364"/>
    </row>
    <row r="3190" spans="2:14" s="358" customFormat="1" x14ac:dyDescent="0.2">
      <c r="B3190" s="305">
        <v>41409.364583333336</v>
      </c>
      <c r="C3190" s="117" t="s">
        <v>626</v>
      </c>
      <c r="D3190" s="117" t="s">
        <v>554</v>
      </c>
      <c r="E3190" s="116"/>
      <c r="F3190" s="348">
        <v>1</v>
      </c>
      <c r="G3190" s="348">
        <v>57</v>
      </c>
      <c r="H3190" s="348">
        <v>57</v>
      </c>
      <c r="I3190" s="355">
        <v>4.9601232199031472E-4</v>
      </c>
      <c r="J3190" s="355">
        <v>8.7019705612335906E-6</v>
      </c>
      <c r="K3190" s="355">
        <v>0</v>
      </c>
      <c r="M3190" s="364"/>
      <c r="N3190" s="364"/>
    </row>
    <row r="3191" spans="2:14" s="358" customFormat="1" x14ac:dyDescent="0.2">
      <c r="B3191" s="305">
        <v>41409.333333333336</v>
      </c>
      <c r="C3191" s="117" t="s">
        <v>634</v>
      </c>
      <c r="D3191" s="117" t="s">
        <v>542</v>
      </c>
      <c r="E3191" s="116"/>
      <c r="F3191" s="348">
        <v>240</v>
      </c>
      <c r="G3191" s="348">
        <v>360</v>
      </c>
      <c r="H3191" s="348">
        <v>86400</v>
      </c>
      <c r="I3191" s="355">
        <v>0.30097293682006765</v>
      </c>
      <c r="J3191" s="355">
        <v>8.3603593561129899E-4</v>
      </c>
      <c r="K3191" s="355">
        <v>0</v>
      </c>
      <c r="M3191" s="364"/>
      <c r="N3191" s="364"/>
    </row>
    <row r="3192" spans="2:14" s="358" customFormat="1" x14ac:dyDescent="0.2">
      <c r="B3192" s="305">
        <v>41408.375</v>
      </c>
      <c r="C3192" s="117" t="s">
        <v>627</v>
      </c>
      <c r="D3192" s="117" t="s">
        <v>554</v>
      </c>
      <c r="E3192" s="116"/>
      <c r="F3192" s="348">
        <v>19</v>
      </c>
      <c r="G3192" s="348">
        <v>300</v>
      </c>
      <c r="H3192" s="348">
        <v>5700</v>
      </c>
      <c r="I3192" s="355">
        <v>4.9601232199031474E-2</v>
      </c>
      <c r="J3192" s="355">
        <v>1.6533744066343824E-4</v>
      </c>
      <c r="K3192" s="355">
        <v>0</v>
      </c>
      <c r="M3192" s="364"/>
      <c r="N3192" s="364"/>
    </row>
    <row r="3193" spans="2:14" s="358" customFormat="1" x14ac:dyDescent="0.2">
      <c r="B3193" s="305">
        <v>41409.4</v>
      </c>
      <c r="C3193" s="117" t="s">
        <v>625</v>
      </c>
      <c r="D3193" s="117" t="s">
        <v>551</v>
      </c>
      <c r="E3193" s="116"/>
      <c r="F3193" s="348">
        <v>1</v>
      </c>
      <c r="G3193" s="348">
        <v>24</v>
      </c>
      <c r="H3193" s="348">
        <v>24</v>
      </c>
      <c r="I3193" s="355">
        <v>9.2935543392186056E-5</v>
      </c>
      <c r="J3193" s="355">
        <v>3.872314308007752E-6</v>
      </c>
      <c r="K3193" s="355">
        <v>0</v>
      </c>
      <c r="M3193" s="364"/>
      <c r="N3193" s="364"/>
    </row>
    <row r="3194" spans="2:14" s="358" customFormat="1" x14ac:dyDescent="0.2">
      <c r="B3194" s="305">
        <v>41408.378472222219</v>
      </c>
      <c r="C3194" s="117" t="s">
        <v>627</v>
      </c>
      <c r="D3194" s="117" t="s">
        <v>554</v>
      </c>
      <c r="E3194" s="116"/>
      <c r="F3194" s="348">
        <v>22</v>
      </c>
      <c r="G3194" s="348">
        <v>209</v>
      </c>
      <c r="H3194" s="348">
        <v>4598</v>
      </c>
      <c r="I3194" s="355">
        <v>4.0011660640552053E-2</v>
      </c>
      <c r="J3194" s="355">
        <v>1.91443352347139E-4</v>
      </c>
      <c r="K3194" s="355">
        <v>0</v>
      </c>
      <c r="M3194" s="364"/>
      <c r="N3194" s="364"/>
    </row>
    <row r="3195" spans="2:14" s="358" customFormat="1" x14ac:dyDescent="0.2">
      <c r="B3195" s="305">
        <v>41409.378472222219</v>
      </c>
      <c r="C3195" s="117" t="s">
        <v>820</v>
      </c>
      <c r="D3195" s="117" t="s">
        <v>554</v>
      </c>
      <c r="E3195" s="116"/>
      <c r="F3195" s="348">
        <v>190</v>
      </c>
      <c r="G3195" s="348">
        <v>365</v>
      </c>
      <c r="H3195" s="348">
        <v>69350</v>
      </c>
      <c r="I3195" s="355">
        <v>0.60348165842154955</v>
      </c>
      <c r="J3195" s="355">
        <v>1.6533744066343824E-3</v>
      </c>
      <c r="K3195" s="355">
        <v>0</v>
      </c>
      <c r="M3195" s="364"/>
      <c r="N3195" s="364"/>
    </row>
    <row r="3196" spans="2:14" s="358" customFormat="1" x14ac:dyDescent="0.2">
      <c r="B3196" s="305">
        <v>41408.375</v>
      </c>
      <c r="C3196" s="117" t="s">
        <v>601</v>
      </c>
      <c r="D3196" s="117" t="s">
        <v>551</v>
      </c>
      <c r="E3196" s="116"/>
      <c r="F3196" s="348">
        <v>18</v>
      </c>
      <c r="G3196" s="348">
        <v>394</v>
      </c>
      <c r="H3196" s="348">
        <v>7092</v>
      </c>
      <c r="I3196" s="355">
        <v>2.746245307239098E-2</v>
      </c>
      <c r="J3196" s="355">
        <v>6.9701657544139542E-5</v>
      </c>
      <c r="K3196" s="355">
        <v>0</v>
      </c>
      <c r="M3196" s="364"/>
      <c r="N3196" s="364"/>
    </row>
    <row r="3197" spans="2:14" s="358" customFormat="1" x14ac:dyDescent="0.2">
      <c r="B3197" s="305">
        <v>41408.375</v>
      </c>
      <c r="C3197" s="117" t="s">
        <v>628</v>
      </c>
      <c r="D3197" s="117" t="s">
        <v>554</v>
      </c>
      <c r="E3197" s="116"/>
      <c r="F3197" s="348">
        <v>36</v>
      </c>
      <c r="G3197" s="348">
        <v>290</v>
      </c>
      <c r="H3197" s="348">
        <v>10440</v>
      </c>
      <c r="I3197" s="355">
        <v>9.084857265927869E-2</v>
      </c>
      <c r="J3197" s="355">
        <v>3.1327094020440927E-4</v>
      </c>
      <c r="K3197" s="355">
        <v>0</v>
      </c>
      <c r="M3197" s="364"/>
      <c r="N3197" s="364"/>
    </row>
    <row r="3198" spans="2:14" s="358" customFormat="1" x14ac:dyDescent="0.2">
      <c r="B3198" s="305">
        <v>41410.395833333336</v>
      </c>
      <c r="C3198" s="117" t="s">
        <v>738</v>
      </c>
      <c r="D3198" s="117" t="s">
        <v>542</v>
      </c>
      <c r="E3198" s="116"/>
      <c r="F3198" s="348">
        <v>131</v>
      </c>
      <c r="G3198" s="348">
        <v>380</v>
      </c>
      <c r="H3198" s="348">
        <v>49780</v>
      </c>
      <c r="I3198" s="355">
        <v>0.1734077869780436</v>
      </c>
      <c r="J3198" s="355">
        <v>4.5633628152116738E-4</v>
      </c>
      <c r="K3198" s="355">
        <v>0</v>
      </c>
      <c r="M3198" s="364"/>
      <c r="N3198" s="364"/>
    </row>
    <row r="3199" spans="2:14" s="358" customFormat="1" x14ac:dyDescent="0.2">
      <c r="B3199" s="305">
        <v>41408.395833333336</v>
      </c>
      <c r="C3199" s="117" t="s">
        <v>820</v>
      </c>
      <c r="D3199" s="117" t="s">
        <v>554</v>
      </c>
      <c r="E3199" s="116"/>
      <c r="F3199" s="348">
        <v>60</v>
      </c>
      <c r="G3199" s="348">
        <v>200</v>
      </c>
      <c r="H3199" s="348">
        <v>12000</v>
      </c>
      <c r="I3199" s="355">
        <v>0.1044236467348031</v>
      </c>
      <c r="J3199" s="355">
        <v>5.2211823367401549E-4</v>
      </c>
      <c r="K3199" s="355">
        <v>0</v>
      </c>
      <c r="M3199" s="364"/>
      <c r="N3199" s="364"/>
    </row>
    <row r="3200" spans="2:14" s="358" customFormat="1" x14ac:dyDescent="0.2">
      <c r="B3200" s="305">
        <v>41408.541666666664</v>
      </c>
      <c r="C3200" s="117" t="s">
        <v>626</v>
      </c>
      <c r="D3200" s="117" t="s">
        <v>554</v>
      </c>
      <c r="E3200" s="116"/>
      <c r="F3200" s="348">
        <v>21</v>
      </c>
      <c r="G3200" s="348">
        <v>70</v>
      </c>
      <c r="H3200" s="348">
        <v>1470</v>
      </c>
      <c r="I3200" s="355">
        <v>1.279189672501338E-2</v>
      </c>
      <c r="J3200" s="355">
        <v>1.8274138178590543E-4</v>
      </c>
      <c r="K3200" s="355">
        <v>0</v>
      </c>
      <c r="M3200" s="364"/>
      <c r="N3200" s="364"/>
    </row>
    <row r="3201" spans="2:14" s="358" customFormat="1" x14ac:dyDescent="0.2">
      <c r="B3201" s="305">
        <v>41408.375</v>
      </c>
      <c r="C3201" s="117" t="s">
        <v>649</v>
      </c>
      <c r="D3201" s="117" t="s">
        <v>551</v>
      </c>
      <c r="E3201" s="116"/>
      <c r="F3201" s="348">
        <v>55</v>
      </c>
      <c r="G3201" s="348">
        <v>286</v>
      </c>
      <c r="H3201" s="348">
        <v>15730</v>
      </c>
      <c r="I3201" s="355">
        <v>6.0911504064961944E-2</v>
      </c>
      <c r="J3201" s="355">
        <v>2.1297728694042638E-4</v>
      </c>
      <c r="K3201" s="355">
        <v>0</v>
      </c>
      <c r="M3201" s="364"/>
      <c r="N3201" s="364"/>
    </row>
    <row r="3202" spans="2:14" s="358" customFormat="1" x14ac:dyDescent="0.2">
      <c r="B3202" s="305">
        <v>41408.357638888891</v>
      </c>
      <c r="C3202" s="117" t="s">
        <v>618</v>
      </c>
      <c r="D3202" s="117" t="s">
        <v>551</v>
      </c>
      <c r="E3202" s="116"/>
      <c r="F3202" s="348">
        <v>1</v>
      </c>
      <c r="G3202" s="348">
        <v>95</v>
      </c>
      <c r="H3202" s="348">
        <v>95</v>
      </c>
      <c r="I3202" s="355">
        <v>3.6786985926073645E-4</v>
      </c>
      <c r="J3202" s="355">
        <v>3.872314308007752E-6</v>
      </c>
      <c r="K3202" s="355">
        <v>0</v>
      </c>
      <c r="M3202" s="364"/>
      <c r="N3202" s="364"/>
    </row>
    <row r="3203" spans="2:14" s="358" customFormat="1" x14ac:dyDescent="0.2">
      <c r="B3203" s="305">
        <v>41409.385416666664</v>
      </c>
      <c r="C3203" s="117" t="s">
        <v>618</v>
      </c>
      <c r="D3203" s="117" t="s">
        <v>551</v>
      </c>
      <c r="E3203" s="116"/>
      <c r="F3203" s="348">
        <v>62</v>
      </c>
      <c r="G3203" s="348">
        <v>120</v>
      </c>
      <c r="H3203" s="348">
        <v>7440</v>
      </c>
      <c r="I3203" s="355">
        <v>2.8810018451577678E-2</v>
      </c>
      <c r="J3203" s="355">
        <v>2.4008348709648065E-4</v>
      </c>
      <c r="K3203" s="355">
        <v>0</v>
      </c>
      <c r="M3203" s="364"/>
      <c r="N3203" s="364"/>
    </row>
    <row r="3204" spans="2:14" s="358" customFormat="1" x14ac:dyDescent="0.2">
      <c r="B3204" s="305">
        <v>41410.384722222225</v>
      </c>
      <c r="C3204" s="117" t="s">
        <v>627</v>
      </c>
      <c r="D3204" s="117" t="s">
        <v>554</v>
      </c>
      <c r="E3204" s="116"/>
      <c r="F3204" s="348">
        <v>2</v>
      </c>
      <c r="G3204" s="348">
        <v>130</v>
      </c>
      <c r="H3204" s="348">
        <v>260</v>
      </c>
      <c r="I3204" s="355">
        <v>2.2625123459207338E-3</v>
      </c>
      <c r="J3204" s="355">
        <v>1.7403941122467181E-5</v>
      </c>
      <c r="K3204" s="355">
        <v>0</v>
      </c>
      <c r="M3204" s="364"/>
      <c r="N3204" s="364"/>
    </row>
    <row r="3205" spans="2:14" s="358" customFormat="1" x14ac:dyDescent="0.2">
      <c r="B3205" s="305">
        <v>41409.361111111109</v>
      </c>
      <c r="C3205" s="117" t="s">
        <v>641</v>
      </c>
      <c r="D3205" s="117" t="s">
        <v>551</v>
      </c>
      <c r="E3205" s="116"/>
      <c r="F3205" s="348">
        <v>2</v>
      </c>
      <c r="G3205" s="348">
        <v>380</v>
      </c>
      <c r="H3205" s="348">
        <v>760</v>
      </c>
      <c r="I3205" s="355">
        <v>2.9429588740858916E-3</v>
      </c>
      <c r="J3205" s="355">
        <v>7.7446286160155041E-6</v>
      </c>
      <c r="K3205" s="355">
        <v>0</v>
      </c>
      <c r="M3205" s="364"/>
      <c r="N3205" s="364"/>
    </row>
    <row r="3206" spans="2:14" s="358" customFormat="1" x14ac:dyDescent="0.2">
      <c r="B3206" s="305">
        <v>41408.368055555555</v>
      </c>
      <c r="C3206" s="117" t="s">
        <v>679</v>
      </c>
      <c r="D3206" s="117" t="s">
        <v>554</v>
      </c>
      <c r="E3206" s="116"/>
      <c r="F3206" s="348">
        <v>134</v>
      </c>
      <c r="G3206" s="348">
        <v>370</v>
      </c>
      <c r="H3206" s="348">
        <v>49580</v>
      </c>
      <c r="I3206" s="355">
        <v>0.43144370042596147</v>
      </c>
      <c r="J3206" s="355">
        <v>1.1660640552053013E-3</v>
      </c>
      <c r="K3206" s="355">
        <v>0</v>
      </c>
      <c r="M3206" s="364"/>
      <c r="N3206" s="364"/>
    </row>
    <row r="3207" spans="2:14" s="358" customFormat="1" x14ac:dyDescent="0.2">
      <c r="B3207" s="305">
        <v>41408.354166666664</v>
      </c>
      <c r="C3207" s="117" t="s">
        <v>592</v>
      </c>
      <c r="D3207" s="117" t="s">
        <v>554</v>
      </c>
      <c r="E3207" s="116"/>
      <c r="F3207" s="348">
        <v>110</v>
      </c>
      <c r="G3207" s="348">
        <v>395</v>
      </c>
      <c r="H3207" s="348">
        <v>43450</v>
      </c>
      <c r="I3207" s="355">
        <v>0.37810062088559954</v>
      </c>
      <c r="J3207" s="355">
        <v>9.5721676173569502E-4</v>
      </c>
      <c r="K3207" s="355">
        <v>0</v>
      </c>
      <c r="M3207" s="364"/>
      <c r="N3207" s="364"/>
    </row>
    <row r="3208" spans="2:14" s="358" customFormat="1" x14ac:dyDescent="0.2">
      <c r="B3208" s="305">
        <v>41410.388888888891</v>
      </c>
      <c r="C3208" s="117" t="s">
        <v>611</v>
      </c>
      <c r="D3208" s="117" t="s">
        <v>551</v>
      </c>
      <c r="E3208" s="116"/>
      <c r="F3208" s="348">
        <v>219</v>
      </c>
      <c r="G3208" s="348">
        <v>340</v>
      </c>
      <c r="H3208" s="348">
        <v>74460</v>
      </c>
      <c r="I3208" s="355">
        <v>0.28833252337425724</v>
      </c>
      <c r="J3208" s="355">
        <v>8.480368334536978E-4</v>
      </c>
      <c r="K3208" s="355">
        <v>0</v>
      </c>
      <c r="M3208" s="364"/>
      <c r="N3208" s="364"/>
    </row>
    <row r="3209" spans="2:14" s="358" customFormat="1" x14ac:dyDescent="0.2">
      <c r="B3209" s="305">
        <v>41409.402777777781</v>
      </c>
      <c r="C3209" s="117" t="s">
        <v>618</v>
      </c>
      <c r="D3209" s="117" t="s">
        <v>551</v>
      </c>
      <c r="E3209" s="116"/>
      <c r="F3209" s="348">
        <v>3</v>
      </c>
      <c r="G3209" s="348">
        <v>20</v>
      </c>
      <c r="H3209" s="348">
        <v>60</v>
      </c>
      <c r="I3209" s="355">
        <v>2.3233885848046514E-4</v>
      </c>
      <c r="J3209" s="355">
        <v>1.1616942924023257E-5</v>
      </c>
      <c r="K3209" s="355">
        <v>0</v>
      </c>
      <c r="M3209" s="364"/>
      <c r="N3209" s="364"/>
    </row>
    <row r="3210" spans="2:14" s="358" customFormat="1" x14ac:dyDescent="0.2">
      <c r="B3210" s="305">
        <v>41409.489583333336</v>
      </c>
      <c r="C3210" s="117" t="s">
        <v>726</v>
      </c>
      <c r="D3210" s="117" t="s">
        <v>554</v>
      </c>
      <c r="E3210" s="116"/>
      <c r="F3210" s="348">
        <v>2</v>
      </c>
      <c r="G3210" s="348">
        <v>45</v>
      </c>
      <c r="H3210" s="348">
        <v>90</v>
      </c>
      <c r="I3210" s="355">
        <v>7.8317735051102323E-4</v>
      </c>
      <c r="J3210" s="355">
        <v>1.7403941122467181E-5</v>
      </c>
      <c r="K3210" s="355">
        <v>0</v>
      </c>
      <c r="M3210" s="364"/>
      <c r="N3210" s="364"/>
    </row>
    <row r="3211" spans="2:14" s="358" customFormat="1" x14ac:dyDescent="0.2">
      <c r="B3211" s="305">
        <v>41409.5625</v>
      </c>
      <c r="C3211" s="117" t="s">
        <v>726</v>
      </c>
      <c r="D3211" s="117" t="s">
        <v>554</v>
      </c>
      <c r="E3211" s="116"/>
      <c r="F3211" s="348">
        <v>1</v>
      </c>
      <c r="G3211" s="348">
        <v>135</v>
      </c>
      <c r="H3211" s="348">
        <v>135</v>
      </c>
      <c r="I3211" s="355">
        <v>1.1747660257665348E-3</v>
      </c>
      <c r="J3211" s="355">
        <v>8.7019705612335906E-6</v>
      </c>
      <c r="K3211" s="355">
        <v>0</v>
      </c>
      <c r="M3211" s="364"/>
      <c r="N3211" s="364"/>
    </row>
    <row r="3212" spans="2:14" s="358" customFormat="1" x14ac:dyDescent="0.2">
      <c r="B3212" s="305">
        <v>41410.34375</v>
      </c>
      <c r="C3212" s="117" t="s">
        <v>707</v>
      </c>
      <c r="D3212" s="117" t="s">
        <v>554</v>
      </c>
      <c r="E3212" s="116"/>
      <c r="F3212" s="348">
        <v>9</v>
      </c>
      <c r="G3212" s="348">
        <v>37</v>
      </c>
      <c r="H3212" s="348">
        <v>333</v>
      </c>
      <c r="I3212" s="355">
        <v>2.8977561968907858E-3</v>
      </c>
      <c r="J3212" s="355">
        <v>7.8317735051102317E-5</v>
      </c>
      <c r="K3212" s="355">
        <v>0</v>
      </c>
      <c r="M3212" s="364"/>
      <c r="N3212" s="364"/>
    </row>
    <row r="3213" spans="2:14" s="358" customFormat="1" x14ac:dyDescent="0.2">
      <c r="B3213" s="305">
        <v>41409.354166666664</v>
      </c>
      <c r="C3213" s="117" t="s">
        <v>707</v>
      </c>
      <c r="D3213" s="117" t="s">
        <v>554</v>
      </c>
      <c r="E3213" s="116"/>
      <c r="F3213" s="348">
        <v>3</v>
      </c>
      <c r="G3213" s="348">
        <v>55</v>
      </c>
      <c r="H3213" s="348">
        <v>165</v>
      </c>
      <c r="I3213" s="355">
        <v>1.4358251426035426E-3</v>
      </c>
      <c r="J3213" s="355">
        <v>2.6105911683700774E-5</v>
      </c>
      <c r="K3213" s="355">
        <v>0</v>
      </c>
      <c r="M3213" s="364"/>
      <c r="N3213" s="364"/>
    </row>
    <row r="3214" spans="2:14" s="358" customFormat="1" x14ac:dyDescent="0.2">
      <c r="B3214" s="305">
        <v>41409.371527777781</v>
      </c>
      <c r="C3214" s="117" t="s">
        <v>679</v>
      </c>
      <c r="D3214" s="117" t="s">
        <v>554</v>
      </c>
      <c r="E3214" s="116"/>
      <c r="F3214" s="348">
        <v>232</v>
      </c>
      <c r="G3214" s="348">
        <v>305</v>
      </c>
      <c r="H3214" s="348">
        <v>70760</v>
      </c>
      <c r="I3214" s="355">
        <v>0.61575143691288892</v>
      </c>
      <c r="J3214" s="355">
        <v>2.0188571702061931E-3</v>
      </c>
      <c r="K3214" s="355">
        <v>0</v>
      </c>
      <c r="M3214" s="364"/>
      <c r="N3214" s="364"/>
    </row>
    <row r="3215" spans="2:14" s="358" customFormat="1" x14ac:dyDescent="0.2">
      <c r="B3215" s="305">
        <v>41409.395833333336</v>
      </c>
      <c r="C3215" s="117" t="s">
        <v>598</v>
      </c>
      <c r="D3215" s="117" t="s">
        <v>551</v>
      </c>
      <c r="E3215" s="116"/>
      <c r="F3215" s="348">
        <v>3</v>
      </c>
      <c r="G3215" s="348">
        <v>180</v>
      </c>
      <c r="H3215" s="348">
        <v>540</v>
      </c>
      <c r="I3215" s="355">
        <v>2.0910497263241863E-3</v>
      </c>
      <c r="J3215" s="355">
        <v>1.1616942924023257E-5</v>
      </c>
      <c r="K3215" s="355">
        <v>0</v>
      </c>
      <c r="M3215" s="364"/>
      <c r="N3215" s="364"/>
    </row>
    <row r="3216" spans="2:14" s="358" customFormat="1" x14ac:dyDescent="0.2">
      <c r="B3216" s="305">
        <v>41410.354166666664</v>
      </c>
      <c r="C3216" s="117" t="s">
        <v>602</v>
      </c>
      <c r="D3216" s="117" t="s">
        <v>542</v>
      </c>
      <c r="E3216" s="116"/>
      <c r="F3216" s="348">
        <v>138</v>
      </c>
      <c r="G3216" s="348">
        <v>390</v>
      </c>
      <c r="H3216" s="348">
        <v>53820</v>
      </c>
      <c r="I3216" s="355">
        <v>0.1874810585608338</v>
      </c>
      <c r="J3216" s="355">
        <v>4.8072066297649696E-4</v>
      </c>
      <c r="K3216" s="355">
        <v>0</v>
      </c>
      <c r="M3216" s="364"/>
      <c r="N3216" s="364"/>
    </row>
    <row r="3217" spans="2:14" s="358" customFormat="1" x14ac:dyDescent="0.2">
      <c r="B3217" s="305">
        <v>41409.381944444445</v>
      </c>
      <c r="C3217" s="117" t="s">
        <v>563</v>
      </c>
      <c r="D3217" s="117" t="s">
        <v>551</v>
      </c>
      <c r="E3217" s="116"/>
      <c r="F3217" s="348">
        <v>1</v>
      </c>
      <c r="G3217" s="348">
        <v>30</v>
      </c>
      <c r="H3217" s="348">
        <v>30</v>
      </c>
      <c r="I3217" s="355">
        <v>1.1616942924023257E-4</v>
      </c>
      <c r="J3217" s="355">
        <v>3.872314308007752E-6</v>
      </c>
      <c r="K3217" s="355">
        <v>0</v>
      </c>
      <c r="M3217" s="364"/>
      <c r="N3217" s="364"/>
    </row>
    <row r="3218" spans="2:14" s="358" customFormat="1" x14ac:dyDescent="0.2">
      <c r="B3218" s="305">
        <v>41409.354166666664</v>
      </c>
      <c r="C3218" s="117" t="s">
        <v>795</v>
      </c>
      <c r="D3218" s="117" t="s">
        <v>542</v>
      </c>
      <c r="E3218" s="116"/>
      <c r="F3218" s="348">
        <v>113</v>
      </c>
      <c r="G3218" s="348">
        <v>413.12389380530976</v>
      </c>
      <c r="H3218" s="348">
        <v>46683</v>
      </c>
      <c r="I3218" s="355">
        <v>0.1626194399255928</v>
      </c>
      <c r="J3218" s="355">
        <v>3.9363358635031997E-4</v>
      </c>
      <c r="K3218" s="355">
        <v>0</v>
      </c>
      <c r="M3218" s="364"/>
      <c r="N3218" s="364"/>
    </row>
    <row r="3219" spans="2:14" s="358" customFormat="1" x14ac:dyDescent="0.2">
      <c r="B3219" s="305">
        <v>41410.361111111109</v>
      </c>
      <c r="C3219" s="117" t="s">
        <v>637</v>
      </c>
      <c r="D3219" s="117" t="s">
        <v>554</v>
      </c>
      <c r="E3219" s="116"/>
      <c r="F3219" s="348">
        <v>11</v>
      </c>
      <c r="G3219" s="348">
        <v>105</v>
      </c>
      <c r="H3219" s="348">
        <v>1155</v>
      </c>
      <c r="I3219" s="355">
        <v>1.0050775998224798E-2</v>
      </c>
      <c r="J3219" s="355">
        <v>9.5721676173569502E-5</v>
      </c>
      <c r="K3219" s="355">
        <v>0</v>
      </c>
      <c r="M3219" s="364"/>
      <c r="N3219" s="364"/>
    </row>
    <row r="3220" spans="2:14" s="358" customFormat="1" x14ac:dyDescent="0.2">
      <c r="B3220" s="305">
        <v>41410.364583333336</v>
      </c>
      <c r="C3220" s="117" t="s">
        <v>738</v>
      </c>
      <c r="D3220" s="117" t="s">
        <v>542</v>
      </c>
      <c r="E3220" s="116"/>
      <c r="F3220" s="348">
        <v>66</v>
      </c>
      <c r="G3220" s="348">
        <v>330</v>
      </c>
      <c r="H3220" s="348">
        <v>21780</v>
      </c>
      <c r="I3220" s="355">
        <v>7.5870261156725391E-2</v>
      </c>
      <c r="J3220" s="355">
        <v>2.2990988229310724E-4</v>
      </c>
      <c r="K3220" s="355">
        <v>0</v>
      </c>
      <c r="M3220" s="364"/>
      <c r="N3220" s="364"/>
    </row>
    <row r="3221" spans="2:14" s="358" customFormat="1" x14ac:dyDescent="0.2">
      <c r="B3221" s="305">
        <v>41409.5</v>
      </c>
      <c r="C3221" s="117" t="s">
        <v>569</v>
      </c>
      <c r="D3221" s="117" t="s">
        <v>551</v>
      </c>
      <c r="E3221" s="116"/>
      <c r="F3221" s="348">
        <v>1</v>
      </c>
      <c r="G3221" s="348">
        <v>75</v>
      </c>
      <c r="H3221" s="348">
        <v>75</v>
      </c>
      <c r="I3221" s="355">
        <v>2.9042357310058142E-4</v>
      </c>
      <c r="J3221" s="355">
        <v>3.872314308007752E-6</v>
      </c>
      <c r="K3221" s="355">
        <v>0</v>
      </c>
      <c r="M3221" s="364"/>
      <c r="N3221" s="364"/>
    </row>
    <row r="3222" spans="2:14" s="358" customFormat="1" x14ac:dyDescent="0.2">
      <c r="B3222" s="305">
        <v>41409.395833333336</v>
      </c>
      <c r="C3222" s="117" t="s">
        <v>563</v>
      </c>
      <c r="D3222" s="117" t="s">
        <v>551</v>
      </c>
      <c r="E3222" s="116"/>
      <c r="F3222" s="348">
        <v>2</v>
      </c>
      <c r="G3222" s="348">
        <v>160</v>
      </c>
      <c r="H3222" s="348">
        <v>320</v>
      </c>
      <c r="I3222" s="355">
        <v>1.2391405785624808E-3</v>
      </c>
      <c r="J3222" s="355">
        <v>7.7446286160155041E-6</v>
      </c>
      <c r="K3222" s="355">
        <v>0</v>
      </c>
      <c r="M3222" s="364"/>
      <c r="N3222" s="364"/>
    </row>
    <row r="3223" spans="2:14" s="358" customFormat="1" x14ac:dyDescent="0.2">
      <c r="B3223" s="305">
        <v>41408.381944444445</v>
      </c>
      <c r="C3223" s="117" t="s">
        <v>622</v>
      </c>
      <c r="D3223" s="117" t="s">
        <v>554</v>
      </c>
      <c r="E3223" s="116"/>
      <c r="F3223" s="348">
        <v>3</v>
      </c>
      <c r="G3223" s="348">
        <v>96</v>
      </c>
      <c r="H3223" s="348">
        <v>288</v>
      </c>
      <c r="I3223" s="355">
        <v>2.5061675216352742E-3</v>
      </c>
      <c r="J3223" s="355">
        <v>2.6105911683700774E-5</v>
      </c>
      <c r="K3223" s="355">
        <v>0</v>
      </c>
      <c r="M3223" s="364"/>
      <c r="N3223" s="364"/>
    </row>
    <row r="3224" spans="2:14" s="358" customFormat="1" x14ac:dyDescent="0.2">
      <c r="B3224" s="305">
        <v>41408.404166666667</v>
      </c>
      <c r="C3224" s="117" t="s">
        <v>686</v>
      </c>
      <c r="D3224" s="117" t="s">
        <v>551</v>
      </c>
      <c r="E3224" s="116"/>
      <c r="F3224" s="348">
        <v>4</v>
      </c>
      <c r="G3224" s="348">
        <v>33</v>
      </c>
      <c r="H3224" s="348">
        <v>132</v>
      </c>
      <c r="I3224" s="355">
        <v>5.1114548865702333E-4</v>
      </c>
      <c r="J3224" s="355">
        <v>1.5489257232031008E-5</v>
      </c>
      <c r="K3224" s="355">
        <v>0</v>
      </c>
      <c r="M3224" s="364"/>
      <c r="N3224" s="364"/>
    </row>
    <row r="3225" spans="2:14" s="358" customFormat="1" x14ac:dyDescent="0.2">
      <c r="B3225" s="305">
        <v>41408.444444444445</v>
      </c>
      <c r="C3225" s="117" t="s">
        <v>686</v>
      </c>
      <c r="D3225" s="117" t="s">
        <v>551</v>
      </c>
      <c r="E3225" s="116"/>
      <c r="F3225" s="348">
        <v>1</v>
      </c>
      <c r="G3225" s="348">
        <v>55</v>
      </c>
      <c r="H3225" s="348">
        <v>55</v>
      </c>
      <c r="I3225" s="355">
        <v>2.1297728694042638E-4</v>
      </c>
      <c r="J3225" s="355">
        <v>3.872314308007752E-6</v>
      </c>
      <c r="K3225" s="355">
        <v>0</v>
      </c>
      <c r="M3225" s="364"/>
      <c r="N3225" s="364"/>
    </row>
    <row r="3226" spans="2:14" s="358" customFormat="1" x14ac:dyDescent="0.2">
      <c r="B3226" s="305">
        <v>41408.559027777781</v>
      </c>
      <c r="C3226" s="117" t="s">
        <v>686</v>
      </c>
      <c r="D3226" s="117" t="s">
        <v>551</v>
      </c>
      <c r="E3226" s="116"/>
      <c r="F3226" s="348">
        <v>2</v>
      </c>
      <c r="G3226" s="348">
        <v>55</v>
      </c>
      <c r="H3226" s="348">
        <v>110</v>
      </c>
      <c r="I3226" s="355">
        <v>4.2595457388085276E-4</v>
      </c>
      <c r="J3226" s="355">
        <v>7.7446286160155041E-6</v>
      </c>
      <c r="K3226" s="355">
        <v>0</v>
      </c>
      <c r="M3226" s="364"/>
      <c r="N3226" s="364"/>
    </row>
    <row r="3227" spans="2:14" s="358" customFormat="1" x14ac:dyDescent="0.2">
      <c r="B3227" s="305">
        <v>41409.38958333333</v>
      </c>
      <c r="C3227" s="117" t="s">
        <v>595</v>
      </c>
      <c r="D3227" s="117" t="s">
        <v>554</v>
      </c>
      <c r="E3227" s="116"/>
      <c r="F3227" s="348">
        <v>386</v>
      </c>
      <c r="G3227" s="348">
        <v>313</v>
      </c>
      <c r="H3227" s="348">
        <v>120818</v>
      </c>
      <c r="I3227" s="355">
        <v>1.05135467926712</v>
      </c>
      <c r="J3227" s="355">
        <v>3.3589606366361663E-3</v>
      </c>
      <c r="K3227" s="355">
        <v>0</v>
      </c>
      <c r="M3227" s="364"/>
      <c r="N3227" s="364"/>
    </row>
    <row r="3228" spans="2:14" s="358" customFormat="1" x14ac:dyDescent="0.2">
      <c r="B3228" s="305">
        <v>41404.381944444445</v>
      </c>
      <c r="C3228" s="117" t="s">
        <v>612</v>
      </c>
      <c r="D3228" s="117" t="s">
        <v>551</v>
      </c>
      <c r="E3228" s="116"/>
      <c r="F3228" s="348">
        <v>8</v>
      </c>
      <c r="G3228" s="348">
        <v>75</v>
      </c>
      <c r="H3228" s="348">
        <v>600</v>
      </c>
      <c r="I3228" s="355">
        <v>2.3233885848046513E-3</v>
      </c>
      <c r="J3228" s="355">
        <v>3.0978514464062016E-5</v>
      </c>
      <c r="K3228" s="355">
        <v>0</v>
      </c>
      <c r="M3228" s="364"/>
      <c r="N3228" s="364"/>
    </row>
    <row r="3229" spans="2:14" s="358" customFormat="1" x14ac:dyDescent="0.2">
      <c r="B3229" s="305">
        <v>41408.364583333336</v>
      </c>
      <c r="C3229" s="117" t="s">
        <v>670</v>
      </c>
      <c r="D3229" s="117" t="s">
        <v>551</v>
      </c>
      <c r="E3229" s="116"/>
      <c r="F3229" s="348">
        <v>6</v>
      </c>
      <c r="G3229" s="348">
        <v>380</v>
      </c>
      <c r="H3229" s="348">
        <v>2280</v>
      </c>
      <c r="I3229" s="355">
        <v>8.8288766222576753E-3</v>
      </c>
      <c r="J3229" s="355">
        <v>2.3233885848046514E-5</v>
      </c>
      <c r="K3229" s="355">
        <v>0</v>
      </c>
      <c r="M3229" s="364"/>
      <c r="N3229" s="364"/>
    </row>
    <row r="3230" spans="2:14" s="358" customFormat="1" x14ac:dyDescent="0.2">
      <c r="B3230" s="305">
        <v>41409.368055555555</v>
      </c>
      <c r="C3230" s="117" t="s">
        <v>643</v>
      </c>
      <c r="D3230" s="117" t="s">
        <v>551</v>
      </c>
      <c r="E3230" s="116"/>
      <c r="F3230" s="348">
        <v>70</v>
      </c>
      <c r="G3230" s="348">
        <v>248.08571428571429</v>
      </c>
      <c r="H3230" s="348">
        <v>17366</v>
      </c>
      <c r="I3230" s="355">
        <v>6.7246610272862634E-2</v>
      </c>
      <c r="J3230" s="355">
        <v>2.7106200156054268E-4</v>
      </c>
      <c r="K3230" s="355">
        <v>0</v>
      </c>
      <c r="M3230" s="364"/>
      <c r="N3230" s="364"/>
    </row>
    <row r="3231" spans="2:14" s="358" customFormat="1" x14ac:dyDescent="0.2">
      <c r="B3231" s="305">
        <v>41409.489583333336</v>
      </c>
      <c r="C3231" s="117" t="s">
        <v>618</v>
      </c>
      <c r="D3231" s="117" t="s">
        <v>551</v>
      </c>
      <c r="E3231" s="116"/>
      <c r="F3231" s="348">
        <v>4</v>
      </c>
      <c r="G3231" s="348">
        <v>90</v>
      </c>
      <c r="H3231" s="348">
        <v>360</v>
      </c>
      <c r="I3231" s="355">
        <v>1.3940331508827909E-3</v>
      </c>
      <c r="J3231" s="355">
        <v>1.5489257232031008E-5</v>
      </c>
      <c r="K3231" s="355">
        <v>0</v>
      </c>
      <c r="M3231" s="364"/>
      <c r="N3231" s="364"/>
    </row>
    <row r="3232" spans="2:14" s="358" customFormat="1" x14ac:dyDescent="0.2">
      <c r="B3232" s="305">
        <v>41408.395833333336</v>
      </c>
      <c r="C3232" s="117" t="s">
        <v>612</v>
      </c>
      <c r="D3232" s="117" t="s">
        <v>551</v>
      </c>
      <c r="E3232" s="116"/>
      <c r="F3232" s="348">
        <v>4</v>
      </c>
      <c r="G3232" s="348">
        <v>140</v>
      </c>
      <c r="H3232" s="348">
        <v>560</v>
      </c>
      <c r="I3232" s="355">
        <v>2.1684960124843415E-3</v>
      </c>
      <c r="J3232" s="355">
        <v>1.5489257232031008E-5</v>
      </c>
      <c r="K3232" s="355">
        <v>0</v>
      </c>
      <c r="M3232" s="364"/>
      <c r="N3232" s="364"/>
    </row>
    <row r="3233" spans="2:14" s="358" customFormat="1" x14ac:dyDescent="0.2">
      <c r="B3233" s="305">
        <v>41409.381944444445</v>
      </c>
      <c r="C3233" s="117" t="s">
        <v>686</v>
      </c>
      <c r="D3233" s="117" t="s">
        <v>551</v>
      </c>
      <c r="E3233" s="116"/>
      <c r="F3233" s="348">
        <v>1</v>
      </c>
      <c r="G3233" s="348">
        <v>53</v>
      </c>
      <c r="H3233" s="348">
        <v>53</v>
      </c>
      <c r="I3233" s="355">
        <v>2.0523265832441087E-4</v>
      </c>
      <c r="J3233" s="355">
        <v>3.872314308007752E-6</v>
      </c>
      <c r="K3233" s="355">
        <v>0</v>
      </c>
      <c r="M3233" s="364"/>
      <c r="N3233" s="364"/>
    </row>
    <row r="3234" spans="2:14" s="358" customFormat="1" x14ac:dyDescent="0.2">
      <c r="B3234" s="305">
        <v>41410.375</v>
      </c>
      <c r="C3234" s="117" t="s">
        <v>643</v>
      </c>
      <c r="D3234" s="117" t="s">
        <v>551</v>
      </c>
      <c r="E3234" s="116"/>
      <c r="F3234" s="348">
        <v>81</v>
      </c>
      <c r="G3234" s="348">
        <v>358</v>
      </c>
      <c r="H3234" s="348">
        <v>28998</v>
      </c>
      <c r="I3234" s="355">
        <v>0.1122893703036088</v>
      </c>
      <c r="J3234" s="355">
        <v>3.1365745894862792E-4</v>
      </c>
      <c r="K3234" s="355">
        <v>0</v>
      </c>
      <c r="M3234" s="364"/>
      <c r="N3234" s="364"/>
    </row>
    <row r="3235" spans="2:14" s="358" customFormat="1" x14ac:dyDescent="0.2">
      <c r="B3235" s="305">
        <v>41410.388888888891</v>
      </c>
      <c r="C3235" s="117" t="s">
        <v>704</v>
      </c>
      <c r="D3235" s="117" t="s">
        <v>554</v>
      </c>
      <c r="E3235" s="116"/>
      <c r="F3235" s="348">
        <v>22</v>
      </c>
      <c r="G3235" s="348">
        <v>254</v>
      </c>
      <c r="H3235" s="348">
        <v>5588</v>
      </c>
      <c r="I3235" s="355">
        <v>4.8626611496173311E-2</v>
      </c>
      <c r="J3235" s="355">
        <v>1.91443352347139E-4</v>
      </c>
      <c r="K3235" s="355">
        <v>0</v>
      </c>
      <c r="M3235" s="364"/>
      <c r="N3235" s="364"/>
    </row>
    <row r="3236" spans="2:14" s="358" customFormat="1" x14ac:dyDescent="0.2">
      <c r="B3236" s="305">
        <v>41408.513888888891</v>
      </c>
      <c r="C3236" s="117" t="s">
        <v>612</v>
      </c>
      <c r="D3236" s="117" t="s">
        <v>551</v>
      </c>
      <c r="E3236" s="116"/>
      <c r="F3236" s="348">
        <v>4</v>
      </c>
      <c r="G3236" s="348">
        <v>166</v>
      </c>
      <c r="H3236" s="348">
        <v>664</v>
      </c>
      <c r="I3236" s="355">
        <v>2.5712167005171476E-3</v>
      </c>
      <c r="J3236" s="355">
        <v>1.5489257232031008E-5</v>
      </c>
      <c r="K3236" s="355">
        <v>0</v>
      </c>
      <c r="M3236" s="364"/>
      <c r="N3236" s="364"/>
    </row>
    <row r="3237" spans="2:14" s="358" customFormat="1" x14ac:dyDescent="0.2">
      <c r="B3237" s="305">
        <v>41408.361111111109</v>
      </c>
      <c r="C3237" s="117" t="s">
        <v>596</v>
      </c>
      <c r="D3237" s="117" t="s">
        <v>554</v>
      </c>
      <c r="E3237" s="116"/>
      <c r="F3237" s="348">
        <v>187</v>
      </c>
      <c r="G3237" s="348">
        <v>477</v>
      </c>
      <c r="H3237" s="348">
        <v>89199</v>
      </c>
      <c r="I3237" s="355">
        <v>0.7762070720914751</v>
      </c>
      <c r="J3237" s="355">
        <v>1.6272684949506816E-3</v>
      </c>
      <c r="K3237" s="355">
        <v>0</v>
      </c>
      <c r="M3237" s="364"/>
      <c r="N3237" s="364"/>
    </row>
    <row r="3238" spans="2:14" s="358" customFormat="1" x14ac:dyDescent="0.2">
      <c r="B3238" s="305">
        <v>41409.472222222219</v>
      </c>
      <c r="C3238" s="117" t="s">
        <v>686</v>
      </c>
      <c r="D3238" s="117" t="s">
        <v>551</v>
      </c>
      <c r="E3238" s="116"/>
      <c r="F3238" s="348">
        <v>1</v>
      </c>
      <c r="G3238" s="348">
        <v>45</v>
      </c>
      <c r="H3238" s="348">
        <v>45</v>
      </c>
      <c r="I3238" s="355">
        <v>1.7425414386034886E-4</v>
      </c>
      <c r="J3238" s="355">
        <v>3.872314308007752E-6</v>
      </c>
      <c r="K3238" s="355">
        <v>0</v>
      </c>
      <c r="M3238" s="364"/>
      <c r="N3238" s="364"/>
    </row>
    <row r="3239" spans="2:14" s="358" customFormat="1" x14ac:dyDescent="0.2">
      <c r="B3239" s="305">
        <v>41408.361111111109</v>
      </c>
      <c r="C3239" s="117" t="s">
        <v>568</v>
      </c>
      <c r="D3239" s="117" t="s">
        <v>554</v>
      </c>
      <c r="E3239" s="116"/>
      <c r="F3239" s="348">
        <v>164</v>
      </c>
      <c r="G3239" s="348">
        <v>213.59756097560975</v>
      </c>
      <c r="H3239" s="348">
        <v>35030</v>
      </c>
      <c r="I3239" s="355">
        <v>0.30483002876001269</v>
      </c>
      <c r="J3239" s="355">
        <v>1.427123172042309E-3</v>
      </c>
      <c r="K3239" s="355">
        <v>0</v>
      </c>
      <c r="M3239" s="364"/>
      <c r="N3239" s="364"/>
    </row>
    <row r="3240" spans="2:14" s="358" customFormat="1" x14ac:dyDescent="0.2">
      <c r="B3240" s="305">
        <v>41409.486111111109</v>
      </c>
      <c r="C3240" s="117" t="s">
        <v>686</v>
      </c>
      <c r="D3240" s="117" t="s">
        <v>551</v>
      </c>
      <c r="E3240" s="116"/>
      <c r="F3240" s="348">
        <v>1</v>
      </c>
      <c r="G3240" s="348">
        <v>50</v>
      </c>
      <c r="H3240" s="348">
        <v>50</v>
      </c>
      <c r="I3240" s="355">
        <v>1.9361571540038762E-4</v>
      </c>
      <c r="J3240" s="355">
        <v>3.872314308007752E-6</v>
      </c>
      <c r="K3240" s="355">
        <v>0</v>
      </c>
      <c r="M3240" s="364"/>
      <c r="N3240" s="364"/>
    </row>
    <row r="3241" spans="2:14" s="358" customFormat="1" x14ac:dyDescent="0.2">
      <c r="B3241" s="305">
        <v>41403.458333333336</v>
      </c>
      <c r="C3241" s="117" t="s">
        <v>793</v>
      </c>
      <c r="D3241" s="117" t="s">
        <v>542</v>
      </c>
      <c r="E3241" s="116"/>
      <c r="F3241" s="348">
        <v>1</v>
      </c>
      <c r="G3241" s="348">
        <v>165</v>
      </c>
      <c r="H3241" s="348">
        <v>165</v>
      </c>
      <c r="I3241" s="355">
        <v>5.7477470573276813E-4</v>
      </c>
      <c r="J3241" s="355">
        <v>3.4834830650470794E-6</v>
      </c>
      <c r="K3241" s="355">
        <v>0</v>
      </c>
      <c r="M3241" s="364"/>
      <c r="N3241" s="364"/>
    </row>
    <row r="3242" spans="2:14" s="358" customFormat="1" x14ac:dyDescent="0.2">
      <c r="B3242" s="305">
        <v>41407.364583333336</v>
      </c>
      <c r="C3242" s="117" t="s">
        <v>658</v>
      </c>
      <c r="D3242" s="117" t="s">
        <v>551</v>
      </c>
      <c r="E3242" s="116"/>
      <c r="F3242" s="348">
        <v>9</v>
      </c>
      <c r="G3242" s="348">
        <v>80</v>
      </c>
      <c r="H3242" s="348">
        <v>720</v>
      </c>
      <c r="I3242" s="355">
        <v>2.7880663017655818E-3</v>
      </c>
      <c r="J3242" s="355">
        <v>3.4850828772069771E-5</v>
      </c>
      <c r="K3242" s="355">
        <v>0</v>
      </c>
      <c r="M3242" s="364"/>
      <c r="N3242" s="364"/>
    </row>
    <row r="3243" spans="2:14" s="358" customFormat="1" x14ac:dyDescent="0.2">
      <c r="B3243" s="305">
        <v>41410.381944444445</v>
      </c>
      <c r="C3243" s="117" t="s">
        <v>634</v>
      </c>
      <c r="D3243" s="117" t="s">
        <v>542</v>
      </c>
      <c r="E3243" s="116"/>
      <c r="F3243" s="348">
        <v>105</v>
      </c>
      <c r="G3243" s="348">
        <v>220</v>
      </c>
      <c r="H3243" s="348">
        <v>23100</v>
      </c>
      <c r="I3243" s="355">
        <v>8.0468458802587531E-2</v>
      </c>
      <c r="J3243" s="355">
        <v>3.657657218299433E-4</v>
      </c>
      <c r="K3243" s="355">
        <v>0</v>
      </c>
      <c r="M3243" s="364"/>
      <c r="N3243" s="364"/>
    </row>
    <row r="3244" spans="2:14" s="358" customFormat="1" x14ac:dyDescent="0.2">
      <c r="B3244" s="305">
        <v>41410.361111111109</v>
      </c>
      <c r="C3244" s="117" t="s">
        <v>815</v>
      </c>
      <c r="D3244" s="117" t="s">
        <v>542</v>
      </c>
      <c r="E3244" s="116"/>
      <c r="F3244" s="348">
        <v>51</v>
      </c>
      <c r="G3244" s="348">
        <v>292</v>
      </c>
      <c r="H3244" s="348">
        <v>14892</v>
      </c>
      <c r="I3244" s="355">
        <v>5.1876029804681104E-2</v>
      </c>
      <c r="J3244" s="355">
        <v>1.7765763631740104E-4</v>
      </c>
      <c r="K3244" s="355">
        <v>0</v>
      </c>
      <c r="M3244" s="364"/>
      <c r="N3244" s="364"/>
    </row>
    <row r="3245" spans="2:14" s="358" customFormat="1" x14ac:dyDescent="0.2">
      <c r="B3245" s="305">
        <v>41411.395833333336</v>
      </c>
      <c r="C3245" s="117" t="s">
        <v>603</v>
      </c>
      <c r="D3245" s="117" t="s">
        <v>542</v>
      </c>
      <c r="E3245" s="116"/>
      <c r="F3245" s="348">
        <v>90</v>
      </c>
      <c r="G3245" s="348">
        <v>185</v>
      </c>
      <c r="H3245" s="348">
        <v>16650</v>
      </c>
      <c r="I3245" s="355">
        <v>5.7999993033033867E-2</v>
      </c>
      <c r="J3245" s="355">
        <v>3.1351347585423711E-4</v>
      </c>
      <c r="K3245" s="355">
        <v>0</v>
      </c>
      <c r="M3245" s="364"/>
      <c r="N3245" s="364"/>
    </row>
    <row r="3246" spans="2:14" s="358" customFormat="1" x14ac:dyDescent="0.2">
      <c r="B3246" s="305">
        <v>41410.465277777781</v>
      </c>
      <c r="C3246" s="117" t="s">
        <v>656</v>
      </c>
      <c r="D3246" s="117" t="s">
        <v>554</v>
      </c>
      <c r="E3246" s="116"/>
      <c r="F3246" s="348">
        <v>182</v>
      </c>
      <c r="G3246" s="348">
        <v>102</v>
      </c>
      <c r="H3246" s="348">
        <v>18564</v>
      </c>
      <c r="I3246" s="355">
        <v>0.1615433814987404</v>
      </c>
      <c r="J3246" s="355">
        <v>1.5837586421445136E-3</v>
      </c>
      <c r="K3246" s="355">
        <v>0</v>
      </c>
      <c r="M3246" s="364"/>
      <c r="N3246" s="364"/>
    </row>
    <row r="3247" spans="2:14" s="358" customFormat="1" x14ac:dyDescent="0.2">
      <c r="B3247" s="305">
        <v>41411.375</v>
      </c>
      <c r="C3247" s="117" t="s">
        <v>598</v>
      </c>
      <c r="D3247" s="117" t="s">
        <v>551</v>
      </c>
      <c r="E3247" s="116"/>
      <c r="F3247" s="348">
        <v>87</v>
      </c>
      <c r="G3247" s="348">
        <v>230</v>
      </c>
      <c r="H3247" s="348">
        <v>20010</v>
      </c>
      <c r="I3247" s="355">
        <v>7.7485009303235125E-2</v>
      </c>
      <c r="J3247" s="355">
        <v>3.3689134479667447E-4</v>
      </c>
      <c r="K3247" s="355">
        <v>0</v>
      </c>
      <c r="M3247" s="364"/>
      <c r="N3247" s="364"/>
    </row>
    <row r="3248" spans="2:14" s="358" customFormat="1" x14ac:dyDescent="0.2">
      <c r="B3248" s="305">
        <v>41411.338125000002</v>
      </c>
      <c r="C3248" s="117" t="s">
        <v>602</v>
      </c>
      <c r="D3248" s="117" t="s">
        <v>542</v>
      </c>
      <c r="E3248" s="116"/>
      <c r="F3248" s="348">
        <v>47</v>
      </c>
      <c r="G3248" s="348">
        <v>403</v>
      </c>
      <c r="H3248" s="348">
        <v>18941</v>
      </c>
      <c r="I3248" s="355">
        <v>6.5980652735056725E-2</v>
      </c>
      <c r="J3248" s="355">
        <v>1.6372370405721274E-4</v>
      </c>
      <c r="K3248" s="355">
        <v>0</v>
      </c>
      <c r="M3248" s="364"/>
      <c r="N3248" s="364"/>
    </row>
    <row r="3249" spans="2:14" s="358" customFormat="1" x14ac:dyDescent="0.2">
      <c r="B3249" s="305">
        <v>41411.385416666664</v>
      </c>
      <c r="C3249" s="117" t="s">
        <v>587</v>
      </c>
      <c r="D3249" s="117" t="s">
        <v>554</v>
      </c>
      <c r="E3249" s="116"/>
      <c r="F3249" s="348">
        <v>6</v>
      </c>
      <c r="G3249" s="348">
        <v>30</v>
      </c>
      <c r="H3249" s="348">
        <v>180</v>
      </c>
      <c r="I3249" s="355">
        <v>1.5663547010220465E-3</v>
      </c>
      <c r="J3249" s="355">
        <v>5.2211823367401547E-5</v>
      </c>
      <c r="K3249" s="355">
        <v>0</v>
      </c>
      <c r="M3249" s="364"/>
      <c r="N3249" s="364"/>
    </row>
    <row r="3250" spans="2:14" s="358" customFormat="1" x14ac:dyDescent="0.2">
      <c r="B3250" s="305">
        <v>41411.456944444442</v>
      </c>
      <c r="C3250" s="117" t="s">
        <v>637</v>
      </c>
      <c r="D3250" s="117" t="s">
        <v>554</v>
      </c>
      <c r="E3250" s="116"/>
      <c r="F3250" s="348">
        <v>3</v>
      </c>
      <c r="G3250" s="348">
        <v>72</v>
      </c>
      <c r="H3250" s="348">
        <v>216</v>
      </c>
      <c r="I3250" s="355">
        <v>1.8796256412264558E-3</v>
      </c>
      <c r="J3250" s="355">
        <v>2.6105911683700774E-5</v>
      </c>
      <c r="K3250" s="355">
        <v>0</v>
      </c>
      <c r="M3250" s="364"/>
      <c r="N3250" s="364"/>
    </row>
    <row r="3251" spans="2:14" s="358" customFormat="1" x14ac:dyDescent="0.2">
      <c r="B3251" s="305">
        <v>41411.388888888891</v>
      </c>
      <c r="C3251" s="117" t="s">
        <v>637</v>
      </c>
      <c r="D3251" s="117" t="s">
        <v>554</v>
      </c>
      <c r="E3251" s="116"/>
      <c r="F3251" s="348">
        <v>1</v>
      </c>
      <c r="G3251" s="348">
        <v>23</v>
      </c>
      <c r="H3251" s="348">
        <v>23</v>
      </c>
      <c r="I3251" s="355">
        <v>2.0014532290837261E-4</v>
      </c>
      <c r="J3251" s="355">
        <v>8.7019705612335906E-6</v>
      </c>
      <c r="K3251" s="355">
        <v>0</v>
      </c>
      <c r="M3251" s="364"/>
      <c r="N3251" s="364"/>
    </row>
    <row r="3252" spans="2:14" s="358" customFormat="1" x14ac:dyDescent="0.2">
      <c r="B3252" s="305">
        <v>41410.489583333336</v>
      </c>
      <c r="C3252" s="117" t="s">
        <v>637</v>
      </c>
      <c r="D3252" s="117" t="s">
        <v>554</v>
      </c>
      <c r="E3252" s="116"/>
      <c r="F3252" s="348">
        <v>1</v>
      </c>
      <c r="G3252" s="348">
        <v>40</v>
      </c>
      <c r="H3252" s="348">
        <v>40</v>
      </c>
      <c r="I3252" s="355">
        <v>3.4807882244934364E-4</v>
      </c>
      <c r="J3252" s="355">
        <v>8.7019705612335906E-6</v>
      </c>
      <c r="K3252" s="355">
        <v>0</v>
      </c>
      <c r="M3252" s="364"/>
      <c r="N3252" s="364"/>
    </row>
    <row r="3253" spans="2:14" s="358" customFormat="1" x14ac:dyDescent="0.2">
      <c r="B3253" s="305">
        <v>41410.503472222219</v>
      </c>
      <c r="C3253" s="117" t="s">
        <v>707</v>
      </c>
      <c r="D3253" s="117" t="s">
        <v>554</v>
      </c>
      <c r="E3253" s="116"/>
      <c r="F3253" s="348">
        <v>4</v>
      </c>
      <c r="G3253" s="348">
        <v>25</v>
      </c>
      <c r="H3253" s="348">
        <v>100</v>
      </c>
      <c r="I3253" s="355">
        <v>8.7019705612335918E-4</v>
      </c>
      <c r="J3253" s="355">
        <v>3.4807882244934363E-5</v>
      </c>
      <c r="K3253" s="355">
        <v>0</v>
      </c>
      <c r="M3253" s="364"/>
      <c r="N3253" s="364"/>
    </row>
    <row r="3254" spans="2:14" s="358" customFormat="1" x14ac:dyDescent="0.2">
      <c r="B3254" s="305">
        <v>41409.569444444445</v>
      </c>
      <c r="C3254" s="117" t="s">
        <v>686</v>
      </c>
      <c r="D3254" s="117" t="s">
        <v>551</v>
      </c>
      <c r="E3254" s="116"/>
      <c r="F3254" s="348">
        <v>1</v>
      </c>
      <c r="G3254" s="348">
        <v>28</v>
      </c>
      <c r="H3254" s="348">
        <v>28</v>
      </c>
      <c r="I3254" s="355">
        <v>1.0842480062421706E-4</v>
      </c>
      <c r="J3254" s="355">
        <v>3.872314308007752E-6</v>
      </c>
      <c r="K3254" s="355">
        <v>0</v>
      </c>
      <c r="M3254" s="364"/>
      <c r="N3254" s="364"/>
    </row>
    <row r="3255" spans="2:14" s="358" customFormat="1" x14ac:dyDescent="0.2">
      <c r="B3255" s="305">
        <v>41411.375</v>
      </c>
      <c r="C3255" s="117" t="s">
        <v>622</v>
      </c>
      <c r="D3255" s="117" t="s">
        <v>554</v>
      </c>
      <c r="E3255" s="116"/>
      <c r="F3255" s="348">
        <v>64</v>
      </c>
      <c r="G3255" s="348">
        <v>180</v>
      </c>
      <c r="H3255" s="348">
        <v>11520</v>
      </c>
      <c r="I3255" s="355">
        <v>0.10024670086541097</v>
      </c>
      <c r="J3255" s="355">
        <v>5.569261159189498E-4</v>
      </c>
      <c r="K3255" s="355">
        <v>0</v>
      </c>
      <c r="M3255" s="364"/>
      <c r="N3255" s="364"/>
    </row>
    <row r="3256" spans="2:14" s="358" customFormat="1" x14ac:dyDescent="0.2">
      <c r="B3256" s="305">
        <v>41410.364583333336</v>
      </c>
      <c r="C3256" s="117" t="s">
        <v>625</v>
      </c>
      <c r="D3256" s="117" t="s">
        <v>551</v>
      </c>
      <c r="E3256" s="116"/>
      <c r="F3256" s="348">
        <v>8</v>
      </c>
      <c r="G3256" s="348">
        <v>380</v>
      </c>
      <c r="H3256" s="348">
        <v>3040</v>
      </c>
      <c r="I3256" s="355">
        <v>1.1771835496343567E-2</v>
      </c>
      <c r="J3256" s="355">
        <v>3.0978514464062016E-5</v>
      </c>
      <c r="K3256" s="355">
        <v>0</v>
      </c>
      <c r="M3256" s="364"/>
      <c r="N3256" s="364"/>
    </row>
    <row r="3257" spans="2:14" s="358" customFormat="1" x14ac:dyDescent="0.2">
      <c r="B3257" s="305">
        <v>41410.447916666664</v>
      </c>
      <c r="C3257" s="117" t="s">
        <v>564</v>
      </c>
      <c r="D3257" s="117" t="s">
        <v>554</v>
      </c>
      <c r="E3257" s="116"/>
      <c r="F3257" s="348">
        <v>1</v>
      </c>
      <c r="G3257" s="348">
        <v>90</v>
      </c>
      <c r="H3257" s="348">
        <v>90</v>
      </c>
      <c r="I3257" s="355">
        <v>7.8317735051102323E-4</v>
      </c>
      <c r="J3257" s="355">
        <v>8.7019705612335906E-6</v>
      </c>
      <c r="K3257" s="355">
        <v>0</v>
      </c>
      <c r="M3257" s="364"/>
      <c r="N3257" s="364"/>
    </row>
    <row r="3258" spans="2:14" s="358" customFormat="1" x14ac:dyDescent="0.2">
      <c r="B3258" s="305">
        <v>41408.375</v>
      </c>
      <c r="C3258" s="117" t="s">
        <v>706</v>
      </c>
      <c r="D3258" s="117" t="s">
        <v>551</v>
      </c>
      <c r="E3258" s="116"/>
      <c r="F3258" s="348">
        <v>2</v>
      </c>
      <c r="G3258" s="348">
        <v>180</v>
      </c>
      <c r="H3258" s="348">
        <v>360</v>
      </c>
      <c r="I3258" s="355">
        <v>1.3940331508827909E-3</v>
      </c>
      <c r="J3258" s="355">
        <v>7.7446286160155041E-6</v>
      </c>
      <c r="K3258" s="355">
        <v>0</v>
      </c>
      <c r="M3258" s="364"/>
      <c r="N3258" s="364"/>
    </row>
    <row r="3259" spans="2:14" s="358" customFormat="1" x14ac:dyDescent="0.2">
      <c r="B3259" s="305">
        <v>41416.40625</v>
      </c>
      <c r="C3259" s="117" t="s">
        <v>659</v>
      </c>
      <c r="D3259" s="117" t="s">
        <v>551</v>
      </c>
      <c r="E3259" s="116"/>
      <c r="F3259" s="348">
        <v>557</v>
      </c>
      <c r="G3259" s="348">
        <v>375</v>
      </c>
      <c r="H3259" s="348">
        <v>208875</v>
      </c>
      <c r="I3259" s="355">
        <v>0.80882965108511928</v>
      </c>
      <c r="J3259" s="355">
        <v>2.156879069560318E-3</v>
      </c>
      <c r="K3259" s="355">
        <v>0</v>
      </c>
      <c r="M3259" s="364"/>
      <c r="N3259" s="364"/>
    </row>
    <row r="3260" spans="2:14" s="358" customFormat="1" x14ac:dyDescent="0.2">
      <c r="B3260" s="305">
        <v>41411.357638888891</v>
      </c>
      <c r="C3260" s="117" t="s">
        <v>668</v>
      </c>
      <c r="D3260" s="117" t="s">
        <v>554</v>
      </c>
      <c r="E3260" s="116"/>
      <c r="F3260" s="348">
        <v>50</v>
      </c>
      <c r="G3260" s="348">
        <v>85</v>
      </c>
      <c r="H3260" s="348">
        <v>4250</v>
      </c>
      <c r="I3260" s="355">
        <v>3.698337488524276E-2</v>
      </c>
      <c r="J3260" s="355">
        <v>4.3509852806167959E-4</v>
      </c>
      <c r="K3260" s="355">
        <v>0</v>
      </c>
      <c r="M3260" s="364"/>
      <c r="N3260" s="364"/>
    </row>
    <row r="3261" spans="2:14" s="358" customFormat="1" x14ac:dyDescent="0.2">
      <c r="B3261" s="305">
        <v>41409.381944444445</v>
      </c>
      <c r="C3261" s="117" t="s">
        <v>612</v>
      </c>
      <c r="D3261" s="117" t="s">
        <v>551</v>
      </c>
      <c r="E3261" s="116"/>
      <c r="F3261" s="348">
        <v>23</v>
      </c>
      <c r="G3261" s="348">
        <v>30</v>
      </c>
      <c r="H3261" s="348">
        <v>690</v>
      </c>
      <c r="I3261" s="355">
        <v>2.6718968725253493E-3</v>
      </c>
      <c r="J3261" s="355">
        <v>8.9063229084178301E-5</v>
      </c>
      <c r="K3261" s="355">
        <v>0</v>
      </c>
      <c r="M3261" s="364"/>
      <c r="N3261" s="364"/>
    </row>
    <row r="3262" spans="2:14" s="358" customFormat="1" x14ac:dyDescent="0.2">
      <c r="B3262" s="305">
        <v>41415.409722222219</v>
      </c>
      <c r="C3262" s="117" t="s">
        <v>722</v>
      </c>
      <c r="D3262" s="117" t="s">
        <v>542</v>
      </c>
      <c r="E3262" s="116"/>
      <c r="F3262" s="348">
        <v>77</v>
      </c>
      <c r="G3262" s="348">
        <v>160</v>
      </c>
      <c r="H3262" s="348">
        <v>12320</v>
      </c>
      <c r="I3262" s="355">
        <v>4.2916511361380014E-2</v>
      </c>
      <c r="J3262" s="355">
        <v>2.682281960086251E-4</v>
      </c>
      <c r="K3262" s="355">
        <v>0</v>
      </c>
      <c r="M3262" s="364"/>
      <c r="N3262" s="364"/>
    </row>
    <row r="3263" spans="2:14" s="358" customFormat="1" x14ac:dyDescent="0.2">
      <c r="B3263" s="305">
        <v>41407.395833333336</v>
      </c>
      <c r="C3263" s="117" t="s">
        <v>753</v>
      </c>
      <c r="D3263" s="117" t="s">
        <v>554</v>
      </c>
      <c r="E3263" s="116"/>
      <c r="F3263" s="348">
        <v>49</v>
      </c>
      <c r="G3263" s="348">
        <v>45</v>
      </c>
      <c r="H3263" s="348">
        <v>2205</v>
      </c>
      <c r="I3263" s="355">
        <v>1.918784508752007E-2</v>
      </c>
      <c r="J3263" s="355">
        <v>4.2639655750044598E-4</v>
      </c>
      <c r="K3263" s="355">
        <v>0</v>
      </c>
      <c r="M3263" s="364"/>
      <c r="N3263" s="364"/>
    </row>
    <row r="3264" spans="2:14" s="358" customFormat="1" x14ac:dyDescent="0.2">
      <c r="B3264" s="305">
        <v>41409.388888888891</v>
      </c>
      <c r="C3264" s="117" t="s">
        <v>670</v>
      </c>
      <c r="D3264" s="117" t="s">
        <v>551</v>
      </c>
      <c r="E3264" s="116"/>
      <c r="F3264" s="348">
        <v>38</v>
      </c>
      <c r="G3264" s="348">
        <v>360</v>
      </c>
      <c r="H3264" s="348">
        <v>13680</v>
      </c>
      <c r="I3264" s="355">
        <v>5.2973259733546052E-2</v>
      </c>
      <c r="J3264" s="355">
        <v>1.4714794370429459E-4</v>
      </c>
      <c r="K3264" s="355">
        <v>0</v>
      </c>
      <c r="M3264" s="364"/>
      <c r="N3264" s="364"/>
    </row>
    <row r="3265" spans="2:14" s="358" customFormat="1" x14ac:dyDescent="0.2">
      <c r="B3265" s="305">
        <v>41409.378472222219</v>
      </c>
      <c r="C3265" s="117" t="s">
        <v>562</v>
      </c>
      <c r="D3265" s="117" t="s">
        <v>554</v>
      </c>
      <c r="E3265" s="116"/>
      <c r="F3265" s="348">
        <v>60</v>
      </c>
      <c r="G3265" s="348">
        <v>120</v>
      </c>
      <c r="H3265" s="348">
        <v>7200</v>
      </c>
      <c r="I3265" s="355">
        <v>6.2654188040881853E-2</v>
      </c>
      <c r="J3265" s="355">
        <v>5.2211823367401549E-4</v>
      </c>
      <c r="K3265" s="355">
        <v>0</v>
      </c>
      <c r="M3265" s="364"/>
      <c r="N3265" s="364"/>
    </row>
    <row r="3266" spans="2:14" s="358" customFormat="1" x14ac:dyDescent="0.2">
      <c r="B3266" s="305">
        <v>41405.5</v>
      </c>
      <c r="C3266" s="117" t="s">
        <v>555</v>
      </c>
      <c r="D3266" s="117" t="s">
        <v>542</v>
      </c>
      <c r="E3266" s="116"/>
      <c r="F3266" s="348">
        <v>17</v>
      </c>
      <c r="G3266" s="348">
        <v>309.05882352941177</v>
      </c>
      <c r="H3266" s="348">
        <v>5254</v>
      </c>
      <c r="I3266" s="355">
        <v>1.8302220023757355E-2</v>
      </c>
      <c r="J3266" s="355">
        <v>5.9219212105800348E-5</v>
      </c>
      <c r="K3266" s="355">
        <v>0</v>
      </c>
      <c r="M3266" s="364"/>
      <c r="N3266" s="364"/>
    </row>
    <row r="3267" spans="2:14" s="358" customFormat="1" x14ac:dyDescent="0.2">
      <c r="B3267" s="305">
        <v>41403.46875</v>
      </c>
      <c r="C3267" s="117" t="s">
        <v>597</v>
      </c>
      <c r="D3267" s="117" t="s">
        <v>551</v>
      </c>
      <c r="E3267" s="116"/>
      <c r="F3267" s="348">
        <v>1</v>
      </c>
      <c r="G3267" s="348">
        <v>27</v>
      </c>
      <c r="H3267" s="348">
        <v>27</v>
      </c>
      <c r="I3267" s="355">
        <v>1.0455248631620932E-4</v>
      </c>
      <c r="J3267" s="355">
        <v>3.872314308007752E-6</v>
      </c>
      <c r="K3267" s="355">
        <v>0</v>
      </c>
      <c r="M3267" s="364"/>
      <c r="N3267" s="364"/>
    </row>
    <row r="3268" spans="2:14" s="358" customFormat="1" x14ac:dyDescent="0.2">
      <c r="B3268" s="305">
        <v>41411.5625</v>
      </c>
      <c r="C3268" s="117" t="s">
        <v>603</v>
      </c>
      <c r="D3268" s="117" t="s">
        <v>542</v>
      </c>
      <c r="E3268" s="116"/>
      <c r="F3268" s="348">
        <v>86</v>
      </c>
      <c r="G3268" s="348">
        <v>100</v>
      </c>
      <c r="H3268" s="348">
        <v>8600</v>
      </c>
      <c r="I3268" s="355">
        <v>2.9957954359404883E-2</v>
      </c>
      <c r="J3268" s="355">
        <v>2.995795435940488E-4</v>
      </c>
      <c r="K3268" s="355">
        <v>0</v>
      </c>
      <c r="M3268" s="364"/>
      <c r="N3268" s="364"/>
    </row>
    <row r="3269" spans="2:14" s="358" customFormat="1" x14ac:dyDescent="0.2">
      <c r="B3269" s="305">
        <v>41412.419444444444</v>
      </c>
      <c r="C3269" s="117" t="s">
        <v>678</v>
      </c>
      <c r="D3269" s="117" t="s">
        <v>554</v>
      </c>
      <c r="E3269" s="116"/>
      <c r="F3269" s="348">
        <v>527</v>
      </c>
      <c r="G3269" s="348">
        <v>331</v>
      </c>
      <c r="H3269" s="348">
        <v>174437</v>
      </c>
      <c r="I3269" s="355">
        <v>1.517945638789904</v>
      </c>
      <c r="J3269" s="355">
        <v>4.5859384857701024E-3</v>
      </c>
      <c r="K3269" s="355">
        <v>0</v>
      </c>
      <c r="M3269" s="364"/>
      <c r="N3269" s="364"/>
    </row>
    <row r="3270" spans="2:14" s="358" customFormat="1" x14ac:dyDescent="0.2">
      <c r="B3270" s="305">
        <v>41411.4375</v>
      </c>
      <c r="C3270" s="117" t="s">
        <v>587</v>
      </c>
      <c r="D3270" s="117" t="s">
        <v>554</v>
      </c>
      <c r="E3270" s="116"/>
      <c r="F3270" s="348">
        <v>4</v>
      </c>
      <c r="G3270" s="348">
        <v>40</v>
      </c>
      <c r="H3270" s="348">
        <v>160</v>
      </c>
      <c r="I3270" s="355">
        <v>1.3923152897973746E-3</v>
      </c>
      <c r="J3270" s="355">
        <v>3.4807882244934363E-5</v>
      </c>
      <c r="K3270" s="355">
        <v>0</v>
      </c>
      <c r="M3270" s="364"/>
      <c r="N3270" s="364"/>
    </row>
    <row r="3271" spans="2:14" s="358" customFormat="1" x14ac:dyDescent="0.2">
      <c r="B3271" s="305">
        <v>41411.479166666664</v>
      </c>
      <c r="C3271" s="117" t="s">
        <v>587</v>
      </c>
      <c r="D3271" s="117" t="s">
        <v>554</v>
      </c>
      <c r="E3271" s="116"/>
      <c r="F3271" s="348">
        <v>7</v>
      </c>
      <c r="G3271" s="348">
        <v>40</v>
      </c>
      <c r="H3271" s="348">
        <v>280</v>
      </c>
      <c r="I3271" s="355">
        <v>2.4365517571454057E-3</v>
      </c>
      <c r="J3271" s="355">
        <v>6.0913793928635139E-5</v>
      </c>
      <c r="K3271" s="355">
        <v>0</v>
      </c>
      <c r="M3271" s="364"/>
      <c r="N3271" s="364"/>
    </row>
    <row r="3272" spans="2:14" s="358" customFormat="1" x14ac:dyDescent="0.2">
      <c r="B3272" s="305">
        <v>41411.5625</v>
      </c>
      <c r="C3272" s="117" t="s">
        <v>637</v>
      </c>
      <c r="D3272" s="117" t="s">
        <v>554</v>
      </c>
      <c r="E3272" s="116"/>
      <c r="F3272" s="348">
        <v>5</v>
      </c>
      <c r="G3272" s="348">
        <v>47</v>
      </c>
      <c r="H3272" s="348">
        <v>235</v>
      </c>
      <c r="I3272" s="355">
        <v>2.0449630818898941E-3</v>
      </c>
      <c r="J3272" s="355">
        <v>4.3509852806167955E-5</v>
      </c>
      <c r="K3272" s="355">
        <v>0</v>
      </c>
      <c r="M3272" s="364"/>
      <c r="N3272" s="364"/>
    </row>
    <row r="3273" spans="2:14" s="358" customFormat="1" x14ac:dyDescent="0.2">
      <c r="B3273" s="305">
        <v>41411.583333333336</v>
      </c>
      <c r="C3273" s="117" t="s">
        <v>707</v>
      </c>
      <c r="D3273" s="117" t="s">
        <v>554</v>
      </c>
      <c r="E3273" s="116"/>
      <c r="F3273" s="348">
        <v>18</v>
      </c>
      <c r="G3273" s="348">
        <v>49</v>
      </c>
      <c r="H3273" s="348">
        <v>882</v>
      </c>
      <c r="I3273" s="355">
        <v>7.6751380350080275E-3</v>
      </c>
      <c r="J3273" s="355">
        <v>1.5663547010220463E-4</v>
      </c>
      <c r="K3273" s="355">
        <v>0</v>
      </c>
      <c r="M3273" s="364"/>
      <c r="N3273" s="364"/>
    </row>
    <row r="3274" spans="2:14" s="358" customFormat="1" x14ac:dyDescent="0.2">
      <c r="B3274" s="305">
        <v>41411.513888888891</v>
      </c>
      <c r="C3274" s="117" t="s">
        <v>707</v>
      </c>
      <c r="D3274" s="117" t="s">
        <v>554</v>
      </c>
      <c r="E3274" s="116"/>
      <c r="F3274" s="348">
        <v>2</v>
      </c>
      <c r="G3274" s="348">
        <v>44</v>
      </c>
      <c r="H3274" s="348">
        <v>88</v>
      </c>
      <c r="I3274" s="355">
        <v>7.6577340938855602E-4</v>
      </c>
      <c r="J3274" s="355">
        <v>1.7403941122467181E-5</v>
      </c>
      <c r="K3274" s="355">
        <v>0</v>
      </c>
      <c r="M3274" s="364"/>
      <c r="N3274" s="364"/>
    </row>
    <row r="3275" spans="2:14" s="358" customFormat="1" x14ac:dyDescent="0.2">
      <c r="B3275" s="305">
        <v>41402.361111111109</v>
      </c>
      <c r="C3275" s="117" t="s">
        <v>683</v>
      </c>
      <c r="D3275" s="117" t="s">
        <v>554</v>
      </c>
      <c r="E3275" s="116"/>
      <c r="F3275" s="348">
        <v>2</v>
      </c>
      <c r="G3275" s="348">
        <v>158</v>
      </c>
      <c r="H3275" s="348">
        <v>316</v>
      </c>
      <c r="I3275" s="355">
        <v>2.7498226973498149E-3</v>
      </c>
      <c r="J3275" s="355">
        <v>1.7403941122467181E-5</v>
      </c>
      <c r="K3275" s="355">
        <v>0</v>
      </c>
      <c r="M3275" s="364"/>
      <c r="N3275" s="364"/>
    </row>
    <row r="3276" spans="2:14" s="358" customFormat="1" x14ac:dyDescent="0.2">
      <c r="B3276" s="305">
        <v>41409.395833333336</v>
      </c>
      <c r="C3276" s="117" t="s">
        <v>810</v>
      </c>
      <c r="D3276" s="117" t="s">
        <v>554</v>
      </c>
      <c r="E3276" s="116"/>
      <c r="F3276" s="348">
        <v>268</v>
      </c>
      <c r="G3276" s="348">
        <v>77</v>
      </c>
      <c r="H3276" s="348">
        <v>20636</v>
      </c>
      <c r="I3276" s="355">
        <v>0.17957386450161639</v>
      </c>
      <c r="J3276" s="355">
        <v>2.3321281104106027E-3</v>
      </c>
      <c r="K3276" s="355">
        <v>0</v>
      </c>
      <c r="M3276" s="364"/>
      <c r="N3276" s="364"/>
    </row>
    <row r="3277" spans="2:14" s="358" customFormat="1" x14ac:dyDescent="0.2">
      <c r="B3277" s="305">
        <v>41411.4375</v>
      </c>
      <c r="C3277" s="117" t="s">
        <v>678</v>
      </c>
      <c r="D3277" s="117" t="s">
        <v>554</v>
      </c>
      <c r="E3277" s="116"/>
      <c r="F3277" s="348">
        <v>27</v>
      </c>
      <c r="G3277" s="348">
        <v>320</v>
      </c>
      <c r="H3277" s="348">
        <v>8640</v>
      </c>
      <c r="I3277" s="355">
        <v>7.5185025649058226E-2</v>
      </c>
      <c r="J3277" s="355">
        <v>2.3495320515330698E-4</v>
      </c>
      <c r="K3277" s="355">
        <v>0</v>
      </c>
      <c r="M3277" s="364"/>
      <c r="N3277" s="364"/>
    </row>
    <row r="3278" spans="2:14" s="358" customFormat="1" x14ac:dyDescent="0.2">
      <c r="B3278" s="305">
        <v>41410.416666666664</v>
      </c>
      <c r="C3278" s="117" t="s">
        <v>670</v>
      </c>
      <c r="D3278" s="117" t="s">
        <v>551</v>
      </c>
      <c r="E3278" s="116"/>
      <c r="F3278" s="348">
        <v>22</v>
      </c>
      <c r="G3278" s="348">
        <v>190</v>
      </c>
      <c r="H3278" s="348">
        <v>4180</v>
      </c>
      <c r="I3278" s="355">
        <v>1.6186273807472406E-2</v>
      </c>
      <c r="J3278" s="355">
        <v>8.5190914776170546E-5</v>
      </c>
      <c r="K3278" s="355">
        <v>0</v>
      </c>
      <c r="M3278" s="364"/>
      <c r="N3278" s="364"/>
    </row>
    <row r="3279" spans="2:14" s="358" customFormat="1" x14ac:dyDescent="0.2">
      <c r="B3279" s="305">
        <v>41408.382638888892</v>
      </c>
      <c r="C3279" s="117" t="s">
        <v>674</v>
      </c>
      <c r="D3279" s="117" t="s">
        <v>551</v>
      </c>
      <c r="E3279" s="116"/>
      <c r="F3279" s="348">
        <v>54</v>
      </c>
      <c r="G3279" s="348">
        <v>259</v>
      </c>
      <c r="H3279" s="348">
        <v>13986</v>
      </c>
      <c r="I3279" s="355">
        <v>5.4158187911796427E-2</v>
      </c>
      <c r="J3279" s="355">
        <v>2.0910497263241864E-4</v>
      </c>
      <c r="K3279" s="355">
        <v>0</v>
      </c>
      <c r="M3279" s="364"/>
      <c r="N3279" s="364"/>
    </row>
    <row r="3280" spans="2:14" s="358" customFormat="1" x14ac:dyDescent="0.2">
      <c r="B3280" s="305">
        <v>41411.496527777781</v>
      </c>
      <c r="C3280" s="117" t="s">
        <v>670</v>
      </c>
      <c r="D3280" s="117" t="s">
        <v>551</v>
      </c>
      <c r="E3280" s="116"/>
      <c r="F3280" s="348">
        <v>2</v>
      </c>
      <c r="G3280" s="348">
        <v>25</v>
      </c>
      <c r="H3280" s="348">
        <v>50</v>
      </c>
      <c r="I3280" s="355">
        <v>1.9361571540038762E-4</v>
      </c>
      <c r="J3280" s="355">
        <v>7.7446286160155041E-6</v>
      </c>
      <c r="K3280" s="355">
        <v>0</v>
      </c>
      <c r="M3280" s="364"/>
      <c r="N3280" s="364"/>
    </row>
    <row r="3281" spans="2:14" s="358" customFormat="1" x14ac:dyDescent="0.2">
      <c r="B3281" s="305">
        <v>41411.378472222219</v>
      </c>
      <c r="C3281" s="117" t="s">
        <v>670</v>
      </c>
      <c r="D3281" s="117" t="s">
        <v>551</v>
      </c>
      <c r="E3281" s="116"/>
      <c r="F3281" s="348">
        <v>5</v>
      </c>
      <c r="G3281" s="348">
        <v>50</v>
      </c>
      <c r="H3281" s="348">
        <v>250</v>
      </c>
      <c r="I3281" s="355">
        <v>9.6807857700193813E-4</v>
      </c>
      <c r="J3281" s="355">
        <v>1.9361571540038763E-5</v>
      </c>
      <c r="K3281" s="355">
        <v>0</v>
      </c>
      <c r="M3281" s="364"/>
      <c r="N3281" s="364"/>
    </row>
    <row r="3282" spans="2:14" s="358" customFormat="1" x14ac:dyDescent="0.2">
      <c r="B3282" s="305">
        <v>41409.388194444444</v>
      </c>
      <c r="C3282" s="117" t="s">
        <v>563</v>
      </c>
      <c r="D3282" s="117" t="s">
        <v>551</v>
      </c>
      <c r="E3282" s="116"/>
      <c r="F3282" s="348">
        <v>87</v>
      </c>
      <c r="G3282" s="348">
        <v>367</v>
      </c>
      <c r="H3282" s="348">
        <v>31929</v>
      </c>
      <c r="I3282" s="355">
        <v>0.12363912354037952</v>
      </c>
      <c r="J3282" s="355">
        <v>3.3689134479667447E-4</v>
      </c>
      <c r="K3282" s="355">
        <v>0</v>
      </c>
      <c r="M3282" s="364"/>
      <c r="N3282" s="364"/>
    </row>
    <row r="3283" spans="2:14" s="358" customFormat="1" x14ac:dyDescent="0.2">
      <c r="B3283" s="305">
        <v>41410.427083333336</v>
      </c>
      <c r="C3283" s="117" t="s">
        <v>727</v>
      </c>
      <c r="D3283" s="117" t="s">
        <v>554</v>
      </c>
      <c r="E3283" s="116"/>
      <c r="F3283" s="348">
        <v>20</v>
      </c>
      <c r="G3283" s="348">
        <v>50</v>
      </c>
      <c r="H3283" s="348">
        <v>1000</v>
      </c>
      <c r="I3283" s="355">
        <v>8.7019705612335907E-3</v>
      </c>
      <c r="J3283" s="355">
        <v>1.7403941122467182E-4</v>
      </c>
      <c r="K3283" s="355">
        <v>0</v>
      </c>
      <c r="M3283" s="364"/>
      <c r="N3283" s="364"/>
    </row>
    <row r="3284" spans="2:14" s="358" customFormat="1" x14ac:dyDescent="0.2">
      <c r="B3284" s="305">
        <v>41408.381944444445</v>
      </c>
      <c r="C3284" s="117" t="s">
        <v>550</v>
      </c>
      <c r="D3284" s="117" t="s">
        <v>551</v>
      </c>
      <c r="E3284" s="116"/>
      <c r="F3284" s="348">
        <v>1</v>
      </c>
      <c r="G3284" s="348">
        <v>130</v>
      </c>
      <c r="H3284" s="348">
        <v>130</v>
      </c>
      <c r="I3284" s="355">
        <v>5.034008600410078E-4</v>
      </c>
      <c r="J3284" s="355">
        <v>3.872314308007752E-6</v>
      </c>
      <c r="K3284" s="355">
        <v>0</v>
      </c>
      <c r="M3284" s="364"/>
      <c r="N3284" s="364"/>
    </row>
    <row r="3285" spans="2:14" s="358" customFormat="1" x14ac:dyDescent="0.2">
      <c r="B3285" s="305">
        <v>41408.354166666664</v>
      </c>
      <c r="C3285" s="117" t="s">
        <v>660</v>
      </c>
      <c r="D3285" s="117" t="s">
        <v>551</v>
      </c>
      <c r="E3285" s="116"/>
      <c r="F3285" s="348">
        <v>46</v>
      </c>
      <c r="G3285" s="348">
        <v>365</v>
      </c>
      <c r="H3285" s="348">
        <v>16790</v>
      </c>
      <c r="I3285" s="355">
        <v>6.5016157231450156E-2</v>
      </c>
      <c r="J3285" s="355">
        <v>1.781264581683566E-4</v>
      </c>
      <c r="K3285" s="355">
        <v>0</v>
      </c>
      <c r="M3285" s="364"/>
      <c r="N3285" s="364"/>
    </row>
    <row r="3286" spans="2:14" s="358" customFormat="1" x14ac:dyDescent="0.2">
      <c r="B3286" s="305">
        <v>41409.565972222219</v>
      </c>
      <c r="C3286" s="117" t="s">
        <v>612</v>
      </c>
      <c r="D3286" s="117" t="s">
        <v>551</v>
      </c>
      <c r="E3286" s="116"/>
      <c r="F3286" s="348">
        <v>1</v>
      </c>
      <c r="G3286" s="348">
        <v>78</v>
      </c>
      <c r="H3286" s="348">
        <v>78</v>
      </c>
      <c r="I3286" s="355">
        <v>3.0204051602460467E-4</v>
      </c>
      <c r="J3286" s="355">
        <v>3.872314308007752E-6</v>
      </c>
      <c r="K3286" s="355">
        <v>0</v>
      </c>
      <c r="M3286" s="364"/>
      <c r="N3286" s="364"/>
    </row>
    <row r="3287" spans="2:14" s="358" customFormat="1" x14ac:dyDescent="0.2">
      <c r="B3287" s="305">
        <v>41408.354166666664</v>
      </c>
      <c r="C3287" s="117" t="s">
        <v>597</v>
      </c>
      <c r="D3287" s="117" t="s">
        <v>551</v>
      </c>
      <c r="E3287" s="116"/>
      <c r="F3287" s="348">
        <v>4</v>
      </c>
      <c r="G3287" s="348">
        <v>95</v>
      </c>
      <c r="H3287" s="348">
        <v>380</v>
      </c>
      <c r="I3287" s="355">
        <v>1.4714794370429458E-3</v>
      </c>
      <c r="J3287" s="355">
        <v>1.5489257232031008E-5</v>
      </c>
      <c r="K3287" s="355">
        <v>0</v>
      </c>
      <c r="M3287" s="364"/>
      <c r="N3287" s="364"/>
    </row>
    <row r="3288" spans="2:14" s="358" customFormat="1" x14ac:dyDescent="0.2">
      <c r="B3288" s="305">
        <v>41410.371527777781</v>
      </c>
      <c r="C3288" s="117" t="s">
        <v>570</v>
      </c>
      <c r="D3288" s="117" t="s">
        <v>551</v>
      </c>
      <c r="E3288" s="116"/>
      <c r="F3288" s="348">
        <v>2</v>
      </c>
      <c r="G3288" s="348">
        <v>35</v>
      </c>
      <c r="H3288" s="348">
        <v>70</v>
      </c>
      <c r="I3288" s="355">
        <v>2.7106200156054268E-4</v>
      </c>
      <c r="J3288" s="355">
        <v>7.7446286160155041E-6</v>
      </c>
      <c r="K3288" s="355">
        <v>0</v>
      </c>
      <c r="M3288" s="364"/>
      <c r="N3288" s="364"/>
    </row>
    <row r="3289" spans="2:14" s="358" customFormat="1" x14ac:dyDescent="0.2">
      <c r="B3289" s="305">
        <v>41410.390277777777</v>
      </c>
      <c r="C3289" s="117" t="s">
        <v>556</v>
      </c>
      <c r="D3289" s="117" t="s">
        <v>551</v>
      </c>
      <c r="E3289" s="116"/>
      <c r="F3289" s="348">
        <v>28</v>
      </c>
      <c r="G3289" s="348">
        <v>230</v>
      </c>
      <c r="H3289" s="348">
        <v>6440</v>
      </c>
      <c r="I3289" s="355">
        <v>2.4937704143569925E-2</v>
      </c>
      <c r="J3289" s="355">
        <v>1.0842480062421706E-4</v>
      </c>
      <c r="K3289" s="355">
        <v>0</v>
      </c>
      <c r="M3289" s="364"/>
      <c r="N3289" s="364"/>
    </row>
    <row r="3290" spans="2:14" s="358" customFormat="1" x14ac:dyDescent="0.2">
      <c r="B3290" s="305">
        <v>41409.392361111109</v>
      </c>
      <c r="C3290" s="117" t="s">
        <v>597</v>
      </c>
      <c r="D3290" s="117" t="s">
        <v>551</v>
      </c>
      <c r="E3290" s="116"/>
      <c r="F3290" s="348">
        <v>238</v>
      </c>
      <c r="G3290" s="348">
        <v>261</v>
      </c>
      <c r="H3290" s="348">
        <v>62118</v>
      </c>
      <c r="I3290" s="355">
        <v>0.24054042018482555</v>
      </c>
      <c r="J3290" s="355">
        <v>9.2161080530584502E-4</v>
      </c>
      <c r="K3290" s="355">
        <v>0</v>
      </c>
      <c r="M3290" s="364"/>
      <c r="N3290" s="364"/>
    </row>
    <row r="3291" spans="2:14" s="358" customFormat="1" x14ac:dyDescent="0.2">
      <c r="B3291" s="305">
        <v>41410.375</v>
      </c>
      <c r="C3291" s="117" t="s">
        <v>660</v>
      </c>
      <c r="D3291" s="117" t="s">
        <v>551</v>
      </c>
      <c r="E3291" s="116"/>
      <c r="F3291" s="348">
        <v>2</v>
      </c>
      <c r="G3291" s="348">
        <v>300</v>
      </c>
      <c r="H3291" s="348">
        <v>600</v>
      </c>
      <c r="I3291" s="355">
        <v>2.3233885848046513E-3</v>
      </c>
      <c r="J3291" s="355">
        <v>7.7446286160155041E-6</v>
      </c>
      <c r="K3291" s="355">
        <v>0</v>
      </c>
      <c r="M3291" s="364"/>
      <c r="N3291" s="364"/>
    </row>
    <row r="3292" spans="2:14" s="358" customFormat="1" x14ac:dyDescent="0.2">
      <c r="B3292" s="305">
        <v>41410.489583333336</v>
      </c>
      <c r="C3292" s="117" t="s">
        <v>660</v>
      </c>
      <c r="D3292" s="117" t="s">
        <v>551</v>
      </c>
      <c r="E3292" s="116"/>
      <c r="F3292" s="348">
        <v>1</v>
      </c>
      <c r="G3292" s="348">
        <v>45</v>
      </c>
      <c r="H3292" s="348">
        <v>45</v>
      </c>
      <c r="I3292" s="355">
        <v>1.7425414386034886E-4</v>
      </c>
      <c r="J3292" s="355">
        <v>3.872314308007752E-6</v>
      </c>
      <c r="K3292" s="355">
        <v>0</v>
      </c>
      <c r="M3292" s="364"/>
      <c r="N3292" s="364"/>
    </row>
    <row r="3293" spans="2:14" s="358" customFormat="1" x14ac:dyDescent="0.2">
      <c r="B3293" s="305">
        <v>41410.470138888886</v>
      </c>
      <c r="C3293" s="117" t="s">
        <v>660</v>
      </c>
      <c r="D3293" s="117" t="s">
        <v>551</v>
      </c>
      <c r="E3293" s="116"/>
      <c r="F3293" s="348">
        <v>1</v>
      </c>
      <c r="G3293" s="348">
        <v>40</v>
      </c>
      <c r="H3293" s="348">
        <v>40</v>
      </c>
      <c r="I3293" s="355">
        <v>1.548925723203101E-4</v>
      </c>
      <c r="J3293" s="355">
        <v>3.872314308007752E-6</v>
      </c>
      <c r="K3293" s="355">
        <v>0</v>
      </c>
      <c r="M3293" s="364"/>
      <c r="N3293" s="364"/>
    </row>
    <row r="3294" spans="2:14" s="358" customFormat="1" x14ac:dyDescent="0.2">
      <c r="B3294" s="305">
        <v>41411.510416666664</v>
      </c>
      <c r="C3294" s="117" t="s">
        <v>658</v>
      </c>
      <c r="D3294" s="117" t="s">
        <v>551</v>
      </c>
      <c r="E3294" s="116"/>
      <c r="F3294" s="348">
        <v>1</v>
      </c>
      <c r="G3294" s="348">
        <v>80</v>
      </c>
      <c r="H3294" s="348">
        <v>80</v>
      </c>
      <c r="I3294" s="355">
        <v>3.097851446406202E-4</v>
      </c>
      <c r="J3294" s="355">
        <v>3.872314308007752E-6</v>
      </c>
      <c r="K3294" s="355">
        <v>0</v>
      </c>
      <c r="M3294" s="364"/>
      <c r="N3294" s="364"/>
    </row>
    <row r="3295" spans="2:14" s="358" customFormat="1" x14ac:dyDescent="0.2">
      <c r="B3295" s="305">
        <v>41411.363194444442</v>
      </c>
      <c r="C3295" s="117" t="s">
        <v>660</v>
      </c>
      <c r="D3295" s="117" t="s">
        <v>551</v>
      </c>
      <c r="E3295" s="116"/>
      <c r="F3295" s="348">
        <v>2</v>
      </c>
      <c r="G3295" s="348">
        <v>29</v>
      </c>
      <c r="H3295" s="348">
        <v>58</v>
      </c>
      <c r="I3295" s="355">
        <v>2.2459422986444963E-4</v>
      </c>
      <c r="J3295" s="355">
        <v>7.7446286160155041E-6</v>
      </c>
      <c r="K3295" s="355">
        <v>0</v>
      </c>
      <c r="M3295" s="364"/>
      <c r="N3295" s="364"/>
    </row>
    <row r="3296" spans="2:14" s="358" customFormat="1" x14ac:dyDescent="0.2">
      <c r="B3296" s="305">
        <v>41411.368055555555</v>
      </c>
      <c r="C3296" s="117" t="s">
        <v>660</v>
      </c>
      <c r="D3296" s="117" t="s">
        <v>551</v>
      </c>
      <c r="E3296" s="116"/>
      <c r="F3296" s="348">
        <v>2</v>
      </c>
      <c r="G3296" s="348">
        <v>45</v>
      </c>
      <c r="H3296" s="348">
        <v>90</v>
      </c>
      <c r="I3296" s="355">
        <v>3.4850828772069772E-4</v>
      </c>
      <c r="J3296" s="355">
        <v>7.7446286160155041E-6</v>
      </c>
      <c r="K3296" s="355">
        <v>0</v>
      </c>
      <c r="M3296" s="364"/>
      <c r="N3296" s="364"/>
    </row>
    <row r="3297" spans="2:14" s="358" customFormat="1" x14ac:dyDescent="0.2">
      <c r="B3297" s="305">
        <v>41411.371527777781</v>
      </c>
      <c r="C3297" s="117" t="s">
        <v>658</v>
      </c>
      <c r="D3297" s="117" t="s">
        <v>551</v>
      </c>
      <c r="E3297" s="116"/>
      <c r="F3297" s="348">
        <v>7</v>
      </c>
      <c r="G3297" s="348">
        <v>60</v>
      </c>
      <c r="H3297" s="348">
        <v>420</v>
      </c>
      <c r="I3297" s="355">
        <v>1.6263720093632559E-3</v>
      </c>
      <c r="J3297" s="355">
        <v>2.7106200156054265E-5</v>
      </c>
      <c r="K3297" s="355">
        <v>0</v>
      </c>
      <c r="M3297" s="364"/>
      <c r="N3297" s="364"/>
    </row>
    <row r="3298" spans="2:14" s="358" customFormat="1" x14ac:dyDescent="0.2">
      <c r="B3298" s="305">
        <v>41411.441666666666</v>
      </c>
      <c r="C3298" s="117" t="s">
        <v>658</v>
      </c>
      <c r="D3298" s="117" t="s">
        <v>551</v>
      </c>
      <c r="E3298" s="116"/>
      <c r="F3298" s="348">
        <v>4</v>
      </c>
      <c r="G3298" s="348">
        <v>72</v>
      </c>
      <c r="H3298" s="348">
        <v>288</v>
      </c>
      <c r="I3298" s="355">
        <v>1.1152265207062327E-3</v>
      </c>
      <c r="J3298" s="355">
        <v>1.5489257232031008E-5</v>
      </c>
      <c r="K3298" s="355">
        <v>0</v>
      </c>
      <c r="M3298" s="364"/>
      <c r="N3298" s="364"/>
    </row>
    <row r="3299" spans="2:14" s="358" customFormat="1" x14ac:dyDescent="0.2">
      <c r="B3299" s="305">
        <v>41396.541666666664</v>
      </c>
      <c r="C3299" s="117" t="s">
        <v>596</v>
      </c>
      <c r="D3299" s="117" t="s">
        <v>554</v>
      </c>
      <c r="E3299" s="116"/>
      <c r="F3299" s="348">
        <v>167</v>
      </c>
      <c r="G3299" s="348">
        <v>0</v>
      </c>
      <c r="H3299" s="348">
        <v>0</v>
      </c>
      <c r="I3299" s="355">
        <v>0</v>
      </c>
      <c r="J3299" s="355">
        <v>1.4532290837260097E-3</v>
      </c>
      <c r="K3299" s="355">
        <v>0</v>
      </c>
      <c r="M3299" s="364"/>
      <c r="N3299" s="364"/>
    </row>
    <row r="3300" spans="2:14" s="358" customFormat="1" x14ac:dyDescent="0.2">
      <c r="B3300" s="305">
        <v>41413.375</v>
      </c>
      <c r="C3300" s="117" t="s">
        <v>772</v>
      </c>
      <c r="D3300" s="117" t="s">
        <v>554</v>
      </c>
      <c r="E3300" s="116"/>
      <c r="F3300" s="348">
        <v>804</v>
      </c>
      <c r="G3300" s="348">
        <v>387</v>
      </c>
      <c r="H3300" s="348">
        <v>311148</v>
      </c>
      <c r="I3300" s="355">
        <v>2.7076007361867096</v>
      </c>
      <c r="J3300" s="355">
        <v>6.9963843312318072E-3</v>
      </c>
      <c r="K3300" s="355">
        <v>0</v>
      </c>
      <c r="M3300" s="364"/>
      <c r="N3300" s="364"/>
    </row>
    <row r="3301" spans="2:14" s="358" customFormat="1" x14ac:dyDescent="0.2">
      <c r="B3301" s="305">
        <v>41413.350694444445</v>
      </c>
      <c r="C3301" s="117" t="s">
        <v>617</v>
      </c>
      <c r="D3301" s="117" t="s">
        <v>542</v>
      </c>
      <c r="E3301" s="116"/>
      <c r="F3301" s="348">
        <v>129</v>
      </c>
      <c r="G3301" s="348">
        <v>310</v>
      </c>
      <c r="H3301" s="348">
        <v>39990</v>
      </c>
      <c r="I3301" s="355">
        <v>0.13930448777123269</v>
      </c>
      <c r="J3301" s="355">
        <v>4.493693153910732E-4</v>
      </c>
      <c r="K3301" s="355">
        <v>0</v>
      </c>
      <c r="M3301" s="364"/>
      <c r="N3301" s="364"/>
    </row>
    <row r="3302" spans="2:14" s="358" customFormat="1" x14ac:dyDescent="0.2">
      <c r="B3302" s="305">
        <v>41413.397222222222</v>
      </c>
      <c r="C3302" s="117" t="s">
        <v>766</v>
      </c>
      <c r="D3302" s="117" t="s">
        <v>542</v>
      </c>
      <c r="E3302" s="116"/>
      <c r="F3302" s="348">
        <v>1</v>
      </c>
      <c r="G3302" s="348">
        <v>215</v>
      </c>
      <c r="H3302" s="348">
        <v>215</v>
      </c>
      <c r="I3302" s="355">
        <v>7.48948858985122E-4</v>
      </c>
      <c r="J3302" s="355">
        <v>3.4834830650470794E-6</v>
      </c>
      <c r="K3302" s="355">
        <v>0</v>
      </c>
      <c r="M3302" s="364"/>
      <c r="N3302" s="364"/>
    </row>
    <row r="3303" spans="2:14" s="358" customFormat="1" x14ac:dyDescent="0.2">
      <c r="B3303" s="305">
        <v>41413.354166666664</v>
      </c>
      <c r="C3303" s="117" t="s">
        <v>750</v>
      </c>
      <c r="D3303" s="117" t="s">
        <v>554</v>
      </c>
      <c r="E3303" s="116"/>
      <c r="F3303" s="348">
        <v>23</v>
      </c>
      <c r="G3303" s="348">
        <v>320</v>
      </c>
      <c r="H3303" s="348">
        <v>7360</v>
      </c>
      <c r="I3303" s="355">
        <v>6.4046503330679239E-2</v>
      </c>
      <c r="J3303" s="355">
        <v>2.0014532290837261E-4</v>
      </c>
      <c r="K3303" s="355">
        <v>0</v>
      </c>
      <c r="M3303" s="364"/>
      <c r="N3303" s="364"/>
    </row>
    <row r="3304" spans="2:14" s="358" customFormat="1" x14ac:dyDescent="0.2">
      <c r="B3304" s="305">
        <v>41413.375</v>
      </c>
      <c r="C3304" s="117" t="s">
        <v>722</v>
      </c>
      <c r="D3304" s="117" t="s">
        <v>542</v>
      </c>
      <c r="E3304" s="116"/>
      <c r="F3304" s="348">
        <v>2</v>
      </c>
      <c r="G3304" s="348">
        <v>135</v>
      </c>
      <c r="H3304" s="348">
        <v>270</v>
      </c>
      <c r="I3304" s="355">
        <v>9.4054042756271138E-4</v>
      </c>
      <c r="J3304" s="355">
        <v>6.9669661300941588E-6</v>
      </c>
      <c r="K3304" s="355">
        <v>0</v>
      </c>
      <c r="M3304" s="364"/>
      <c r="N3304" s="364"/>
    </row>
    <row r="3305" spans="2:14" s="358" customFormat="1" x14ac:dyDescent="0.2">
      <c r="B3305" s="305">
        <v>41413.364583333336</v>
      </c>
      <c r="C3305" s="117" t="s">
        <v>722</v>
      </c>
      <c r="D3305" s="117" t="s">
        <v>542</v>
      </c>
      <c r="E3305" s="116"/>
      <c r="F3305" s="348">
        <v>2</v>
      </c>
      <c r="G3305" s="348">
        <v>55</v>
      </c>
      <c r="H3305" s="348">
        <v>110</v>
      </c>
      <c r="I3305" s="355">
        <v>3.831831371551787E-4</v>
      </c>
      <c r="J3305" s="355">
        <v>6.9669661300941588E-6</v>
      </c>
      <c r="K3305" s="355">
        <v>0</v>
      </c>
      <c r="M3305" s="364"/>
      <c r="N3305" s="364"/>
    </row>
    <row r="3306" spans="2:14" s="358" customFormat="1" x14ac:dyDescent="0.2">
      <c r="B3306" s="305">
        <v>41413.354166666664</v>
      </c>
      <c r="C3306" s="117" t="s">
        <v>741</v>
      </c>
      <c r="D3306" s="117" t="s">
        <v>542</v>
      </c>
      <c r="E3306" s="116"/>
      <c r="F3306" s="348">
        <v>111</v>
      </c>
      <c r="G3306" s="348">
        <v>166</v>
      </c>
      <c r="H3306" s="348">
        <v>18426</v>
      </c>
      <c r="I3306" s="355">
        <v>6.418665895655748E-2</v>
      </c>
      <c r="J3306" s="355">
        <v>3.8666662022022579E-4</v>
      </c>
      <c r="K3306" s="355">
        <v>0</v>
      </c>
      <c r="M3306" s="364"/>
      <c r="N3306" s="364"/>
    </row>
    <row r="3307" spans="2:14" s="358" customFormat="1" x14ac:dyDescent="0.2">
      <c r="B3307" s="305">
        <v>41411.408333333333</v>
      </c>
      <c r="C3307" s="117" t="s">
        <v>660</v>
      </c>
      <c r="D3307" s="117" t="s">
        <v>551</v>
      </c>
      <c r="E3307" s="116"/>
      <c r="F3307" s="348">
        <v>1</v>
      </c>
      <c r="G3307" s="348">
        <v>42</v>
      </c>
      <c r="H3307" s="348">
        <v>42</v>
      </c>
      <c r="I3307" s="355">
        <v>1.6263720093632561E-4</v>
      </c>
      <c r="J3307" s="355">
        <v>3.872314308007752E-6</v>
      </c>
      <c r="K3307" s="355">
        <v>0</v>
      </c>
      <c r="M3307" s="364"/>
      <c r="N3307" s="364"/>
    </row>
    <row r="3308" spans="2:14" s="358" customFormat="1" x14ac:dyDescent="0.2">
      <c r="B3308" s="305">
        <v>41411.40625</v>
      </c>
      <c r="C3308" s="117" t="s">
        <v>660</v>
      </c>
      <c r="D3308" s="117" t="s">
        <v>551</v>
      </c>
      <c r="E3308" s="116"/>
      <c r="F3308" s="348">
        <v>1</v>
      </c>
      <c r="G3308" s="348">
        <v>35</v>
      </c>
      <c r="H3308" s="348">
        <v>35</v>
      </c>
      <c r="I3308" s="355">
        <v>1.3553100078027134E-4</v>
      </c>
      <c r="J3308" s="355">
        <v>3.872314308007752E-6</v>
      </c>
      <c r="K3308" s="355">
        <v>0</v>
      </c>
      <c r="M3308" s="364"/>
      <c r="N3308" s="364"/>
    </row>
    <row r="3309" spans="2:14" s="358" customFormat="1" x14ac:dyDescent="0.2">
      <c r="B3309" s="305">
        <v>41410.402083333334</v>
      </c>
      <c r="C3309" s="117" t="s">
        <v>828</v>
      </c>
      <c r="D3309" s="117" t="s">
        <v>554</v>
      </c>
      <c r="E3309" s="116"/>
      <c r="F3309" s="348">
        <v>130</v>
      </c>
      <c r="G3309" s="348">
        <v>111</v>
      </c>
      <c r="H3309" s="348">
        <v>14430</v>
      </c>
      <c r="I3309" s="355">
        <v>0.12556943519860073</v>
      </c>
      <c r="J3309" s="355">
        <v>1.1312561729603669E-3</v>
      </c>
      <c r="K3309" s="355">
        <v>0</v>
      </c>
      <c r="M3309" s="364"/>
      <c r="N3309" s="364"/>
    </row>
    <row r="3310" spans="2:14" s="358" customFormat="1" x14ac:dyDescent="0.2">
      <c r="B3310" s="305">
        <v>41410.381944444445</v>
      </c>
      <c r="C3310" s="117" t="s">
        <v>748</v>
      </c>
      <c r="D3310" s="117" t="s">
        <v>551</v>
      </c>
      <c r="E3310" s="116"/>
      <c r="F3310" s="348">
        <v>70</v>
      </c>
      <c r="G3310" s="348">
        <v>370</v>
      </c>
      <c r="H3310" s="348">
        <v>25900</v>
      </c>
      <c r="I3310" s="355">
        <v>0.10029294057740079</v>
      </c>
      <c r="J3310" s="355">
        <v>2.7106200156054268E-4</v>
      </c>
      <c r="K3310" s="355">
        <v>0</v>
      </c>
      <c r="M3310" s="364"/>
      <c r="N3310" s="364"/>
    </row>
    <row r="3311" spans="2:14" s="358" customFormat="1" x14ac:dyDescent="0.2">
      <c r="B3311" s="305">
        <v>41408.697916666664</v>
      </c>
      <c r="C3311" s="117" t="s">
        <v>630</v>
      </c>
      <c r="D3311" s="117" t="s">
        <v>554</v>
      </c>
      <c r="E3311" s="116"/>
      <c r="F3311" s="348">
        <v>2</v>
      </c>
      <c r="G3311" s="348">
        <v>227</v>
      </c>
      <c r="H3311" s="348">
        <v>454</v>
      </c>
      <c r="I3311" s="355">
        <v>3.9506946348000505E-3</v>
      </c>
      <c r="J3311" s="355">
        <v>1.7403941122467181E-5</v>
      </c>
      <c r="K3311" s="355">
        <v>0</v>
      </c>
      <c r="M3311" s="364"/>
      <c r="N3311" s="364"/>
    </row>
    <row r="3312" spans="2:14" s="358" customFormat="1" x14ac:dyDescent="0.2">
      <c r="B3312" s="305">
        <v>41413.424305555556</v>
      </c>
      <c r="C3312" s="117" t="s">
        <v>820</v>
      </c>
      <c r="D3312" s="117" t="s">
        <v>554</v>
      </c>
      <c r="E3312" s="116"/>
      <c r="F3312" s="348">
        <v>210</v>
      </c>
      <c r="G3312" s="348">
        <v>212</v>
      </c>
      <c r="H3312" s="348">
        <v>44520</v>
      </c>
      <c r="I3312" s="355">
        <v>0.38741172938611951</v>
      </c>
      <c r="J3312" s="355">
        <v>1.8274138178590541E-3</v>
      </c>
      <c r="K3312" s="355">
        <v>0</v>
      </c>
      <c r="M3312" s="364"/>
      <c r="N3312" s="364"/>
    </row>
    <row r="3313" spans="2:14" s="358" customFormat="1" x14ac:dyDescent="0.2">
      <c r="B3313" s="305">
        <v>41411.472916666666</v>
      </c>
      <c r="C3313" s="117" t="s">
        <v>658</v>
      </c>
      <c r="D3313" s="117" t="s">
        <v>551</v>
      </c>
      <c r="E3313" s="116"/>
      <c r="F3313" s="348">
        <v>5</v>
      </c>
      <c r="G3313" s="348">
        <v>65</v>
      </c>
      <c r="H3313" s="348">
        <v>325</v>
      </c>
      <c r="I3313" s="355">
        <v>1.2585021501025195E-3</v>
      </c>
      <c r="J3313" s="355">
        <v>1.9361571540038763E-5</v>
      </c>
      <c r="K3313" s="355">
        <v>0</v>
      </c>
      <c r="M3313" s="364"/>
      <c r="N3313" s="364"/>
    </row>
    <row r="3314" spans="2:14" s="358" customFormat="1" x14ac:dyDescent="0.2">
      <c r="B3314" s="305">
        <v>41409.458333333336</v>
      </c>
      <c r="C3314" s="117" t="s">
        <v>800</v>
      </c>
      <c r="D3314" s="117" t="s">
        <v>542</v>
      </c>
      <c r="E3314" s="116"/>
      <c r="F3314" s="348">
        <v>170</v>
      </c>
      <c r="G3314" s="348">
        <v>185</v>
      </c>
      <c r="H3314" s="348">
        <v>31450</v>
      </c>
      <c r="I3314" s="355">
        <v>0.10955554239573065</v>
      </c>
      <c r="J3314" s="355">
        <v>5.9219212105800342E-4</v>
      </c>
      <c r="K3314" s="355">
        <v>0</v>
      </c>
      <c r="M3314" s="364"/>
      <c r="N3314" s="364"/>
    </row>
    <row r="3315" spans="2:14" s="358" customFormat="1" x14ac:dyDescent="0.2">
      <c r="B3315" s="305">
        <v>41401.381944444445</v>
      </c>
      <c r="C3315" s="117" t="s">
        <v>557</v>
      </c>
      <c r="D3315" s="117" t="s">
        <v>554</v>
      </c>
      <c r="E3315" s="116"/>
      <c r="F3315" s="348">
        <v>4</v>
      </c>
      <c r="G3315" s="348">
        <v>278</v>
      </c>
      <c r="H3315" s="348">
        <v>1112</v>
      </c>
      <c r="I3315" s="355">
        <v>9.6765912640917537E-3</v>
      </c>
      <c r="J3315" s="355">
        <v>3.4807882244934363E-5</v>
      </c>
      <c r="K3315" s="355">
        <v>0</v>
      </c>
      <c r="M3315" s="364"/>
      <c r="N3315" s="364"/>
    </row>
    <row r="3316" spans="2:14" s="358" customFormat="1" x14ac:dyDescent="0.2">
      <c r="B3316" s="305">
        <v>41411.413194444445</v>
      </c>
      <c r="C3316" s="117" t="s">
        <v>659</v>
      </c>
      <c r="D3316" s="117" t="s">
        <v>551</v>
      </c>
      <c r="E3316" s="116"/>
      <c r="F3316" s="348">
        <v>5</v>
      </c>
      <c r="G3316" s="348">
        <v>5</v>
      </c>
      <c r="H3316" s="348">
        <v>25</v>
      </c>
      <c r="I3316" s="355">
        <v>9.680785770019381E-5</v>
      </c>
      <c r="J3316" s="355">
        <v>1.9361571540038763E-5</v>
      </c>
      <c r="K3316" s="355">
        <v>0</v>
      </c>
      <c r="M3316" s="364"/>
      <c r="N3316" s="364"/>
    </row>
    <row r="3317" spans="2:14" s="358" customFormat="1" x14ac:dyDescent="0.2">
      <c r="B3317" s="305">
        <v>41404.393750000003</v>
      </c>
      <c r="C3317" s="117" t="s">
        <v>556</v>
      </c>
      <c r="D3317" s="117" t="s">
        <v>551</v>
      </c>
      <c r="E3317" s="116"/>
      <c r="F3317" s="348">
        <v>5</v>
      </c>
      <c r="G3317" s="348">
        <v>184</v>
      </c>
      <c r="H3317" s="348">
        <v>920</v>
      </c>
      <c r="I3317" s="355">
        <v>3.5625291633671324E-3</v>
      </c>
      <c r="J3317" s="355">
        <v>1.9361571540038763E-5</v>
      </c>
      <c r="K3317" s="355">
        <v>0</v>
      </c>
      <c r="M3317" s="364"/>
      <c r="N3317" s="364"/>
    </row>
    <row r="3318" spans="2:14" s="358" customFormat="1" x14ac:dyDescent="0.2">
      <c r="B3318" s="305">
        <v>41408.375694444447</v>
      </c>
      <c r="C3318" s="117" t="s">
        <v>555</v>
      </c>
      <c r="D3318" s="117" t="s">
        <v>542</v>
      </c>
      <c r="E3318" s="116"/>
      <c r="F3318" s="348">
        <v>114</v>
      </c>
      <c r="G3318" s="348">
        <v>352</v>
      </c>
      <c r="H3318" s="348">
        <v>40128</v>
      </c>
      <c r="I3318" s="355">
        <v>0.13978520843420919</v>
      </c>
      <c r="J3318" s="355">
        <v>3.9711706941536706E-4</v>
      </c>
      <c r="K3318" s="355">
        <v>0</v>
      </c>
      <c r="M3318" s="364"/>
      <c r="N3318" s="364"/>
    </row>
    <row r="3319" spans="2:14" s="358" customFormat="1" x14ac:dyDescent="0.2">
      <c r="B3319" s="305">
        <v>41411.451388888891</v>
      </c>
      <c r="C3319" s="117" t="s">
        <v>660</v>
      </c>
      <c r="D3319" s="117" t="s">
        <v>551</v>
      </c>
      <c r="E3319" s="116"/>
      <c r="F3319" s="348">
        <v>1</v>
      </c>
      <c r="G3319" s="348">
        <v>85</v>
      </c>
      <c r="H3319" s="348">
        <v>85</v>
      </c>
      <c r="I3319" s="355">
        <v>3.2914671618065894E-4</v>
      </c>
      <c r="J3319" s="355">
        <v>3.872314308007752E-6</v>
      </c>
      <c r="K3319" s="355">
        <v>0</v>
      </c>
      <c r="M3319" s="364"/>
      <c r="N3319" s="364"/>
    </row>
    <row r="3320" spans="2:14" s="358" customFormat="1" x14ac:dyDescent="0.2">
      <c r="B3320" s="305">
        <v>41410.576388888891</v>
      </c>
      <c r="C3320" s="117" t="s">
        <v>550</v>
      </c>
      <c r="D3320" s="117" t="s">
        <v>551</v>
      </c>
      <c r="E3320" s="116"/>
      <c r="F3320" s="348">
        <v>1</v>
      </c>
      <c r="G3320" s="348">
        <v>18</v>
      </c>
      <c r="H3320" s="348">
        <v>18</v>
      </c>
      <c r="I3320" s="355">
        <v>6.9701657544139542E-5</v>
      </c>
      <c r="J3320" s="355">
        <v>3.872314308007752E-6</v>
      </c>
      <c r="K3320" s="355">
        <v>0</v>
      </c>
      <c r="M3320" s="364"/>
      <c r="N3320" s="364"/>
    </row>
    <row r="3321" spans="2:14" s="358" customFormat="1" x14ac:dyDescent="0.2">
      <c r="B3321" s="305">
        <v>41413.395833333336</v>
      </c>
      <c r="C3321" s="117" t="s">
        <v>648</v>
      </c>
      <c r="D3321" s="117" t="s">
        <v>554</v>
      </c>
      <c r="E3321" s="116"/>
      <c r="F3321" s="348">
        <v>331</v>
      </c>
      <c r="G3321" s="348">
        <v>270</v>
      </c>
      <c r="H3321" s="348">
        <v>89370</v>
      </c>
      <c r="I3321" s="355">
        <v>0.7776951090574461</v>
      </c>
      <c r="J3321" s="355">
        <v>2.8803522557683189E-3</v>
      </c>
      <c r="K3321" s="355">
        <v>0</v>
      </c>
      <c r="M3321" s="364"/>
      <c r="N3321" s="364"/>
    </row>
    <row r="3322" spans="2:14" s="358" customFormat="1" x14ac:dyDescent="0.2">
      <c r="B3322" s="305">
        <v>41409.481944444444</v>
      </c>
      <c r="C3322" s="117" t="s">
        <v>550</v>
      </c>
      <c r="D3322" s="117" t="s">
        <v>551</v>
      </c>
      <c r="E3322" s="116"/>
      <c r="F3322" s="348">
        <v>52</v>
      </c>
      <c r="G3322" s="348">
        <v>91</v>
      </c>
      <c r="H3322" s="348">
        <v>4732</v>
      </c>
      <c r="I3322" s="355">
        <v>1.8323791305492686E-2</v>
      </c>
      <c r="J3322" s="355">
        <v>2.0136034401640313E-4</v>
      </c>
      <c r="K3322" s="355">
        <v>0</v>
      </c>
      <c r="M3322" s="364"/>
      <c r="N3322" s="364"/>
    </row>
    <row r="3323" spans="2:14" s="358" customFormat="1" x14ac:dyDescent="0.2">
      <c r="B3323" s="305">
        <v>41411.416666666664</v>
      </c>
      <c r="C3323" s="117" t="s">
        <v>565</v>
      </c>
      <c r="D3323" s="117" t="s">
        <v>542</v>
      </c>
      <c r="E3323" s="116"/>
      <c r="F3323" s="348">
        <v>1</v>
      </c>
      <c r="G3323" s="348">
        <v>45</v>
      </c>
      <c r="H3323" s="348">
        <v>45</v>
      </c>
      <c r="I3323" s="355">
        <v>1.5675673792711855E-4</v>
      </c>
      <c r="J3323" s="355">
        <v>3.4834830650470794E-6</v>
      </c>
      <c r="K3323" s="355">
        <v>0</v>
      </c>
      <c r="M3323" s="364"/>
      <c r="N3323" s="364"/>
    </row>
    <row r="3324" spans="2:14" s="358" customFormat="1" x14ac:dyDescent="0.2">
      <c r="B3324" s="305">
        <v>41413.570138888892</v>
      </c>
      <c r="C3324" s="117" t="s">
        <v>772</v>
      </c>
      <c r="D3324" s="117" t="s">
        <v>554</v>
      </c>
      <c r="E3324" s="116"/>
      <c r="F3324" s="348">
        <v>2</v>
      </c>
      <c r="G3324" s="348">
        <v>57</v>
      </c>
      <c r="H3324" s="348">
        <v>114</v>
      </c>
      <c r="I3324" s="355">
        <v>9.9202464398062944E-4</v>
      </c>
      <c r="J3324" s="355">
        <v>1.7403941122467181E-5</v>
      </c>
      <c r="K3324" s="355">
        <v>0</v>
      </c>
      <c r="M3324" s="364"/>
      <c r="N3324" s="364"/>
    </row>
    <row r="3325" spans="2:14" s="358" customFormat="1" x14ac:dyDescent="0.2">
      <c r="B3325" s="305">
        <v>41414.381944444445</v>
      </c>
      <c r="C3325" s="117" t="s">
        <v>726</v>
      </c>
      <c r="D3325" s="117" t="s">
        <v>554</v>
      </c>
      <c r="E3325" s="116"/>
      <c r="F3325" s="348">
        <v>5</v>
      </c>
      <c r="G3325" s="348">
        <v>50</v>
      </c>
      <c r="H3325" s="348">
        <v>250</v>
      </c>
      <c r="I3325" s="355">
        <v>2.1754926403083977E-3</v>
      </c>
      <c r="J3325" s="355">
        <v>4.3509852806167955E-5</v>
      </c>
      <c r="K3325" s="355">
        <v>0</v>
      </c>
      <c r="M3325" s="364"/>
      <c r="N3325" s="364"/>
    </row>
    <row r="3326" spans="2:14" s="358" customFormat="1" x14ac:dyDescent="0.2">
      <c r="B3326" s="305">
        <v>41414.381944444445</v>
      </c>
      <c r="C3326" s="117" t="s">
        <v>750</v>
      </c>
      <c r="D3326" s="117" t="s">
        <v>554</v>
      </c>
      <c r="E3326" s="116"/>
      <c r="F3326" s="348">
        <v>3</v>
      </c>
      <c r="G3326" s="348">
        <v>195</v>
      </c>
      <c r="H3326" s="348">
        <v>585</v>
      </c>
      <c r="I3326" s="355">
        <v>5.0906527783216513E-3</v>
      </c>
      <c r="J3326" s="355">
        <v>2.6105911683700774E-5</v>
      </c>
      <c r="K3326" s="355">
        <v>0</v>
      </c>
      <c r="M3326" s="364"/>
      <c r="N3326" s="364"/>
    </row>
    <row r="3327" spans="2:14" s="358" customFormat="1" x14ac:dyDescent="0.2">
      <c r="B3327" s="305">
        <v>41413.59375</v>
      </c>
      <c r="C3327" s="117" t="s">
        <v>722</v>
      </c>
      <c r="D3327" s="117" t="s">
        <v>542</v>
      </c>
      <c r="E3327" s="116"/>
      <c r="F3327" s="348">
        <v>5</v>
      </c>
      <c r="G3327" s="348">
        <v>70</v>
      </c>
      <c r="H3327" s="348">
        <v>350</v>
      </c>
      <c r="I3327" s="355">
        <v>1.2192190727664776E-3</v>
      </c>
      <c r="J3327" s="355">
        <v>1.7417415325235398E-5</v>
      </c>
      <c r="K3327" s="355">
        <v>0</v>
      </c>
      <c r="M3327" s="364"/>
      <c r="N3327" s="364"/>
    </row>
    <row r="3328" spans="2:14" s="358" customFormat="1" x14ac:dyDescent="0.2">
      <c r="B3328" s="305">
        <v>41414.380555555559</v>
      </c>
      <c r="C3328" s="117" t="s">
        <v>672</v>
      </c>
      <c r="D3328" s="117" t="s">
        <v>551</v>
      </c>
      <c r="E3328" s="116"/>
      <c r="F3328" s="348">
        <v>16</v>
      </c>
      <c r="G3328" s="348">
        <v>112</v>
      </c>
      <c r="H3328" s="348">
        <v>1792</v>
      </c>
      <c r="I3328" s="355">
        <v>6.9391872399498919E-3</v>
      </c>
      <c r="J3328" s="355">
        <v>6.1957028928124033E-5</v>
      </c>
      <c r="K3328" s="355">
        <v>0</v>
      </c>
      <c r="M3328" s="364"/>
      <c r="N3328" s="364"/>
    </row>
    <row r="3329" spans="2:14" s="358" customFormat="1" x14ac:dyDescent="0.2">
      <c r="B3329" s="305">
        <v>41413.4375</v>
      </c>
      <c r="C3329" s="117" t="s">
        <v>722</v>
      </c>
      <c r="D3329" s="117" t="s">
        <v>542</v>
      </c>
      <c r="E3329" s="116"/>
      <c r="F3329" s="348">
        <v>13</v>
      </c>
      <c r="G3329" s="348">
        <v>55</v>
      </c>
      <c r="H3329" s="348">
        <v>715</v>
      </c>
      <c r="I3329" s="355">
        <v>2.4906903915086617E-3</v>
      </c>
      <c r="J3329" s="355">
        <v>4.5285279845612033E-5</v>
      </c>
      <c r="K3329" s="355">
        <v>0</v>
      </c>
      <c r="M3329" s="364"/>
      <c r="N3329" s="364"/>
    </row>
    <row r="3330" spans="2:14" s="358" customFormat="1" x14ac:dyDescent="0.2">
      <c r="B3330" s="305">
        <v>41413.503472222219</v>
      </c>
      <c r="C3330" s="117" t="s">
        <v>722</v>
      </c>
      <c r="D3330" s="117" t="s">
        <v>542</v>
      </c>
      <c r="E3330" s="116"/>
      <c r="F3330" s="348">
        <v>5</v>
      </c>
      <c r="G3330" s="348">
        <v>45</v>
      </c>
      <c r="H3330" s="348">
        <v>225</v>
      </c>
      <c r="I3330" s="355">
        <v>7.837836896355928E-4</v>
      </c>
      <c r="J3330" s="355">
        <v>1.7417415325235398E-5</v>
      </c>
      <c r="K3330" s="355">
        <v>0</v>
      </c>
      <c r="M3330" s="364"/>
      <c r="N3330" s="364"/>
    </row>
    <row r="3331" spans="2:14" s="358" customFormat="1" x14ac:dyDescent="0.2">
      <c r="B3331" s="305">
        <v>41414.408333333333</v>
      </c>
      <c r="C3331" s="117" t="s">
        <v>649</v>
      </c>
      <c r="D3331" s="117" t="s">
        <v>551</v>
      </c>
      <c r="E3331" s="116"/>
      <c r="F3331" s="348">
        <v>11</v>
      </c>
      <c r="G3331" s="348">
        <v>187</v>
      </c>
      <c r="H3331" s="348">
        <v>2057</v>
      </c>
      <c r="I3331" s="355">
        <v>7.9653505315719474E-3</v>
      </c>
      <c r="J3331" s="355">
        <v>4.2595457388085273E-5</v>
      </c>
      <c r="K3331" s="355">
        <v>0</v>
      </c>
      <c r="M3331" s="364"/>
      <c r="N3331" s="364"/>
    </row>
    <row r="3332" spans="2:14" s="358" customFormat="1" x14ac:dyDescent="0.2">
      <c r="B3332" s="305">
        <v>41414.506944444445</v>
      </c>
      <c r="C3332" s="117" t="s">
        <v>641</v>
      </c>
      <c r="D3332" s="117" t="s">
        <v>551</v>
      </c>
      <c r="E3332" s="116"/>
      <c r="F3332" s="348">
        <v>23</v>
      </c>
      <c r="G3332" s="348">
        <v>170</v>
      </c>
      <c r="H3332" s="348">
        <v>3910</v>
      </c>
      <c r="I3332" s="355">
        <v>1.5140748944310311E-2</v>
      </c>
      <c r="J3332" s="355">
        <v>8.9063229084178301E-5</v>
      </c>
      <c r="K3332" s="355">
        <v>0</v>
      </c>
      <c r="M3332" s="364"/>
      <c r="N3332" s="364"/>
    </row>
    <row r="3333" spans="2:14" s="358" customFormat="1" x14ac:dyDescent="0.2">
      <c r="B3333" s="305">
        <v>41411.454861111109</v>
      </c>
      <c r="C3333" s="117" t="s">
        <v>659</v>
      </c>
      <c r="D3333" s="117" t="s">
        <v>551</v>
      </c>
      <c r="E3333" s="116"/>
      <c r="F3333" s="348">
        <v>3</v>
      </c>
      <c r="G3333" s="348">
        <v>5</v>
      </c>
      <c r="H3333" s="348">
        <v>15</v>
      </c>
      <c r="I3333" s="355">
        <v>5.8084714620116285E-5</v>
      </c>
      <c r="J3333" s="355">
        <v>1.1616942924023257E-5</v>
      </c>
      <c r="K3333" s="355">
        <v>0</v>
      </c>
      <c r="M3333" s="364"/>
      <c r="N3333" s="364"/>
    </row>
    <row r="3334" spans="2:14" s="358" customFormat="1" x14ac:dyDescent="0.2">
      <c r="B3334" s="305">
        <v>41414.364583333336</v>
      </c>
      <c r="C3334" s="117" t="s">
        <v>722</v>
      </c>
      <c r="D3334" s="117" t="s">
        <v>542</v>
      </c>
      <c r="E3334" s="116"/>
      <c r="F3334" s="348">
        <v>611</v>
      </c>
      <c r="G3334" s="348">
        <v>412</v>
      </c>
      <c r="H3334" s="348">
        <v>251732</v>
      </c>
      <c r="I3334" s="355">
        <v>0.87690415893043139</v>
      </c>
      <c r="J3334" s="355">
        <v>2.1284081527437656E-3</v>
      </c>
      <c r="K3334" s="355">
        <v>0</v>
      </c>
      <c r="M3334" s="364"/>
      <c r="N3334" s="364"/>
    </row>
    <row r="3335" spans="2:14" s="358" customFormat="1" x14ac:dyDescent="0.2">
      <c r="B3335" s="305">
        <v>41414.381944444445</v>
      </c>
      <c r="C3335" s="117" t="s">
        <v>667</v>
      </c>
      <c r="D3335" s="117" t="s">
        <v>554</v>
      </c>
      <c r="E3335" s="116"/>
      <c r="F3335" s="348">
        <v>81</v>
      </c>
      <c r="G3335" s="348">
        <v>234</v>
      </c>
      <c r="H3335" s="348">
        <v>18954</v>
      </c>
      <c r="I3335" s="355">
        <v>0.16493715001762149</v>
      </c>
      <c r="J3335" s="355">
        <v>7.0485961545992094E-4</v>
      </c>
      <c r="K3335" s="355">
        <v>0</v>
      </c>
      <c r="M3335" s="364"/>
      <c r="N3335" s="364"/>
    </row>
    <row r="3336" spans="2:14" s="358" customFormat="1" x14ac:dyDescent="0.2">
      <c r="B3336" s="305">
        <v>41415.380555555559</v>
      </c>
      <c r="C3336" s="117" t="s">
        <v>813</v>
      </c>
      <c r="D3336" s="117" t="s">
        <v>554</v>
      </c>
      <c r="E3336" s="116"/>
      <c r="F3336" s="348">
        <v>81</v>
      </c>
      <c r="G3336" s="348">
        <v>108</v>
      </c>
      <c r="H3336" s="348">
        <v>8748</v>
      </c>
      <c r="I3336" s="355">
        <v>7.6124838469671455E-2</v>
      </c>
      <c r="J3336" s="355">
        <v>7.0485961545992094E-4</v>
      </c>
      <c r="K3336" s="355">
        <v>0</v>
      </c>
      <c r="M3336" s="364"/>
      <c r="N3336" s="364"/>
    </row>
    <row r="3337" spans="2:14" s="358" customFormat="1" x14ac:dyDescent="0.2">
      <c r="B3337" s="305">
        <v>41415.46875</v>
      </c>
      <c r="C3337" s="117" t="s">
        <v>640</v>
      </c>
      <c r="D3337" s="117" t="s">
        <v>542</v>
      </c>
      <c r="E3337" s="116"/>
      <c r="F3337" s="348">
        <v>65</v>
      </c>
      <c r="G3337" s="348">
        <v>136</v>
      </c>
      <c r="H3337" s="348">
        <v>8840</v>
      </c>
      <c r="I3337" s="355">
        <v>3.0793990295016182E-2</v>
      </c>
      <c r="J3337" s="355">
        <v>2.2642639922806015E-4</v>
      </c>
      <c r="K3337" s="355">
        <v>0</v>
      </c>
      <c r="M3337" s="364"/>
      <c r="N3337" s="364"/>
    </row>
    <row r="3338" spans="2:14" s="358" customFormat="1" x14ac:dyDescent="0.2">
      <c r="B3338" s="305">
        <v>41415.53125</v>
      </c>
      <c r="C3338" s="117" t="s">
        <v>813</v>
      </c>
      <c r="D3338" s="117" t="s">
        <v>554</v>
      </c>
      <c r="E3338" s="116"/>
      <c r="F3338" s="348">
        <v>93</v>
      </c>
      <c r="G3338" s="348">
        <v>80</v>
      </c>
      <c r="H3338" s="348">
        <v>7440</v>
      </c>
      <c r="I3338" s="355">
        <v>6.4742660975577918E-2</v>
      </c>
      <c r="J3338" s="355">
        <v>8.0928326219472399E-4</v>
      </c>
      <c r="K3338" s="355">
        <v>0</v>
      </c>
      <c r="M3338" s="364"/>
      <c r="N3338" s="364"/>
    </row>
    <row r="3339" spans="2:14" s="358" customFormat="1" x14ac:dyDescent="0.2">
      <c r="B3339" s="305">
        <v>41416.388888888891</v>
      </c>
      <c r="C3339" s="117" t="s">
        <v>820</v>
      </c>
      <c r="D3339" s="117" t="s">
        <v>554</v>
      </c>
      <c r="E3339" s="116"/>
      <c r="F3339" s="348">
        <v>232</v>
      </c>
      <c r="G3339" s="348">
        <v>355</v>
      </c>
      <c r="H3339" s="348">
        <v>82360</v>
      </c>
      <c r="I3339" s="355">
        <v>0.71669429542319862</v>
      </c>
      <c r="J3339" s="355">
        <v>2.0188571702061931E-3</v>
      </c>
      <c r="K3339" s="355">
        <v>0</v>
      </c>
      <c r="M3339" s="364"/>
      <c r="N3339" s="364"/>
    </row>
    <row r="3340" spans="2:14" s="358" customFormat="1" x14ac:dyDescent="0.2">
      <c r="B3340" s="305">
        <v>41417.382638888892</v>
      </c>
      <c r="C3340" s="117" t="s">
        <v>621</v>
      </c>
      <c r="D3340" s="117" t="s">
        <v>554</v>
      </c>
      <c r="E3340" s="116"/>
      <c r="F3340" s="348">
        <v>248</v>
      </c>
      <c r="G3340" s="348">
        <v>301</v>
      </c>
      <c r="H3340" s="348">
        <v>74648</v>
      </c>
      <c r="I3340" s="355">
        <v>0.64958469845496514</v>
      </c>
      <c r="J3340" s="355">
        <v>2.1580886991859308E-3</v>
      </c>
      <c r="K3340" s="355">
        <v>0</v>
      </c>
      <c r="M3340" s="364"/>
      <c r="N3340" s="364"/>
    </row>
    <row r="3341" spans="2:14" s="358" customFormat="1" x14ac:dyDescent="0.2">
      <c r="B3341" s="305">
        <v>41415.414583333331</v>
      </c>
      <c r="C3341" s="117" t="s">
        <v>804</v>
      </c>
      <c r="D3341" s="117" t="s">
        <v>542</v>
      </c>
      <c r="E3341" s="116"/>
      <c r="F3341" s="348">
        <v>481</v>
      </c>
      <c r="G3341" s="348">
        <v>165</v>
      </c>
      <c r="H3341" s="348">
        <v>79365</v>
      </c>
      <c r="I3341" s="355">
        <v>0.27646663345746142</v>
      </c>
      <c r="J3341" s="355">
        <v>1.675555354287645E-3</v>
      </c>
      <c r="K3341" s="355">
        <v>0</v>
      </c>
      <c r="M3341" s="364"/>
      <c r="N3341" s="364"/>
    </row>
    <row r="3342" spans="2:14" s="358" customFormat="1" x14ac:dyDescent="0.2">
      <c r="B3342" s="305">
        <v>41415.375</v>
      </c>
      <c r="C3342" s="117" t="s">
        <v>703</v>
      </c>
      <c r="D3342" s="117" t="s">
        <v>551</v>
      </c>
      <c r="E3342" s="116"/>
      <c r="F3342" s="348">
        <v>3</v>
      </c>
      <c r="G3342" s="348">
        <v>425</v>
      </c>
      <c r="H3342" s="348">
        <v>1275</v>
      </c>
      <c r="I3342" s="355">
        <v>4.9372007427098841E-3</v>
      </c>
      <c r="J3342" s="355">
        <v>1.1616942924023257E-5</v>
      </c>
      <c r="K3342" s="355">
        <v>0</v>
      </c>
      <c r="M3342" s="364"/>
      <c r="N3342" s="364"/>
    </row>
    <row r="3343" spans="2:14" s="358" customFormat="1" x14ac:dyDescent="0.2">
      <c r="B3343" s="305">
        <v>41415.368055555555</v>
      </c>
      <c r="C3343" s="117" t="s">
        <v>672</v>
      </c>
      <c r="D3343" s="117" t="s">
        <v>551</v>
      </c>
      <c r="E3343" s="116"/>
      <c r="F3343" s="348">
        <v>3</v>
      </c>
      <c r="G3343" s="348">
        <v>230</v>
      </c>
      <c r="H3343" s="348">
        <v>690</v>
      </c>
      <c r="I3343" s="355">
        <v>2.6718968725253493E-3</v>
      </c>
      <c r="J3343" s="355">
        <v>1.1616942924023257E-5</v>
      </c>
      <c r="K3343" s="355">
        <v>0</v>
      </c>
      <c r="M3343" s="364"/>
      <c r="N3343" s="364"/>
    </row>
    <row r="3344" spans="2:14" s="358" customFormat="1" x14ac:dyDescent="0.2">
      <c r="B3344" s="305">
        <v>41416.381249999999</v>
      </c>
      <c r="C3344" s="117" t="s">
        <v>752</v>
      </c>
      <c r="D3344" s="117" t="s">
        <v>554</v>
      </c>
      <c r="E3344" s="116"/>
      <c r="F3344" s="348">
        <v>131</v>
      </c>
      <c r="G3344" s="348">
        <v>298.67175572519085</v>
      </c>
      <c r="H3344" s="348">
        <v>39126</v>
      </c>
      <c r="I3344" s="355">
        <v>0.34047330017882549</v>
      </c>
      <c r="J3344" s="355">
        <v>1.1399581435216004E-3</v>
      </c>
      <c r="K3344" s="355">
        <v>0</v>
      </c>
      <c r="M3344" s="364"/>
      <c r="N3344" s="364"/>
    </row>
    <row r="3345" spans="2:14" s="358" customFormat="1" x14ac:dyDescent="0.2">
      <c r="B3345" s="305">
        <v>41415.353472222225</v>
      </c>
      <c r="C3345" s="117" t="s">
        <v>707</v>
      </c>
      <c r="D3345" s="117" t="s">
        <v>554</v>
      </c>
      <c r="E3345" s="116"/>
      <c r="F3345" s="348">
        <v>37</v>
      </c>
      <c r="G3345" s="348">
        <v>67</v>
      </c>
      <c r="H3345" s="348">
        <v>2479</v>
      </c>
      <c r="I3345" s="355">
        <v>2.1572185021298072E-2</v>
      </c>
      <c r="J3345" s="355">
        <v>3.2197291076564288E-4</v>
      </c>
      <c r="K3345" s="355">
        <v>0</v>
      </c>
      <c r="M3345" s="364"/>
      <c r="N3345" s="364"/>
    </row>
    <row r="3346" spans="2:14" s="358" customFormat="1" x14ac:dyDescent="0.2">
      <c r="B3346" s="305">
        <v>41414.517361111109</v>
      </c>
      <c r="C3346" s="117" t="s">
        <v>726</v>
      </c>
      <c r="D3346" s="117" t="s">
        <v>554</v>
      </c>
      <c r="E3346" s="116"/>
      <c r="F3346" s="348">
        <v>30</v>
      </c>
      <c r="G3346" s="348">
        <v>52</v>
      </c>
      <c r="H3346" s="348">
        <v>1560</v>
      </c>
      <c r="I3346" s="355">
        <v>1.3575074075524402E-2</v>
      </c>
      <c r="J3346" s="355">
        <v>2.6105911683700774E-4</v>
      </c>
      <c r="K3346" s="355">
        <v>0</v>
      </c>
      <c r="M3346" s="364"/>
      <c r="N3346" s="364"/>
    </row>
    <row r="3347" spans="2:14" s="358" customFormat="1" x14ac:dyDescent="0.2">
      <c r="B3347" s="305">
        <v>41414.454861111109</v>
      </c>
      <c r="C3347" s="117" t="s">
        <v>707</v>
      </c>
      <c r="D3347" s="117" t="s">
        <v>554</v>
      </c>
      <c r="E3347" s="116"/>
      <c r="F3347" s="348">
        <v>16</v>
      </c>
      <c r="G3347" s="348">
        <v>51</v>
      </c>
      <c r="H3347" s="348">
        <v>816</v>
      </c>
      <c r="I3347" s="355">
        <v>7.1008079779666103E-3</v>
      </c>
      <c r="J3347" s="355">
        <v>1.3923152897973745E-4</v>
      </c>
      <c r="K3347" s="355">
        <v>0</v>
      </c>
      <c r="M3347" s="364"/>
      <c r="N3347" s="364"/>
    </row>
    <row r="3348" spans="2:14" s="358" customFormat="1" x14ac:dyDescent="0.2">
      <c r="B3348" s="305">
        <v>41415.361111111109</v>
      </c>
      <c r="C3348" s="117" t="s">
        <v>596</v>
      </c>
      <c r="D3348" s="117" t="s">
        <v>554</v>
      </c>
      <c r="E3348" s="116"/>
      <c r="F3348" s="348">
        <v>160</v>
      </c>
      <c r="G3348" s="348">
        <v>360</v>
      </c>
      <c r="H3348" s="348">
        <v>57600</v>
      </c>
      <c r="I3348" s="355">
        <v>0.50123350432705482</v>
      </c>
      <c r="J3348" s="355">
        <v>1.3923152897973746E-3</v>
      </c>
      <c r="K3348" s="355">
        <v>0</v>
      </c>
      <c r="M3348" s="364"/>
      <c r="N3348" s="364"/>
    </row>
    <row r="3349" spans="2:14" s="358" customFormat="1" x14ac:dyDescent="0.2">
      <c r="B3349" s="305">
        <v>41415.375</v>
      </c>
      <c r="C3349" s="117" t="s">
        <v>707</v>
      </c>
      <c r="D3349" s="117" t="s">
        <v>554</v>
      </c>
      <c r="E3349" s="116"/>
      <c r="F3349" s="348">
        <v>575</v>
      </c>
      <c r="G3349" s="348">
        <v>553.87826086956522</v>
      </c>
      <c r="H3349" s="348">
        <v>318480</v>
      </c>
      <c r="I3349" s="355">
        <v>2.771403584341674</v>
      </c>
      <c r="J3349" s="355">
        <v>5.0036330727093146E-3</v>
      </c>
      <c r="K3349" s="355">
        <v>0</v>
      </c>
      <c r="M3349" s="364"/>
      <c r="N3349" s="364"/>
    </row>
    <row r="3350" spans="2:14" s="358" customFormat="1" x14ac:dyDescent="0.2">
      <c r="B3350" s="305">
        <v>41415.375</v>
      </c>
      <c r="C3350" s="117" t="s">
        <v>562</v>
      </c>
      <c r="D3350" s="117" t="s">
        <v>554</v>
      </c>
      <c r="E3350" s="116"/>
      <c r="F3350" s="348">
        <v>45</v>
      </c>
      <c r="G3350" s="348">
        <v>285</v>
      </c>
      <c r="H3350" s="348">
        <v>12825</v>
      </c>
      <c r="I3350" s="355">
        <v>0.11160277244782081</v>
      </c>
      <c r="J3350" s="355">
        <v>3.9158867525551161E-4</v>
      </c>
      <c r="K3350" s="355">
        <v>0</v>
      </c>
      <c r="M3350" s="364"/>
      <c r="N3350" s="364"/>
    </row>
    <row r="3351" spans="2:14" s="358" customFormat="1" x14ac:dyDescent="0.2">
      <c r="B3351" s="305">
        <v>41415.378472222219</v>
      </c>
      <c r="C3351" s="117" t="s">
        <v>562</v>
      </c>
      <c r="D3351" s="117" t="s">
        <v>554</v>
      </c>
      <c r="E3351" s="116"/>
      <c r="F3351" s="348">
        <v>16</v>
      </c>
      <c r="G3351" s="348">
        <v>310</v>
      </c>
      <c r="H3351" s="348">
        <v>4960</v>
      </c>
      <c r="I3351" s="355">
        <v>4.3161773983718614E-2</v>
      </c>
      <c r="J3351" s="355">
        <v>1.3923152897973745E-4</v>
      </c>
      <c r="K3351" s="355">
        <v>0</v>
      </c>
      <c r="M3351" s="364"/>
      <c r="N3351" s="364"/>
    </row>
    <row r="3352" spans="2:14" s="358" customFormat="1" x14ac:dyDescent="0.2">
      <c r="B3352" s="305">
        <v>41415.378472222219</v>
      </c>
      <c r="C3352" s="117" t="s">
        <v>762</v>
      </c>
      <c r="D3352" s="117" t="s">
        <v>551</v>
      </c>
      <c r="E3352" s="116"/>
      <c r="F3352" s="348">
        <v>1</v>
      </c>
      <c r="G3352" s="348">
        <v>338</v>
      </c>
      <c r="H3352" s="348">
        <v>338</v>
      </c>
      <c r="I3352" s="355">
        <v>1.3088422361066203E-3</v>
      </c>
      <c r="J3352" s="355">
        <v>3.872314308007752E-6</v>
      </c>
      <c r="K3352" s="355">
        <v>0</v>
      </c>
      <c r="M3352" s="364"/>
      <c r="N3352" s="364"/>
    </row>
    <row r="3353" spans="2:14" s="358" customFormat="1" x14ac:dyDescent="0.2">
      <c r="B3353" s="305">
        <v>41417.381249999999</v>
      </c>
      <c r="C3353" s="117" t="s">
        <v>762</v>
      </c>
      <c r="D3353" s="117" t="s">
        <v>551</v>
      </c>
      <c r="E3353" s="116"/>
      <c r="F3353" s="348">
        <v>88</v>
      </c>
      <c r="G3353" s="348">
        <v>285</v>
      </c>
      <c r="H3353" s="348">
        <v>25080</v>
      </c>
      <c r="I3353" s="355">
        <v>9.7117642844834429E-2</v>
      </c>
      <c r="J3353" s="355">
        <v>3.4076365910468219E-4</v>
      </c>
      <c r="K3353" s="355">
        <v>0</v>
      </c>
      <c r="M3353" s="364"/>
      <c r="N3353" s="364"/>
    </row>
    <row r="3354" spans="2:14" s="358" customFormat="1" x14ac:dyDescent="0.2">
      <c r="B3354" s="305">
        <v>41416.569444444445</v>
      </c>
      <c r="C3354" s="117" t="s">
        <v>726</v>
      </c>
      <c r="D3354" s="117" t="s">
        <v>554</v>
      </c>
      <c r="E3354" s="116"/>
      <c r="F3354" s="348">
        <v>1</v>
      </c>
      <c r="G3354" s="348">
        <v>35</v>
      </c>
      <c r="H3354" s="348">
        <v>35</v>
      </c>
      <c r="I3354" s="355">
        <v>3.0456896964317572E-4</v>
      </c>
      <c r="J3354" s="355">
        <v>8.7019705612335906E-6</v>
      </c>
      <c r="K3354" s="355">
        <v>0</v>
      </c>
      <c r="M3354" s="364"/>
      <c r="N3354" s="364"/>
    </row>
    <row r="3355" spans="2:14" s="358" customFormat="1" x14ac:dyDescent="0.2">
      <c r="B3355" s="305">
        <v>41416.513888888891</v>
      </c>
      <c r="C3355" s="117" t="s">
        <v>726</v>
      </c>
      <c r="D3355" s="117" t="s">
        <v>554</v>
      </c>
      <c r="E3355" s="116"/>
      <c r="F3355" s="348">
        <v>5</v>
      </c>
      <c r="G3355" s="348">
        <v>55</v>
      </c>
      <c r="H3355" s="348">
        <v>275</v>
      </c>
      <c r="I3355" s="355">
        <v>2.3930419043392374E-3</v>
      </c>
      <c r="J3355" s="355">
        <v>4.3509852806167955E-5</v>
      </c>
      <c r="K3355" s="355">
        <v>0</v>
      </c>
      <c r="M3355" s="364"/>
      <c r="N3355" s="364"/>
    </row>
    <row r="3356" spans="2:14" s="358" customFormat="1" x14ac:dyDescent="0.2">
      <c r="B3356" s="305">
        <v>41416.416666666664</v>
      </c>
      <c r="C3356" s="117" t="s">
        <v>726</v>
      </c>
      <c r="D3356" s="117" t="s">
        <v>554</v>
      </c>
      <c r="E3356" s="116"/>
      <c r="F3356" s="348">
        <v>19</v>
      </c>
      <c r="G3356" s="348">
        <v>40</v>
      </c>
      <c r="H3356" s="348">
        <v>760</v>
      </c>
      <c r="I3356" s="355">
        <v>6.6134976265375296E-3</v>
      </c>
      <c r="J3356" s="355">
        <v>1.6533744066343824E-4</v>
      </c>
      <c r="K3356" s="355">
        <v>0</v>
      </c>
      <c r="M3356" s="364"/>
      <c r="N3356" s="364"/>
    </row>
    <row r="3357" spans="2:14" s="358" customFormat="1" x14ac:dyDescent="0.2">
      <c r="B3357" s="305">
        <v>41415.5625</v>
      </c>
      <c r="C3357" s="117" t="s">
        <v>637</v>
      </c>
      <c r="D3357" s="117" t="s">
        <v>554</v>
      </c>
      <c r="E3357" s="116"/>
      <c r="F3357" s="348">
        <v>1</v>
      </c>
      <c r="G3357" s="348">
        <v>45</v>
      </c>
      <c r="H3357" s="348">
        <v>45</v>
      </c>
      <c r="I3357" s="355">
        <v>3.9158867525551161E-4</v>
      </c>
      <c r="J3357" s="355">
        <v>8.7019705612335906E-6</v>
      </c>
      <c r="K3357" s="355">
        <v>0</v>
      </c>
      <c r="M3357" s="364"/>
      <c r="N3357" s="364"/>
    </row>
    <row r="3358" spans="2:14" s="358" customFormat="1" x14ac:dyDescent="0.2">
      <c r="B3358" s="305">
        <v>41415.373611111114</v>
      </c>
      <c r="C3358" s="117" t="s">
        <v>625</v>
      </c>
      <c r="D3358" s="117" t="s">
        <v>551</v>
      </c>
      <c r="E3358" s="116"/>
      <c r="F3358" s="348">
        <v>557</v>
      </c>
      <c r="G3358" s="348">
        <v>398</v>
      </c>
      <c r="H3358" s="348">
        <v>221686</v>
      </c>
      <c r="I3358" s="355">
        <v>0.85843786968500657</v>
      </c>
      <c r="J3358" s="355">
        <v>2.156879069560318E-3</v>
      </c>
      <c r="K3358" s="355">
        <v>0</v>
      </c>
      <c r="M3358" s="364"/>
      <c r="N3358" s="364"/>
    </row>
    <row r="3359" spans="2:14" s="358" customFormat="1" x14ac:dyDescent="0.2">
      <c r="B3359" s="305">
        <v>41416.430555555555</v>
      </c>
      <c r="C3359" s="117" t="s">
        <v>637</v>
      </c>
      <c r="D3359" s="117" t="s">
        <v>554</v>
      </c>
      <c r="E3359" s="116"/>
      <c r="F3359" s="348">
        <v>11</v>
      </c>
      <c r="G3359" s="348">
        <v>220</v>
      </c>
      <c r="H3359" s="348">
        <v>2420</v>
      </c>
      <c r="I3359" s="355">
        <v>2.1058768758185291E-2</v>
      </c>
      <c r="J3359" s="355">
        <v>9.5721676173569502E-5</v>
      </c>
      <c r="K3359" s="355">
        <v>0</v>
      </c>
      <c r="M3359" s="364"/>
      <c r="N3359" s="364"/>
    </row>
    <row r="3360" spans="2:14" s="358" customFormat="1" x14ac:dyDescent="0.2">
      <c r="B3360" s="305">
        <v>41416.375</v>
      </c>
      <c r="C3360" s="117" t="s">
        <v>637</v>
      </c>
      <c r="D3360" s="117" t="s">
        <v>554</v>
      </c>
      <c r="E3360" s="116"/>
      <c r="F3360" s="348">
        <v>66</v>
      </c>
      <c r="G3360" s="348">
        <v>60</v>
      </c>
      <c r="H3360" s="348">
        <v>3960</v>
      </c>
      <c r="I3360" s="355">
        <v>3.4459803422485023E-2</v>
      </c>
      <c r="J3360" s="355">
        <v>5.7433005704141701E-4</v>
      </c>
      <c r="K3360" s="355">
        <v>0</v>
      </c>
      <c r="M3360" s="364"/>
      <c r="N3360" s="364"/>
    </row>
    <row r="3361" spans="2:14" s="358" customFormat="1" x14ac:dyDescent="0.2">
      <c r="B3361" s="305">
        <v>41416.402777777781</v>
      </c>
      <c r="C3361" s="117" t="s">
        <v>829</v>
      </c>
      <c r="D3361" s="117" t="s">
        <v>554</v>
      </c>
      <c r="E3361" s="116"/>
      <c r="F3361" s="348">
        <v>24</v>
      </c>
      <c r="G3361" s="348">
        <v>200</v>
      </c>
      <c r="H3361" s="348">
        <v>4800</v>
      </c>
      <c r="I3361" s="355">
        <v>4.1769458693921235E-2</v>
      </c>
      <c r="J3361" s="355">
        <v>2.0884729346960619E-4</v>
      </c>
      <c r="K3361" s="355">
        <v>0</v>
      </c>
      <c r="M3361" s="364"/>
      <c r="N3361" s="364"/>
    </row>
    <row r="3362" spans="2:14" s="358" customFormat="1" x14ac:dyDescent="0.2">
      <c r="B3362" s="305">
        <v>41416.368055555555</v>
      </c>
      <c r="C3362" s="117" t="s">
        <v>569</v>
      </c>
      <c r="D3362" s="117" t="s">
        <v>551</v>
      </c>
      <c r="E3362" s="116"/>
      <c r="F3362" s="348">
        <v>41</v>
      </c>
      <c r="G3362" s="348">
        <v>367</v>
      </c>
      <c r="H3362" s="348">
        <v>15047</v>
      </c>
      <c r="I3362" s="355">
        <v>5.8266713392592651E-2</v>
      </c>
      <c r="J3362" s="355">
        <v>1.5876488662831784E-4</v>
      </c>
      <c r="K3362" s="355">
        <v>0</v>
      </c>
      <c r="M3362" s="364"/>
      <c r="N3362" s="364"/>
    </row>
    <row r="3363" spans="2:14" s="358" customFormat="1" x14ac:dyDescent="0.2">
      <c r="B3363" s="305">
        <v>41416.375</v>
      </c>
      <c r="C3363" s="117" t="s">
        <v>598</v>
      </c>
      <c r="D3363" s="117" t="s">
        <v>551</v>
      </c>
      <c r="E3363" s="116"/>
      <c r="F3363" s="348">
        <v>50</v>
      </c>
      <c r="G3363" s="348">
        <v>204</v>
      </c>
      <c r="H3363" s="348">
        <v>10200</v>
      </c>
      <c r="I3363" s="355">
        <v>3.9497605941679073E-2</v>
      </c>
      <c r="J3363" s="355">
        <v>1.9361571540038762E-4</v>
      </c>
      <c r="K3363" s="355">
        <v>0</v>
      </c>
      <c r="M3363" s="364"/>
      <c r="N3363" s="364"/>
    </row>
    <row r="3364" spans="2:14" s="358" customFormat="1" x14ac:dyDescent="0.2">
      <c r="B3364" s="305">
        <v>41416.392361111109</v>
      </c>
      <c r="C3364" s="117" t="s">
        <v>785</v>
      </c>
      <c r="D3364" s="117" t="s">
        <v>542</v>
      </c>
      <c r="E3364" s="116"/>
      <c r="F3364" s="348">
        <v>88</v>
      </c>
      <c r="G3364" s="348">
        <v>101</v>
      </c>
      <c r="H3364" s="348">
        <v>8888</v>
      </c>
      <c r="I3364" s="355">
        <v>3.096119748213844E-2</v>
      </c>
      <c r="J3364" s="355">
        <v>3.0654650972414298E-4</v>
      </c>
      <c r="K3364" s="355">
        <v>0</v>
      </c>
      <c r="M3364" s="364"/>
      <c r="N3364" s="364"/>
    </row>
    <row r="3365" spans="2:14" s="358" customFormat="1" x14ac:dyDescent="0.2">
      <c r="B3365" s="305">
        <v>41416.5</v>
      </c>
      <c r="C3365" s="117" t="s">
        <v>771</v>
      </c>
      <c r="D3365" s="117" t="s">
        <v>554</v>
      </c>
      <c r="E3365" s="116"/>
      <c r="F3365" s="348">
        <v>55</v>
      </c>
      <c r="G3365" s="348">
        <v>117</v>
      </c>
      <c r="H3365" s="348">
        <v>6435</v>
      </c>
      <c r="I3365" s="355">
        <v>5.5997180561538164E-2</v>
      </c>
      <c r="J3365" s="355">
        <v>4.7860838086784751E-4</v>
      </c>
      <c r="K3365" s="355">
        <v>0</v>
      </c>
      <c r="M3365" s="364"/>
      <c r="N3365" s="364"/>
    </row>
    <row r="3366" spans="2:14" s="358" customFormat="1" x14ac:dyDescent="0.2">
      <c r="B3366" s="305">
        <v>41416.395833333336</v>
      </c>
      <c r="C3366" s="117" t="s">
        <v>703</v>
      </c>
      <c r="D3366" s="117" t="s">
        <v>551</v>
      </c>
      <c r="E3366" s="116"/>
      <c r="F3366" s="348">
        <v>2</v>
      </c>
      <c r="G3366" s="348">
        <v>115</v>
      </c>
      <c r="H3366" s="348">
        <v>230</v>
      </c>
      <c r="I3366" s="355">
        <v>8.9063229084178309E-4</v>
      </c>
      <c r="J3366" s="355">
        <v>7.7446286160155041E-6</v>
      </c>
      <c r="K3366" s="355">
        <v>0</v>
      </c>
      <c r="M3366" s="364"/>
      <c r="N3366" s="364"/>
    </row>
    <row r="3367" spans="2:14" s="358" customFormat="1" x14ac:dyDescent="0.2">
      <c r="B3367" s="305">
        <v>41416.375</v>
      </c>
      <c r="C3367" s="117" t="s">
        <v>641</v>
      </c>
      <c r="D3367" s="117" t="s">
        <v>551</v>
      </c>
      <c r="E3367" s="116"/>
      <c r="F3367" s="348">
        <v>148</v>
      </c>
      <c r="G3367" s="348">
        <v>490</v>
      </c>
      <c r="H3367" s="348">
        <v>72520</v>
      </c>
      <c r="I3367" s="355">
        <v>0.2808202336167222</v>
      </c>
      <c r="J3367" s="355">
        <v>5.731025175851473E-4</v>
      </c>
      <c r="K3367" s="355">
        <v>0</v>
      </c>
      <c r="M3367" s="364"/>
      <c r="N3367" s="364"/>
    </row>
    <row r="3368" spans="2:14" s="358" customFormat="1" x14ac:dyDescent="0.2">
      <c r="B3368" s="305">
        <v>41417.402777777781</v>
      </c>
      <c r="C3368" s="117" t="s">
        <v>592</v>
      </c>
      <c r="D3368" s="117" t="s">
        <v>554</v>
      </c>
      <c r="E3368" s="116"/>
      <c r="F3368" s="348">
        <v>79</v>
      </c>
      <c r="G3368" s="348">
        <v>338</v>
      </c>
      <c r="H3368" s="348">
        <v>26702</v>
      </c>
      <c r="I3368" s="355">
        <v>0.23236001792605934</v>
      </c>
      <c r="J3368" s="355">
        <v>6.8745567433745373E-4</v>
      </c>
      <c r="K3368" s="355">
        <v>0</v>
      </c>
      <c r="M3368" s="364"/>
      <c r="N3368" s="364"/>
    </row>
    <row r="3369" spans="2:14" s="358" customFormat="1" x14ac:dyDescent="0.2">
      <c r="B3369" s="305">
        <v>41416.336805555555</v>
      </c>
      <c r="C3369" s="117" t="s">
        <v>611</v>
      </c>
      <c r="D3369" s="117" t="s">
        <v>551</v>
      </c>
      <c r="E3369" s="116"/>
      <c r="F3369" s="348">
        <v>39</v>
      </c>
      <c r="G3369" s="348">
        <v>125</v>
      </c>
      <c r="H3369" s="348">
        <v>4875</v>
      </c>
      <c r="I3369" s="355">
        <v>1.8877532251537793E-2</v>
      </c>
      <c r="J3369" s="355">
        <v>1.5102025801230233E-4</v>
      </c>
      <c r="K3369" s="355">
        <v>0</v>
      </c>
      <c r="M3369" s="364"/>
      <c r="N3369" s="364"/>
    </row>
    <row r="3370" spans="2:14" s="358" customFormat="1" x14ac:dyDescent="0.2">
      <c r="B3370" s="305">
        <v>41417.381944444445</v>
      </c>
      <c r="C3370" s="117" t="s">
        <v>688</v>
      </c>
      <c r="D3370" s="117" t="s">
        <v>554</v>
      </c>
      <c r="E3370" s="116"/>
      <c r="F3370" s="348">
        <v>39</v>
      </c>
      <c r="G3370" s="348">
        <v>240</v>
      </c>
      <c r="H3370" s="348">
        <v>9360</v>
      </c>
      <c r="I3370" s="355">
        <v>8.145044445314642E-2</v>
      </c>
      <c r="J3370" s="355">
        <v>3.3937685188811009E-4</v>
      </c>
      <c r="K3370" s="355">
        <v>0</v>
      </c>
      <c r="M3370" s="364"/>
      <c r="N3370" s="364"/>
    </row>
    <row r="3371" spans="2:14" s="358" customFormat="1" x14ac:dyDescent="0.2">
      <c r="B3371" s="305">
        <v>41416.590277777781</v>
      </c>
      <c r="C3371" s="117" t="s">
        <v>668</v>
      </c>
      <c r="D3371" s="117" t="s">
        <v>554</v>
      </c>
      <c r="E3371" s="116"/>
      <c r="F3371" s="348">
        <v>1</v>
      </c>
      <c r="G3371" s="348">
        <v>20</v>
      </c>
      <c r="H3371" s="348">
        <v>20</v>
      </c>
      <c r="I3371" s="355">
        <v>1.7403941122467182E-4</v>
      </c>
      <c r="J3371" s="355">
        <v>8.7019705612335906E-6</v>
      </c>
      <c r="K3371" s="355">
        <v>0</v>
      </c>
      <c r="M3371" s="364"/>
      <c r="N3371" s="364"/>
    </row>
    <row r="3372" spans="2:14" s="358" customFormat="1" x14ac:dyDescent="0.2">
      <c r="B3372" s="305">
        <v>41411.354166666664</v>
      </c>
      <c r="C3372" s="117" t="s">
        <v>661</v>
      </c>
      <c r="D3372" s="117" t="s">
        <v>554</v>
      </c>
      <c r="E3372" s="116"/>
      <c r="F3372" s="348">
        <v>1</v>
      </c>
      <c r="G3372" s="348">
        <v>290</v>
      </c>
      <c r="H3372" s="348">
        <v>290</v>
      </c>
      <c r="I3372" s="355">
        <v>2.5235714627577415E-3</v>
      </c>
      <c r="J3372" s="355">
        <v>8.7019705612335906E-6</v>
      </c>
      <c r="K3372" s="355">
        <v>0</v>
      </c>
      <c r="M3372" s="364"/>
      <c r="N3372" s="364"/>
    </row>
    <row r="3373" spans="2:14" s="358" customFormat="1" x14ac:dyDescent="0.2">
      <c r="B3373" s="305">
        <v>41418.375</v>
      </c>
      <c r="C3373" s="117" t="s">
        <v>714</v>
      </c>
      <c r="D3373" s="117" t="s">
        <v>554</v>
      </c>
      <c r="E3373" s="116"/>
      <c r="F3373" s="348">
        <v>72</v>
      </c>
      <c r="G3373" s="348">
        <v>255</v>
      </c>
      <c r="H3373" s="348">
        <v>18360</v>
      </c>
      <c r="I3373" s="355">
        <v>0.15976817950424874</v>
      </c>
      <c r="J3373" s="355">
        <v>6.2654188040881854E-4</v>
      </c>
      <c r="K3373" s="355">
        <v>0</v>
      </c>
      <c r="M3373" s="364"/>
      <c r="N3373" s="364"/>
    </row>
    <row r="3374" spans="2:14" s="358" customFormat="1" x14ac:dyDescent="0.2">
      <c r="B3374" s="305">
        <v>41416.555555555555</v>
      </c>
      <c r="C3374" s="117" t="s">
        <v>625</v>
      </c>
      <c r="D3374" s="117" t="s">
        <v>551</v>
      </c>
      <c r="E3374" s="116"/>
      <c r="F3374" s="348">
        <v>7</v>
      </c>
      <c r="G3374" s="348">
        <v>80</v>
      </c>
      <c r="H3374" s="348">
        <v>560</v>
      </c>
      <c r="I3374" s="355">
        <v>2.1684960124843415E-3</v>
      </c>
      <c r="J3374" s="355">
        <v>2.7106200156054265E-5</v>
      </c>
      <c r="K3374" s="355">
        <v>0</v>
      </c>
      <c r="M3374" s="364"/>
      <c r="N3374" s="364"/>
    </row>
    <row r="3375" spans="2:14" s="358" customFormat="1" x14ac:dyDescent="0.2">
      <c r="B3375" s="305">
        <v>41416.357638888891</v>
      </c>
      <c r="C3375" s="117" t="s">
        <v>625</v>
      </c>
      <c r="D3375" s="117" t="s">
        <v>551</v>
      </c>
      <c r="E3375" s="116"/>
      <c r="F3375" s="348">
        <v>3</v>
      </c>
      <c r="G3375" s="348">
        <v>370</v>
      </c>
      <c r="H3375" s="348">
        <v>1110</v>
      </c>
      <c r="I3375" s="355">
        <v>4.2982688818886047E-3</v>
      </c>
      <c r="J3375" s="355">
        <v>1.1616942924023257E-5</v>
      </c>
      <c r="K3375" s="355">
        <v>0</v>
      </c>
      <c r="M3375" s="364"/>
      <c r="N3375" s="364"/>
    </row>
    <row r="3376" spans="2:14" s="358" customFormat="1" x14ac:dyDescent="0.2">
      <c r="B3376" s="305">
        <v>41416.402777777781</v>
      </c>
      <c r="C3376" s="117" t="s">
        <v>657</v>
      </c>
      <c r="D3376" s="117" t="s">
        <v>551</v>
      </c>
      <c r="E3376" s="116"/>
      <c r="F3376" s="348">
        <v>55</v>
      </c>
      <c r="G3376" s="348">
        <v>215</v>
      </c>
      <c r="H3376" s="348">
        <v>11825</v>
      </c>
      <c r="I3376" s="355">
        <v>4.5790116692191671E-2</v>
      </c>
      <c r="J3376" s="355">
        <v>2.1297728694042638E-4</v>
      </c>
      <c r="K3376" s="355">
        <v>0</v>
      </c>
      <c r="M3376" s="364"/>
      <c r="N3376" s="364"/>
    </row>
    <row r="3377" spans="2:14" s="358" customFormat="1" x14ac:dyDescent="0.2">
      <c r="B3377" s="305">
        <v>41410.359722222223</v>
      </c>
      <c r="C3377" s="117" t="s">
        <v>569</v>
      </c>
      <c r="D3377" s="117" t="s">
        <v>551</v>
      </c>
      <c r="E3377" s="116"/>
      <c r="F3377" s="348">
        <v>9</v>
      </c>
      <c r="G3377" s="348">
        <v>297</v>
      </c>
      <c r="H3377" s="348">
        <v>2673</v>
      </c>
      <c r="I3377" s="355">
        <v>1.0350696145304723E-2</v>
      </c>
      <c r="J3377" s="355">
        <v>3.4850828772069771E-5</v>
      </c>
      <c r="K3377" s="355">
        <v>0</v>
      </c>
      <c r="M3377" s="364"/>
      <c r="N3377" s="364"/>
    </row>
    <row r="3378" spans="2:14" s="358" customFormat="1" x14ac:dyDescent="0.2">
      <c r="B3378" s="305">
        <v>41410.458333333336</v>
      </c>
      <c r="C3378" s="117" t="s">
        <v>550</v>
      </c>
      <c r="D3378" s="117" t="s">
        <v>551</v>
      </c>
      <c r="E3378" s="116"/>
      <c r="F3378" s="348">
        <v>1</v>
      </c>
      <c r="G3378" s="348">
        <v>70</v>
      </c>
      <c r="H3378" s="348">
        <v>70</v>
      </c>
      <c r="I3378" s="355">
        <v>2.7106200156054268E-4</v>
      </c>
      <c r="J3378" s="355">
        <v>3.872314308007752E-6</v>
      </c>
      <c r="K3378" s="355">
        <v>0</v>
      </c>
      <c r="M3378" s="364"/>
      <c r="N3378" s="364"/>
    </row>
    <row r="3379" spans="2:14" s="358" customFormat="1" x14ac:dyDescent="0.2">
      <c r="B3379" s="305">
        <v>41415.427083333336</v>
      </c>
      <c r="C3379" s="117" t="s">
        <v>568</v>
      </c>
      <c r="D3379" s="117" t="s">
        <v>554</v>
      </c>
      <c r="E3379" s="116"/>
      <c r="F3379" s="348">
        <v>1</v>
      </c>
      <c r="G3379" s="348">
        <v>335</v>
      </c>
      <c r="H3379" s="348">
        <v>335</v>
      </c>
      <c r="I3379" s="355">
        <v>2.9151601380132531E-3</v>
      </c>
      <c r="J3379" s="355">
        <v>8.7019705612335906E-6</v>
      </c>
      <c r="K3379" s="355">
        <v>0</v>
      </c>
      <c r="M3379" s="364"/>
      <c r="N3379" s="364"/>
    </row>
    <row r="3380" spans="2:14" s="358" customFormat="1" x14ac:dyDescent="0.2">
      <c r="B3380" s="305">
        <v>41415.361111111109</v>
      </c>
      <c r="C3380" s="117" t="s">
        <v>660</v>
      </c>
      <c r="D3380" s="117" t="s">
        <v>551</v>
      </c>
      <c r="E3380" s="116"/>
      <c r="F3380" s="348">
        <v>38</v>
      </c>
      <c r="G3380" s="348">
        <v>275</v>
      </c>
      <c r="H3380" s="348">
        <v>10450</v>
      </c>
      <c r="I3380" s="355">
        <v>4.046568451868101E-2</v>
      </c>
      <c r="J3380" s="355">
        <v>1.4714794370429459E-4</v>
      </c>
      <c r="K3380" s="355">
        <v>0</v>
      </c>
      <c r="M3380" s="364"/>
      <c r="N3380" s="364"/>
    </row>
    <row r="3381" spans="2:14" s="358" customFormat="1" x14ac:dyDescent="0.2">
      <c r="B3381" s="305">
        <v>41416.354166666664</v>
      </c>
      <c r="C3381" s="117" t="s">
        <v>728</v>
      </c>
      <c r="D3381" s="117" t="s">
        <v>554</v>
      </c>
      <c r="E3381" s="116"/>
      <c r="F3381" s="348">
        <v>138</v>
      </c>
      <c r="G3381" s="348">
        <v>365</v>
      </c>
      <c r="H3381" s="348">
        <v>50370</v>
      </c>
      <c r="I3381" s="355">
        <v>0.43831825716933598</v>
      </c>
      <c r="J3381" s="355">
        <v>1.2008719374502356E-3</v>
      </c>
      <c r="K3381" s="355">
        <v>0</v>
      </c>
      <c r="M3381" s="364"/>
      <c r="N3381" s="364"/>
    </row>
    <row r="3382" spans="2:14" s="358" customFormat="1" x14ac:dyDescent="0.2">
      <c r="B3382" s="305">
        <v>41417.465277777781</v>
      </c>
      <c r="C3382" s="117" t="s">
        <v>757</v>
      </c>
      <c r="D3382" s="117" t="s">
        <v>542</v>
      </c>
      <c r="E3382" s="116"/>
      <c r="F3382" s="348">
        <v>78</v>
      </c>
      <c r="G3382" s="348">
        <v>115</v>
      </c>
      <c r="H3382" s="348">
        <v>8970</v>
      </c>
      <c r="I3382" s="355">
        <v>3.1246843093472303E-2</v>
      </c>
      <c r="J3382" s="355">
        <v>2.7171167907367219E-4</v>
      </c>
      <c r="K3382" s="355">
        <v>0</v>
      </c>
      <c r="M3382" s="364"/>
      <c r="N3382" s="364"/>
    </row>
    <row r="3383" spans="2:14" s="358" customFormat="1" x14ac:dyDescent="0.2">
      <c r="B3383" s="305">
        <v>41418.380555555559</v>
      </c>
      <c r="C3383" s="117" t="s">
        <v>631</v>
      </c>
      <c r="D3383" s="117" t="s">
        <v>542</v>
      </c>
      <c r="E3383" s="116"/>
      <c r="F3383" s="348">
        <v>283</v>
      </c>
      <c r="G3383" s="348">
        <v>217</v>
      </c>
      <c r="H3383" s="348">
        <v>61411</v>
      </c>
      <c r="I3383" s="355">
        <v>0.21392417850760617</v>
      </c>
      <c r="J3383" s="355">
        <v>9.8582570740832339E-4</v>
      </c>
      <c r="K3383" s="355">
        <v>0</v>
      </c>
      <c r="M3383" s="364"/>
      <c r="N3383" s="364"/>
    </row>
    <row r="3384" spans="2:14" s="358" customFormat="1" x14ac:dyDescent="0.2">
      <c r="B3384" s="305">
        <v>41418.381944444445</v>
      </c>
      <c r="C3384" s="117" t="s">
        <v>641</v>
      </c>
      <c r="D3384" s="117" t="s">
        <v>551</v>
      </c>
      <c r="E3384" s="116"/>
      <c r="F3384" s="348">
        <v>64</v>
      </c>
      <c r="G3384" s="348">
        <v>196.1875</v>
      </c>
      <c r="H3384" s="348">
        <v>12556</v>
      </c>
      <c r="I3384" s="355">
        <v>4.8620778451345339E-2</v>
      </c>
      <c r="J3384" s="355">
        <v>2.4782811571249613E-4</v>
      </c>
      <c r="K3384" s="355">
        <v>0</v>
      </c>
      <c r="M3384" s="364"/>
      <c r="N3384" s="364"/>
    </row>
    <row r="3385" spans="2:14" s="358" customFormat="1" x14ac:dyDescent="0.2">
      <c r="B3385" s="305">
        <v>41418.395833333336</v>
      </c>
      <c r="C3385" s="117" t="s">
        <v>672</v>
      </c>
      <c r="D3385" s="117" t="s">
        <v>551</v>
      </c>
      <c r="E3385" s="116"/>
      <c r="F3385" s="348">
        <v>7</v>
      </c>
      <c r="G3385" s="348">
        <v>120</v>
      </c>
      <c r="H3385" s="348">
        <v>840</v>
      </c>
      <c r="I3385" s="355">
        <v>3.2527440187265118E-3</v>
      </c>
      <c r="J3385" s="355">
        <v>2.7106200156054265E-5</v>
      </c>
      <c r="K3385" s="355">
        <v>0</v>
      </c>
      <c r="M3385" s="364"/>
      <c r="N3385" s="364"/>
    </row>
    <row r="3386" spans="2:14" s="358" customFormat="1" x14ac:dyDescent="0.2">
      <c r="B3386" s="305">
        <v>41418.513888888891</v>
      </c>
      <c r="C3386" s="117" t="s">
        <v>672</v>
      </c>
      <c r="D3386" s="117" t="s">
        <v>551</v>
      </c>
      <c r="E3386" s="116"/>
      <c r="F3386" s="348">
        <v>1</v>
      </c>
      <c r="G3386" s="348">
        <v>80</v>
      </c>
      <c r="H3386" s="348">
        <v>80</v>
      </c>
      <c r="I3386" s="355">
        <v>3.097851446406202E-4</v>
      </c>
      <c r="J3386" s="355">
        <v>3.872314308007752E-6</v>
      </c>
      <c r="K3386" s="355">
        <v>0</v>
      </c>
      <c r="M3386" s="364"/>
      <c r="N3386" s="364"/>
    </row>
    <row r="3387" spans="2:14" s="358" customFormat="1" x14ac:dyDescent="0.2">
      <c r="B3387" s="305">
        <v>41418.395833333336</v>
      </c>
      <c r="C3387" s="117" t="s">
        <v>752</v>
      </c>
      <c r="D3387" s="117" t="s">
        <v>554</v>
      </c>
      <c r="E3387" s="116"/>
      <c r="F3387" s="348">
        <v>40</v>
      </c>
      <c r="G3387" s="348">
        <v>235</v>
      </c>
      <c r="H3387" s="348">
        <v>9400</v>
      </c>
      <c r="I3387" s="355">
        <v>8.1798523275595753E-2</v>
      </c>
      <c r="J3387" s="355">
        <v>3.4807882244934364E-4</v>
      </c>
      <c r="K3387" s="355">
        <v>0</v>
      </c>
      <c r="M3387" s="364"/>
      <c r="N3387" s="364"/>
    </row>
    <row r="3388" spans="2:14" s="358" customFormat="1" x14ac:dyDescent="0.2">
      <c r="B3388" s="305">
        <v>41418.381944444445</v>
      </c>
      <c r="C3388" s="117" t="s">
        <v>598</v>
      </c>
      <c r="D3388" s="117" t="s">
        <v>551</v>
      </c>
      <c r="E3388" s="116"/>
      <c r="F3388" s="348">
        <v>22</v>
      </c>
      <c r="G3388" s="348">
        <v>265</v>
      </c>
      <c r="H3388" s="348">
        <v>5830</v>
      </c>
      <c r="I3388" s="355">
        <v>2.2575592415685197E-2</v>
      </c>
      <c r="J3388" s="355">
        <v>8.5190914776170546E-5</v>
      </c>
      <c r="K3388" s="355">
        <v>0</v>
      </c>
      <c r="M3388" s="364"/>
      <c r="N3388" s="364"/>
    </row>
    <row r="3389" spans="2:14" s="358" customFormat="1" x14ac:dyDescent="0.2">
      <c r="B3389" s="305">
        <v>41418.375</v>
      </c>
      <c r="C3389" s="117" t="s">
        <v>703</v>
      </c>
      <c r="D3389" s="117" t="s">
        <v>551</v>
      </c>
      <c r="E3389" s="116"/>
      <c r="F3389" s="348">
        <v>4</v>
      </c>
      <c r="G3389" s="348">
        <v>405</v>
      </c>
      <c r="H3389" s="348">
        <v>1620</v>
      </c>
      <c r="I3389" s="355">
        <v>6.2731491789725586E-3</v>
      </c>
      <c r="J3389" s="355">
        <v>1.5489257232031008E-5</v>
      </c>
      <c r="K3389" s="355">
        <v>0</v>
      </c>
      <c r="M3389" s="364"/>
      <c r="N3389" s="364"/>
    </row>
    <row r="3390" spans="2:14" s="358" customFormat="1" x14ac:dyDescent="0.2">
      <c r="B3390" s="305">
        <v>41418.40625</v>
      </c>
      <c r="C3390" s="117" t="s">
        <v>637</v>
      </c>
      <c r="D3390" s="117" t="s">
        <v>554</v>
      </c>
      <c r="E3390" s="116"/>
      <c r="F3390" s="348">
        <v>34</v>
      </c>
      <c r="G3390" s="348">
        <v>26</v>
      </c>
      <c r="H3390" s="348">
        <v>884</v>
      </c>
      <c r="I3390" s="355">
        <v>7.6925419761304948E-3</v>
      </c>
      <c r="J3390" s="355">
        <v>2.9586699908194211E-4</v>
      </c>
      <c r="K3390" s="355">
        <v>0</v>
      </c>
      <c r="M3390" s="364"/>
      <c r="N3390" s="364"/>
    </row>
    <row r="3391" spans="2:14" s="358" customFormat="1" x14ac:dyDescent="0.2">
      <c r="B3391" s="305">
        <v>41418.375</v>
      </c>
      <c r="C3391" s="117" t="s">
        <v>769</v>
      </c>
      <c r="D3391" s="117" t="s">
        <v>542</v>
      </c>
      <c r="E3391" s="116"/>
      <c r="F3391" s="348">
        <v>53</v>
      </c>
      <c r="G3391" s="348">
        <v>205</v>
      </c>
      <c r="H3391" s="348">
        <v>10865</v>
      </c>
      <c r="I3391" s="355">
        <v>3.7848043501736518E-2</v>
      </c>
      <c r="J3391" s="355">
        <v>1.846246024474952E-4</v>
      </c>
      <c r="K3391" s="355">
        <v>0</v>
      </c>
      <c r="M3391" s="364"/>
      <c r="N3391" s="364"/>
    </row>
    <row r="3392" spans="2:14" s="358" customFormat="1" x14ac:dyDescent="0.2">
      <c r="B3392" s="305">
        <v>41418.385416666664</v>
      </c>
      <c r="C3392" s="117" t="s">
        <v>629</v>
      </c>
      <c r="D3392" s="117" t="s">
        <v>551</v>
      </c>
      <c r="E3392" s="116"/>
      <c r="F3392" s="348">
        <v>93</v>
      </c>
      <c r="G3392" s="348">
        <v>145</v>
      </c>
      <c r="H3392" s="348">
        <v>13485</v>
      </c>
      <c r="I3392" s="355">
        <v>5.2218158443484541E-2</v>
      </c>
      <c r="J3392" s="355">
        <v>3.6012523064472097E-4</v>
      </c>
      <c r="K3392" s="355">
        <v>0</v>
      </c>
      <c r="M3392" s="364"/>
      <c r="N3392" s="364"/>
    </row>
    <row r="3393" spans="2:14" s="358" customFormat="1" x14ac:dyDescent="0.2">
      <c r="B3393" s="305">
        <v>41418.388888888891</v>
      </c>
      <c r="C3393" s="117" t="s">
        <v>726</v>
      </c>
      <c r="D3393" s="117" t="s">
        <v>554</v>
      </c>
      <c r="E3393" s="116"/>
      <c r="F3393" s="348">
        <v>4</v>
      </c>
      <c r="G3393" s="348">
        <v>81</v>
      </c>
      <c r="H3393" s="348">
        <v>324</v>
      </c>
      <c r="I3393" s="355">
        <v>2.8194384618396837E-3</v>
      </c>
      <c r="J3393" s="355">
        <v>3.4807882244934363E-5</v>
      </c>
      <c r="K3393" s="355">
        <v>0</v>
      </c>
      <c r="M3393" s="364"/>
      <c r="N3393" s="364"/>
    </row>
    <row r="3394" spans="2:14" s="358" customFormat="1" x14ac:dyDescent="0.2">
      <c r="B3394" s="305">
        <v>41418.363194444442</v>
      </c>
      <c r="C3394" s="117" t="s">
        <v>761</v>
      </c>
      <c r="D3394" s="117" t="s">
        <v>554</v>
      </c>
      <c r="E3394" s="116"/>
      <c r="F3394" s="348">
        <v>2</v>
      </c>
      <c r="G3394" s="348">
        <v>53</v>
      </c>
      <c r="H3394" s="348">
        <v>106</v>
      </c>
      <c r="I3394" s="355">
        <v>9.224088794907607E-4</v>
      </c>
      <c r="J3394" s="355">
        <v>1.7403941122467181E-5</v>
      </c>
      <c r="K3394" s="355">
        <v>0</v>
      </c>
      <c r="M3394" s="364"/>
      <c r="N3394" s="364"/>
    </row>
    <row r="3395" spans="2:14" s="358" customFormat="1" x14ac:dyDescent="0.2">
      <c r="B3395" s="305">
        <v>41413.375</v>
      </c>
      <c r="C3395" s="117" t="s">
        <v>829</v>
      </c>
      <c r="D3395" s="117" t="s">
        <v>554</v>
      </c>
      <c r="E3395" s="116"/>
      <c r="F3395" s="348">
        <v>21</v>
      </c>
      <c r="G3395" s="348">
        <v>160</v>
      </c>
      <c r="H3395" s="348">
        <v>3360</v>
      </c>
      <c r="I3395" s="355">
        <v>2.9238621085744865E-2</v>
      </c>
      <c r="J3395" s="355">
        <v>1.8274138178590543E-4</v>
      </c>
      <c r="K3395" s="355">
        <v>0</v>
      </c>
      <c r="M3395" s="364"/>
      <c r="N3395" s="364"/>
    </row>
    <row r="3396" spans="2:14" s="358" customFormat="1" x14ac:dyDescent="0.2">
      <c r="B3396" s="305">
        <v>41413.5</v>
      </c>
      <c r="C3396" s="117" t="s">
        <v>829</v>
      </c>
      <c r="D3396" s="117" t="s">
        <v>554</v>
      </c>
      <c r="E3396" s="116"/>
      <c r="F3396" s="348">
        <v>29</v>
      </c>
      <c r="G3396" s="348">
        <v>110</v>
      </c>
      <c r="H3396" s="348">
        <v>3190</v>
      </c>
      <c r="I3396" s="355">
        <v>2.7759286090335157E-2</v>
      </c>
      <c r="J3396" s="355">
        <v>2.5235714627577414E-4</v>
      </c>
      <c r="K3396" s="355">
        <v>0</v>
      </c>
      <c r="M3396" s="364"/>
      <c r="N3396" s="364"/>
    </row>
    <row r="3397" spans="2:14" s="358" customFormat="1" x14ac:dyDescent="0.2">
      <c r="B3397" s="305">
        <v>41416.590277777781</v>
      </c>
      <c r="C3397" s="117" t="s">
        <v>660</v>
      </c>
      <c r="D3397" s="117" t="s">
        <v>551</v>
      </c>
      <c r="E3397" s="116"/>
      <c r="F3397" s="348">
        <v>5</v>
      </c>
      <c r="G3397" s="348">
        <v>50</v>
      </c>
      <c r="H3397" s="348">
        <v>250</v>
      </c>
      <c r="I3397" s="355">
        <v>9.6807857700193813E-4</v>
      </c>
      <c r="J3397" s="355">
        <v>1.9361571540038763E-5</v>
      </c>
      <c r="K3397" s="355">
        <v>0</v>
      </c>
      <c r="M3397" s="364"/>
      <c r="N3397" s="364"/>
    </row>
    <row r="3398" spans="2:14" s="358" customFormat="1" x14ac:dyDescent="0.2">
      <c r="B3398" s="305">
        <v>41416.357638888891</v>
      </c>
      <c r="C3398" s="117" t="s">
        <v>630</v>
      </c>
      <c r="D3398" s="117" t="s">
        <v>554</v>
      </c>
      <c r="E3398" s="116"/>
      <c r="F3398" s="348">
        <v>62</v>
      </c>
      <c r="G3398" s="348">
        <v>413.41935483870969</v>
      </c>
      <c r="H3398" s="348">
        <v>25632</v>
      </c>
      <c r="I3398" s="355">
        <v>0.22304890942553943</v>
      </c>
      <c r="J3398" s="355">
        <v>5.395221747964827E-4</v>
      </c>
      <c r="K3398" s="355">
        <v>0</v>
      </c>
      <c r="M3398" s="364"/>
      <c r="N3398" s="364"/>
    </row>
    <row r="3399" spans="2:14" s="358" customFormat="1" x14ac:dyDescent="0.2">
      <c r="B3399" s="305">
        <v>41414.384027777778</v>
      </c>
      <c r="C3399" s="117" t="s">
        <v>661</v>
      </c>
      <c r="D3399" s="117" t="s">
        <v>554</v>
      </c>
      <c r="E3399" s="116"/>
      <c r="F3399" s="348">
        <v>92</v>
      </c>
      <c r="G3399" s="348">
        <v>217</v>
      </c>
      <c r="H3399" s="348">
        <v>19964</v>
      </c>
      <c r="I3399" s="355">
        <v>0.17372614028446742</v>
      </c>
      <c r="J3399" s="355">
        <v>8.0058129163349044E-4</v>
      </c>
      <c r="K3399" s="355">
        <v>0</v>
      </c>
      <c r="M3399" s="364"/>
      <c r="N3399" s="364"/>
    </row>
    <row r="3400" spans="2:14" s="358" customFormat="1" x14ac:dyDescent="0.2">
      <c r="B3400" s="305">
        <v>41416.364583333336</v>
      </c>
      <c r="C3400" s="117" t="s">
        <v>625</v>
      </c>
      <c r="D3400" s="117" t="s">
        <v>551</v>
      </c>
      <c r="E3400" s="116"/>
      <c r="F3400" s="348">
        <v>9</v>
      </c>
      <c r="G3400" s="348">
        <v>145</v>
      </c>
      <c r="H3400" s="348">
        <v>1305</v>
      </c>
      <c r="I3400" s="355">
        <v>5.0533701719501171E-3</v>
      </c>
      <c r="J3400" s="355">
        <v>3.4850828772069771E-5</v>
      </c>
      <c r="K3400" s="355">
        <v>0</v>
      </c>
      <c r="M3400" s="364"/>
      <c r="N3400" s="364"/>
    </row>
    <row r="3401" spans="2:14" s="358" customFormat="1" x14ac:dyDescent="0.2">
      <c r="B3401" s="305">
        <v>41417.340277777781</v>
      </c>
      <c r="C3401" s="117" t="s">
        <v>691</v>
      </c>
      <c r="D3401" s="117" t="s">
        <v>542</v>
      </c>
      <c r="E3401" s="116"/>
      <c r="F3401" s="348">
        <v>88</v>
      </c>
      <c r="G3401" s="348">
        <v>262</v>
      </c>
      <c r="H3401" s="348">
        <v>23056</v>
      </c>
      <c r="I3401" s="355">
        <v>8.0315185547725459E-2</v>
      </c>
      <c r="J3401" s="355">
        <v>3.0654650972414298E-4</v>
      </c>
      <c r="K3401" s="355">
        <v>0</v>
      </c>
      <c r="M3401" s="364"/>
      <c r="N3401" s="364"/>
    </row>
    <row r="3402" spans="2:14" s="358" customFormat="1" x14ac:dyDescent="0.2">
      <c r="B3402" s="305">
        <v>41414.375</v>
      </c>
      <c r="C3402" s="117" t="s">
        <v>683</v>
      </c>
      <c r="D3402" s="117" t="s">
        <v>554</v>
      </c>
      <c r="E3402" s="116"/>
      <c r="F3402" s="348">
        <v>1</v>
      </c>
      <c r="G3402" s="348">
        <v>40</v>
      </c>
      <c r="H3402" s="348">
        <v>40</v>
      </c>
      <c r="I3402" s="355">
        <v>3.4807882244934364E-4</v>
      </c>
      <c r="J3402" s="355">
        <v>8.7019705612335906E-6</v>
      </c>
      <c r="K3402" s="355">
        <v>0</v>
      </c>
      <c r="M3402" s="364"/>
      <c r="N3402" s="364"/>
    </row>
    <row r="3403" spans="2:14" s="358" customFormat="1" x14ac:dyDescent="0.2">
      <c r="B3403" s="305">
        <v>41413.375</v>
      </c>
      <c r="C3403" s="117" t="s">
        <v>651</v>
      </c>
      <c r="D3403" s="117" t="s">
        <v>554</v>
      </c>
      <c r="E3403" s="116"/>
      <c r="F3403" s="348">
        <v>55</v>
      </c>
      <c r="G3403" s="348">
        <v>265</v>
      </c>
      <c r="H3403" s="348">
        <v>14575</v>
      </c>
      <c r="I3403" s="355">
        <v>0.12683122092997959</v>
      </c>
      <c r="J3403" s="355">
        <v>4.7860838086784751E-4</v>
      </c>
      <c r="K3403" s="355">
        <v>0</v>
      </c>
      <c r="M3403" s="364"/>
      <c r="N3403" s="364"/>
    </row>
    <row r="3404" spans="2:14" s="358" customFormat="1" x14ac:dyDescent="0.2">
      <c r="B3404" s="305">
        <v>41414.40625</v>
      </c>
      <c r="C3404" s="117" t="s">
        <v>835</v>
      </c>
      <c r="D3404" s="117" t="s">
        <v>542</v>
      </c>
      <c r="E3404" s="116"/>
      <c r="F3404" s="348">
        <v>169</v>
      </c>
      <c r="G3404" s="348">
        <v>425</v>
      </c>
      <c r="H3404" s="348">
        <v>71825</v>
      </c>
      <c r="I3404" s="355">
        <v>0.25020117114700646</v>
      </c>
      <c r="J3404" s="355">
        <v>5.8870863799295639E-4</v>
      </c>
      <c r="K3404" s="355">
        <v>0</v>
      </c>
      <c r="M3404" s="364"/>
      <c r="N3404" s="364"/>
    </row>
    <row r="3405" spans="2:14" s="358" customFormat="1" x14ac:dyDescent="0.2">
      <c r="B3405" s="305">
        <v>41411.375</v>
      </c>
      <c r="C3405" s="117" t="s">
        <v>595</v>
      </c>
      <c r="D3405" s="117" t="s">
        <v>554</v>
      </c>
      <c r="E3405" s="116"/>
      <c r="F3405" s="348">
        <v>69</v>
      </c>
      <c r="G3405" s="348">
        <v>300</v>
      </c>
      <c r="H3405" s="348">
        <v>20700</v>
      </c>
      <c r="I3405" s="355">
        <v>0.18013079061753534</v>
      </c>
      <c r="J3405" s="355">
        <v>6.0043596872511778E-4</v>
      </c>
      <c r="K3405" s="355">
        <v>0</v>
      </c>
      <c r="M3405" s="364"/>
      <c r="N3405" s="364"/>
    </row>
    <row r="3406" spans="2:14" s="358" customFormat="1" x14ac:dyDescent="0.2">
      <c r="B3406" s="305">
        <v>41408.527777777781</v>
      </c>
      <c r="C3406" s="117" t="s">
        <v>805</v>
      </c>
      <c r="D3406" s="117" t="s">
        <v>542</v>
      </c>
      <c r="E3406" s="116"/>
      <c r="F3406" s="348">
        <v>12</v>
      </c>
      <c r="G3406" s="348">
        <v>47</v>
      </c>
      <c r="H3406" s="348">
        <v>564</v>
      </c>
      <c r="I3406" s="355">
        <v>1.9646844486865527E-3</v>
      </c>
      <c r="J3406" s="355">
        <v>4.180179678056495E-5</v>
      </c>
      <c r="K3406" s="355">
        <v>0</v>
      </c>
      <c r="M3406" s="364"/>
      <c r="N3406" s="364"/>
    </row>
    <row r="3407" spans="2:14" s="358" customFormat="1" x14ac:dyDescent="0.2">
      <c r="B3407" s="305">
        <v>41414.4375</v>
      </c>
      <c r="C3407" s="117" t="s">
        <v>743</v>
      </c>
      <c r="D3407" s="117" t="s">
        <v>554</v>
      </c>
      <c r="E3407" s="116"/>
      <c r="F3407" s="348">
        <v>10</v>
      </c>
      <c r="G3407" s="348">
        <v>35</v>
      </c>
      <c r="H3407" s="348">
        <v>350</v>
      </c>
      <c r="I3407" s="355">
        <v>3.0456896964317572E-3</v>
      </c>
      <c r="J3407" s="355">
        <v>8.701970561233591E-5</v>
      </c>
      <c r="K3407" s="355">
        <v>0</v>
      </c>
      <c r="M3407" s="364"/>
      <c r="N3407" s="364"/>
    </row>
    <row r="3408" spans="2:14" s="358" customFormat="1" x14ac:dyDescent="0.2">
      <c r="B3408" s="305">
        <v>41415.383333333331</v>
      </c>
      <c r="C3408" s="117" t="s">
        <v>575</v>
      </c>
      <c r="D3408" s="117" t="s">
        <v>542</v>
      </c>
      <c r="E3408" s="116"/>
      <c r="F3408" s="348">
        <v>269</v>
      </c>
      <c r="G3408" s="348">
        <v>361</v>
      </c>
      <c r="H3408" s="348">
        <v>97109</v>
      </c>
      <c r="I3408" s="355">
        <v>0.3382775569636568</v>
      </c>
      <c r="J3408" s="355">
        <v>9.3705694449766435E-4</v>
      </c>
      <c r="K3408" s="355">
        <v>0</v>
      </c>
      <c r="M3408" s="364"/>
      <c r="N3408" s="364"/>
    </row>
    <row r="3409" spans="2:14" s="358" customFormat="1" x14ac:dyDescent="0.2">
      <c r="B3409" s="305">
        <v>41418.53125</v>
      </c>
      <c r="C3409" s="117" t="s">
        <v>631</v>
      </c>
      <c r="D3409" s="117" t="s">
        <v>542</v>
      </c>
      <c r="E3409" s="116"/>
      <c r="F3409" s="348">
        <v>67</v>
      </c>
      <c r="G3409" s="348">
        <v>120</v>
      </c>
      <c r="H3409" s="348">
        <v>8040</v>
      </c>
      <c r="I3409" s="355">
        <v>2.8007203842978518E-2</v>
      </c>
      <c r="J3409" s="355">
        <v>2.333933653581543E-4</v>
      </c>
      <c r="K3409" s="355">
        <v>0</v>
      </c>
      <c r="M3409" s="364"/>
      <c r="N3409" s="364"/>
    </row>
    <row r="3410" spans="2:14" s="358" customFormat="1" x14ac:dyDescent="0.2">
      <c r="B3410" s="305">
        <v>41419.361111111109</v>
      </c>
      <c r="C3410" s="117" t="s">
        <v>726</v>
      </c>
      <c r="D3410" s="117" t="s">
        <v>554</v>
      </c>
      <c r="E3410" s="116"/>
      <c r="F3410" s="348">
        <v>60</v>
      </c>
      <c r="G3410" s="348">
        <v>310</v>
      </c>
      <c r="H3410" s="348">
        <v>18600</v>
      </c>
      <c r="I3410" s="355">
        <v>0.16185665243894479</v>
      </c>
      <c r="J3410" s="355">
        <v>5.2211823367401549E-4</v>
      </c>
      <c r="K3410" s="355">
        <v>0</v>
      </c>
      <c r="M3410" s="364"/>
      <c r="N3410" s="364"/>
    </row>
    <row r="3411" spans="2:14" s="358" customFormat="1" x14ac:dyDescent="0.2">
      <c r="B3411" s="305">
        <v>41418.496527777781</v>
      </c>
      <c r="C3411" s="117" t="s">
        <v>637</v>
      </c>
      <c r="D3411" s="117" t="s">
        <v>554</v>
      </c>
      <c r="E3411" s="116"/>
      <c r="F3411" s="348">
        <v>76</v>
      </c>
      <c r="G3411" s="348">
        <v>197</v>
      </c>
      <c r="H3411" s="348">
        <v>14972</v>
      </c>
      <c r="I3411" s="355">
        <v>0.13028590324278932</v>
      </c>
      <c r="J3411" s="355">
        <v>6.6134976265375296E-4</v>
      </c>
      <c r="K3411" s="355">
        <v>0</v>
      </c>
      <c r="M3411" s="364"/>
      <c r="N3411" s="364"/>
    </row>
    <row r="3412" spans="2:14" s="358" customFormat="1" x14ac:dyDescent="0.2">
      <c r="B3412" s="305">
        <v>41418.461111111108</v>
      </c>
      <c r="C3412" s="117" t="s">
        <v>637</v>
      </c>
      <c r="D3412" s="117" t="s">
        <v>554</v>
      </c>
      <c r="E3412" s="116"/>
      <c r="F3412" s="348">
        <v>80</v>
      </c>
      <c r="G3412" s="348">
        <v>121</v>
      </c>
      <c r="H3412" s="348">
        <v>9680</v>
      </c>
      <c r="I3412" s="355">
        <v>8.4235075032741163E-2</v>
      </c>
      <c r="J3412" s="355">
        <v>6.9615764489868728E-4</v>
      </c>
      <c r="K3412" s="355">
        <v>0</v>
      </c>
      <c r="M3412" s="364"/>
      <c r="N3412" s="364"/>
    </row>
    <row r="3413" spans="2:14" s="358" customFormat="1" x14ac:dyDescent="0.2">
      <c r="B3413" s="305">
        <v>41416.371527777781</v>
      </c>
      <c r="C3413" s="117" t="s">
        <v>597</v>
      </c>
      <c r="D3413" s="117" t="s">
        <v>551</v>
      </c>
      <c r="E3413" s="116"/>
      <c r="F3413" s="348">
        <v>61</v>
      </c>
      <c r="G3413" s="348">
        <v>180</v>
      </c>
      <c r="H3413" s="348">
        <v>10980</v>
      </c>
      <c r="I3413" s="355">
        <v>4.2518011101925123E-2</v>
      </c>
      <c r="J3413" s="355">
        <v>2.3621117278847291E-4</v>
      </c>
      <c r="K3413" s="355">
        <v>0</v>
      </c>
      <c r="M3413" s="364"/>
      <c r="N3413" s="364"/>
    </row>
    <row r="3414" spans="2:14" s="358" customFormat="1" x14ac:dyDescent="0.2">
      <c r="B3414" s="305">
        <v>41418.368055555555</v>
      </c>
      <c r="C3414" s="117" t="s">
        <v>733</v>
      </c>
      <c r="D3414" s="117" t="s">
        <v>551</v>
      </c>
      <c r="E3414" s="116"/>
      <c r="F3414" s="348">
        <v>25</v>
      </c>
      <c r="G3414" s="348">
        <v>175</v>
      </c>
      <c r="H3414" s="348">
        <v>4375</v>
      </c>
      <c r="I3414" s="355">
        <v>1.6941375097533917E-2</v>
      </c>
      <c r="J3414" s="355">
        <v>9.680785770019381E-5</v>
      </c>
      <c r="K3414" s="355">
        <v>0</v>
      </c>
      <c r="M3414" s="364"/>
      <c r="N3414" s="364"/>
    </row>
    <row r="3415" spans="2:14" s="358" customFormat="1" x14ac:dyDescent="0.2">
      <c r="B3415" s="305">
        <v>41418.503472222219</v>
      </c>
      <c r="C3415" s="117" t="s">
        <v>686</v>
      </c>
      <c r="D3415" s="117" t="s">
        <v>551</v>
      </c>
      <c r="E3415" s="116"/>
      <c r="F3415" s="348">
        <v>1</v>
      </c>
      <c r="G3415" s="348">
        <v>50</v>
      </c>
      <c r="H3415" s="348">
        <v>50</v>
      </c>
      <c r="I3415" s="355">
        <v>1.9361571540038762E-4</v>
      </c>
      <c r="J3415" s="355">
        <v>3.872314308007752E-6</v>
      </c>
      <c r="K3415" s="355">
        <v>0</v>
      </c>
      <c r="M3415" s="364"/>
      <c r="N3415" s="364"/>
    </row>
    <row r="3416" spans="2:14" s="358" customFormat="1" x14ac:dyDescent="0.2">
      <c r="B3416" s="305">
        <v>41418.15625</v>
      </c>
      <c r="C3416" s="117" t="s">
        <v>686</v>
      </c>
      <c r="D3416" s="117" t="s">
        <v>551</v>
      </c>
      <c r="E3416" s="116"/>
      <c r="F3416" s="348">
        <v>4</v>
      </c>
      <c r="G3416" s="348">
        <v>650</v>
      </c>
      <c r="H3416" s="348">
        <v>2600</v>
      </c>
      <c r="I3416" s="355">
        <v>1.0068017200820156E-2</v>
      </c>
      <c r="J3416" s="355">
        <v>1.5489257232031008E-5</v>
      </c>
      <c r="K3416" s="355">
        <v>0</v>
      </c>
      <c r="M3416" s="364"/>
      <c r="N3416" s="364"/>
    </row>
    <row r="3417" spans="2:14" s="358" customFormat="1" x14ac:dyDescent="0.2">
      <c r="B3417" s="305">
        <v>41417.354166666664</v>
      </c>
      <c r="C3417" s="117" t="s">
        <v>653</v>
      </c>
      <c r="D3417" s="117" t="s">
        <v>554</v>
      </c>
      <c r="E3417" s="116"/>
      <c r="F3417" s="348">
        <v>87</v>
      </c>
      <c r="G3417" s="348">
        <v>356</v>
      </c>
      <c r="H3417" s="348">
        <v>30972</v>
      </c>
      <c r="I3417" s="355">
        <v>0.26951743222252678</v>
      </c>
      <c r="J3417" s="355">
        <v>7.5707143882732246E-4</v>
      </c>
      <c r="K3417" s="355">
        <v>0</v>
      </c>
      <c r="M3417" s="364"/>
      <c r="N3417" s="364"/>
    </row>
    <row r="3418" spans="2:14" s="358" customFormat="1" x14ac:dyDescent="0.2">
      <c r="B3418" s="305">
        <v>41417.388888888891</v>
      </c>
      <c r="C3418" s="117" t="s">
        <v>660</v>
      </c>
      <c r="D3418" s="117" t="s">
        <v>551</v>
      </c>
      <c r="E3418" s="116"/>
      <c r="F3418" s="348">
        <v>2</v>
      </c>
      <c r="G3418" s="348">
        <v>56</v>
      </c>
      <c r="H3418" s="348">
        <v>112</v>
      </c>
      <c r="I3418" s="355">
        <v>4.3369920249686824E-4</v>
      </c>
      <c r="J3418" s="355">
        <v>7.7446286160155041E-6</v>
      </c>
      <c r="K3418" s="355">
        <v>0</v>
      </c>
      <c r="M3418" s="364"/>
      <c r="N3418" s="364"/>
    </row>
    <row r="3419" spans="2:14" s="358" customFormat="1" x14ac:dyDescent="0.2">
      <c r="B3419" s="305">
        <v>41417.454861111109</v>
      </c>
      <c r="C3419" s="117" t="s">
        <v>660</v>
      </c>
      <c r="D3419" s="117" t="s">
        <v>551</v>
      </c>
      <c r="E3419" s="116"/>
      <c r="F3419" s="348">
        <v>2</v>
      </c>
      <c r="G3419" s="348">
        <v>75</v>
      </c>
      <c r="H3419" s="348">
        <v>150</v>
      </c>
      <c r="I3419" s="355">
        <v>5.8084714620116283E-4</v>
      </c>
      <c r="J3419" s="355">
        <v>7.7446286160155041E-6</v>
      </c>
      <c r="K3419" s="355">
        <v>0</v>
      </c>
      <c r="M3419" s="364"/>
      <c r="N3419" s="364"/>
    </row>
    <row r="3420" spans="2:14" s="358" customFormat="1" x14ac:dyDescent="0.2">
      <c r="B3420" s="305">
        <v>41418.354166666664</v>
      </c>
      <c r="C3420" s="117" t="s">
        <v>836</v>
      </c>
      <c r="D3420" s="117" t="s">
        <v>554</v>
      </c>
      <c r="E3420" s="116"/>
      <c r="F3420" s="348">
        <v>3</v>
      </c>
      <c r="G3420" s="348">
        <v>135</v>
      </c>
      <c r="H3420" s="348">
        <v>405</v>
      </c>
      <c r="I3420" s="355">
        <v>3.5242980772996046E-3</v>
      </c>
      <c r="J3420" s="355">
        <v>2.6105911683700774E-5</v>
      </c>
      <c r="K3420" s="355">
        <v>0</v>
      </c>
      <c r="M3420" s="364"/>
      <c r="N3420" s="364"/>
    </row>
    <row r="3421" spans="2:14" s="358" customFormat="1" x14ac:dyDescent="0.2">
      <c r="B3421" s="305">
        <v>41418.479166666664</v>
      </c>
      <c r="C3421" s="117" t="s">
        <v>660</v>
      </c>
      <c r="D3421" s="117" t="s">
        <v>551</v>
      </c>
      <c r="E3421" s="116"/>
      <c r="F3421" s="348">
        <v>2</v>
      </c>
      <c r="G3421" s="348">
        <v>50</v>
      </c>
      <c r="H3421" s="348">
        <v>100</v>
      </c>
      <c r="I3421" s="355">
        <v>3.8723143080077524E-4</v>
      </c>
      <c r="J3421" s="355">
        <v>7.7446286160155041E-6</v>
      </c>
      <c r="K3421" s="355">
        <v>0</v>
      </c>
      <c r="M3421" s="364"/>
      <c r="N3421" s="364"/>
    </row>
    <row r="3422" spans="2:14" s="358" customFormat="1" x14ac:dyDescent="0.2">
      <c r="B3422" s="305">
        <v>41414.4375</v>
      </c>
      <c r="C3422" s="117" t="s">
        <v>609</v>
      </c>
      <c r="D3422" s="117" t="s">
        <v>554</v>
      </c>
      <c r="E3422" s="116"/>
      <c r="F3422" s="348">
        <v>207</v>
      </c>
      <c r="G3422" s="348">
        <v>200.56521739130434</v>
      </c>
      <c r="H3422" s="348">
        <v>41517</v>
      </c>
      <c r="I3422" s="355">
        <v>0.36127971179073504</v>
      </c>
      <c r="J3422" s="355">
        <v>1.8013079061753533E-3</v>
      </c>
      <c r="K3422" s="355">
        <v>0</v>
      </c>
      <c r="M3422" s="364"/>
      <c r="N3422" s="364"/>
    </row>
    <row r="3423" spans="2:14" s="358" customFormat="1" x14ac:dyDescent="0.2">
      <c r="B3423" s="305">
        <v>41404.40625</v>
      </c>
      <c r="C3423" s="117" t="s">
        <v>752</v>
      </c>
      <c r="D3423" s="117" t="s">
        <v>554</v>
      </c>
      <c r="E3423" s="116"/>
      <c r="F3423" s="348">
        <v>3</v>
      </c>
      <c r="G3423" s="348">
        <v>65</v>
      </c>
      <c r="H3423" s="348">
        <v>195</v>
      </c>
      <c r="I3423" s="355">
        <v>1.6968842594405503E-3</v>
      </c>
      <c r="J3423" s="355">
        <v>2.6105911683700774E-5</v>
      </c>
      <c r="K3423" s="355">
        <v>0</v>
      </c>
      <c r="M3423" s="364"/>
      <c r="N3423" s="364"/>
    </row>
    <row r="3424" spans="2:14" s="358" customFormat="1" x14ac:dyDescent="0.2">
      <c r="B3424" s="305">
        <v>41412.354166666664</v>
      </c>
      <c r="C3424" s="117" t="s">
        <v>648</v>
      </c>
      <c r="D3424" s="117" t="s">
        <v>554</v>
      </c>
      <c r="E3424" s="116"/>
      <c r="F3424" s="348">
        <v>6</v>
      </c>
      <c r="G3424" s="348">
        <v>85</v>
      </c>
      <c r="H3424" s="348">
        <v>510</v>
      </c>
      <c r="I3424" s="355">
        <v>4.4380049862291319E-3</v>
      </c>
      <c r="J3424" s="355">
        <v>5.2211823367401547E-5</v>
      </c>
      <c r="K3424" s="355">
        <v>0</v>
      </c>
      <c r="M3424" s="364"/>
      <c r="N3424" s="364"/>
    </row>
    <row r="3425" spans="2:14" s="358" customFormat="1" x14ac:dyDescent="0.2">
      <c r="B3425" s="305">
        <v>41418.365972222222</v>
      </c>
      <c r="C3425" s="117" t="s">
        <v>597</v>
      </c>
      <c r="D3425" s="117" t="s">
        <v>551</v>
      </c>
      <c r="E3425" s="116"/>
      <c r="F3425" s="348">
        <v>74</v>
      </c>
      <c r="G3425" s="348">
        <v>364.89189189189187</v>
      </c>
      <c r="H3425" s="348">
        <v>27002</v>
      </c>
      <c r="I3425" s="355">
        <v>0.10456023094482533</v>
      </c>
      <c r="J3425" s="355">
        <v>2.8655125879257365E-4</v>
      </c>
      <c r="K3425" s="355">
        <v>0</v>
      </c>
      <c r="M3425" s="364"/>
      <c r="N3425" s="364"/>
    </row>
    <row r="3426" spans="2:14" s="358" customFormat="1" x14ac:dyDescent="0.2">
      <c r="B3426" s="305">
        <v>41413.381944444445</v>
      </c>
      <c r="C3426" s="117" t="s">
        <v>560</v>
      </c>
      <c r="D3426" s="117" t="s">
        <v>551</v>
      </c>
      <c r="E3426" s="116"/>
      <c r="F3426" s="348">
        <v>8</v>
      </c>
      <c r="G3426" s="348">
        <v>240</v>
      </c>
      <c r="H3426" s="348">
        <v>1920</v>
      </c>
      <c r="I3426" s="355">
        <v>7.4348434713748844E-3</v>
      </c>
      <c r="J3426" s="355">
        <v>3.0978514464062016E-5</v>
      </c>
      <c r="K3426" s="355">
        <v>0</v>
      </c>
      <c r="M3426" s="364"/>
      <c r="N3426" s="364"/>
    </row>
    <row r="3427" spans="2:14" s="358" customFormat="1" x14ac:dyDescent="0.2">
      <c r="B3427" s="305">
        <v>41412.455555555556</v>
      </c>
      <c r="C3427" s="117" t="s">
        <v>648</v>
      </c>
      <c r="D3427" s="117" t="s">
        <v>554</v>
      </c>
      <c r="E3427" s="116"/>
      <c r="F3427" s="348">
        <v>1</v>
      </c>
      <c r="G3427" s="348">
        <v>9</v>
      </c>
      <c r="H3427" s="348">
        <v>9</v>
      </c>
      <c r="I3427" s="355">
        <v>7.8317735051102317E-5</v>
      </c>
      <c r="J3427" s="355">
        <v>8.7019705612335906E-6</v>
      </c>
      <c r="K3427" s="355">
        <v>0</v>
      </c>
      <c r="M3427" s="364"/>
      <c r="N3427" s="364"/>
    </row>
    <row r="3428" spans="2:14" s="358" customFormat="1" x14ac:dyDescent="0.2">
      <c r="B3428" s="305">
        <v>41415.444444444445</v>
      </c>
      <c r="C3428" s="117" t="s">
        <v>742</v>
      </c>
      <c r="D3428" s="117" t="s">
        <v>554</v>
      </c>
      <c r="E3428" s="116"/>
      <c r="F3428" s="348">
        <v>5</v>
      </c>
      <c r="G3428" s="348">
        <v>155</v>
      </c>
      <c r="H3428" s="348">
        <v>775</v>
      </c>
      <c r="I3428" s="355">
        <v>6.7440271849560337E-3</v>
      </c>
      <c r="J3428" s="355">
        <v>4.3509852806167955E-5</v>
      </c>
      <c r="K3428" s="355">
        <v>0</v>
      </c>
      <c r="M3428" s="364"/>
      <c r="N3428" s="364"/>
    </row>
    <row r="3429" spans="2:14" s="358" customFormat="1" x14ac:dyDescent="0.2">
      <c r="B3429" s="305">
        <v>41415.581944444442</v>
      </c>
      <c r="C3429" s="117" t="s">
        <v>556</v>
      </c>
      <c r="D3429" s="117" t="s">
        <v>551</v>
      </c>
      <c r="E3429" s="116"/>
      <c r="F3429" s="348">
        <v>2</v>
      </c>
      <c r="G3429" s="348">
        <v>84</v>
      </c>
      <c r="H3429" s="348">
        <v>168</v>
      </c>
      <c r="I3429" s="355">
        <v>6.5054880374530244E-4</v>
      </c>
      <c r="J3429" s="355">
        <v>7.7446286160155041E-6</v>
      </c>
      <c r="K3429" s="355">
        <v>0</v>
      </c>
      <c r="M3429" s="364"/>
      <c r="N3429" s="364"/>
    </row>
    <row r="3430" spans="2:14" s="358" customFormat="1" x14ac:dyDescent="0.2">
      <c r="B3430" s="305">
        <v>41420.385416666664</v>
      </c>
      <c r="C3430" s="117" t="s">
        <v>656</v>
      </c>
      <c r="D3430" s="117" t="s">
        <v>554</v>
      </c>
      <c r="E3430" s="116"/>
      <c r="F3430" s="348">
        <v>250</v>
      </c>
      <c r="G3430" s="348">
        <v>315</v>
      </c>
      <c r="H3430" s="348">
        <v>78750</v>
      </c>
      <c r="I3430" s="355">
        <v>0.68528018169714533</v>
      </c>
      <c r="J3430" s="355">
        <v>2.1754926403083977E-3</v>
      </c>
      <c r="K3430" s="355">
        <v>0</v>
      </c>
      <c r="M3430" s="364"/>
      <c r="N3430" s="364"/>
    </row>
    <row r="3431" spans="2:14" s="358" customFormat="1" x14ac:dyDescent="0.2">
      <c r="B3431" s="305">
        <v>41420.451388888891</v>
      </c>
      <c r="C3431" s="117" t="s">
        <v>681</v>
      </c>
      <c r="D3431" s="117" t="s">
        <v>554</v>
      </c>
      <c r="E3431" s="116"/>
      <c r="F3431" s="348">
        <v>3</v>
      </c>
      <c r="G3431" s="348">
        <v>145</v>
      </c>
      <c r="H3431" s="348">
        <v>435</v>
      </c>
      <c r="I3431" s="355">
        <v>3.7853571941366122E-3</v>
      </c>
      <c r="J3431" s="355">
        <v>2.6105911683700774E-5</v>
      </c>
      <c r="K3431" s="355">
        <v>0</v>
      </c>
      <c r="M3431" s="364"/>
      <c r="N3431" s="364"/>
    </row>
    <row r="3432" spans="2:14" s="358" customFormat="1" x14ac:dyDescent="0.2">
      <c r="B3432" s="305">
        <v>41420.375</v>
      </c>
      <c r="C3432" s="117" t="s">
        <v>666</v>
      </c>
      <c r="D3432" s="117" t="s">
        <v>554</v>
      </c>
      <c r="E3432" s="116"/>
      <c r="F3432" s="348">
        <v>44</v>
      </c>
      <c r="G3432" s="348">
        <v>185</v>
      </c>
      <c r="H3432" s="348">
        <v>8140</v>
      </c>
      <c r="I3432" s="355">
        <v>7.0834040368441431E-2</v>
      </c>
      <c r="J3432" s="355">
        <v>3.8288670469427801E-4</v>
      </c>
      <c r="K3432" s="355">
        <v>0</v>
      </c>
      <c r="M3432" s="364"/>
      <c r="N3432" s="364"/>
    </row>
    <row r="3433" spans="2:14" s="358" customFormat="1" x14ac:dyDescent="0.2">
      <c r="B3433" s="305">
        <v>41420.375</v>
      </c>
      <c r="C3433" s="117" t="s">
        <v>681</v>
      </c>
      <c r="D3433" s="117" t="s">
        <v>554</v>
      </c>
      <c r="E3433" s="116"/>
      <c r="F3433" s="348">
        <v>91</v>
      </c>
      <c r="G3433" s="348">
        <v>242</v>
      </c>
      <c r="H3433" s="348">
        <v>22022</v>
      </c>
      <c r="I3433" s="355">
        <v>0.19163479569948616</v>
      </c>
      <c r="J3433" s="355">
        <v>7.9187932107225678E-4</v>
      </c>
      <c r="K3433" s="355">
        <v>0</v>
      </c>
      <c r="M3433" s="364"/>
      <c r="N3433" s="364"/>
    </row>
    <row r="3434" spans="2:14" s="358" customFormat="1" x14ac:dyDescent="0.2">
      <c r="B3434" s="305">
        <v>41420.354166666664</v>
      </c>
      <c r="C3434" s="117" t="s">
        <v>641</v>
      </c>
      <c r="D3434" s="117" t="s">
        <v>551</v>
      </c>
      <c r="E3434" s="116"/>
      <c r="F3434" s="348">
        <v>5</v>
      </c>
      <c r="G3434" s="348">
        <v>255</v>
      </c>
      <c r="H3434" s="348">
        <v>1275</v>
      </c>
      <c r="I3434" s="355">
        <v>4.9372007427098841E-3</v>
      </c>
      <c r="J3434" s="355">
        <v>1.9361571540038763E-5</v>
      </c>
      <c r="K3434" s="355">
        <v>0</v>
      </c>
      <c r="M3434" s="364"/>
      <c r="N3434" s="364"/>
    </row>
    <row r="3435" spans="2:14" s="358" customFormat="1" x14ac:dyDescent="0.2">
      <c r="B3435" s="305">
        <v>41420.366666666669</v>
      </c>
      <c r="C3435" s="117" t="s">
        <v>750</v>
      </c>
      <c r="D3435" s="117" t="s">
        <v>554</v>
      </c>
      <c r="E3435" s="116"/>
      <c r="F3435" s="348">
        <v>117</v>
      </c>
      <c r="G3435" s="348">
        <v>329</v>
      </c>
      <c r="H3435" s="348">
        <v>38493</v>
      </c>
      <c r="I3435" s="355">
        <v>0.33496495281356464</v>
      </c>
      <c r="J3435" s="355">
        <v>1.0181305556643302E-3</v>
      </c>
      <c r="K3435" s="355">
        <v>0</v>
      </c>
      <c r="M3435" s="364"/>
      <c r="N3435" s="364"/>
    </row>
    <row r="3436" spans="2:14" s="358" customFormat="1" x14ac:dyDescent="0.2">
      <c r="B3436" s="305">
        <v>41420.430555555555</v>
      </c>
      <c r="C3436" s="117" t="s">
        <v>726</v>
      </c>
      <c r="D3436" s="117" t="s">
        <v>554</v>
      </c>
      <c r="E3436" s="116"/>
      <c r="F3436" s="348">
        <v>66</v>
      </c>
      <c r="G3436" s="348">
        <v>275</v>
      </c>
      <c r="H3436" s="348">
        <v>18150</v>
      </c>
      <c r="I3436" s="355">
        <v>0.15794076568638968</v>
      </c>
      <c r="J3436" s="355">
        <v>5.7433005704141701E-4</v>
      </c>
      <c r="K3436" s="355">
        <v>0</v>
      </c>
      <c r="M3436" s="364"/>
      <c r="N3436" s="364"/>
    </row>
    <row r="3437" spans="2:14" s="358" customFormat="1" x14ac:dyDescent="0.2">
      <c r="B3437" s="305">
        <v>41420.395833333336</v>
      </c>
      <c r="C3437" s="117" t="s">
        <v>726</v>
      </c>
      <c r="D3437" s="117" t="s">
        <v>554</v>
      </c>
      <c r="E3437" s="116"/>
      <c r="F3437" s="348">
        <v>22</v>
      </c>
      <c r="G3437" s="348">
        <v>380</v>
      </c>
      <c r="H3437" s="348">
        <v>8360</v>
      </c>
      <c r="I3437" s="355">
        <v>7.2748473891912829E-2</v>
      </c>
      <c r="J3437" s="355">
        <v>1.91443352347139E-4</v>
      </c>
      <c r="K3437" s="355">
        <v>0</v>
      </c>
      <c r="M3437" s="364"/>
      <c r="N3437" s="364"/>
    </row>
    <row r="3438" spans="2:14" s="358" customFormat="1" x14ac:dyDescent="0.2">
      <c r="B3438" s="305">
        <v>41420.357638888891</v>
      </c>
      <c r="C3438" s="117" t="s">
        <v>707</v>
      </c>
      <c r="D3438" s="117" t="s">
        <v>554</v>
      </c>
      <c r="E3438" s="116"/>
      <c r="F3438" s="348">
        <v>89</v>
      </c>
      <c r="G3438" s="348">
        <v>387</v>
      </c>
      <c r="H3438" s="348">
        <v>34443</v>
      </c>
      <c r="I3438" s="355">
        <v>0.29972197204056861</v>
      </c>
      <c r="J3438" s="355">
        <v>7.7447537994978968E-4</v>
      </c>
      <c r="K3438" s="355">
        <v>0</v>
      </c>
      <c r="M3438" s="364"/>
      <c r="N3438" s="364"/>
    </row>
    <row r="3439" spans="2:14" s="358" customFormat="1" x14ac:dyDescent="0.2">
      <c r="B3439" s="305">
        <v>41420.354166666664</v>
      </c>
      <c r="C3439" s="117" t="s">
        <v>601</v>
      </c>
      <c r="D3439" s="117" t="s">
        <v>551</v>
      </c>
      <c r="E3439" s="116"/>
      <c r="F3439" s="348">
        <v>70</v>
      </c>
      <c r="G3439" s="348">
        <v>510</v>
      </c>
      <c r="H3439" s="348">
        <v>35700</v>
      </c>
      <c r="I3439" s="355">
        <v>0.13824162079587676</v>
      </c>
      <c r="J3439" s="355">
        <v>2.7106200156054268E-4</v>
      </c>
      <c r="K3439" s="355">
        <v>0</v>
      </c>
      <c r="M3439" s="364"/>
      <c r="N3439" s="364"/>
    </row>
    <row r="3440" spans="2:14" s="358" customFormat="1" x14ac:dyDescent="0.2">
      <c r="B3440" s="305">
        <v>41416.378472222219</v>
      </c>
      <c r="C3440" s="117" t="s">
        <v>674</v>
      </c>
      <c r="D3440" s="117" t="s">
        <v>551</v>
      </c>
      <c r="E3440" s="116"/>
      <c r="F3440" s="348">
        <v>134</v>
      </c>
      <c r="G3440" s="348">
        <v>355</v>
      </c>
      <c r="H3440" s="348">
        <v>47570</v>
      </c>
      <c r="I3440" s="355">
        <v>0.18420599163192877</v>
      </c>
      <c r="J3440" s="355">
        <v>5.1889011727303887E-4</v>
      </c>
      <c r="K3440" s="355">
        <v>0</v>
      </c>
      <c r="M3440" s="364"/>
      <c r="N3440" s="364"/>
    </row>
    <row r="3441" spans="2:14" s="358" customFormat="1" x14ac:dyDescent="0.2">
      <c r="B3441" s="305">
        <v>41418.401388888888</v>
      </c>
      <c r="C3441" s="117" t="s">
        <v>563</v>
      </c>
      <c r="D3441" s="117" t="s">
        <v>551</v>
      </c>
      <c r="E3441" s="116"/>
      <c r="F3441" s="348">
        <v>17</v>
      </c>
      <c r="G3441" s="348">
        <v>140</v>
      </c>
      <c r="H3441" s="348">
        <v>2380</v>
      </c>
      <c r="I3441" s="355">
        <v>9.2161080530584506E-3</v>
      </c>
      <c r="J3441" s="355">
        <v>6.5829343236131787E-5</v>
      </c>
      <c r="K3441" s="355">
        <v>0</v>
      </c>
      <c r="M3441" s="364"/>
      <c r="N3441" s="364"/>
    </row>
    <row r="3442" spans="2:14" s="358" customFormat="1" x14ac:dyDescent="0.2">
      <c r="B3442" s="305">
        <v>41418.385416666664</v>
      </c>
      <c r="C3442" s="117" t="s">
        <v>563</v>
      </c>
      <c r="D3442" s="117" t="s">
        <v>551</v>
      </c>
      <c r="E3442" s="116"/>
      <c r="F3442" s="348">
        <v>4</v>
      </c>
      <c r="G3442" s="348">
        <v>145</v>
      </c>
      <c r="H3442" s="348">
        <v>580</v>
      </c>
      <c r="I3442" s="355">
        <v>2.2459422986444962E-3</v>
      </c>
      <c r="J3442" s="355">
        <v>1.5489257232031008E-5</v>
      </c>
      <c r="K3442" s="355">
        <v>0</v>
      </c>
      <c r="M3442" s="364"/>
      <c r="N3442" s="364"/>
    </row>
    <row r="3443" spans="2:14" s="358" customFormat="1" x14ac:dyDescent="0.2">
      <c r="B3443" s="305">
        <v>41420.354166666664</v>
      </c>
      <c r="C3443" s="117" t="s">
        <v>749</v>
      </c>
      <c r="D3443" s="117" t="s">
        <v>554</v>
      </c>
      <c r="E3443" s="116"/>
      <c r="F3443" s="348">
        <v>633</v>
      </c>
      <c r="G3443" s="348">
        <v>186.12796208530807</v>
      </c>
      <c r="H3443" s="348">
        <v>117819</v>
      </c>
      <c r="I3443" s="355">
        <v>1.0252574695539804</v>
      </c>
      <c r="J3443" s="355">
        <v>5.5083473652608635E-3</v>
      </c>
      <c r="K3443" s="355">
        <v>0</v>
      </c>
      <c r="M3443" s="364"/>
      <c r="N3443" s="364"/>
    </row>
    <row r="3444" spans="2:14" s="358" customFormat="1" x14ac:dyDescent="0.2">
      <c r="B3444" s="305">
        <v>41417.420138888891</v>
      </c>
      <c r="C3444" s="117" t="s">
        <v>618</v>
      </c>
      <c r="D3444" s="117" t="s">
        <v>551</v>
      </c>
      <c r="E3444" s="116"/>
      <c r="F3444" s="348">
        <v>18</v>
      </c>
      <c r="G3444" s="348">
        <v>325</v>
      </c>
      <c r="H3444" s="348">
        <v>5850</v>
      </c>
      <c r="I3444" s="355">
        <v>2.2653038701845353E-2</v>
      </c>
      <c r="J3444" s="355">
        <v>6.9701657544139542E-5</v>
      </c>
      <c r="K3444" s="355">
        <v>0</v>
      </c>
      <c r="M3444" s="364"/>
      <c r="N3444" s="364"/>
    </row>
    <row r="3445" spans="2:14" s="358" customFormat="1" x14ac:dyDescent="0.2">
      <c r="B3445" s="305">
        <v>41418.385416666664</v>
      </c>
      <c r="C3445" s="117" t="s">
        <v>670</v>
      </c>
      <c r="D3445" s="117" t="s">
        <v>551</v>
      </c>
      <c r="E3445" s="116"/>
      <c r="F3445" s="348">
        <v>14</v>
      </c>
      <c r="G3445" s="348">
        <v>25</v>
      </c>
      <c r="H3445" s="348">
        <v>350</v>
      </c>
      <c r="I3445" s="355">
        <v>1.3553100078027133E-3</v>
      </c>
      <c r="J3445" s="355">
        <v>5.421240031210853E-5</v>
      </c>
      <c r="K3445" s="355">
        <v>0</v>
      </c>
      <c r="M3445" s="364"/>
      <c r="N3445" s="364"/>
    </row>
    <row r="3446" spans="2:14" s="358" customFormat="1" x14ac:dyDescent="0.2">
      <c r="B3446" s="305">
        <v>41418.362500000003</v>
      </c>
      <c r="C3446" s="117" t="s">
        <v>670</v>
      </c>
      <c r="D3446" s="117" t="s">
        <v>551</v>
      </c>
      <c r="E3446" s="116"/>
      <c r="F3446" s="348">
        <v>4</v>
      </c>
      <c r="G3446" s="348">
        <v>150</v>
      </c>
      <c r="H3446" s="348">
        <v>600</v>
      </c>
      <c r="I3446" s="355">
        <v>2.3233885848046513E-3</v>
      </c>
      <c r="J3446" s="355">
        <v>1.5489257232031008E-5</v>
      </c>
      <c r="K3446" s="355">
        <v>0</v>
      </c>
      <c r="M3446" s="364"/>
      <c r="N3446" s="364"/>
    </row>
    <row r="3447" spans="2:14" s="358" customFormat="1" x14ac:dyDescent="0.2">
      <c r="B3447" s="305">
        <v>41418.475694444445</v>
      </c>
      <c r="C3447" s="117" t="s">
        <v>670</v>
      </c>
      <c r="D3447" s="117" t="s">
        <v>551</v>
      </c>
      <c r="E3447" s="116"/>
      <c r="F3447" s="348">
        <v>1</v>
      </c>
      <c r="G3447" s="348">
        <v>75</v>
      </c>
      <c r="H3447" s="348">
        <v>75</v>
      </c>
      <c r="I3447" s="355">
        <v>2.9042357310058142E-4</v>
      </c>
      <c r="J3447" s="355">
        <v>3.872314308007752E-6</v>
      </c>
      <c r="K3447" s="355">
        <v>0</v>
      </c>
      <c r="M3447" s="364"/>
      <c r="N3447" s="364"/>
    </row>
    <row r="3448" spans="2:14" s="358" customFormat="1" x14ac:dyDescent="0.2">
      <c r="B3448" s="305">
        <v>41416.385416666664</v>
      </c>
      <c r="C3448" s="117" t="s">
        <v>711</v>
      </c>
      <c r="D3448" s="117" t="s">
        <v>554</v>
      </c>
      <c r="E3448" s="116"/>
      <c r="F3448" s="348">
        <v>27</v>
      </c>
      <c r="G3448" s="348">
        <v>120</v>
      </c>
      <c r="H3448" s="348">
        <v>3240</v>
      </c>
      <c r="I3448" s="355">
        <v>2.8194384618396837E-2</v>
      </c>
      <c r="J3448" s="355">
        <v>2.3495320515330698E-4</v>
      </c>
      <c r="K3448" s="355">
        <v>0</v>
      </c>
      <c r="M3448" s="364"/>
      <c r="N3448" s="364"/>
    </row>
    <row r="3449" spans="2:14" s="358" customFormat="1" x14ac:dyDescent="0.2">
      <c r="B3449" s="305">
        <v>41416.406944444447</v>
      </c>
      <c r="C3449" s="117" t="s">
        <v>575</v>
      </c>
      <c r="D3449" s="117" t="s">
        <v>542</v>
      </c>
      <c r="E3449" s="116"/>
      <c r="F3449" s="348">
        <v>114</v>
      </c>
      <c r="G3449" s="348">
        <v>191</v>
      </c>
      <c r="H3449" s="348">
        <v>21774</v>
      </c>
      <c r="I3449" s="355">
        <v>7.5849360258335108E-2</v>
      </c>
      <c r="J3449" s="355">
        <v>3.9711706941536706E-4</v>
      </c>
      <c r="K3449" s="355">
        <v>0</v>
      </c>
      <c r="M3449" s="364"/>
      <c r="N3449" s="364"/>
    </row>
    <row r="3450" spans="2:14" s="358" customFormat="1" x14ac:dyDescent="0.2">
      <c r="B3450" s="305">
        <v>41416.395833333336</v>
      </c>
      <c r="C3450" s="117" t="s">
        <v>799</v>
      </c>
      <c r="D3450" s="117" t="s">
        <v>554</v>
      </c>
      <c r="E3450" s="116"/>
      <c r="F3450" s="348">
        <v>18</v>
      </c>
      <c r="G3450" s="348">
        <v>405</v>
      </c>
      <c r="H3450" s="348">
        <v>7290</v>
      </c>
      <c r="I3450" s="355">
        <v>6.3437365391392886E-2</v>
      </c>
      <c r="J3450" s="355">
        <v>1.5663547010220463E-4</v>
      </c>
      <c r="K3450" s="355">
        <v>0</v>
      </c>
      <c r="M3450" s="364"/>
      <c r="N3450" s="364"/>
    </row>
    <row r="3451" spans="2:14" s="358" customFormat="1" x14ac:dyDescent="0.2">
      <c r="B3451" s="305">
        <v>41416.53125</v>
      </c>
      <c r="C3451" s="117" t="s">
        <v>837</v>
      </c>
      <c r="D3451" s="117" t="s">
        <v>542</v>
      </c>
      <c r="E3451" s="116"/>
      <c r="F3451" s="348">
        <v>67</v>
      </c>
      <c r="G3451" s="348">
        <v>160</v>
      </c>
      <c r="H3451" s="348">
        <v>10720</v>
      </c>
      <c r="I3451" s="355">
        <v>3.7342938457304693E-2</v>
      </c>
      <c r="J3451" s="355">
        <v>2.333933653581543E-4</v>
      </c>
      <c r="K3451" s="355">
        <v>0</v>
      </c>
      <c r="M3451" s="364"/>
      <c r="N3451" s="364"/>
    </row>
    <row r="3452" spans="2:14" s="358" customFormat="1" x14ac:dyDescent="0.2">
      <c r="B3452" s="305">
        <v>41418.59097222222</v>
      </c>
      <c r="C3452" s="117" t="s">
        <v>670</v>
      </c>
      <c r="D3452" s="117" t="s">
        <v>551</v>
      </c>
      <c r="E3452" s="116"/>
      <c r="F3452" s="348">
        <v>4</v>
      </c>
      <c r="G3452" s="348">
        <v>35</v>
      </c>
      <c r="H3452" s="348">
        <v>140</v>
      </c>
      <c r="I3452" s="355">
        <v>5.4212400312108537E-4</v>
      </c>
      <c r="J3452" s="355">
        <v>1.5489257232031008E-5</v>
      </c>
      <c r="K3452" s="355">
        <v>0</v>
      </c>
      <c r="M3452" s="364"/>
      <c r="N3452" s="364"/>
    </row>
    <row r="3453" spans="2:14" s="358" customFormat="1" x14ac:dyDescent="0.2">
      <c r="B3453" s="305">
        <v>41417.397951388892</v>
      </c>
      <c r="C3453" s="117" t="s">
        <v>711</v>
      </c>
      <c r="D3453" s="117" t="s">
        <v>554</v>
      </c>
      <c r="E3453" s="116"/>
      <c r="F3453" s="348">
        <v>141</v>
      </c>
      <c r="G3453" s="348">
        <v>366</v>
      </c>
      <c r="H3453" s="348">
        <v>51606</v>
      </c>
      <c r="I3453" s="355">
        <v>0.44907389278302073</v>
      </c>
      <c r="J3453" s="355">
        <v>1.2269778491339363E-3</v>
      </c>
      <c r="K3453" s="355">
        <v>0</v>
      </c>
      <c r="M3453" s="364"/>
      <c r="N3453" s="364"/>
    </row>
    <row r="3454" spans="2:14" s="358" customFormat="1" x14ac:dyDescent="0.2">
      <c r="B3454" s="305">
        <v>41417.364583333336</v>
      </c>
      <c r="C3454" s="117" t="s">
        <v>599</v>
      </c>
      <c r="D3454" s="117" t="s">
        <v>554</v>
      </c>
      <c r="E3454" s="116"/>
      <c r="F3454" s="348">
        <v>108</v>
      </c>
      <c r="G3454" s="348">
        <v>488.7037037037037</v>
      </c>
      <c r="H3454" s="348">
        <v>52780</v>
      </c>
      <c r="I3454" s="355">
        <v>0.45929000622190896</v>
      </c>
      <c r="J3454" s="355">
        <v>9.3981282061322792E-4</v>
      </c>
      <c r="K3454" s="355">
        <v>0</v>
      </c>
      <c r="M3454" s="364"/>
      <c r="N3454" s="364"/>
    </row>
    <row r="3455" spans="2:14" s="358" customFormat="1" x14ac:dyDescent="0.2">
      <c r="B3455" s="305">
        <v>41417.354166666664</v>
      </c>
      <c r="C3455" s="117" t="s">
        <v>777</v>
      </c>
      <c r="D3455" s="117" t="s">
        <v>542</v>
      </c>
      <c r="E3455" s="116"/>
      <c r="F3455" s="348">
        <v>97</v>
      </c>
      <c r="G3455" s="348">
        <v>610</v>
      </c>
      <c r="H3455" s="348">
        <v>59170</v>
      </c>
      <c r="I3455" s="355">
        <v>0.20611769295883567</v>
      </c>
      <c r="J3455" s="355">
        <v>3.3789785730956669E-4</v>
      </c>
      <c r="K3455" s="355">
        <v>0</v>
      </c>
      <c r="M3455" s="364"/>
      <c r="N3455" s="364"/>
    </row>
    <row r="3456" spans="2:14" s="358" customFormat="1" x14ac:dyDescent="0.2">
      <c r="B3456" s="305">
        <v>41416.368055555555</v>
      </c>
      <c r="C3456" s="117" t="s">
        <v>618</v>
      </c>
      <c r="D3456" s="117" t="s">
        <v>551</v>
      </c>
      <c r="E3456" s="116"/>
      <c r="F3456" s="348">
        <v>4</v>
      </c>
      <c r="G3456" s="348">
        <v>170</v>
      </c>
      <c r="H3456" s="348">
        <v>680</v>
      </c>
      <c r="I3456" s="355">
        <v>2.6331737294452715E-3</v>
      </c>
      <c r="J3456" s="355">
        <v>1.5489257232031008E-5</v>
      </c>
      <c r="K3456" s="355">
        <v>0</v>
      </c>
      <c r="M3456" s="364"/>
      <c r="N3456" s="364"/>
    </row>
    <row r="3457" spans="2:14" s="358" customFormat="1" x14ac:dyDescent="0.2">
      <c r="B3457" s="305">
        <v>41415.452777777777</v>
      </c>
      <c r="C3457" s="117" t="s">
        <v>674</v>
      </c>
      <c r="D3457" s="117" t="s">
        <v>551</v>
      </c>
      <c r="E3457" s="116"/>
      <c r="F3457" s="348">
        <v>48</v>
      </c>
      <c r="G3457" s="348">
        <v>238</v>
      </c>
      <c r="H3457" s="348">
        <v>11424</v>
      </c>
      <c r="I3457" s="355">
        <v>4.4237318654680564E-2</v>
      </c>
      <c r="J3457" s="355">
        <v>1.8587108678437211E-4</v>
      </c>
      <c r="K3457" s="355">
        <v>0</v>
      </c>
      <c r="M3457" s="364"/>
      <c r="N3457" s="364"/>
    </row>
    <row r="3458" spans="2:14" s="358" customFormat="1" x14ac:dyDescent="0.2">
      <c r="B3458" s="305">
        <v>41405.40625</v>
      </c>
      <c r="C3458" s="117" t="s">
        <v>634</v>
      </c>
      <c r="D3458" s="117" t="s">
        <v>542</v>
      </c>
      <c r="E3458" s="116"/>
      <c r="F3458" s="348">
        <v>19</v>
      </c>
      <c r="G3458" s="348">
        <v>43</v>
      </c>
      <c r="H3458" s="348">
        <v>817</v>
      </c>
      <c r="I3458" s="355">
        <v>2.8460056641434637E-3</v>
      </c>
      <c r="J3458" s="355">
        <v>6.6186178235894501E-5</v>
      </c>
      <c r="K3458" s="355">
        <v>0</v>
      </c>
      <c r="M3458" s="364"/>
      <c r="N3458" s="364"/>
    </row>
    <row r="3459" spans="2:14" s="358" customFormat="1" x14ac:dyDescent="0.2">
      <c r="B3459" s="305">
        <v>41421.395833333336</v>
      </c>
      <c r="C3459" s="117" t="s">
        <v>838</v>
      </c>
      <c r="D3459" s="117" t="s">
        <v>554</v>
      </c>
      <c r="E3459" s="116"/>
      <c r="F3459" s="348">
        <v>101</v>
      </c>
      <c r="G3459" s="348">
        <v>185</v>
      </c>
      <c r="H3459" s="348">
        <v>18685</v>
      </c>
      <c r="I3459" s="355">
        <v>0.16259631993664966</v>
      </c>
      <c r="J3459" s="355">
        <v>8.7889902668459273E-4</v>
      </c>
      <c r="K3459" s="355">
        <v>0</v>
      </c>
      <c r="M3459" s="364"/>
      <c r="N3459" s="364"/>
    </row>
    <row r="3460" spans="2:14" s="358" customFormat="1" x14ac:dyDescent="0.2">
      <c r="B3460" s="305">
        <v>41421.434027777781</v>
      </c>
      <c r="C3460" s="117" t="s">
        <v>656</v>
      </c>
      <c r="D3460" s="117" t="s">
        <v>554</v>
      </c>
      <c r="E3460" s="116"/>
      <c r="F3460" s="348">
        <v>2</v>
      </c>
      <c r="G3460" s="348">
        <v>65</v>
      </c>
      <c r="H3460" s="348">
        <v>130</v>
      </c>
      <c r="I3460" s="355">
        <v>1.1312561729603669E-3</v>
      </c>
      <c r="J3460" s="355">
        <v>1.7403941122467181E-5</v>
      </c>
      <c r="K3460" s="355">
        <v>0</v>
      </c>
      <c r="M3460" s="364"/>
      <c r="N3460" s="364"/>
    </row>
    <row r="3461" spans="2:14" s="358" customFormat="1" x14ac:dyDescent="0.2">
      <c r="B3461" s="305">
        <v>41421.385416666664</v>
      </c>
      <c r="C3461" s="117" t="s">
        <v>678</v>
      </c>
      <c r="D3461" s="117" t="s">
        <v>554</v>
      </c>
      <c r="E3461" s="116"/>
      <c r="F3461" s="348">
        <v>1</v>
      </c>
      <c r="G3461" s="348">
        <v>95</v>
      </c>
      <c r="H3461" s="348">
        <v>95</v>
      </c>
      <c r="I3461" s="355">
        <v>8.266872033171912E-4</v>
      </c>
      <c r="J3461" s="355">
        <v>8.7019705612335906E-6</v>
      </c>
      <c r="K3461" s="355">
        <v>0</v>
      </c>
      <c r="M3461" s="364"/>
      <c r="N3461" s="364"/>
    </row>
    <row r="3462" spans="2:14" s="358" customFormat="1" x14ac:dyDescent="0.2">
      <c r="B3462" s="305">
        <v>41421.368750000001</v>
      </c>
      <c r="C3462" s="117" t="s">
        <v>638</v>
      </c>
      <c r="D3462" s="117" t="s">
        <v>554</v>
      </c>
      <c r="E3462" s="116"/>
      <c r="F3462" s="348">
        <v>647</v>
      </c>
      <c r="G3462" s="348">
        <v>385</v>
      </c>
      <c r="H3462" s="348">
        <v>249095</v>
      </c>
      <c r="I3462" s="355">
        <v>2.1676173569504815</v>
      </c>
      <c r="J3462" s="355">
        <v>5.6301749531181338E-3</v>
      </c>
      <c r="K3462" s="355">
        <v>0</v>
      </c>
      <c r="M3462" s="364"/>
      <c r="N3462" s="364"/>
    </row>
    <row r="3463" spans="2:14" s="358" customFormat="1" x14ac:dyDescent="0.2">
      <c r="B3463" s="305">
        <v>41421.401388888888</v>
      </c>
      <c r="C3463" s="117" t="s">
        <v>568</v>
      </c>
      <c r="D3463" s="117" t="s">
        <v>554</v>
      </c>
      <c r="E3463" s="116"/>
      <c r="F3463" s="348">
        <v>1</v>
      </c>
      <c r="G3463" s="348">
        <v>159</v>
      </c>
      <c r="H3463" s="348">
        <v>159</v>
      </c>
      <c r="I3463" s="355">
        <v>1.3836133192361411E-3</v>
      </c>
      <c r="J3463" s="355">
        <v>8.7019705612335906E-6</v>
      </c>
      <c r="K3463" s="355">
        <v>0</v>
      </c>
      <c r="M3463" s="364"/>
      <c r="N3463" s="364"/>
    </row>
    <row r="3464" spans="2:14" s="358" customFormat="1" x14ac:dyDescent="0.2">
      <c r="B3464" s="305">
        <v>41421.36041666667</v>
      </c>
      <c r="C3464" s="117" t="s">
        <v>661</v>
      </c>
      <c r="D3464" s="117" t="s">
        <v>554</v>
      </c>
      <c r="E3464" s="116"/>
      <c r="F3464" s="348">
        <v>165</v>
      </c>
      <c r="G3464" s="348">
        <v>211</v>
      </c>
      <c r="H3464" s="348">
        <v>34815</v>
      </c>
      <c r="I3464" s="355">
        <v>0.30295910508934748</v>
      </c>
      <c r="J3464" s="355">
        <v>1.4358251426035426E-3</v>
      </c>
      <c r="K3464" s="355">
        <v>0</v>
      </c>
      <c r="M3464" s="364"/>
      <c r="N3464" s="364"/>
    </row>
    <row r="3465" spans="2:14" s="358" customFormat="1" x14ac:dyDescent="0.2">
      <c r="B3465" s="305">
        <v>41421.463194444441</v>
      </c>
      <c r="C3465" s="117" t="s">
        <v>563</v>
      </c>
      <c r="D3465" s="117" t="s">
        <v>551</v>
      </c>
      <c r="E3465" s="116"/>
      <c r="F3465" s="348">
        <v>57</v>
      </c>
      <c r="G3465" s="348">
        <v>115</v>
      </c>
      <c r="H3465" s="348">
        <v>6555</v>
      </c>
      <c r="I3465" s="355">
        <v>2.5383020288990817E-2</v>
      </c>
      <c r="J3465" s="355">
        <v>2.2072191555644189E-4</v>
      </c>
      <c r="K3465" s="355">
        <v>0</v>
      </c>
      <c r="M3465" s="364"/>
      <c r="N3465" s="364"/>
    </row>
    <row r="3466" spans="2:14" s="358" customFormat="1" x14ac:dyDescent="0.2">
      <c r="B3466" s="305">
        <v>41421.430555555555</v>
      </c>
      <c r="C3466" s="117" t="s">
        <v>550</v>
      </c>
      <c r="D3466" s="117" t="s">
        <v>551</v>
      </c>
      <c r="E3466" s="116"/>
      <c r="F3466" s="348">
        <v>1</v>
      </c>
      <c r="G3466" s="348">
        <v>160</v>
      </c>
      <c r="H3466" s="348">
        <v>160</v>
      </c>
      <c r="I3466" s="355">
        <v>6.1957028928124041E-4</v>
      </c>
      <c r="J3466" s="355">
        <v>3.872314308007752E-6</v>
      </c>
      <c r="K3466" s="355">
        <v>0</v>
      </c>
      <c r="M3466" s="364"/>
      <c r="N3466" s="364"/>
    </row>
    <row r="3467" spans="2:14" s="358" customFormat="1" x14ac:dyDescent="0.2">
      <c r="B3467" s="305">
        <v>41421.40625</v>
      </c>
      <c r="C3467" s="117" t="s">
        <v>563</v>
      </c>
      <c r="D3467" s="117" t="s">
        <v>551</v>
      </c>
      <c r="E3467" s="116"/>
      <c r="F3467" s="348">
        <v>1</v>
      </c>
      <c r="G3467" s="348">
        <v>120</v>
      </c>
      <c r="H3467" s="348">
        <v>120</v>
      </c>
      <c r="I3467" s="355">
        <v>4.6467771696093028E-4</v>
      </c>
      <c r="J3467" s="355">
        <v>3.872314308007752E-6</v>
      </c>
      <c r="K3467" s="355">
        <v>0</v>
      </c>
      <c r="M3467" s="364"/>
      <c r="N3467" s="364"/>
    </row>
    <row r="3468" spans="2:14" s="358" customFormat="1" x14ac:dyDescent="0.2">
      <c r="B3468" s="305">
        <v>41418.383333333331</v>
      </c>
      <c r="C3468" s="117" t="s">
        <v>673</v>
      </c>
      <c r="D3468" s="117" t="s">
        <v>554</v>
      </c>
      <c r="E3468" s="116"/>
      <c r="F3468" s="348">
        <v>5</v>
      </c>
      <c r="G3468" s="348">
        <v>388</v>
      </c>
      <c r="H3468" s="348">
        <v>1940</v>
      </c>
      <c r="I3468" s="355">
        <v>1.6881822888793169E-2</v>
      </c>
      <c r="J3468" s="355">
        <v>4.3509852806167955E-5</v>
      </c>
      <c r="K3468" s="355">
        <v>0</v>
      </c>
      <c r="M3468" s="364"/>
      <c r="N3468" s="364"/>
    </row>
    <row r="3469" spans="2:14" s="358" customFormat="1" x14ac:dyDescent="0.2">
      <c r="B3469" s="305">
        <v>41415.378472222219</v>
      </c>
      <c r="C3469" s="117" t="s">
        <v>806</v>
      </c>
      <c r="D3469" s="117" t="s">
        <v>542</v>
      </c>
      <c r="E3469" s="116"/>
      <c r="F3469" s="348">
        <v>52</v>
      </c>
      <c r="G3469" s="348">
        <v>250</v>
      </c>
      <c r="H3469" s="348">
        <v>13000</v>
      </c>
      <c r="I3469" s="355">
        <v>4.528527984561203E-2</v>
      </c>
      <c r="J3469" s="355">
        <v>1.8114111938244813E-4</v>
      </c>
      <c r="K3469" s="355">
        <v>0</v>
      </c>
      <c r="M3469" s="364"/>
      <c r="N3469" s="364"/>
    </row>
    <row r="3470" spans="2:14" s="358" customFormat="1" x14ac:dyDescent="0.2">
      <c r="B3470" s="305">
        <v>41418.565972222219</v>
      </c>
      <c r="C3470" s="117" t="s">
        <v>670</v>
      </c>
      <c r="D3470" s="117" t="s">
        <v>551</v>
      </c>
      <c r="E3470" s="116"/>
      <c r="F3470" s="348">
        <v>2</v>
      </c>
      <c r="G3470" s="348">
        <v>40</v>
      </c>
      <c r="H3470" s="348">
        <v>80</v>
      </c>
      <c r="I3470" s="355">
        <v>3.097851446406202E-4</v>
      </c>
      <c r="J3470" s="355">
        <v>7.7446286160155041E-6</v>
      </c>
      <c r="K3470" s="355">
        <v>0</v>
      </c>
      <c r="M3470" s="364"/>
      <c r="N3470" s="364"/>
    </row>
    <row r="3471" spans="2:14" s="358" customFormat="1" x14ac:dyDescent="0.2">
      <c r="B3471" s="305">
        <v>41409.708333333336</v>
      </c>
      <c r="C3471" s="117" t="s">
        <v>667</v>
      </c>
      <c r="D3471" s="117" t="s">
        <v>554</v>
      </c>
      <c r="E3471" s="116"/>
      <c r="F3471" s="348">
        <v>24</v>
      </c>
      <c r="G3471" s="348">
        <v>135</v>
      </c>
      <c r="H3471" s="348">
        <v>3240</v>
      </c>
      <c r="I3471" s="355">
        <v>2.8194384618396837E-2</v>
      </c>
      <c r="J3471" s="355">
        <v>2.0884729346960619E-4</v>
      </c>
      <c r="K3471" s="355">
        <v>0</v>
      </c>
      <c r="M3471" s="364"/>
      <c r="N3471" s="364"/>
    </row>
    <row r="3472" spans="2:14" s="358" customFormat="1" x14ac:dyDescent="0.2">
      <c r="B3472" s="305">
        <v>41421.357638888891</v>
      </c>
      <c r="C3472" s="117" t="s">
        <v>669</v>
      </c>
      <c r="D3472" s="117" t="s">
        <v>554</v>
      </c>
      <c r="E3472" s="116"/>
      <c r="F3472" s="348">
        <v>69</v>
      </c>
      <c r="G3472" s="348">
        <v>45</v>
      </c>
      <c r="H3472" s="348">
        <v>3105</v>
      </c>
      <c r="I3472" s="355">
        <v>2.7019618592630301E-2</v>
      </c>
      <c r="J3472" s="355">
        <v>6.0043596872511778E-4</v>
      </c>
      <c r="K3472" s="355">
        <v>0</v>
      </c>
      <c r="M3472" s="364"/>
      <c r="N3472" s="364"/>
    </row>
    <row r="3473" spans="2:14" s="358" customFormat="1" x14ac:dyDescent="0.2">
      <c r="B3473" s="305">
        <v>41421.357638888891</v>
      </c>
      <c r="C3473" s="117" t="s">
        <v>661</v>
      </c>
      <c r="D3473" s="117" t="s">
        <v>554</v>
      </c>
      <c r="E3473" s="116"/>
      <c r="F3473" s="348">
        <v>35</v>
      </c>
      <c r="G3473" s="348">
        <v>325</v>
      </c>
      <c r="H3473" s="348">
        <v>11375</v>
      </c>
      <c r="I3473" s="355">
        <v>9.8984915134032098E-2</v>
      </c>
      <c r="J3473" s="355">
        <v>3.0456896964317572E-4</v>
      </c>
      <c r="K3473" s="355">
        <v>0</v>
      </c>
      <c r="M3473" s="364"/>
      <c r="N3473" s="364"/>
    </row>
    <row r="3474" spans="2:14" s="358" customFormat="1" x14ac:dyDescent="0.2">
      <c r="B3474" s="305">
        <v>41415.371527777781</v>
      </c>
      <c r="C3474" s="117" t="s">
        <v>765</v>
      </c>
      <c r="D3474" s="117" t="s">
        <v>542</v>
      </c>
      <c r="E3474" s="116"/>
      <c r="F3474" s="348">
        <v>72</v>
      </c>
      <c r="G3474" s="348">
        <v>185</v>
      </c>
      <c r="H3474" s="348">
        <v>13320</v>
      </c>
      <c r="I3474" s="355">
        <v>4.6399994426427095E-2</v>
      </c>
      <c r="J3474" s="355">
        <v>2.508107806833897E-4</v>
      </c>
      <c r="K3474" s="355">
        <v>0</v>
      </c>
      <c r="M3474" s="364"/>
      <c r="N3474" s="364"/>
    </row>
    <row r="3475" spans="2:14" s="358" customFormat="1" x14ac:dyDescent="0.2">
      <c r="B3475" s="305">
        <v>41415.385416666664</v>
      </c>
      <c r="C3475" s="117" t="s">
        <v>766</v>
      </c>
      <c r="D3475" s="117" t="s">
        <v>542</v>
      </c>
      <c r="E3475" s="116"/>
      <c r="F3475" s="348">
        <v>101</v>
      </c>
      <c r="G3475" s="348">
        <v>355</v>
      </c>
      <c r="H3475" s="348">
        <v>35855</v>
      </c>
      <c r="I3475" s="355">
        <v>0.12490028529726303</v>
      </c>
      <c r="J3475" s="355">
        <v>3.51831789569755E-4</v>
      </c>
      <c r="K3475" s="355">
        <v>0</v>
      </c>
      <c r="M3475" s="364"/>
      <c r="N3475" s="364"/>
    </row>
    <row r="3476" spans="2:14" s="358" customFormat="1" x14ac:dyDescent="0.2">
      <c r="B3476" s="305">
        <v>41415.371527777781</v>
      </c>
      <c r="C3476" s="117" t="s">
        <v>806</v>
      </c>
      <c r="D3476" s="117" t="s">
        <v>542</v>
      </c>
      <c r="E3476" s="116"/>
      <c r="F3476" s="348">
        <v>78</v>
      </c>
      <c r="G3476" s="348">
        <v>110</v>
      </c>
      <c r="H3476" s="348">
        <v>8580</v>
      </c>
      <c r="I3476" s="355">
        <v>2.988828469810394E-2</v>
      </c>
      <c r="J3476" s="355">
        <v>2.7171167907367219E-4</v>
      </c>
      <c r="K3476" s="355">
        <v>0</v>
      </c>
      <c r="M3476" s="364"/>
      <c r="N3476" s="364"/>
    </row>
    <row r="3477" spans="2:14" s="358" customFormat="1" x14ac:dyDescent="0.2">
      <c r="B3477" s="305">
        <v>41415.40625</v>
      </c>
      <c r="C3477" s="117" t="s">
        <v>546</v>
      </c>
      <c r="D3477" s="117" t="s">
        <v>542</v>
      </c>
      <c r="E3477" s="116"/>
      <c r="F3477" s="348">
        <v>126</v>
      </c>
      <c r="G3477" s="348">
        <v>300</v>
      </c>
      <c r="H3477" s="348">
        <v>37800</v>
      </c>
      <c r="I3477" s="355">
        <v>0.1316756598587796</v>
      </c>
      <c r="J3477" s="355">
        <v>4.3891886619593199E-4</v>
      </c>
      <c r="K3477" s="355">
        <v>0</v>
      </c>
      <c r="M3477" s="364"/>
      <c r="N3477" s="364"/>
    </row>
    <row r="3478" spans="2:14" s="358" customFormat="1" x14ac:dyDescent="0.2">
      <c r="B3478" s="305">
        <v>41422.375</v>
      </c>
      <c r="C3478" s="117" t="s">
        <v>714</v>
      </c>
      <c r="D3478" s="117" t="s">
        <v>554</v>
      </c>
      <c r="E3478" s="116"/>
      <c r="F3478" s="348">
        <v>211</v>
      </c>
      <c r="G3478" s="348">
        <v>340</v>
      </c>
      <c r="H3478" s="348">
        <v>71740</v>
      </c>
      <c r="I3478" s="355">
        <v>0.62427936806289785</v>
      </c>
      <c r="J3478" s="355">
        <v>1.8361157884202877E-3</v>
      </c>
      <c r="K3478" s="355">
        <v>0</v>
      </c>
      <c r="M3478" s="364"/>
      <c r="N3478" s="364"/>
    </row>
    <row r="3479" spans="2:14" s="358" customFormat="1" x14ac:dyDescent="0.2">
      <c r="B3479" s="305">
        <v>41423.355555555558</v>
      </c>
      <c r="C3479" s="117" t="s">
        <v>722</v>
      </c>
      <c r="D3479" s="117" t="s">
        <v>542</v>
      </c>
      <c r="E3479" s="116"/>
      <c r="F3479" s="348">
        <v>248</v>
      </c>
      <c r="G3479" s="348">
        <v>373</v>
      </c>
      <c r="H3479" s="348">
        <v>92504</v>
      </c>
      <c r="I3479" s="355">
        <v>0.32223611744911501</v>
      </c>
      <c r="J3479" s="355">
        <v>8.6390380013167561E-4</v>
      </c>
      <c r="K3479" s="355">
        <v>0</v>
      </c>
      <c r="M3479" s="364"/>
      <c r="N3479" s="364"/>
    </row>
    <row r="3480" spans="2:14" s="358" customFormat="1" x14ac:dyDescent="0.2">
      <c r="B3480" s="305">
        <v>41415.576388888891</v>
      </c>
      <c r="C3480" s="117" t="s">
        <v>586</v>
      </c>
      <c r="D3480" s="117" t="s">
        <v>554</v>
      </c>
      <c r="E3480" s="116"/>
      <c r="F3480" s="348">
        <v>97</v>
      </c>
      <c r="G3480" s="348">
        <v>85</v>
      </c>
      <c r="H3480" s="348">
        <v>8245</v>
      </c>
      <c r="I3480" s="355">
        <v>7.174774727737096E-2</v>
      </c>
      <c r="J3480" s="355">
        <v>8.4409114443965841E-4</v>
      </c>
      <c r="K3480" s="355">
        <v>0</v>
      </c>
      <c r="M3480" s="364"/>
      <c r="N3480" s="364"/>
    </row>
    <row r="3481" spans="2:14" s="358" customFormat="1" x14ac:dyDescent="0.2">
      <c r="B3481" s="305">
        <v>41416.37222222222</v>
      </c>
      <c r="C3481" s="117" t="s">
        <v>822</v>
      </c>
      <c r="D3481" s="117" t="s">
        <v>542</v>
      </c>
      <c r="E3481" s="116"/>
      <c r="F3481" s="348">
        <v>124</v>
      </c>
      <c r="G3481" s="348">
        <v>334</v>
      </c>
      <c r="H3481" s="348">
        <v>41416</v>
      </c>
      <c r="I3481" s="355">
        <v>0.14427193462198984</v>
      </c>
      <c r="J3481" s="355">
        <v>4.319519000658378E-4</v>
      </c>
      <c r="K3481" s="355">
        <v>0</v>
      </c>
      <c r="M3481" s="364"/>
      <c r="N3481" s="364"/>
    </row>
    <row r="3482" spans="2:14" s="358" customFormat="1" x14ac:dyDescent="0.2">
      <c r="B3482" s="305">
        <v>41416.367361111108</v>
      </c>
      <c r="C3482" s="117" t="s">
        <v>595</v>
      </c>
      <c r="D3482" s="117" t="s">
        <v>554</v>
      </c>
      <c r="E3482" s="116"/>
      <c r="F3482" s="348">
        <v>271</v>
      </c>
      <c r="G3482" s="348">
        <v>431</v>
      </c>
      <c r="H3482" s="348">
        <v>116801</v>
      </c>
      <c r="I3482" s="355">
        <v>1.0163988635226446</v>
      </c>
      <c r="J3482" s="355">
        <v>2.3582340220943032E-3</v>
      </c>
      <c r="K3482" s="355">
        <v>0</v>
      </c>
      <c r="M3482" s="364"/>
      <c r="N3482" s="364"/>
    </row>
    <row r="3483" spans="2:14" s="358" customFormat="1" x14ac:dyDescent="0.2">
      <c r="B3483" s="305">
        <v>41417.361111111109</v>
      </c>
      <c r="C3483" s="117" t="s">
        <v>546</v>
      </c>
      <c r="D3483" s="117" t="s">
        <v>542</v>
      </c>
      <c r="E3483" s="116"/>
      <c r="F3483" s="348">
        <v>93</v>
      </c>
      <c r="G3483" s="348">
        <v>335</v>
      </c>
      <c r="H3483" s="348">
        <v>31155</v>
      </c>
      <c r="I3483" s="355">
        <v>0.10852791489154176</v>
      </c>
      <c r="J3483" s="355">
        <v>3.2396392504937838E-4</v>
      </c>
      <c r="K3483" s="355">
        <v>0</v>
      </c>
      <c r="M3483" s="364"/>
      <c r="N3483" s="364"/>
    </row>
    <row r="3484" spans="2:14" s="358" customFormat="1" x14ac:dyDescent="0.2">
      <c r="B3484" s="305">
        <v>41405.486111111109</v>
      </c>
      <c r="C3484" s="117" t="s">
        <v>707</v>
      </c>
      <c r="D3484" s="117" t="s">
        <v>554</v>
      </c>
      <c r="E3484" s="116"/>
      <c r="F3484" s="348">
        <v>2</v>
      </c>
      <c r="G3484" s="348">
        <v>35</v>
      </c>
      <c r="H3484" s="348">
        <v>70</v>
      </c>
      <c r="I3484" s="355">
        <v>6.0913793928635144E-4</v>
      </c>
      <c r="J3484" s="355">
        <v>1.7403941122467181E-5</v>
      </c>
      <c r="K3484" s="355">
        <v>0</v>
      </c>
      <c r="M3484" s="364"/>
      <c r="N3484" s="364"/>
    </row>
    <row r="3485" spans="2:14" s="358" customFormat="1" x14ac:dyDescent="0.2">
      <c r="B3485" s="305">
        <v>41423.388888888891</v>
      </c>
      <c r="C3485" s="117" t="s">
        <v>607</v>
      </c>
      <c r="D3485" s="117" t="s">
        <v>551</v>
      </c>
      <c r="E3485" s="116"/>
      <c r="F3485" s="348">
        <v>76</v>
      </c>
      <c r="G3485" s="348">
        <v>350</v>
      </c>
      <c r="H3485" s="348">
        <v>26600</v>
      </c>
      <c r="I3485" s="355">
        <v>0.10300356059300621</v>
      </c>
      <c r="J3485" s="355">
        <v>2.9429588740858918E-4</v>
      </c>
      <c r="K3485" s="355">
        <v>0</v>
      </c>
      <c r="M3485" s="364"/>
      <c r="N3485" s="364"/>
    </row>
    <row r="3486" spans="2:14" s="358" customFormat="1" x14ac:dyDescent="0.2">
      <c r="B3486" s="305">
        <v>41422.378472222219</v>
      </c>
      <c r="C3486" s="117" t="s">
        <v>785</v>
      </c>
      <c r="D3486" s="117" t="s">
        <v>542</v>
      </c>
      <c r="E3486" s="116"/>
      <c r="F3486" s="348">
        <v>41</v>
      </c>
      <c r="G3486" s="348">
        <v>251</v>
      </c>
      <c r="H3486" s="348">
        <v>10291</v>
      </c>
      <c r="I3486" s="355">
        <v>3.5848524222399494E-2</v>
      </c>
      <c r="J3486" s="355">
        <v>1.4282280566693025E-4</v>
      </c>
      <c r="K3486" s="355">
        <v>0</v>
      </c>
      <c r="M3486" s="364"/>
      <c r="N3486" s="364"/>
    </row>
    <row r="3487" spans="2:14" s="358" customFormat="1" x14ac:dyDescent="0.2">
      <c r="B3487" s="305">
        <v>41421.559027777781</v>
      </c>
      <c r="C3487" s="117" t="s">
        <v>678</v>
      </c>
      <c r="D3487" s="117" t="s">
        <v>554</v>
      </c>
      <c r="E3487" s="116"/>
      <c r="F3487" s="348">
        <v>1</v>
      </c>
      <c r="G3487" s="348">
        <v>85</v>
      </c>
      <c r="H3487" s="348">
        <v>85</v>
      </c>
      <c r="I3487" s="355">
        <v>7.3966749770485525E-4</v>
      </c>
      <c r="J3487" s="355">
        <v>8.7019705612335906E-6</v>
      </c>
      <c r="K3487" s="355">
        <v>0</v>
      </c>
      <c r="M3487" s="364"/>
      <c r="N3487" s="364"/>
    </row>
    <row r="3488" spans="2:14" s="358" customFormat="1" x14ac:dyDescent="0.2">
      <c r="B3488" s="305">
        <v>41422.393055555556</v>
      </c>
      <c r="C3488" s="117" t="s">
        <v>767</v>
      </c>
      <c r="D3488" s="117" t="s">
        <v>542</v>
      </c>
      <c r="E3488" s="116"/>
      <c r="F3488" s="348">
        <v>1</v>
      </c>
      <c r="G3488" s="348">
        <v>85</v>
      </c>
      <c r="H3488" s="348">
        <v>85</v>
      </c>
      <c r="I3488" s="355">
        <v>2.9609606052900171E-4</v>
      </c>
      <c r="J3488" s="355">
        <v>3.4834830650470794E-6</v>
      </c>
      <c r="K3488" s="355">
        <v>0</v>
      </c>
      <c r="M3488" s="364"/>
      <c r="N3488" s="364"/>
    </row>
    <row r="3489" spans="2:14" s="358" customFormat="1" x14ac:dyDescent="0.2">
      <c r="B3489" s="305">
        <v>41424.395833333336</v>
      </c>
      <c r="C3489" s="117" t="s">
        <v>602</v>
      </c>
      <c r="D3489" s="117" t="s">
        <v>542</v>
      </c>
      <c r="E3489" s="116"/>
      <c r="F3489" s="348">
        <v>53</v>
      </c>
      <c r="G3489" s="348">
        <v>160</v>
      </c>
      <c r="H3489" s="348">
        <v>8480</v>
      </c>
      <c r="I3489" s="355">
        <v>2.9539936391599231E-2</v>
      </c>
      <c r="J3489" s="355">
        <v>1.846246024474952E-4</v>
      </c>
      <c r="K3489" s="355">
        <v>0</v>
      </c>
      <c r="M3489" s="364"/>
      <c r="N3489" s="364"/>
    </row>
    <row r="3490" spans="2:14" s="358" customFormat="1" x14ac:dyDescent="0.2">
      <c r="B3490" s="305">
        <v>41424.409722222219</v>
      </c>
      <c r="C3490" s="117" t="s">
        <v>602</v>
      </c>
      <c r="D3490" s="117" t="s">
        <v>542</v>
      </c>
      <c r="E3490" s="116"/>
      <c r="F3490" s="348">
        <v>39</v>
      </c>
      <c r="G3490" s="348">
        <v>80</v>
      </c>
      <c r="H3490" s="348">
        <v>3120</v>
      </c>
      <c r="I3490" s="355">
        <v>1.0868467162946887E-2</v>
      </c>
      <c r="J3490" s="355">
        <v>1.3585583953683609E-4</v>
      </c>
      <c r="K3490" s="355">
        <v>0</v>
      </c>
      <c r="M3490" s="364"/>
      <c r="N3490" s="364"/>
    </row>
    <row r="3491" spans="2:14" s="358" customFormat="1" x14ac:dyDescent="0.2">
      <c r="B3491" s="305">
        <v>41421.46875</v>
      </c>
      <c r="C3491" s="117" t="s">
        <v>678</v>
      </c>
      <c r="D3491" s="117" t="s">
        <v>554</v>
      </c>
      <c r="E3491" s="116"/>
      <c r="F3491" s="348">
        <v>2</v>
      </c>
      <c r="G3491" s="348">
        <v>55</v>
      </c>
      <c r="H3491" s="348">
        <v>110</v>
      </c>
      <c r="I3491" s="355">
        <v>9.5721676173569502E-4</v>
      </c>
      <c r="J3491" s="355">
        <v>1.7403941122467181E-5</v>
      </c>
      <c r="K3491" s="355">
        <v>0</v>
      </c>
      <c r="M3491" s="364"/>
      <c r="N3491" s="364"/>
    </row>
    <row r="3492" spans="2:14" s="358" customFormat="1" x14ac:dyDescent="0.2">
      <c r="B3492" s="305">
        <v>41422.503472222219</v>
      </c>
      <c r="C3492" s="117" t="s">
        <v>622</v>
      </c>
      <c r="D3492" s="117" t="s">
        <v>554</v>
      </c>
      <c r="E3492" s="116"/>
      <c r="F3492" s="348">
        <v>1</v>
      </c>
      <c r="G3492" s="348">
        <v>40</v>
      </c>
      <c r="H3492" s="348">
        <v>40</v>
      </c>
      <c r="I3492" s="355">
        <v>3.4807882244934364E-4</v>
      </c>
      <c r="J3492" s="355">
        <v>8.7019705612335906E-6</v>
      </c>
      <c r="K3492" s="355">
        <v>0</v>
      </c>
      <c r="M3492" s="364"/>
      <c r="N3492" s="364"/>
    </row>
    <row r="3493" spans="2:14" s="358" customFormat="1" x14ac:dyDescent="0.2">
      <c r="B3493" s="305">
        <v>41422.40902777778</v>
      </c>
      <c r="C3493" s="117" t="s">
        <v>656</v>
      </c>
      <c r="D3493" s="117" t="s">
        <v>554</v>
      </c>
      <c r="E3493" s="116"/>
      <c r="F3493" s="348">
        <v>4</v>
      </c>
      <c r="G3493" s="348">
        <v>76</v>
      </c>
      <c r="H3493" s="348">
        <v>304</v>
      </c>
      <c r="I3493" s="355">
        <v>2.6453990506150118E-3</v>
      </c>
      <c r="J3493" s="355">
        <v>3.4807882244934363E-5</v>
      </c>
      <c r="K3493" s="355">
        <v>0</v>
      </c>
      <c r="M3493" s="364"/>
      <c r="N3493" s="364"/>
    </row>
    <row r="3494" spans="2:14" s="358" customFormat="1" x14ac:dyDescent="0.2">
      <c r="B3494" s="305">
        <v>41422.375</v>
      </c>
      <c r="C3494" s="117" t="s">
        <v>622</v>
      </c>
      <c r="D3494" s="117" t="s">
        <v>554</v>
      </c>
      <c r="E3494" s="116"/>
      <c r="F3494" s="348">
        <v>2</v>
      </c>
      <c r="G3494" s="348">
        <v>271</v>
      </c>
      <c r="H3494" s="348">
        <v>542</v>
      </c>
      <c r="I3494" s="355">
        <v>4.7164680441886065E-3</v>
      </c>
      <c r="J3494" s="355">
        <v>1.7403941122467181E-5</v>
      </c>
      <c r="K3494" s="355">
        <v>0</v>
      </c>
      <c r="M3494" s="364"/>
      <c r="N3494" s="364"/>
    </row>
    <row r="3495" spans="2:14" s="358" customFormat="1" x14ac:dyDescent="0.2">
      <c r="B3495" s="305">
        <v>41422.388888888891</v>
      </c>
      <c r="C3495" s="117" t="s">
        <v>760</v>
      </c>
      <c r="D3495" s="117" t="s">
        <v>542</v>
      </c>
      <c r="E3495" s="116"/>
      <c r="F3495" s="348">
        <v>1</v>
      </c>
      <c r="G3495" s="348">
        <v>115</v>
      </c>
      <c r="H3495" s="348">
        <v>115</v>
      </c>
      <c r="I3495" s="355">
        <v>4.006005524804141E-4</v>
      </c>
      <c r="J3495" s="355">
        <v>3.4834830650470794E-6</v>
      </c>
      <c r="K3495" s="355">
        <v>0</v>
      </c>
      <c r="M3495" s="364"/>
      <c r="N3495" s="364"/>
    </row>
    <row r="3496" spans="2:14" s="358" customFormat="1" x14ac:dyDescent="0.2">
      <c r="B3496" s="305">
        <v>41422.545138888891</v>
      </c>
      <c r="C3496" s="117" t="s">
        <v>607</v>
      </c>
      <c r="D3496" s="117" t="s">
        <v>551</v>
      </c>
      <c r="E3496" s="116"/>
      <c r="F3496" s="348">
        <v>1</v>
      </c>
      <c r="G3496" s="348">
        <v>106</v>
      </c>
      <c r="H3496" s="348">
        <v>106</v>
      </c>
      <c r="I3496" s="355">
        <v>4.1046531664882174E-4</v>
      </c>
      <c r="J3496" s="355">
        <v>3.872314308007752E-6</v>
      </c>
      <c r="K3496" s="355">
        <v>0</v>
      </c>
      <c r="M3496" s="364"/>
      <c r="N3496" s="364"/>
    </row>
    <row r="3497" spans="2:14" s="358" customFormat="1" x14ac:dyDescent="0.2">
      <c r="B3497" s="305">
        <v>41422.475694444445</v>
      </c>
      <c r="C3497" s="117" t="s">
        <v>656</v>
      </c>
      <c r="D3497" s="117" t="s">
        <v>554</v>
      </c>
      <c r="E3497" s="116"/>
      <c r="F3497" s="348">
        <v>4</v>
      </c>
      <c r="G3497" s="348">
        <v>75</v>
      </c>
      <c r="H3497" s="348">
        <v>300</v>
      </c>
      <c r="I3497" s="355">
        <v>2.6105911683700772E-3</v>
      </c>
      <c r="J3497" s="355">
        <v>3.4807882244934363E-5</v>
      </c>
      <c r="K3497" s="355">
        <v>0</v>
      </c>
      <c r="M3497" s="364"/>
      <c r="N3497" s="364"/>
    </row>
    <row r="3498" spans="2:14" s="358" customFormat="1" x14ac:dyDescent="0.2">
      <c r="B3498" s="305">
        <v>41423.364583333336</v>
      </c>
      <c r="C3498" s="117" t="s">
        <v>820</v>
      </c>
      <c r="D3498" s="117" t="s">
        <v>554</v>
      </c>
      <c r="E3498" s="116"/>
      <c r="F3498" s="348">
        <v>57</v>
      </c>
      <c r="G3498" s="348">
        <v>229</v>
      </c>
      <c r="H3498" s="348">
        <v>13053</v>
      </c>
      <c r="I3498" s="355">
        <v>0.11358682173578206</v>
      </c>
      <c r="J3498" s="355">
        <v>4.9601232199031472E-4</v>
      </c>
      <c r="K3498" s="355">
        <v>0</v>
      </c>
      <c r="M3498" s="364"/>
      <c r="N3498" s="364"/>
    </row>
    <row r="3499" spans="2:14" s="358" customFormat="1" x14ac:dyDescent="0.2">
      <c r="B3499" s="305">
        <v>41423.44027777778</v>
      </c>
      <c r="C3499" s="117" t="s">
        <v>629</v>
      </c>
      <c r="D3499" s="117" t="s">
        <v>551</v>
      </c>
      <c r="E3499" s="116"/>
      <c r="F3499" s="348">
        <v>117</v>
      </c>
      <c r="G3499" s="348">
        <v>286</v>
      </c>
      <c r="H3499" s="348">
        <v>33462</v>
      </c>
      <c r="I3499" s="355">
        <v>0.1295753813745554</v>
      </c>
      <c r="J3499" s="355">
        <v>4.5306077403690703E-4</v>
      </c>
      <c r="K3499" s="355">
        <v>0</v>
      </c>
      <c r="M3499" s="364"/>
      <c r="N3499" s="364"/>
    </row>
    <row r="3500" spans="2:14" s="358" customFormat="1" x14ac:dyDescent="0.2">
      <c r="B3500" s="305">
        <v>41423.394444444442</v>
      </c>
      <c r="C3500" s="117" t="s">
        <v>633</v>
      </c>
      <c r="D3500" s="117" t="s">
        <v>554</v>
      </c>
      <c r="E3500" s="116"/>
      <c r="F3500" s="348">
        <v>67</v>
      </c>
      <c r="G3500" s="348">
        <v>279</v>
      </c>
      <c r="H3500" s="348">
        <v>18693</v>
      </c>
      <c r="I3500" s="355">
        <v>0.16266593570113952</v>
      </c>
      <c r="J3500" s="355">
        <v>5.8303202760265067E-4</v>
      </c>
      <c r="K3500" s="355">
        <v>0</v>
      </c>
      <c r="M3500" s="364"/>
      <c r="N3500" s="364"/>
    </row>
    <row r="3501" spans="2:14" s="358" customFormat="1" x14ac:dyDescent="0.2">
      <c r="B3501" s="305">
        <v>41424.378472222219</v>
      </c>
      <c r="C3501" s="117" t="s">
        <v>657</v>
      </c>
      <c r="D3501" s="117" t="s">
        <v>551</v>
      </c>
      <c r="E3501" s="116"/>
      <c r="F3501" s="348">
        <v>194</v>
      </c>
      <c r="G3501" s="348">
        <v>273</v>
      </c>
      <c r="H3501" s="348">
        <v>52962</v>
      </c>
      <c r="I3501" s="355">
        <v>0.20508551038070658</v>
      </c>
      <c r="J3501" s="355">
        <v>7.5122897575350398E-4</v>
      </c>
      <c r="K3501" s="355">
        <v>0</v>
      </c>
      <c r="M3501" s="364"/>
      <c r="N3501" s="364"/>
    </row>
    <row r="3502" spans="2:14" s="358" customFormat="1" x14ac:dyDescent="0.2">
      <c r="B3502" s="305">
        <v>41424.381944444445</v>
      </c>
      <c r="C3502" s="117" t="s">
        <v>633</v>
      </c>
      <c r="D3502" s="117" t="s">
        <v>554</v>
      </c>
      <c r="E3502" s="116"/>
      <c r="F3502" s="348">
        <v>71</v>
      </c>
      <c r="G3502" s="348">
        <v>175</v>
      </c>
      <c r="H3502" s="348">
        <v>12425</v>
      </c>
      <c r="I3502" s="355">
        <v>0.10812198422332737</v>
      </c>
      <c r="J3502" s="355">
        <v>6.1783990984758499E-4</v>
      </c>
      <c r="K3502" s="355">
        <v>0</v>
      </c>
      <c r="M3502" s="364"/>
      <c r="N3502" s="364"/>
    </row>
    <row r="3503" spans="2:14" s="358" customFormat="1" x14ac:dyDescent="0.2">
      <c r="B3503" s="305">
        <v>41422.392361111109</v>
      </c>
      <c r="C3503" s="117" t="s">
        <v>786</v>
      </c>
      <c r="D3503" s="117" t="s">
        <v>542</v>
      </c>
      <c r="E3503" s="116"/>
      <c r="F3503" s="348">
        <v>107</v>
      </c>
      <c r="G3503" s="348">
        <v>160</v>
      </c>
      <c r="H3503" s="348">
        <v>17120</v>
      </c>
      <c r="I3503" s="355">
        <v>5.9637230073605996E-2</v>
      </c>
      <c r="J3503" s="355">
        <v>3.7273268796003748E-4</v>
      </c>
      <c r="K3503" s="355">
        <v>0</v>
      </c>
      <c r="M3503" s="364"/>
      <c r="N3503" s="364"/>
    </row>
    <row r="3504" spans="2:14" s="358" customFormat="1" x14ac:dyDescent="0.2">
      <c r="B3504" s="305">
        <v>41423.413194444445</v>
      </c>
      <c r="C3504" s="117" t="s">
        <v>598</v>
      </c>
      <c r="D3504" s="117" t="s">
        <v>551</v>
      </c>
      <c r="E3504" s="116"/>
      <c r="F3504" s="348">
        <v>81</v>
      </c>
      <c r="G3504" s="348">
        <v>275</v>
      </c>
      <c r="H3504" s="348">
        <v>22275</v>
      </c>
      <c r="I3504" s="355">
        <v>8.6255801210872687E-2</v>
      </c>
      <c r="J3504" s="355">
        <v>3.1365745894862792E-4</v>
      </c>
      <c r="K3504" s="355">
        <v>0</v>
      </c>
      <c r="M3504" s="364"/>
      <c r="N3504" s="364"/>
    </row>
    <row r="3505" spans="2:14" s="358" customFormat="1" x14ac:dyDescent="0.2">
      <c r="B3505" s="305">
        <v>41422.398611111108</v>
      </c>
      <c r="C3505" s="117" t="s">
        <v>804</v>
      </c>
      <c r="D3505" s="117" t="s">
        <v>542</v>
      </c>
      <c r="E3505" s="116"/>
      <c r="F3505" s="348">
        <v>309</v>
      </c>
      <c r="G3505" s="348">
        <v>340</v>
      </c>
      <c r="H3505" s="348">
        <v>105060</v>
      </c>
      <c r="I3505" s="355">
        <v>0.36597473081384613</v>
      </c>
      <c r="J3505" s="355">
        <v>1.0763962670995474E-3</v>
      </c>
      <c r="K3505" s="355">
        <v>0</v>
      </c>
      <c r="M3505" s="364"/>
      <c r="N3505" s="364"/>
    </row>
    <row r="3506" spans="2:14" s="358" customFormat="1" x14ac:dyDescent="0.2">
      <c r="B3506" s="305">
        <v>41422.368055555555</v>
      </c>
      <c r="C3506" s="117" t="s">
        <v>726</v>
      </c>
      <c r="D3506" s="117" t="s">
        <v>554</v>
      </c>
      <c r="E3506" s="116"/>
      <c r="F3506" s="348">
        <v>1</v>
      </c>
      <c r="G3506" s="348">
        <v>44</v>
      </c>
      <c r="H3506" s="348">
        <v>44</v>
      </c>
      <c r="I3506" s="355">
        <v>3.8288670469427801E-4</v>
      </c>
      <c r="J3506" s="355">
        <v>8.7019705612335906E-6</v>
      </c>
      <c r="K3506" s="355">
        <v>0</v>
      </c>
      <c r="M3506" s="364"/>
      <c r="N3506" s="364"/>
    </row>
    <row r="3507" spans="2:14" s="358" customFormat="1" x14ac:dyDescent="0.2">
      <c r="B3507" s="305">
        <v>41422.420138888891</v>
      </c>
      <c r="C3507" s="117" t="s">
        <v>726</v>
      </c>
      <c r="D3507" s="117" t="s">
        <v>554</v>
      </c>
      <c r="E3507" s="116"/>
      <c r="F3507" s="348">
        <v>1</v>
      </c>
      <c r="G3507" s="348">
        <v>40</v>
      </c>
      <c r="H3507" s="348">
        <v>40</v>
      </c>
      <c r="I3507" s="355">
        <v>3.4807882244934364E-4</v>
      </c>
      <c r="J3507" s="355">
        <v>8.7019705612335906E-6</v>
      </c>
      <c r="K3507" s="355">
        <v>0</v>
      </c>
      <c r="M3507" s="364"/>
      <c r="N3507" s="364"/>
    </row>
    <row r="3508" spans="2:14" s="358" customFormat="1" x14ac:dyDescent="0.2">
      <c r="B3508" s="305">
        <v>41422.470138888886</v>
      </c>
      <c r="C3508" s="117" t="s">
        <v>726</v>
      </c>
      <c r="D3508" s="117" t="s">
        <v>554</v>
      </c>
      <c r="E3508" s="116"/>
      <c r="F3508" s="348">
        <v>1</v>
      </c>
      <c r="G3508" s="348">
        <v>38</v>
      </c>
      <c r="H3508" s="348">
        <v>38</v>
      </c>
      <c r="I3508" s="355">
        <v>3.3067488132687648E-4</v>
      </c>
      <c r="J3508" s="355">
        <v>8.7019705612335906E-6</v>
      </c>
      <c r="K3508" s="355">
        <v>0</v>
      </c>
      <c r="M3508" s="364"/>
      <c r="N3508" s="364"/>
    </row>
    <row r="3509" spans="2:14" s="358" customFormat="1" x14ac:dyDescent="0.2">
      <c r="B3509" s="305">
        <v>41422.545138888891</v>
      </c>
      <c r="C3509" s="117" t="s">
        <v>726</v>
      </c>
      <c r="D3509" s="117" t="s">
        <v>554</v>
      </c>
      <c r="E3509" s="116"/>
      <c r="F3509" s="348">
        <v>2</v>
      </c>
      <c r="G3509" s="348">
        <v>80</v>
      </c>
      <c r="H3509" s="348">
        <v>160</v>
      </c>
      <c r="I3509" s="355">
        <v>1.3923152897973746E-3</v>
      </c>
      <c r="J3509" s="355">
        <v>1.7403941122467181E-5</v>
      </c>
      <c r="K3509" s="355">
        <v>0</v>
      </c>
      <c r="M3509" s="364"/>
      <c r="N3509" s="364"/>
    </row>
    <row r="3510" spans="2:14" s="358" customFormat="1" x14ac:dyDescent="0.2">
      <c r="B3510" s="305">
        <v>41422.438888888886</v>
      </c>
      <c r="C3510" s="117" t="s">
        <v>726</v>
      </c>
      <c r="D3510" s="117" t="s">
        <v>554</v>
      </c>
      <c r="E3510" s="116"/>
      <c r="F3510" s="348">
        <v>2</v>
      </c>
      <c r="G3510" s="348">
        <v>31</v>
      </c>
      <c r="H3510" s="348">
        <v>62</v>
      </c>
      <c r="I3510" s="355">
        <v>5.395221747964827E-4</v>
      </c>
      <c r="J3510" s="355">
        <v>1.7403941122467181E-5</v>
      </c>
      <c r="K3510" s="355">
        <v>0</v>
      </c>
      <c r="M3510" s="364"/>
      <c r="N3510" s="364"/>
    </row>
    <row r="3511" spans="2:14" s="358" customFormat="1" x14ac:dyDescent="0.2">
      <c r="B3511" s="305">
        <v>41422.482638888891</v>
      </c>
      <c r="C3511" s="117" t="s">
        <v>726</v>
      </c>
      <c r="D3511" s="117" t="s">
        <v>554</v>
      </c>
      <c r="E3511" s="116"/>
      <c r="F3511" s="348">
        <v>1</v>
      </c>
      <c r="G3511" s="348">
        <v>38</v>
      </c>
      <c r="H3511" s="348">
        <v>38</v>
      </c>
      <c r="I3511" s="355">
        <v>3.3067488132687648E-4</v>
      </c>
      <c r="J3511" s="355">
        <v>8.7019705612335906E-6</v>
      </c>
      <c r="K3511" s="355">
        <v>0</v>
      </c>
      <c r="M3511" s="364"/>
      <c r="N3511" s="364"/>
    </row>
    <row r="3512" spans="2:14" s="358" customFormat="1" x14ac:dyDescent="0.2">
      <c r="B3512" s="305">
        <v>41422.355555555558</v>
      </c>
      <c r="C3512" s="117" t="s">
        <v>637</v>
      </c>
      <c r="D3512" s="117" t="s">
        <v>554</v>
      </c>
      <c r="E3512" s="116"/>
      <c r="F3512" s="348">
        <v>69</v>
      </c>
      <c r="G3512" s="348">
        <v>151</v>
      </c>
      <c r="H3512" s="348">
        <v>10419</v>
      </c>
      <c r="I3512" s="355">
        <v>9.0665831277492795E-2</v>
      </c>
      <c r="J3512" s="355">
        <v>6.0043596872511778E-4</v>
      </c>
      <c r="K3512" s="355">
        <v>0</v>
      </c>
      <c r="M3512" s="364"/>
      <c r="N3512" s="364"/>
    </row>
    <row r="3513" spans="2:14" s="358" customFormat="1" x14ac:dyDescent="0.2">
      <c r="B3513" s="305">
        <v>41422.5</v>
      </c>
      <c r="C3513" s="117" t="s">
        <v>637</v>
      </c>
      <c r="D3513" s="117" t="s">
        <v>554</v>
      </c>
      <c r="E3513" s="116"/>
      <c r="F3513" s="348">
        <v>11</v>
      </c>
      <c r="G3513" s="348">
        <v>47</v>
      </c>
      <c r="H3513" s="348">
        <v>517</v>
      </c>
      <c r="I3513" s="355">
        <v>4.4989187801577667E-3</v>
      </c>
      <c r="J3513" s="355">
        <v>9.5721676173569502E-5</v>
      </c>
      <c r="K3513" s="355">
        <v>0</v>
      </c>
      <c r="M3513" s="364"/>
      <c r="N3513" s="364"/>
    </row>
    <row r="3514" spans="2:14" s="358" customFormat="1" x14ac:dyDescent="0.2">
      <c r="B3514" s="305">
        <v>41423.377083333333</v>
      </c>
      <c r="C3514" s="117" t="s">
        <v>677</v>
      </c>
      <c r="D3514" s="117" t="s">
        <v>554</v>
      </c>
      <c r="E3514" s="116"/>
      <c r="F3514" s="348">
        <v>1</v>
      </c>
      <c r="G3514" s="348">
        <v>53</v>
      </c>
      <c r="H3514" s="348">
        <v>53</v>
      </c>
      <c r="I3514" s="355">
        <v>4.6120443974538035E-4</v>
      </c>
      <c r="J3514" s="355">
        <v>8.7019705612335906E-6</v>
      </c>
      <c r="K3514" s="355">
        <v>0</v>
      </c>
      <c r="M3514" s="364"/>
      <c r="N3514" s="364"/>
    </row>
    <row r="3515" spans="2:14" s="358" customFormat="1" x14ac:dyDescent="0.2">
      <c r="B3515" s="305">
        <v>41424.399305555555</v>
      </c>
      <c r="C3515" s="117" t="s">
        <v>666</v>
      </c>
      <c r="D3515" s="117" t="s">
        <v>554</v>
      </c>
      <c r="E3515" s="116"/>
      <c r="F3515" s="348">
        <v>5</v>
      </c>
      <c r="G3515" s="348">
        <v>295</v>
      </c>
      <c r="H3515" s="348">
        <v>1475</v>
      </c>
      <c r="I3515" s="355">
        <v>1.2835406577819548E-2</v>
      </c>
      <c r="J3515" s="355">
        <v>4.3509852806167955E-5</v>
      </c>
      <c r="K3515" s="355">
        <v>0</v>
      </c>
      <c r="M3515" s="364"/>
      <c r="N3515" s="364"/>
    </row>
    <row r="3516" spans="2:14" s="358" customFormat="1" x14ac:dyDescent="0.2">
      <c r="B3516" s="305">
        <v>41424.46875</v>
      </c>
      <c r="C3516" s="117" t="s">
        <v>725</v>
      </c>
      <c r="D3516" s="117" t="s">
        <v>554</v>
      </c>
      <c r="E3516" s="116"/>
      <c r="F3516" s="348">
        <v>2</v>
      </c>
      <c r="G3516" s="348">
        <v>245</v>
      </c>
      <c r="H3516" s="348">
        <v>490</v>
      </c>
      <c r="I3516" s="355">
        <v>4.2639655750044596E-3</v>
      </c>
      <c r="J3516" s="355">
        <v>1.7403941122467181E-5</v>
      </c>
      <c r="K3516" s="355">
        <v>0</v>
      </c>
      <c r="M3516" s="364"/>
      <c r="N3516" s="364"/>
    </row>
    <row r="3517" spans="2:14" s="358" customFormat="1" x14ac:dyDescent="0.2">
      <c r="B3517" s="305">
        <v>41423.381944444445</v>
      </c>
      <c r="C3517" s="117" t="s">
        <v>641</v>
      </c>
      <c r="D3517" s="117" t="s">
        <v>551</v>
      </c>
      <c r="E3517" s="116"/>
      <c r="F3517" s="348">
        <v>38</v>
      </c>
      <c r="G3517" s="348">
        <v>130</v>
      </c>
      <c r="H3517" s="348">
        <v>4940</v>
      </c>
      <c r="I3517" s="355">
        <v>1.9129232681558295E-2</v>
      </c>
      <c r="J3517" s="355">
        <v>1.4714794370429459E-4</v>
      </c>
      <c r="K3517" s="355">
        <v>0</v>
      </c>
      <c r="M3517" s="364"/>
      <c r="N3517" s="364"/>
    </row>
    <row r="3518" spans="2:14" s="358" customFormat="1" x14ac:dyDescent="0.2">
      <c r="B3518" s="305">
        <v>41422.408333333333</v>
      </c>
      <c r="C3518" s="117" t="s">
        <v>703</v>
      </c>
      <c r="D3518" s="117" t="s">
        <v>551</v>
      </c>
      <c r="E3518" s="116"/>
      <c r="F3518" s="348">
        <v>34</v>
      </c>
      <c r="G3518" s="348">
        <v>237</v>
      </c>
      <c r="H3518" s="348">
        <v>8058</v>
      </c>
      <c r="I3518" s="355">
        <v>3.1203108693926469E-2</v>
      </c>
      <c r="J3518" s="355">
        <v>1.3165868647226357E-4</v>
      </c>
      <c r="K3518" s="355">
        <v>0</v>
      </c>
      <c r="M3518" s="364"/>
      <c r="N3518" s="364"/>
    </row>
    <row r="3519" spans="2:14" s="358" customFormat="1" x14ac:dyDescent="0.2">
      <c r="B3519" s="305">
        <v>41422.393055555556</v>
      </c>
      <c r="C3519" s="117" t="s">
        <v>703</v>
      </c>
      <c r="D3519" s="117" t="s">
        <v>551</v>
      </c>
      <c r="E3519" s="116"/>
      <c r="F3519" s="348">
        <v>35</v>
      </c>
      <c r="G3519" s="348">
        <v>2</v>
      </c>
      <c r="H3519" s="348">
        <v>70</v>
      </c>
      <c r="I3519" s="355">
        <v>2.7106200156054268E-4</v>
      </c>
      <c r="J3519" s="355">
        <v>1.3553100078027134E-4</v>
      </c>
      <c r="K3519" s="355">
        <v>0</v>
      </c>
      <c r="M3519" s="364"/>
      <c r="N3519" s="364"/>
    </row>
    <row r="3520" spans="2:14" s="358" customFormat="1" x14ac:dyDescent="0.2">
      <c r="B3520" s="305">
        <v>41423.402777777781</v>
      </c>
      <c r="C3520" s="117" t="s">
        <v>598</v>
      </c>
      <c r="D3520" s="117" t="s">
        <v>551</v>
      </c>
      <c r="E3520" s="116"/>
      <c r="F3520" s="348">
        <v>1</v>
      </c>
      <c r="G3520" s="348">
        <v>50</v>
      </c>
      <c r="H3520" s="348">
        <v>50</v>
      </c>
      <c r="I3520" s="355">
        <v>1.9361571540038762E-4</v>
      </c>
      <c r="J3520" s="355">
        <v>3.872314308007752E-6</v>
      </c>
      <c r="K3520" s="355">
        <v>0</v>
      </c>
      <c r="M3520" s="364"/>
      <c r="N3520" s="364"/>
    </row>
    <row r="3521" spans="2:14" s="358" customFormat="1" x14ac:dyDescent="0.2">
      <c r="B3521" s="305">
        <v>41423.388194444444</v>
      </c>
      <c r="C3521" s="117" t="s">
        <v>598</v>
      </c>
      <c r="D3521" s="117" t="s">
        <v>551</v>
      </c>
      <c r="E3521" s="116"/>
      <c r="F3521" s="348">
        <v>1</v>
      </c>
      <c r="G3521" s="348">
        <v>297</v>
      </c>
      <c r="H3521" s="348">
        <v>297</v>
      </c>
      <c r="I3521" s="355">
        <v>1.1500773494783024E-3</v>
      </c>
      <c r="J3521" s="355">
        <v>3.872314308007752E-6</v>
      </c>
      <c r="K3521" s="355">
        <v>0</v>
      </c>
      <c r="M3521" s="364"/>
      <c r="N3521" s="364"/>
    </row>
    <row r="3522" spans="2:14" s="358" customFormat="1" x14ac:dyDescent="0.2">
      <c r="B3522" s="305">
        <v>41423.364583333336</v>
      </c>
      <c r="C3522" s="117" t="s">
        <v>729</v>
      </c>
      <c r="D3522" s="117" t="s">
        <v>542</v>
      </c>
      <c r="E3522" s="116"/>
      <c r="F3522" s="348">
        <v>1051</v>
      </c>
      <c r="G3522" s="348">
        <v>268</v>
      </c>
      <c r="H3522" s="348">
        <v>281668</v>
      </c>
      <c r="I3522" s="355">
        <v>0.98118570796568072</v>
      </c>
      <c r="J3522" s="355">
        <v>3.6611407013644802E-3</v>
      </c>
      <c r="K3522" s="355">
        <v>0</v>
      </c>
      <c r="M3522" s="364"/>
      <c r="N3522" s="364"/>
    </row>
    <row r="3523" spans="2:14" s="358" customFormat="1" x14ac:dyDescent="0.2">
      <c r="B3523" s="305">
        <v>41423.381944444445</v>
      </c>
      <c r="C3523" s="117" t="s">
        <v>637</v>
      </c>
      <c r="D3523" s="117" t="s">
        <v>554</v>
      </c>
      <c r="E3523" s="116"/>
      <c r="F3523" s="348">
        <v>6</v>
      </c>
      <c r="G3523" s="348">
        <v>112</v>
      </c>
      <c r="H3523" s="348">
        <v>672</v>
      </c>
      <c r="I3523" s="355">
        <v>5.8477242171489736E-3</v>
      </c>
      <c r="J3523" s="355">
        <v>5.2211823367401547E-5</v>
      </c>
      <c r="K3523" s="355">
        <v>0</v>
      </c>
      <c r="M3523" s="364"/>
      <c r="N3523" s="364"/>
    </row>
    <row r="3524" spans="2:14" s="358" customFormat="1" x14ac:dyDescent="0.2">
      <c r="B3524" s="305">
        <v>41423.493055555555</v>
      </c>
      <c r="C3524" s="117" t="s">
        <v>637</v>
      </c>
      <c r="D3524" s="117" t="s">
        <v>554</v>
      </c>
      <c r="E3524" s="116"/>
      <c r="F3524" s="348">
        <v>1</v>
      </c>
      <c r="G3524" s="348">
        <v>53</v>
      </c>
      <c r="H3524" s="348">
        <v>53</v>
      </c>
      <c r="I3524" s="355">
        <v>4.6120443974538035E-4</v>
      </c>
      <c r="J3524" s="355">
        <v>8.7019705612335906E-6</v>
      </c>
      <c r="K3524" s="355">
        <v>0</v>
      </c>
      <c r="M3524" s="364"/>
      <c r="N3524" s="364"/>
    </row>
    <row r="3525" spans="2:14" s="358" customFormat="1" x14ac:dyDescent="0.2">
      <c r="B3525" s="305">
        <v>41423.354166666664</v>
      </c>
      <c r="C3525" s="117" t="s">
        <v>638</v>
      </c>
      <c r="D3525" s="117" t="s">
        <v>554</v>
      </c>
      <c r="E3525" s="116"/>
      <c r="F3525" s="348">
        <v>34</v>
      </c>
      <c r="G3525" s="348">
        <v>380</v>
      </c>
      <c r="H3525" s="348">
        <v>12920</v>
      </c>
      <c r="I3525" s="355">
        <v>0.112429459651138</v>
      </c>
      <c r="J3525" s="355">
        <v>2.9586699908194211E-4</v>
      </c>
      <c r="K3525" s="355">
        <v>0</v>
      </c>
      <c r="M3525" s="364"/>
      <c r="N3525" s="364"/>
    </row>
    <row r="3526" spans="2:14" s="358" customFormat="1" x14ac:dyDescent="0.2">
      <c r="B3526" s="305">
        <v>41428.385416666664</v>
      </c>
      <c r="C3526" s="117" t="s">
        <v>794</v>
      </c>
      <c r="D3526" s="117" t="s">
        <v>542</v>
      </c>
      <c r="E3526" s="116"/>
      <c r="F3526" s="348">
        <v>9</v>
      </c>
      <c r="G3526" s="348">
        <v>95</v>
      </c>
      <c r="H3526" s="348">
        <v>855</v>
      </c>
      <c r="I3526" s="355">
        <v>2.9783780206152528E-3</v>
      </c>
      <c r="J3526" s="355">
        <v>3.1351347585423712E-5</v>
      </c>
      <c r="K3526" s="355">
        <v>0</v>
      </c>
      <c r="M3526" s="364"/>
      <c r="N3526" s="364"/>
    </row>
    <row r="3527" spans="2:14" s="358" customFormat="1" x14ac:dyDescent="0.2">
      <c r="B3527" s="305">
        <v>41422.375</v>
      </c>
      <c r="C3527" s="117" t="s">
        <v>658</v>
      </c>
      <c r="D3527" s="117" t="s">
        <v>551</v>
      </c>
      <c r="E3527" s="116"/>
      <c r="F3527" s="348">
        <v>128</v>
      </c>
      <c r="G3527" s="348">
        <v>230</v>
      </c>
      <c r="H3527" s="348">
        <v>29440</v>
      </c>
      <c r="I3527" s="355">
        <v>0.11400093322774824</v>
      </c>
      <c r="J3527" s="355">
        <v>4.9565623142499226E-4</v>
      </c>
      <c r="K3527" s="355">
        <v>0</v>
      </c>
      <c r="M3527" s="364"/>
      <c r="N3527" s="364"/>
    </row>
    <row r="3528" spans="2:14" s="358" customFormat="1" x14ac:dyDescent="0.2">
      <c r="B3528" s="305">
        <v>41422.375</v>
      </c>
      <c r="C3528" s="117" t="s">
        <v>656</v>
      </c>
      <c r="D3528" s="117" t="s">
        <v>554</v>
      </c>
      <c r="E3528" s="116"/>
      <c r="F3528" s="348">
        <v>69</v>
      </c>
      <c r="G3528" s="348">
        <v>248</v>
      </c>
      <c r="H3528" s="348">
        <v>17112</v>
      </c>
      <c r="I3528" s="355">
        <v>0.14890812024382921</v>
      </c>
      <c r="J3528" s="355">
        <v>6.0043596872511778E-4</v>
      </c>
      <c r="K3528" s="355">
        <v>0</v>
      </c>
      <c r="M3528" s="364"/>
      <c r="N3528" s="364"/>
    </row>
    <row r="3529" spans="2:14" s="358" customFormat="1" x14ac:dyDescent="0.2">
      <c r="B3529" s="305">
        <v>41422.395833333336</v>
      </c>
      <c r="C3529" s="117" t="s">
        <v>760</v>
      </c>
      <c r="D3529" s="117" t="s">
        <v>542</v>
      </c>
      <c r="E3529" s="116"/>
      <c r="F3529" s="348">
        <v>2</v>
      </c>
      <c r="G3529" s="348">
        <v>100</v>
      </c>
      <c r="H3529" s="348">
        <v>200</v>
      </c>
      <c r="I3529" s="355">
        <v>6.9669661300941581E-4</v>
      </c>
      <c r="J3529" s="355">
        <v>6.9669661300941588E-6</v>
      </c>
      <c r="K3529" s="355">
        <v>0</v>
      </c>
      <c r="M3529" s="364"/>
      <c r="N3529" s="364"/>
    </row>
    <row r="3530" spans="2:14" s="358" customFormat="1" x14ac:dyDescent="0.2">
      <c r="B3530" s="305">
        <v>41424.381249999999</v>
      </c>
      <c r="C3530" s="117" t="s">
        <v>641</v>
      </c>
      <c r="D3530" s="117" t="s">
        <v>551</v>
      </c>
      <c r="E3530" s="116"/>
      <c r="F3530" s="348">
        <v>2</v>
      </c>
      <c r="G3530" s="348">
        <v>112</v>
      </c>
      <c r="H3530" s="348">
        <v>224</v>
      </c>
      <c r="I3530" s="355">
        <v>8.6739840499373648E-4</v>
      </c>
      <c r="J3530" s="355">
        <v>7.7446286160155041E-6</v>
      </c>
      <c r="K3530" s="355">
        <v>0</v>
      </c>
      <c r="M3530" s="364"/>
      <c r="N3530" s="364"/>
    </row>
    <row r="3531" spans="2:14" s="358" customFormat="1" x14ac:dyDescent="0.2">
      <c r="B3531" s="305">
        <v>41421.510416666664</v>
      </c>
      <c r="C3531" s="117" t="s">
        <v>563</v>
      </c>
      <c r="D3531" s="117" t="s">
        <v>551</v>
      </c>
      <c r="E3531" s="116"/>
      <c r="F3531" s="348">
        <v>4</v>
      </c>
      <c r="G3531" s="348">
        <v>125</v>
      </c>
      <c r="H3531" s="348">
        <v>500</v>
      </c>
      <c r="I3531" s="355">
        <v>1.9361571540038763E-3</v>
      </c>
      <c r="J3531" s="355">
        <v>1.5489257232031008E-5</v>
      </c>
      <c r="K3531" s="355">
        <v>0</v>
      </c>
      <c r="M3531" s="364"/>
      <c r="N3531" s="364"/>
    </row>
    <row r="3532" spans="2:14" s="358" customFormat="1" x14ac:dyDescent="0.2">
      <c r="B3532" s="305">
        <v>41422.381944444445</v>
      </c>
      <c r="C3532" s="117" t="s">
        <v>550</v>
      </c>
      <c r="D3532" s="117" t="s">
        <v>551</v>
      </c>
      <c r="E3532" s="116"/>
      <c r="F3532" s="348">
        <v>28</v>
      </c>
      <c r="G3532" s="348">
        <v>330</v>
      </c>
      <c r="H3532" s="348">
        <v>9240</v>
      </c>
      <c r="I3532" s="355">
        <v>3.5780184205991633E-2</v>
      </c>
      <c r="J3532" s="355">
        <v>1.0842480062421706E-4</v>
      </c>
      <c r="K3532" s="355">
        <v>0</v>
      </c>
      <c r="M3532" s="364"/>
      <c r="N3532" s="364"/>
    </row>
    <row r="3533" spans="2:14" s="358" customFormat="1" x14ac:dyDescent="0.2">
      <c r="B3533" s="305">
        <v>41424.395833333336</v>
      </c>
      <c r="C3533" s="117" t="s">
        <v>598</v>
      </c>
      <c r="D3533" s="117" t="s">
        <v>551</v>
      </c>
      <c r="E3533" s="116"/>
      <c r="F3533" s="348">
        <v>7</v>
      </c>
      <c r="G3533" s="348">
        <v>240</v>
      </c>
      <c r="H3533" s="348">
        <v>1680</v>
      </c>
      <c r="I3533" s="355">
        <v>6.5054880374530236E-3</v>
      </c>
      <c r="J3533" s="355">
        <v>2.7106200156054265E-5</v>
      </c>
      <c r="K3533" s="355">
        <v>0</v>
      </c>
      <c r="M3533" s="364"/>
      <c r="N3533" s="364"/>
    </row>
    <row r="3534" spans="2:14" s="358" customFormat="1" x14ac:dyDescent="0.2">
      <c r="B3534" s="305">
        <v>41424.378472222219</v>
      </c>
      <c r="C3534" s="117" t="s">
        <v>677</v>
      </c>
      <c r="D3534" s="117" t="s">
        <v>554</v>
      </c>
      <c r="E3534" s="116"/>
      <c r="F3534" s="348">
        <v>23</v>
      </c>
      <c r="G3534" s="348">
        <v>295</v>
      </c>
      <c r="H3534" s="348">
        <v>6785</v>
      </c>
      <c r="I3534" s="355">
        <v>5.904287025796992E-2</v>
      </c>
      <c r="J3534" s="355">
        <v>2.0014532290837261E-4</v>
      </c>
      <c r="K3534" s="355">
        <v>0</v>
      </c>
      <c r="M3534" s="364"/>
      <c r="N3534" s="364"/>
    </row>
    <row r="3535" spans="2:14" s="358" customFormat="1" x14ac:dyDescent="0.2">
      <c r="B3535" s="305">
        <v>41424.395833333336</v>
      </c>
      <c r="C3535" s="117" t="s">
        <v>665</v>
      </c>
      <c r="D3535" s="117" t="s">
        <v>554</v>
      </c>
      <c r="E3535" s="116"/>
      <c r="F3535" s="348">
        <v>50</v>
      </c>
      <c r="G3535" s="348">
        <v>324</v>
      </c>
      <c r="H3535" s="348">
        <v>16200</v>
      </c>
      <c r="I3535" s="355">
        <v>0.14097192309198417</v>
      </c>
      <c r="J3535" s="355">
        <v>4.3509852806167959E-4</v>
      </c>
      <c r="K3535" s="355">
        <v>0</v>
      </c>
      <c r="M3535" s="364"/>
      <c r="N3535" s="364"/>
    </row>
    <row r="3536" spans="2:14" s="358" customFormat="1" x14ac:dyDescent="0.2">
      <c r="B3536" s="305">
        <v>41421.5625</v>
      </c>
      <c r="C3536" s="117" t="s">
        <v>563</v>
      </c>
      <c r="D3536" s="117" t="s">
        <v>551</v>
      </c>
      <c r="E3536" s="116"/>
      <c r="F3536" s="348">
        <v>2</v>
      </c>
      <c r="G3536" s="348">
        <v>50</v>
      </c>
      <c r="H3536" s="348">
        <v>100</v>
      </c>
      <c r="I3536" s="355">
        <v>3.8723143080077524E-4</v>
      </c>
      <c r="J3536" s="355">
        <v>7.7446286160155041E-6</v>
      </c>
      <c r="K3536" s="355">
        <v>0</v>
      </c>
      <c r="M3536" s="364"/>
      <c r="N3536" s="364"/>
    </row>
    <row r="3537" spans="2:14" s="358" customFormat="1" x14ac:dyDescent="0.2">
      <c r="B3537" s="305">
        <v>41422.368055555555</v>
      </c>
      <c r="C3537" s="117" t="s">
        <v>683</v>
      </c>
      <c r="D3537" s="117" t="s">
        <v>554</v>
      </c>
      <c r="E3537" s="116"/>
      <c r="F3537" s="348">
        <v>2</v>
      </c>
      <c r="G3537" s="348">
        <v>310</v>
      </c>
      <c r="H3537" s="348">
        <v>620</v>
      </c>
      <c r="I3537" s="355">
        <v>5.3952217479648268E-3</v>
      </c>
      <c r="J3537" s="355">
        <v>1.7403941122467181E-5</v>
      </c>
      <c r="K3537" s="355">
        <v>0</v>
      </c>
      <c r="M3537" s="364"/>
      <c r="N3537" s="364"/>
    </row>
    <row r="3538" spans="2:14" s="358" customFormat="1" x14ac:dyDescent="0.2">
      <c r="B3538" s="305">
        <v>41422.361111111109</v>
      </c>
      <c r="C3538" s="117" t="s">
        <v>625</v>
      </c>
      <c r="D3538" s="117" t="s">
        <v>551</v>
      </c>
      <c r="E3538" s="116"/>
      <c r="F3538" s="348">
        <v>10</v>
      </c>
      <c r="G3538" s="348">
        <v>500</v>
      </c>
      <c r="H3538" s="348">
        <v>5000</v>
      </c>
      <c r="I3538" s="355">
        <v>1.9361571540038761E-2</v>
      </c>
      <c r="J3538" s="355">
        <v>3.8723143080077525E-5</v>
      </c>
      <c r="K3538" s="355">
        <v>0</v>
      </c>
      <c r="M3538" s="364"/>
      <c r="N3538" s="364"/>
    </row>
    <row r="3539" spans="2:14" s="358" customFormat="1" x14ac:dyDescent="0.2">
      <c r="B3539" s="305">
        <v>41422.371527777781</v>
      </c>
      <c r="C3539" s="117" t="s">
        <v>670</v>
      </c>
      <c r="D3539" s="117" t="s">
        <v>551</v>
      </c>
      <c r="E3539" s="116"/>
      <c r="F3539" s="348">
        <v>14</v>
      </c>
      <c r="G3539" s="348">
        <v>347</v>
      </c>
      <c r="H3539" s="348">
        <v>4858</v>
      </c>
      <c r="I3539" s="355">
        <v>1.8811702908301663E-2</v>
      </c>
      <c r="J3539" s="355">
        <v>5.421240031210853E-5</v>
      </c>
      <c r="K3539" s="355">
        <v>0</v>
      </c>
      <c r="M3539" s="364"/>
      <c r="N3539" s="364"/>
    </row>
    <row r="3540" spans="2:14" s="358" customFormat="1" x14ac:dyDescent="0.2">
      <c r="B3540" s="305">
        <v>41422.416666666664</v>
      </c>
      <c r="C3540" s="117" t="s">
        <v>625</v>
      </c>
      <c r="D3540" s="117" t="s">
        <v>551</v>
      </c>
      <c r="E3540" s="116"/>
      <c r="F3540" s="348">
        <v>1</v>
      </c>
      <c r="G3540" s="348">
        <v>270</v>
      </c>
      <c r="H3540" s="348">
        <v>270</v>
      </c>
      <c r="I3540" s="355">
        <v>1.0455248631620932E-3</v>
      </c>
      <c r="J3540" s="355">
        <v>3.872314308007752E-6</v>
      </c>
      <c r="K3540" s="355">
        <v>0</v>
      </c>
      <c r="M3540" s="364"/>
      <c r="N3540" s="364"/>
    </row>
    <row r="3541" spans="2:14" s="358" customFormat="1" x14ac:dyDescent="0.2">
      <c r="B3541" s="305">
        <v>41422.385416666664</v>
      </c>
      <c r="C3541" s="117" t="s">
        <v>563</v>
      </c>
      <c r="D3541" s="117" t="s">
        <v>551</v>
      </c>
      <c r="E3541" s="116"/>
      <c r="F3541" s="348">
        <v>9</v>
      </c>
      <c r="G3541" s="348">
        <v>215</v>
      </c>
      <c r="H3541" s="348">
        <v>1935</v>
      </c>
      <c r="I3541" s="355">
        <v>7.4929281859950009E-3</v>
      </c>
      <c r="J3541" s="355">
        <v>3.4850828772069771E-5</v>
      </c>
      <c r="K3541" s="355">
        <v>0</v>
      </c>
      <c r="M3541" s="364"/>
      <c r="N3541" s="364"/>
    </row>
    <row r="3542" spans="2:14" s="358" customFormat="1" x14ac:dyDescent="0.2">
      <c r="B3542" s="305">
        <v>41423.37777777778</v>
      </c>
      <c r="C3542" s="117" t="s">
        <v>621</v>
      </c>
      <c r="D3542" s="117" t="s">
        <v>554</v>
      </c>
      <c r="E3542" s="116"/>
      <c r="F3542" s="348">
        <v>243</v>
      </c>
      <c r="G3542" s="348">
        <v>410</v>
      </c>
      <c r="H3542" s="348">
        <v>99630</v>
      </c>
      <c r="I3542" s="355">
        <v>0.86697732701570274</v>
      </c>
      <c r="J3542" s="355">
        <v>2.1145788463797625E-3</v>
      </c>
      <c r="K3542" s="355">
        <v>0</v>
      </c>
      <c r="M3542" s="364"/>
      <c r="N3542" s="364"/>
    </row>
    <row r="3543" spans="2:14" s="358" customFormat="1" x14ac:dyDescent="0.2">
      <c r="B3543" s="305">
        <v>41424.423611111109</v>
      </c>
      <c r="C3543" s="117" t="s">
        <v>588</v>
      </c>
      <c r="D3543" s="117" t="s">
        <v>554</v>
      </c>
      <c r="E3543" s="116"/>
      <c r="F3543" s="348">
        <v>13</v>
      </c>
      <c r="G3543" s="348">
        <v>215</v>
      </c>
      <c r="H3543" s="348">
        <v>2795</v>
      </c>
      <c r="I3543" s="355">
        <v>2.4322007718647887E-2</v>
      </c>
      <c r="J3543" s="355">
        <v>1.1312561729603669E-4</v>
      </c>
      <c r="K3543" s="355">
        <v>0</v>
      </c>
      <c r="M3543" s="364"/>
      <c r="N3543" s="364"/>
    </row>
    <row r="3544" spans="2:14" s="358" customFormat="1" x14ac:dyDescent="0.2">
      <c r="B3544" s="305">
        <v>41417.375</v>
      </c>
      <c r="C3544" s="117" t="s">
        <v>736</v>
      </c>
      <c r="D3544" s="117" t="s">
        <v>554</v>
      </c>
      <c r="E3544" s="116"/>
      <c r="F3544" s="348">
        <v>120</v>
      </c>
      <c r="G3544" s="348">
        <v>345</v>
      </c>
      <c r="H3544" s="348">
        <v>41400</v>
      </c>
      <c r="I3544" s="355">
        <v>0.36026158123507068</v>
      </c>
      <c r="J3544" s="355">
        <v>1.044236467348031E-3</v>
      </c>
      <c r="K3544" s="355">
        <v>0</v>
      </c>
      <c r="M3544" s="364"/>
      <c r="N3544" s="364"/>
    </row>
    <row r="3545" spans="2:14" s="358" customFormat="1" x14ac:dyDescent="0.2">
      <c r="B3545" s="305">
        <v>41423.402777777781</v>
      </c>
      <c r="C3545" s="117" t="s">
        <v>733</v>
      </c>
      <c r="D3545" s="117" t="s">
        <v>551</v>
      </c>
      <c r="E3545" s="116"/>
      <c r="F3545" s="348">
        <v>19</v>
      </c>
      <c r="G3545" s="348">
        <v>375</v>
      </c>
      <c r="H3545" s="348">
        <v>7125</v>
      </c>
      <c r="I3545" s="355">
        <v>2.7590239444555235E-2</v>
      </c>
      <c r="J3545" s="355">
        <v>7.3573971852147296E-5</v>
      </c>
      <c r="K3545" s="355">
        <v>0</v>
      </c>
      <c r="M3545" s="364"/>
      <c r="N3545" s="364"/>
    </row>
    <row r="3546" spans="2:14" s="358" customFormat="1" x14ac:dyDescent="0.2">
      <c r="B3546" s="305">
        <v>41423.382638888892</v>
      </c>
      <c r="C3546" s="117" t="s">
        <v>683</v>
      </c>
      <c r="D3546" s="117" t="s">
        <v>554</v>
      </c>
      <c r="E3546" s="116"/>
      <c r="F3546" s="348">
        <v>16</v>
      </c>
      <c r="G3546" s="348">
        <v>209</v>
      </c>
      <c r="H3546" s="348">
        <v>3344</v>
      </c>
      <c r="I3546" s="355">
        <v>2.909938955676513E-2</v>
      </c>
      <c r="J3546" s="355">
        <v>1.3923152897973745E-4</v>
      </c>
      <c r="K3546" s="355">
        <v>0</v>
      </c>
      <c r="M3546" s="364"/>
      <c r="N3546" s="364"/>
    </row>
    <row r="3547" spans="2:14" s="358" customFormat="1" x14ac:dyDescent="0.2">
      <c r="B3547" s="305">
        <v>41423.378472222219</v>
      </c>
      <c r="C3547" s="117" t="s">
        <v>733</v>
      </c>
      <c r="D3547" s="117" t="s">
        <v>551</v>
      </c>
      <c r="E3547" s="116"/>
      <c r="F3547" s="348">
        <v>3</v>
      </c>
      <c r="G3547" s="348">
        <v>325</v>
      </c>
      <c r="H3547" s="348">
        <v>975</v>
      </c>
      <c r="I3547" s="355">
        <v>3.7755064503075587E-3</v>
      </c>
      <c r="J3547" s="355">
        <v>1.1616942924023257E-5</v>
      </c>
      <c r="K3547" s="355">
        <v>0</v>
      </c>
      <c r="M3547" s="364"/>
      <c r="N3547" s="364"/>
    </row>
    <row r="3548" spans="2:14" s="358" customFormat="1" x14ac:dyDescent="0.2">
      <c r="B3548" s="305">
        <v>41424.399305555555</v>
      </c>
      <c r="C3548" s="117" t="s">
        <v>629</v>
      </c>
      <c r="D3548" s="117" t="s">
        <v>551</v>
      </c>
      <c r="E3548" s="116"/>
      <c r="F3548" s="348">
        <v>3</v>
      </c>
      <c r="G3548" s="348">
        <v>175</v>
      </c>
      <c r="H3548" s="348">
        <v>525</v>
      </c>
      <c r="I3548" s="355">
        <v>2.0329650117040699E-3</v>
      </c>
      <c r="J3548" s="355">
        <v>1.1616942924023257E-5</v>
      </c>
      <c r="K3548" s="355">
        <v>0</v>
      </c>
      <c r="M3548" s="364"/>
      <c r="N3548" s="364"/>
    </row>
    <row r="3549" spans="2:14" s="358" customFormat="1" x14ac:dyDescent="0.2">
      <c r="B3549" s="305">
        <v>41424.402777777781</v>
      </c>
      <c r="C3549" s="117" t="s">
        <v>567</v>
      </c>
      <c r="D3549" s="117" t="s">
        <v>551</v>
      </c>
      <c r="E3549" s="116"/>
      <c r="F3549" s="348">
        <v>1</v>
      </c>
      <c r="G3549" s="348">
        <v>165</v>
      </c>
      <c r="H3549" s="348">
        <v>165</v>
      </c>
      <c r="I3549" s="355">
        <v>6.3893186082127919E-4</v>
      </c>
      <c r="J3549" s="355">
        <v>3.872314308007752E-6</v>
      </c>
      <c r="K3549" s="355">
        <v>0</v>
      </c>
      <c r="M3549" s="364"/>
      <c r="N3549" s="364"/>
    </row>
    <row r="3550" spans="2:14" s="358" customFormat="1" x14ac:dyDescent="0.2">
      <c r="B3550" s="305">
        <v>41422.388888888891</v>
      </c>
      <c r="C3550" s="117" t="s">
        <v>686</v>
      </c>
      <c r="D3550" s="117" t="s">
        <v>551</v>
      </c>
      <c r="E3550" s="116"/>
      <c r="F3550" s="348">
        <v>3</v>
      </c>
      <c r="G3550" s="348">
        <v>210</v>
      </c>
      <c r="H3550" s="348">
        <v>630</v>
      </c>
      <c r="I3550" s="355">
        <v>2.4395580140448838E-3</v>
      </c>
      <c r="J3550" s="355">
        <v>1.1616942924023257E-5</v>
      </c>
      <c r="K3550" s="355">
        <v>0</v>
      </c>
      <c r="M3550" s="364"/>
      <c r="N3550" s="364"/>
    </row>
    <row r="3551" spans="2:14" s="358" customFormat="1" x14ac:dyDescent="0.2">
      <c r="B3551" s="305">
        <v>41417.458333333336</v>
      </c>
      <c r="C3551" s="117" t="s">
        <v>671</v>
      </c>
      <c r="D3551" s="117" t="s">
        <v>554</v>
      </c>
      <c r="E3551" s="116"/>
      <c r="F3551" s="348">
        <v>49</v>
      </c>
      <c r="G3551" s="348">
        <v>135</v>
      </c>
      <c r="H3551" s="348">
        <v>6615</v>
      </c>
      <c r="I3551" s="355">
        <v>5.7563535262560209E-2</v>
      </c>
      <c r="J3551" s="355">
        <v>4.2639655750044598E-4</v>
      </c>
      <c r="K3551" s="355">
        <v>0</v>
      </c>
      <c r="M3551" s="364"/>
      <c r="N3551" s="364"/>
    </row>
    <row r="3552" spans="2:14" s="358" customFormat="1" x14ac:dyDescent="0.2">
      <c r="B3552" s="305">
        <v>41415.368055555555</v>
      </c>
      <c r="C3552" s="117" t="s">
        <v>566</v>
      </c>
      <c r="D3552" s="117" t="s">
        <v>551</v>
      </c>
      <c r="E3552" s="116"/>
      <c r="F3552" s="348">
        <v>7</v>
      </c>
      <c r="G3552" s="348">
        <v>355</v>
      </c>
      <c r="H3552" s="348">
        <v>2485</v>
      </c>
      <c r="I3552" s="355">
        <v>9.6227010553992642E-3</v>
      </c>
      <c r="J3552" s="355">
        <v>2.7106200156054265E-5</v>
      </c>
      <c r="K3552" s="355">
        <v>0</v>
      </c>
      <c r="M3552" s="364"/>
      <c r="N3552" s="364"/>
    </row>
    <row r="3553" spans="2:14" s="358" customFormat="1" x14ac:dyDescent="0.2">
      <c r="B3553" s="305">
        <v>41421.565972222219</v>
      </c>
      <c r="C3553" s="117" t="s">
        <v>597</v>
      </c>
      <c r="D3553" s="117" t="s">
        <v>551</v>
      </c>
      <c r="E3553" s="116"/>
      <c r="F3553" s="348">
        <v>13</v>
      </c>
      <c r="G3553" s="348">
        <v>25</v>
      </c>
      <c r="H3553" s="348">
        <v>325</v>
      </c>
      <c r="I3553" s="355">
        <v>1.2585021501025195E-3</v>
      </c>
      <c r="J3553" s="355">
        <v>5.0340086004100782E-5</v>
      </c>
      <c r="K3553" s="355">
        <v>0</v>
      </c>
      <c r="M3553" s="364"/>
      <c r="N3553" s="364"/>
    </row>
    <row r="3554" spans="2:14" s="358" customFormat="1" x14ac:dyDescent="0.2">
      <c r="B3554" s="305">
        <v>41417.371527777781</v>
      </c>
      <c r="C3554" s="117" t="s">
        <v>743</v>
      </c>
      <c r="D3554" s="117" t="s">
        <v>554</v>
      </c>
      <c r="E3554" s="116"/>
      <c r="F3554" s="348">
        <v>51</v>
      </c>
      <c r="G3554" s="348">
        <v>230</v>
      </c>
      <c r="H3554" s="348">
        <v>11730</v>
      </c>
      <c r="I3554" s="355">
        <v>0.10207411468327003</v>
      </c>
      <c r="J3554" s="355">
        <v>4.4380049862291314E-4</v>
      </c>
      <c r="K3554" s="355">
        <v>0</v>
      </c>
      <c r="M3554" s="364"/>
      <c r="N3554" s="364"/>
    </row>
    <row r="3555" spans="2:14" s="358" customFormat="1" x14ac:dyDescent="0.2">
      <c r="B3555" s="305">
        <v>41420.361111111109</v>
      </c>
      <c r="C3555" s="117" t="s">
        <v>597</v>
      </c>
      <c r="D3555" s="117" t="s">
        <v>551</v>
      </c>
      <c r="E3555" s="116"/>
      <c r="F3555" s="348">
        <v>36</v>
      </c>
      <c r="G3555" s="348">
        <v>175</v>
      </c>
      <c r="H3555" s="348">
        <v>6300</v>
      </c>
      <c r="I3555" s="355">
        <v>2.439558014044884E-2</v>
      </c>
      <c r="J3555" s="355">
        <v>1.3940331508827908E-4</v>
      </c>
      <c r="K3555" s="355">
        <v>0</v>
      </c>
      <c r="M3555" s="364"/>
      <c r="N3555" s="364"/>
    </row>
    <row r="3556" spans="2:14" s="358" customFormat="1" x14ac:dyDescent="0.2">
      <c r="B3556" s="305">
        <v>41420.382638888892</v>
      </c>
      <c r="C3556" s="117" t="s">
        <v>566</v>
      </c>
      <c r="D3556" s="117" t="s">
        <v>551</v>
      </c>
      <c r="E3556" s="116"/>
      <c r="F3556" s="348">
        <v>249</v>
      </c>
      <c r="G3556" s="348">
        <v>375.49799196787149</v>
      </c>
      <c r="H3556" s="348">
        <v>93499</v>
      </c>
      <c r="I3556" s="355">
        <v>0.36205751548441684</v>
      </c>
      <c r="J3556" s="355">
        <v>9.6420626269393031E-4</v>
      </c>
      <c r="K3556" s="355">
        <v>0</v>
      </c>
      <c r="M3556" s="364"/>
      <c r="N3556" s="364"/>
    </row>
    <row r="3557" spans="2:14" s="358" customFormat="1" x14ac:dyDescent="0.2">
      <c r="B3557" s="305">
        <v>41418.368055555555</v>
      </c>
      <c r="C3557" s="117" t="s">
        <v>597</v>
      </c>
      <c r="D3557" s="117" t="s">
        <v>551</v>
      </c>
      <c r="E3557" s="116"/>
      <c r="F3557" s="348">
        <v>2</v>
      </c>
      <c r="G3557" s="348">
        <v>287</v>
      </c>
      <c r="H3557" s="348">
        <v>574</v>
      </c>
      <c r="I3557" s="355">
        <v>2.2227084127964497E-3</v>
      </c>
      <c r="J3557" s="355">
        <v>7.7446286160155041E-6</v>
      </c>
      <c r="K3557" s="355">
        <v>0</v>
      </c>
      <c r="M3557" s="364"/>
      <c r="N3557" s="364"/>
    </row>
    <row r="3558" spans="2:14" s="358" customFormat="1" x14ac:dyDescent="0.2">
      <c r="B3558" s="305">
        <v>41418.378472222219</v>
      </c>
      <c r="C3558" s="117" t="s">
        <v>710</v>
      </c>
      <c r="D3558" s="117" t="s">
        <v>554</v>
      </c>
      <c r="E3558" s="116"/>
      <c r="F3558" s="348">
        <v>3</v>
      </c>
      <c r="G3558" s="348">
        <v>15</v>
      </c>
      <c r="H3558" s="348">
        <v>45</v>
      </c>
      <c r="I3558" s="355">
        <v>3.9158867525551161E-4</v>
      </c>
      <c r="J3558" s="355">
        <v>2.6105911683700774E-5</v>
      </c>
      <c r="K3558" s="355">
        <v>0</v>
      </c>
      <c r="M3558" s="364"/>
      <c r="N3558" s="364"/>
    </row>
    <row r="3559" spans="2:14" s="358" customFormat="1" x14ac:dyDescent="0.2">
      <c r="B3559" s="305">
        <v>41418.4375</v>
      </c>
      <c r="C3559" s="117" t="s">
        <v>761</v>
      </c>
      <c r="D3559" s="117" t="s">
        <v>554</v>
      </c>
      <c r="E3559" s="116"/>
      <c r="F3559" s="348">
        <v>13</v>
      </c>
      <c r="G3559" s="348">
        <v>20</v>
      </c>
      <c r="H3559" s="348">
        <v>260</v>
      </c>
      <c r="I3559" s="355">
        <v>2.2625123459207338E-3</v>
      </c>
      <c r="J3559" s="355">
        <v>1.1312561729603669E-4</v>
      </c>
      <c r="K3559" s="355">
        <v>0</v>
      </c>
      <c r="M3559" s="364"/>
      <c r="N3559" s="364"/>
    </row>
    <row r="3560" spans="2:14" s="358" customFormat="1" x14ac:dyDescent="0.2">
      <c r="B3560" s="305">
        <v>41418.430555555555</v>
      </c>
      <c r="C3560" s="117" t="s">
        <v>761</v>
      </c>
      <c r="D3560" s="117" t="s">
        <v>554</v>
      </c>
      <c r="E3560" s="116"/>
      <c r="F3560" s="348">
        <v>3</v>
      </c>
      <c r="G3560" s="348">
        <v>25</v>
      </c>
      <c r="H3560" s="348">
        <v>75</v>
      </c>
      <c r="I3560" s="355">
        <v>6.526477920925193E-4</v>
      </c>
      <c r="J3560" s="355">
        <v>2.6105911683700774E-5</v>
      </c>
      <c r="K3560" s="355">
        <v>0</v>
      </c>
      <c r="M3560" s="364"/>
      <c r="N3560" s="364"/>
    </row>
    <row r="3561" spans="2:14" s="358" customFormat="1" x14ac:dyDescent="0.2">
      <c r="B3561" s="305">
        <v>41418.461805555555</v>
      </c>
      <c r="C3561" s="117" t="s">
        <v>761</v>
      </c>
      <c r="D3561" s="117" t="s">
        <v>554</v>
      </c>
      <c r="E3561" s="116"/>
      <c r="F3561" s="348">
        <v>2</v>
      </c>
      <c r="G3561" s="348">
        <v>20</v>
      </c>
      <c r="H3561" s="348">
        <v>40</v>
      </c>
      <c r="I3561" s="355">
        <v>3.4807882244934364E-4</v>
      </c>
      <c r="J3561" s="355">
        <v>1.7403941122467181E-5</v>
      </c>
      <c r="K3561" s="355">
        <v>0</v>
      </c>
      <c r="M3561" s="364"/>
      <c r="N3561" s="364"/>
    </row>
    <row r="3562" spans="2:14" s="358" customFormat="1" x14ac:dyDescent="0.2">
      <c r="B3562" s="305">
        <v>41418.465277777781</v>
      </c>
      <c r="C3562" s="117" t="s">
        <v>761</v>
      </c>
      <c r="D3562" s="117" t="s">
        <v>554</v>
      </c>
      <c r="E3562" s="116"/>
      <c r="F3562" s="348">
        <v>2</v>
      </c>
      <c r="G3562" s="348">
        <v>8</v>
      </c>
      <c r="H3562" s="348">
        <v>16</v>
      </c>
      <c r="I3562" s="355">
        <v>1.3923152897973745E-4</v>
      </c>
      <c r="J3562" s="355">
        <v>1.7403941122467181E-5</v>
      </c>
      <c r="K3562" s="355">
        <v>0</v>
      </c>
      <c r="M3562" s="364"/>
      <c r="N3562" s="364"/>
    </row>
    <row r="3563" spans="2:14" s="358" customFormat="1" x14ac:dyDescent="0.2">
      <c r="B3563" s="305">
        <v>41418.486111111109</v>
      </c>
      <c r="C3563" s="117" t="s">
        <v>761</v>
      </c>
      <c r="D3563" s="117" t="s">
        <v>554</v>
      </c>
      <c r="E3563" s="116"/>
      <c r="F3563" s="348">
        <v>2</v>
      </c>
      <c r="G3563" s="348">
        <v>20</v>
      </c>
      <c r="H3563" s="348">
        <v>40</v>
      </c>
      <c r="I3563" s="355">
        <v>3.4807882244934364E-4</v>
      </c>
      <c r="J3563" s="355">
        <v>1.7403941122467181E-5</v>
      </c>
      <c r="K3563" s="355">
        <v>0</v>
      </c>
      <c r="M3563" s="364"/>
      <c r="N3563" s="364"/>
    </row>
    <row r="3564" spans="2:14" s="358" customFormat="1" x14ac:dyDescent="0.2">
      <c r="B3564" s="305">
        <v>41418.489583333336</v>
      </c>
      <c r="C3564" s="117" t="s">
        <v>761</v>
      </c>
      <c r="D3564" s="117" t="s">
        <v>554</v>
      </c>
      <c r="E3564" s="116"/>
      <c r="F3564" s="348">
        <v>4</v>
      </c>
      <c r="G3564" s="348">
        <v>25</v>
      </c>
      <c r="H3564" s="348">
        <v>100</v>
      </c>
      <c r="I3564" s="355">
        <v>8.7019705612335918E-4</v>
      </c>
      <c r="J3564" s="355">
        <v>3.4807882244934363E-5</v>
      </c>
      <c r="K3564" s="355">
        <v>0</v>
      </c>
      <c r="M3564" s="364"/>
      <c r="N3564" s="364"/>
    </row>
    <row r="3565" spans="2:14" s="358" customFormat="1" x14ac:dyDescent="0.2">
      <c r="B3565" s="305">
        <v>41425.388888888891</v>
      </c>
      <c r="C3565" s="117" t="s">
        <v>684</v>
      </c>
      <c r="D3565" s="117" t="s">
        <v>554</v>
      </c>
      <c r="E3565" s="116"/>
      <c r="F3565" s="348">
        <v>20</v>
      </c>
      <c r="G3565" s="348">
        <v>185</v>
      </c>
      <c r="H3565" s="348">
        <v>3700</v>
      </c>
      <c r="I3565" s="355">
        <v>3.2197291076564286E-2</v>
      </c>
      <c r="J3565" s="355">
        <v>1.7403941122467182E-4</v>
      </c>
      <c r="K3565" s="355">
        <v>0</v>
      </c>
      <c r="M3565" s="364"/>
      <c r="N3565" s="364"/>
    </row>
    <row r="3566" spans="2:14" s="358" customFormat="1" x14ac:dyDescent="0.2">
      <c r="B3566" s="305">
        <v>41425.40347222222</v>
      </c>
      <c r="C3566" s="117" t="s">
        <v>629</v>
      </c>
      <c r="D3566" s="117" t="s">
        <v>551</v>
      </c>
      <c r="E3566" s="116"/>
      <c r="F3566" s="348">
        <v>179</v>
      </c>
      <c r="G3566" s="348">
        <v>244</v>
      </c>
      <c r="H3566" s="348">
        <v>43676</v>
      </c>
      <c r="I3566" s="355">
        <v>0.16912719971654661</v>
      </c>
      <c r="J3566" s="355">
        <v>6.9314426113338762E-4</v>
      </c>
      <c r="K3566" s="355">
        <v>0</v>
      </c>
      <c r="M3566" s="364"/>
      <c r="N3566" s="364"/>
    </row>
    <row r="3567" spans="2:14" s="358" customFormat="1" x14ac:dyDescent="0.2">
      <c r="B3567" s="305">
        <v>41425.375</v>
      </c>
      <c r="C3567" s="117" t="s">
        <v>750</v>
      </c>
      <c r="D3567" s="117" t="s">
        <v>554</v>
      </c>
      <c r="E3567" s="116"/>
      <c r="F3567" s="348">
        <v>2</v>
      </c>
      <c r="G3567" s="348">
        <v>38</v>
      </c>
      <c r="H3567" s="348">
        <v>76</v>
      </c>
      <c r="I3567" s="355">
        <v>6.6134976265375296E-4</v>
      </c>
      <c r="J3567" s="355">
        <v>1.7403941122467181E-5</v>
      </c>
      <c r="K3567" s="355">
        <v>0</v>
      </c>
      <c r="M3567" s="364"/>
      <c r="N3567" s="364"/>
    </row>
    <row r="3568" spans="2:14" s="358" customFormat="1" x14ac:dyDescent="0.2">
      <c r="B3568" s="305">
        <v>41425.416666666664</v>
      </c>
      <c r="C3568" s="117" t="s">
        <v>607</v>
      </c>
      <c r="D3568" s="117" t="s">
        <v>551</v>
      </c>
      <c r="E3568" s="116"/>
      <c r="F3568" s="348">
        <v>55</v>
      </c>
      <c r="G3568" s="348">
        <v>90</v>
      </c>
      <c r="H3568" s="348">
        <v>4950</v>
      </c>
      <c r="I3568" s="355">
        <v>1.9167955824638375E-2</v>
      </c>
      <c r="J3568" s="355">
        <v>2.1297728694042638E-4</v>
      </c>
      <c r="K3568" s="355">
        <v>0</v>
      </c>
      <c r="M3568" s="364"/>
      <c r="N3568" s="364"/>
    </row>
    <row r="3569" spans="2:14" s="358" customFormat="1" x14ac:dyDescent="0.2">
      <c r="B3569" s="305">
        <v>41425.388888888891</v>
      </c>
      <c r="C3569" s="117" t="s">
        <v>772</v>
      </c>
      <c r="D3569" s="117" t="s">
        <v>554</v>
      </c>
      <c r="E3569" s="116"/>
      <c r="F3569" s="348">
        <v>96</v>
      </c>
      <c r="G3569" s="348">
        <v>204</v>
      </c>
      <c r="H3569" s="348">
        <v>19584</v>
      </c>
      <c r="I3569" s="355">
        <v>0.17041939147119864</v>
      </c>
      <c r="J3569" s="355">
        <v>8.3538917387842475E-4</v>
      </c>
      <c r="K3569" s="355">
        <v>0</v>
      </c>
      <c r="M3569" s="364"/>
      <c r="N3569" s="364"/>
    </row>
    <row r="3570" spans="2:14" s="358" customFormat="1" x14ac:dyDescent="0.2">
      <c r="B3570" s="305">
        <v>41425.405555555553</v>
      </c>
      <c r="C3570" s="117" t="s">
        <v>611</v>
      </c>
      <c r="D3570" s="117" t="s">
        <v>551</v>
      </c>
      <c r="E3570" s="116"/>
      <c r="F3570" s="348">
        <v>1</v>
      </c>
      <c r="G3570" s="348">
        <v>25</v>
      </c>
      <c r="H3570" s="348">
        <v>25</v>
      </c>
      <c r="I3570" s="355">
        <v>9.680785770019381E-5</v>
      </c>
      <c r="J3570" s="355">
        <v>3.872314308007752E-6</v>
      </c>
      <c r="K3570" s="355">
        <v>0</v>
      </c>
      <c r="M3570" s="364"/>
      <c r="N3570" s="364"/>
    </row>
    <row r="3571" spans="2:14" s="358" customFormat="1" x14ac:dyDescent="0.2">
      <c r="B3571" s="305">
        <v>41425.383333333331</v>
      </c>
      <c r="C3571" s="117" t="s">
        <v>762</v>
      </c>
      <c r="D3571" s="117" t="s">
        <v>551</v>
      </c>
      <c r="E3571" s="116"/>
      <c r="F3571" s="348">
        <v>41</v>
      </c>
      <c r="G3571" s="348">
        <v>163</v>
      </c>
      <c r="H3571" s="348">
        <v>6683</v>
      </c>
      <c r="I3571" s="355">
        <v>2.5878676520415807E-2</v>
      </c>
      <c r="J3571" s="355">
        <v>1.5876488662831784E-4</v>
      </c>
      <c r="K3571" s="355">
        <v>0</v>
      </c>
      <c r="M3571" s="364"/>
      <c r="N3571" s="364"/>
    </row>
    <row r="3572" spans="2:14" s="358" customFormat="1" x14ac:dyDescent="0.2">
      <c r="B3572" s="305">
        <v>41425.375</v>
      </c>
      <c r="C3572" s="117" t="s">
        <v>598</v>
      </c>
      <c r="D3572" s="117" t="s">
        <v>551</v>
      </c>
      <c r="E3572" s="116"/>
      <c r="F3572" s="348">
        <v>1</v>
      </c>
      <c r="G3572" s="348">
        <v>349</v>
      </c>
      <c r="H3572" s="348">
        <v>349</v>
      </c>
      <c r="I3572" s="355">
        <v>1.3514376934947055E-3</v>
      </c>
      <c r="J3572" s="355">
        <v>3.872314308007752E-6</v>
      </c>
      <c r="K3572" s="355">
        <v>0</v>
      </c>
      <c r="M3572" s="364"/>
      <c r="N3572" s="364"/>
    </row>
    <row r="3573" spans="2:14" s="358" customFormat="1" x14ac:dyDescent="0.2">
      <c r="B3573" s="305">
        <v>41425.392361111109</v>
      </c>
      <c r="C3573" s="117" t="s">
        <v>672</v>
      </c>
      <c r="D3573" s="117" t="s">
        <v>551</v>
      </c>
      <c r="E3573" s="116"/>
      <c r="F3573" s="348">
        <v>23</v>
      </c>
      <c r="G3573" s="348">
        <v>35</v>
      </c>
      <c r="H3573" s="348">
        <v>805</v>
      </c>
      <c r="I3573" s="355">
        <v>3.1172130179462406E-3</v>
      </c>
      <c r="J3573" s="355">
        <v>8.9063229084178301E-5</v>
      </c>
      <c r="K3573" s="355">
        <v>0</v>
      </c>
      <c r="M3573" s="364"/>
      <c r="N3573" s="364"/>
    </row>
    <row r="3574" spans="2:14" s="358" customFormat="1" x14ac:dyDescent="0.2">
      <c r="B3574" s="305">
        <v>41425.375</v>
      </c>
      <c r="C3574" s="117" t="s">
        <v>672</v>
      </c>
      <c r="D3574" s="117" t="s">
        <v>551</v>
      </c>
      <c r="E3574" s="116"/>
      <c r="F3574" s="348">
        <v>59</v>
      </c>
      <c r="G3574" s="348">
        <v>180</v>
      </c>
      <c r="H3574" s="348">
        <v>10620</v>
      </c>
      <c r="I3574" s="355">
        <v>4.1123977951042327E-2</v>
      </c>
      <c r="J3574" s="355">
        <v>2.284665441724574E-4</v>
      </c>
      <c r="K3574" s="355">
        <v>0</v>
      </c>
      <c r="M3574" s="364"/>
      <c r="N3574" s="364"/>
    </row>
    <row r="3575" spans="2:14" s="358" customFormat="1" x14ac:dyDescent="0.2">
      <c r="B3575" s="305">
        <v>41425.364583333336</v>
      </c>
      <c r="C3575" s="117" t="s">
        <v>707</v>
      </c>
      <c r="D3575" s="117" t="s">
        <v>554</v>
      </c>
      <c r="E3575" s="116"/>
      <c r="F3575" s="348">
        <v>32</v>
      </c>
      <c r="G3575" s="348">
        <v>210</v>
      </c>
      <c r="H3575" s="348">
        <v>6720</v>
      </c>
      <c r="I3575" s="355">
        <v>5.8477242171489731E-2</v>
      </c>
      <c r="J3575" s="355">
        <v>2.784630579594749E-4</v>
      </c>
      <c r="K3575" s="355">
        <v>0</v>
      </c>
      <c r="M3575" s="364"/>
      <c r="N3575" s="364"/>
    </row>
    <row r="3576" spans="2:14" s="358" customFormat="1" x14ac:dyDescent="0.2">
      <c r="B3576" s="305">
        <v>41425.336805555555</v>
      </c>
      <c r="C3576" s="117" t="s">
        <v>707</v>
      </c>
      <c r="D3576" s="117" t="s">
        <v>554</v>
      </c>
      <c r="E3576" s="116"/>
      <c r="F3576" s="348">
        <v>2</v>
      </c>
      <c r="G3576" s="348">
        <v>149</v>
      </c>
      <c r="H3576" s="348">
        <v>298</v>
      </c>
      <c r="I3576" s="355">
        <v>2.5931872272476103E-3</v>
      </c>
      <c r="J3576" s="355">
        <v>1.7403941122467181E-5</v>
      </c>
      <c r="K3576" s="355">
        <v>0</v>
      </c>
      <c r="M3576" s="364"/>
      <c r="N3576" s="364"/>
    </row>
    <row r="3577" spans="2:14" s="358" customFormat="1" x14ac:dyDescent="0.2">
      <c r="B3577" s="305">
        <v>41425.378472222219</v>
      </c>
      <c r="C3577" s="117" t="s">
        <v>641</v>
      </c>
      <c r="D3577" s="117" t="s">
        <v>551</v>
      </c>
      <c r="E3577" s="116"/>
      <c r="F3577" s="348">
        <v>40</v>
      </c>
      <c r="G3577" s="348">
        <v>15</v>
      </c>
      <c r="H3577" s="348">
        <v>600</v>
      </c>
      <c r="I3577" s="355">
        <v>2.3233885848046513E-3</v>
      </c>
      <c r="J3577" s="355">
        <v>1.548925723203101E-4</v>
      </c>
      <c r="K3577" s="355">
        <v>0</v>
      </c>
      <c r="M3577" s="364"/>
      <c r="N3577" s="364"/>
    </row>
    <row r="3578" spans="2:14" s="358" customFormat="1" x14ac:dyDescent="0.2">
      <c r="B3578" s="305">
        <v>41425.388888888891</v>
      </c>
      <c r="C3578" s="117" t="s">
        <v>678</v>
      </c>
      <c r="D3578" s="117" t="s">
        <v>554</v>
      </c>
      <c r="E3578" s="116"/>
      <c r="F3578" s="348">
        <v>8</v>
      </c>
      <c r="G3578" s="348">
        <v>145</v>
      </c>
      <c r="H3578" s="348">
        <v>1160</v>
      </c>
      <c r="I3578" s="355">
        <v>1.0094285851030966E-2</v>
      </c>
      <c r="J3578" s="355">
        <v>6.9615764489868725E-5</v>
      </c>
      <c r="K3578" s="355">
        <v>0</v>
      </c>
      <c r="M3578" s="364"/>
      <c r="N3578" s="364"/>
    </row>
    <row r="3579" spans="2:14" s="358" customFormat="1" x14ac:dyDescent="0.2">
      <c r="B3579" s="305">
        <v>41420.381944444445</v>
      </c>
      <c r="C3579" s="117" t="s">
        <v>648</v>
      </c>
      <c r="D3579" s="117" t="s">
        <v>554</v>
      </c>
      <c r="E3579" s="116"/>
      <c r="F3579" s="348">
        <v>82</v>
      </c>
      <c r="G3579" s="348">
        <v>415.41463414634148</v>
      </c>
      <c r="H3579" s="348">
        <v>34064</v>
      </c>
      <c r="I3579" s="355">
        <v>0.29642392519786104</v>
      </c>
      <c r="J3579" s="355">
        <v>7.1356158602115449E-4</v>
      </c>
      <c r="K3579" s="355">
        <v>0</v>
      </c>
      <c r="M3579" s="364"/>
      <c r="N3579" s="364"/>
    </row>
    <row r="3580" spans="2:14" s="358" customFormat="1" x14ac:dyDescent="0.2">
      <c r="B3580" s="305">
        <v>41420.395833333336</v>
      </c>
      <c r="C3580" s="117" t="s">
        <v>747</v>
      </c>
      <c r="D3580" s="117" t="s">
        <v>554</v>
      </c>
      <c r="E3580" s="116"/>
      <c r="F3580" s="348">
        <v>1227</v>
      </c>
      <c r="G3580" s="348">
        <v>3</v>
      </c>
      <c r="H3580" s="348">
        <v>3681</v>
      </c>
      <c r="I3580" s="355">
        <v>3.2031953635900848E-2</v>
      </c>
      <c r="J3580" s="355">
        <v>1.0677317878633616E-2</v>
      </c>
      <c r="K3580" s="355">
        <v>0</v>
      </c>
      <c r="M3580" s="364"/>
      <c r="N3580" s="364"/>
    </row>
    <row r="3581" spans="2:14" s="358" customFormat="1" x14ac:dyDescent="0.2">
      <c r="B3581" s="305">
        <v>41424.402777777781</v>
      </c>
      <c r="C3581" s="117" t="s">
        <v>563</v>
      </c>
      <c r="D3581" s="117" t="s">
        <v>551</v>
      </c>
      <c r="E3581" s="116"/>
      <c r="F3581" s="348">
        <v>2</v>
      </c>
      <c r="G3581" s="348">
        <v>38</v>
      </c>
      <c r="H3581" s="348">
        <v>76</v>
      </c>
      <c r="I3581" s="355">
        <v>2.9429588740858918E-4</v>
      </c>
      <c r="J3581" s="355">
        <v>7.7446286160155041E-6</v>
      </c>
      <c r="K3581" s="355">
        <v>0</v>
      </c>
      <c r="M3581" s="364"/>
      <c r="N3581" s="364"/>
    </row>
    <row r="3582" spans="2:14" s="358" customFormat="1" x14ac:dyDescent="0.2">
      <c r="B3582" s="305">
        <v>41424.444444444445</v>
      </c>
      <c r="C3582" s="117" t="s">
        <v>563</v>
      </c>
      <c r="D3582" s="117" t="s">
        <v>551</v>
      </c>
      <c r="E3582" s="116"/>
      <c r="F3582" s="348">
        <v>2</v>
      </c>
      <c r="G3582" s="348">
        <v>49</v>
      </c>
      <c r="H3582" s="348">
        <v>98</v>
      </c>
      <c r="I3582" s="355">
        <v>3.7948680218475976E-4</v>
      </c>
      <c r="J3582" s="355">
        <v>7.7446286160155041E-6</v>
      </c>
      <c r="K3582" s="355">
        <v>0</v>
      </c>
      <c r="M3582" s="364"/>
      <c r="N3582" s="364"/>
    </row>
    <row r="3583" spans="2:14" s="358" customFormat="1" x14ac:dyDescent="0.2">
      <c r="B3583" s="305">
        <v>41423.375</v>
      </c>
      <c r="C3583" s="117" t="s">
        <v>665</v>
      </c>
      <c r="D3583" s="117" t="s">
        <v>554</v>
      </c>
      <c r="E3583" s="116"/>
      <c r="F3583" s="348">
        <v>37</v>
      </c>
      <c r="G3583" s="348">
        <v>447</v>
      </c>
      <c r="H3583" s="348">
        <v>16539</v>
      </c>
      <c r="I3583" s="355">
        <v>0.14392189111224238</v>
      </c>
      <c r="J3583" s="355">
        <v>3.2197291076564288E-4</v>
      </c>
      <c r="K3583" s="355">
        <v>0</v>
      </c>
      <c r="M3583" s="364"/>
      <c r="N3583" s="364"/>
    </row>
    <row r="3584" spans="2:14" s="358" customFormat="1" x14ac:dyDescent="0.2">
      <c r="B3584" s="305">
        <v>41424.46875</v>
      </c>
      <c r="C3584" s="117" t="s">
        <v>686</v>
      </c>
      <c r="D3584" s="117" t="s">
        <v>551</v>
      </c>
      <c r="E3584" s="116"/>
      <c r="F3584" s="348">
        <v>4</v>
      </c>
      <c r="G3584" s="348">
        <v>65</v>
      </c>
      <c r="H3584" s="348">
        <v>260</v>
      </c>
      <c r="I3584" s="355">
        <v>1.0068017200820156E-3</v>
      </c>
      <c r="J3584" s="355">
        <v>1.5489257232031008E-5</v>
      </c>
      <c r="K3584" s="355">
        <v>0</v>
      </c>
      <c r="M3584" s="364"/>
      <c r="N3584" s="364"/>
    </row>
    <row r="3585" spans="2:14" s="358" customFormat="1" x14ac:dyDescent="0.2">
      <c r="B3585" s="305">
        <v>41424.354166666664</v>
      </c>
      <c r="C3585" s="117" t="s">
        <v>643</v>
      </c>
      <c r="D3585" s="117" t="s">
        <v>551</v>
      </c>
      <c r="E3585" s="116"/>
      <c r="F3585" s="348">
        <v>10</v>
      </c>
      <c r="G3585" s="348">
        <v>270</v>
      </c>
      <c r="H3585" s="348">
        <v>2700</v>
      </c>
      <c r="I3585" s="355">
        <v>1.0455248631620931E-2</v>
      </c>
      <c r="J3585" s="355">
        <v>3.8723143080077525E-5</v>
      </c>
      <c r="K3585" s="355">
        <v>0</v>
      </c>
      <c r="M3585" s="364"/>
      <c r="N3585" s="364"/>
    </row>
    <row r="3586" spans="2:14" s="358" customFormat="1" x14ac:dyDescent="0.2">
      <c r="B3586" s="305">
        <v>41418.375694444447</v>
      </c>
      <c r="C3586" s="117" t="s">
        <v>736</v>
      </c>
      <c r="D3586" s="117" t="s">
        <v>554</v>
      </c>
      <c r="E3586" s="116"/>
      <c r="F3586" s="348">
        <v>216</v>
      </c>
      <c r="G3586" s="348">
        <v>231</v>
      </c>
      <c r="H3586" s="348">
        <v>49896</v>
      </c>
      <c r="I3586" s="355">
        <v>0.43419352312331128</v>
      </c>
      <c r="J3586" s="355">
        <v>1.8796256412264558E-3</v>
      </c>
      <c r="K3586" s="355">
        <v>0</v>
      </c>
      <c r="M3586" s="364"/>
      <c r="N3586" s="364"/>
    </row>
    <row r="3587" spans="2:14" s="358" customFormat="1" x14ac:dyDescent="0.2">
      <c r="B3587" s="305">
        <v>41415.62222222222</v>
      </c>
      <c r="C3587" s="117" t="s">
        <v>626</v>
      </c>
      <c r="D3587" s="117" t="s">
        <v>554</v>
      </c>
      <c r="E3587" s="116"/>
      <c r="F3587" s="348">
        <v>533</v>
      </c>
      <c r="G3587" s="348">
        <v>1</v>
      </c>
      <c r="H3587" s="348">
        <v>533</v>
      </c>
      <c r="I3587" s="355">
        <v>4.6381503091375044E-3</v>
      </c>
      <c r="J3587" s="355">
        <v>4.6381503091375044E-3</v>
      </c>
      <c r="K3587" s="355">
        <v>0</v>
      </c>
      <c r="M3587" s="364"/>
      <c r="N3587" s="364"/>
    </row>
    <row r="3588" spans="2:14" s="358" customFormat="1" x14ac:dyDescent="0.2">
      <c r="B3588" s="305">
        <v>41420.354166666664</v>
      </c>
      <c r="C3588" s="117" t="s">
        <v>830</v>
      </c>
      <c r="D3588" s="117" t="s">
        <v>542</v>
      </c>
      <c r="E3588" s="116"/>
      <c r="F3588" s="348">
        <v>169</v>
      </c>
      <c r="G3588" s="348">
        <v>210</v>
      </c>
      <c r="H3588" s="348">
        <v>35490</v>
      </c>
      <c r="I3588" s="355">
        <v>0.12362881397852084</v>
      </c>
      <c r="J3588" s="355">
        <v>5.8870863799295639E-4</v>
      </c>
      <c r="K3588" s="355">
        <v>0</v>
      </c>
      <c r="M3588" s="364"/>
      <c r="N3588" s="364"/>
    </row>
    <row r="3589" spans="2:14" s="358" customFormat="1" x14ac:dyDescent="0.2">
      <c r="B3589" s="305">
        <v>41424.439583333333</v>
      </c>
      <c r="C3589" s="117" t="s">
        <v>728</v>
      </c>
      <c r="D3589" s="117" t="s">
        <v>554</v>
      </c>
      <c r="E3589" s="116"/>
      <c r="F3589" s="348">
        <v>154</v>
      </c>
      <c r="G3589" s="348">
        <v>237</v>
      </c>
      <c r="H3589" s="348">
        <v>36498</v>
      </c>
      <c r="I3589" s="355">
        <v>0.31760452154390362</v>
      </c>
      <c r="J3589" s="355">
        <v>1.340103466429973E-3</v>
      </c>
      <c r="K3589" s="355">
        <v>0</v>
      </c>
      <c r="M3589" s="364"/>
      <c r="N3589" s="364"/>
    </row>
    <row r="3590" spans="2:14" s="358" customFormat="1" x14ac:dyDescent="0.2">
      <c r="B3590" s="305">
        <v>41424.368055555555</v>
      </c>
      <c r="C3590" s="117" t="s">
        <v>733</v>
      </c>
      <c r="D3590" s="117" t="s">
        <v>551</v>
      </c>
      <c r="E3590" s="116"/>
      <c r="F3590" s="348">
        <v>19</v>
      </c>
      <c r="G3590" s="348">
        <v>335</v>
      </c>
      <c r="H3590" s="348">
        <v>6365</v>
      </c>
      <c r="I3590" s="355">
        <v>2.4647280570469342E-2</v>
      </c>
      <c r="J3590" s="355">
        <v>7.3573971852147296E-5</v>
      </c>
      <c r="K3590" s="355">
        <v>0</v>
      </c>
      <c r="M3590" s="364"/>
      <c r="N3590" s="364"/>
    </row>
    <row r="3591" spans="2:14" s="358" customFormat="1" x14ac:dyDescent="0.2">
      <c r="B3591" s="305">
        <v>41424.354166666664</v>
      </c>
      <c r="C3591" s="117" t="s">
        <v>817</v>
      </c>
      <c r="D3591" s="117" t="s">
        <v>542</v>
      </c>
      <c r="E3591" s="116"/>
      <c r="F3591" s="348">
        <v>105</v>
      </c>
      <c r="G3591" s="348">
        <v>263</v>
      </c>
      <c r="H3591" s="348">
        <v>27615</v>
      </c>
      <c r="I3591" s="355">
        <v>9.6196384841275101E-2</v>
      </c>
      <c r="J3591" s="355">
        <v>3.657657218299433E-4</v>
      </c>
      <c r="K3591" s="355">
        <v>0</v>
      </c>
      <c r="M3591" s="364"/>
      <c r="N3591" s="364"/>
    </row>
    <row r="3592" spans="2:14" s="358" customFormat="1" x14ac:dyDescent="0.2">
      <c r="B3592" s="305">
        <v>41417.444444444445</v>
      </c>
      <c r="C3592" s="117" t="s">
        <v>715</v>
      </c>
      <c r="D3592" s="117" t="s">
        <v>542</v>
      </c>
      <c r="E3592" s="116"/>
      <c r="F3592" s="348">
        <v>90</v>
      </c>
      <c r="G3592" s="348">
        <v>256.5</v>
      </c>
      <c r="H3592" s="348">
        <v>23085</v>
      </c>
      <c r="I3592" s="355">
        <v>8.041620655661183E-2</v>
      </c>
      <c r="J3592" s="355">
        <v>3.1351347585423711E-4</v>
      </c>
      <c r="K3592" s="355">
        <v>0</v>
      </c>
      <c r="M3592" s="364"/>
      <c r="N3592" s="364"/>
    </row>
    <row r="3593" spans="2:14" s="358" customFormat="1" x14ac:dyDescent="0.2">
      <c r="B3593" s="305">
        <v>41417.415277777778</v>
      </c>
      <c r="C3593" s="117" t="s">
        <v>781</v>
      </c>
      <c r="D3593" s="117" t="s">
        <v>542</v>
      </c>
      <c r="E3593" s="116"/>
      <c r="F3593" s="348">
        <v>511</v>
      </c>
      <c r="G3593" s="348">
        <v>290</v>
      </c>
      <c r="H3593" s="348">
        <v>148190</v>
      </c>
      <c r="I3593" s="355">
        <v>0.51621735540932667</v>
      </c>
      <c r="J3593" s="355">
        <v>1.7800598462390574E-3</v>
      </c>
      <c r="K3593" s="355">
        <v>0</v>
      </c>
      <c r="M3593" s="364"/>
      <c r="N3593" s="364"/>
    </row>
    <row r="3594" spans="2:14" s="358" customFormat="1" x14ac:dyDescent="0.2">
      <c r="B3594" s="305">
        <v>41424.381944444445</v>
      </c>
      <c r="C3594" s="117" t="s">
        <v>670</v>
      </c>
      <c r="D3594" s="117" t="s">
        <v>551</v>
      </c>
      <c r="E3594" s="116"/>
      <c r="F3594" s="348">
        <v>13</v>
      </c>
      <c r="G3594" s="348">
        <v>181</v>
      </c>
      <c r="H3594" s="348">
        <v>2353</v>
      </c>
      <c r="I3594" s="355">
        <v>9.111555566742242E-3</v>
      </c>
      <c r="J3594" s="355">
        <v>5.0340086004100782E-5</v>
      </c>
      <c r="K3594" s="355">
        <v>0</v>
      </c>
      <c r="M3594" s="364"/>
      <c r="N3594" s="364"/>
    </row>
    <row r="3595" spans="2:14" s="358" customFormat="1" x14ac:dyDescent="0.2">
      <c r="B3595" s="305">
        <v>41425.368055555555</v>
      </c>
      <c r="C3595" s="117" t="s">
        <v>621</v>
      </c>
      <c r="D3595" s="117" t="s">
        <v>554</v>
      </c>
      <c r="E3595" s="116"/>
      <c r="F3595" s="348">
        <v>1</v>
      </c>
      <c r="G3595" s="348">
        <v>335</v>
      </c>
      <c r="H3595" s="348">
        <v>335</v>
      </c>
      <c r="I3595" s="355">
        <v>2.9151601380132531E-3</v>
      </c>
      <c r="J3595" s="355">
        <v>8.7019705612335906E-6</v>
      </c>
      <c r="K3595" s="355">
        <v>0</v>
      </c>
      <c r="M3595" s="364"/>
      <c r="N3595" s="364"/>
    </row>
    <row r="3596" spans="2:14" s="358" customFormat="1" x14ac:dyDescent="0.2">
      <c r="B3596" s="305">
        <v>41419.354166666664</v>
      </c>
      <c r="C3596" s="117" t="s">
        <v>773</v>
      </c>
      <c r="D3596" s="117" t="s">
        <v>542</v>
      </c>
      <c r="E3596" s="116"/>
      <c r="F3596" s="348">
        <v>175</v>
      </c>
      <c r="G3596" s="348">
        <v>415</v>
      </c>
      <c r="H3596" s="348">
        <v>72625</v>
      </c>
      <c r="I3596" s="355">
        <v>0.25298795759904413</v>
      </c>
      <c r="J3596" s="355">
        <v>6.0960953638323882E-4</v>
      </c>
      <c r="K3596" s="355">
        <v>0</v>
      </c>
      <c r="M3596" s="364"/>
      <c r="N3596" s="364"/>
    </row>
    <row r="3597" spans="2:14" s="358" customFormat="1" x14ac:dyDescent="0.2">
      <c r="B3597" s="305">
        <v>41421.385416666664</v>
      </c>
      <c r="C3597" s="117" t="s">
        <v>812</v>
      </c>
      <c r="D3597" s="117" t="s">
        <v>542</v>
      </c>
      <c r="E3597" s="116"/>
      <c r="F3597" s="348">
        <v>62</v>
      </c>
      <c r="G3597" s="348">
        <v>285</v>
      </c>
      <c r="H3597" s="348">
        <v>17670</v>
      </c>
      <c r="I3597" s="355">
        <v>6.1553145759381887E-2</v>
      </c>
      <c r="J3597" s="355">
        <v>2.159759500329189E-4</v>
      </c>
      <c r="K3597" s="355">
        <v>0</v>
      </c>
      <c r="M3597" s="364"/>
      <c r="N3597" s="364"/>
    </row>
    <row r="3598" spans="2:14" s="358" customFormat="1" x14ac:dyDescent="0.2">
      <c r="B3598" s="305">
        <v>41421.364583333336</v>
      </c>
      <c r="C3598" s="117" t="s">
        <v>798</v>
      </c>
      <c r="D3598" s="117" t="s">
        <v>554</v>
      </c>
      <c r="E3598" s="116"/>
      <c r="F3598" s="348">
        <v>53</v>
      </c>
      <c r="G3598" s="348">
        <v>305</v>
      </c>
      <c r="H3598" s="348">
        <v>16165</v>
      </c>
      <c r="I3598" s="355">
        <v>0.14066735412234099</v>
      </c>
      <c r="J3598" s="355">
        <v>4.6120443974538035E-4</v>
      </c>
      <c r="K3598" s="355">
        <v>0</v>
      </c>
      <c r="M3598" s="364"/>
      <c r="N3598" s="364"/>
    </row>
    <row r="3599" spans="2:14" s="358" customFormat="1" x14ac:dyDescent="0.2">
      <c r="B3599" s="305">
        <v>41420.34375</v>
      </c>
      <c r="C3599" s="117" t="s">
        <v>764</v>
      </c>
      <c r="D3599" s="117" t="s">
        <v>542</v>
      </c>
      <c r="E3599" s="116"/>
      <c r="F3599" s="348">
        <v>36</v>
      </c>
      <c r="G3599" s="348">
        <v>215</v>
      </c>
      <c r="H3599" s="348">
        <v>7740</v>
      </c>
      <c r="I3599" s="355">
        <v>2.6962158923464395E-2</v>
      </c>
      <c r="J3599" s="355">
        <v>1.2540539034169485E-4</v>
      </c>
      <c r="K3599" s="355">
        <v>0</v>
      </c>
      <c r="M3599" s="364"/>
      <c r="N3599" s="364"/>
    </row>
    <row r="3600" spans="2:14" s="358" customFormat="1" x14ac:dyDescent="0.2">
      <c r="B3600" s="305">
        <v>41418.381249999999</v>
      </c>
      <c r="C3600" s="117" t="s">
        <v>608</v>
      </c>
      <c r="D3600" s="117" t="s">
        <v>554</v>
      </c>
      <c r="E3600" s="116"/>
      <c r="F3600" s="348">
        <v>46</v>
      </c>
      <c r="G3600" s="348">
        <v>147</v>
      </c>
      <c r="H3600" s="348">
        <v>6762</v>
      </c>
      <c r="I3600" s="355">
        <v>5.8842724935061548E-2</v>
      </c>
      <c r="J3600" s="355">
        <v>4.0029064581674522E-4</v>
      </c>
      <c r="K3600" s="355">
        <v>0</v>
      </c>
      <c r="M3600" s="364"/>
      <c r="N3600" s="364"/>
    </row>
    <row r="3601" spans="2:14" s="358" customFormat="1" x14ac:dyDescent="0.2">
      <c r="B3601" s="305">
        <v>41425.4375</v>
      </c>
      <c r="C3601" s="117" t="s">
        <v>701</v>
      </c>
      <c r="D3601" s="117" t="s">
        <v>551</v>
      </c>
      <c r="E3601" s="116"/>
      <c r="F3601" s="348">
        <v>5</v>
      </c>
      <c r="G3601" s="348">
        <v>59</v>
      </c>
      <c r="H3601" s="348">
        <v>295</v>
      </c>
      <c r="I3601" s="355">
        <v>1.142332720862287E-3</v>
      </c>
      <c r="J3601" s="355">
        <v>1.9361571540038763E-5</v>
      </c>
      <c r="K3601" s="355">
        <v>0</v>
      </c>
      <c r="M3601" s="364"/>
      <c r="N3601" s="364"/>
    </row>
    <row r="3602" spans="2:14" s="358" customFormat="1" x14ac:dyDescent="0.2">
      <c r="B3602" s="305">
        <v>41425.416666666664</v>
      </c>
      <c r="C3602" s="117" t="s">
        <v>750</v>
      </c>
      <c r="D3602" s="117" t="s">
        <v>554</v>
      </c>
      <c r="E3602" s="116"/>
      <c r="F3602" s="348">
        <v>2</v>
      </c>
      <c r="G3602" s="348">
        <v>28</v>
      </c>
      <c r="H3602" s="348">
        <v>56</v>
      </c>
      <c r="I3602" s="355">
        <v>4.8731035142908112E-4</v>
      </c>
      <c r="J3602" s="355">
        <v>1.7403941122467181E-5</v>
      </c>
      <c r="K3602" s="355">
        <v>0</v>
      </c>
      <c r="M3602" s="364"/>
      <c r="N3602" s="364"/>
    </row>
    <row r="3603" spans="2:14" s="358" customFormat="1" x14ac:dyDescent="0.2">
      <c r="B3603" s="305">
        <v>41425.506944444445</v>
      </c>
      <c r="C3603" s="117" t="s">
        <v>750</v>
      </c>
      <c r="D3603" s="117" t="s">
        <v>554</v>
      </c>
      <c r="E3603" s="116"/>
      <c r="F3603" s="348">
        <v>2</v>
      </c>
      <c r="G3603" s="348">
        <v>45</v>
      </c>
      <c r="H3603" s="348">
        <v>90</v>
      </c>
      <c r="I3603" s="355">
        <v>7.8317735051102323E-4</v>
      </c>
      <c r="J3603" s="355">
        <v>1.7403941122467181E-5</v>
      </c>
      <c r="K3603" s="355">
        <v>0</v>
      </c>
      <c r="M3603" s="364"/>
      <c r="N3603" s="364"/>
    </row>
    <row r="3604" spans="2:14" s="358" customFormat="1" x14ac:dyDescent="0.2">
      <c r="B3604" s="305">
        <v>41425.540277777778</v>
      </c>
      <c r="C3604" s="117" t="s">
        <v>667</v>
      </c>
      <c r="D3604" s="117" t="s">
        <v>554</v>
      </c>
      <c r="E3604" s="116"/>
      <c r="F3604" s="348">
        <v>32</v>
      </c>
      <c r="G3604" s="348">
        <v>22</v>
      </c>
      <c r="H3604" s="348">
        <v>704</v>
      </c>
      <c r="I3604" s="355">
        <v>6.1261872751084481E-3</v>
      </c>
      <c r="J3604" s="355">
        <v>2.784630579594749E-4</v>
      </c>
      <c r="K3604" s="355">
        <v>0</v>
      </c>
      <c r="M3604" s="364"/>
      <c r="N3604" s="364"/>
    </row>
    <row r="3605" spans="2:14" s="358" customFormat="1" x14ac:dyDescent="0.2">
      <c r="B3605" s="305">
        <v>41425.548611111109</v>
      </c>
      <c r="C3605" s="117" t="s">
        <v>748</v>
      </c>
      <c r="D3605" s="117" t="s">
        <v>551</v>
      </c>
      <c r="E3605" s="116"/>
      <c r="F3605" s="348">
        <v>43</v>
      </c>
      <c r="G3605" s="348">
        <v>25</v>
      </c>
      <c r="H3605" s="348">
        <v>1075</v>
      </c>
      <c r="I3605" s="355">
        <v>4.1627378811083336E-3</v>
      </c>
      <c r="J3605" s="355">
        <v>1.6650951524433335E-4</v>
      </c>
      <c r="K3605" s="355">
        <v>0</v>
      </c>
      <c r="M3605" s="364"/>
      <c r="N3605" s="364"/>
    </row>
    <row r="3606" spans="2:14" s="358" customFormat="1" x14ac:dyDescent="0.2">
      <c r="B3606" s="305">
        <v>41421.413888888892</v>
      </c>
      <c r="C3606" s="117" t="s">
        <v>839</v>
      </c>
      <c r="D3606" s="117" t="s">
        <v>542</v>
      </c>
      <c r="E3606" s="116"/>
      <c r="F3606" s="348">
        <v>40</v>
      </c>
      <c r="G3606" s="348">
        <v>93</v>
      </c>
      <c r="H3606" s="348">
        <v>3720</v>
      </c>
      <c r="I3606" s="355">
        <v>1.2958557001975134E-2</v>
      </c>
      <c r="J3606" s="355">
        <v>1.3933932260188318E-4</v>
      </c>
      <c r="K3606" s="355">
        <v>0</v>
      </c>
      <c r="M3606" s="364"/>
      <c r="N3606" s="364"/>
    </row>
    <row r="3607" spans="2:14" s="358" customFormat="1" x14ac:dyDescent="0.2">
      <c r="B3607" s="305">
        <v>41425.361111111109</v>
      </c>
      <c r="C3607" s="117" t="s">
        <v>683</v>
      </c>
      <c r="D3607" s="117" t="s">
        <v>554</v>
      </c>
      <c r="E3607" s="116"/>
      <c r="F3607" s="348">
        <v>9</v>
      </c>
      <c r="G3607" s="348">
        <v>215</v>
      </c>
      <c r="H3607" s="348">
        <v>1935</v>
      </c>
      <c r="I3607" s="355">
        <v>1.6838313035986999E-2</v>
      </c>
      <c r="J3607" s="355">
        <v>7.8317735051102317E-5</v>
      </c>
      <c r="K3607" s="355">
        <v>0</v>
      </c>
      <c r="M3607" s="364"/>
      <c r="N3607" s="364"/>
    </row>
    <row r="3608" spans="2:14" s="358" customFormat="1" x14ac:dyDescent="0.2">
      <c r="B3608" s="305">
        <v>41417.375</v>
      </c>
      <c r="C3608" s="117" t="s">
        <v>660</v>
      </c>
      <c r="D3608" s="117" t="s">
        <v>551</v>
      </c>
      <c r="E3608" s="116"/>
      <c r="F3608" s="348">
        <v>11</v>
      </c>
      <c r="G3608" s="348">
        <v>225</v>
      </c>
      <c r="H3608" s="348">
        <v>2475</v>
      </c>
      <c r="I3608" s="355">
        <v>9.5839779123191877E-3</v>
      </c>
      <c r="J3608" s="355">
        <v>4.2595457388085273E-5</v>
      </c>
      <c r="K3608" s="355">
        <v>0</v>
      </c>
      <c r="M3608" s="364"/>
      <c r="N3608" s="364"/>
    </row>
    <row r="3609" spans="2:14" s="358" customFormat="1" x14ac:dyDescent="0.2">
      <c r="B3609" s="305">
        <v>41425.375</v>
      </c>
      <c r="C3609" s="117" t="s">
        <v>643</v>
      </c>
      <c r="D3609" s="117" t="s">
        <v>551</v>
      </c>
      <c r="E3609" s="116"/>
      <c r="F3609" s="348">
        <v>3</v>
      </c>
      <c r="G3609" s="348">
        <v>174</v>
      </c>
      <c r="H3609" s="348">
        <v>522</v>
      </c>
      <c r="I3609" s="355">
        <v>2.0213480687800468E-3</v>
      </c>
      <c r="J3609" s="355">
        <v>1.1616942924023257E-5</v>
      </c>
      <c r="K3609" s="355">
        <v>0</v>
      </c>
      <c r="M3609" s="364"/>
      <c r="N3609" s="364"/>
    </row>
    <row r="3610" spans="2:14" s="358" customFormat="1" x14ac:dyDescent="0.2">
      <c r="B3610" s="305">
        <v>41417.545138888891</v>
      </c>
      <c r="C3610" s="117" t="s">
        <v>634</v>
      </c>
      <c r="D3610" s="117" t="s">
        <v>542</v>
      </c>
      <c r="E3610" s="116"/>
      <c r="F3610" s="348">
        <v>1</v>
      </c>
      <c r="G3610" s="348">
        <v>50</v>
      </c>
      <c r="H3610" s="348">
        <v>50</v>
      </c>
      <c r="I3610" s="355">
        <v>1.7417415325235395E-4</v>
      </c>
      <c r="J3610" s="355">
        <v>3.4834830650470794E-6</v>
      </c>
      <c r="K3610" s="355">
        <v>0</v>
      </c>
      <c r="M3610" s="364"/>
      <c r="N3610" s="364"/>
    </row>
    <row r="3611" spans="2:14" s="358" customFormat="1" x14ac:dyDescent="0.2">
      <c r="B3611" s="305">
        <v>41420.354166666664</v>
      </c>
      <c r="C3611" s="117" t="s">
        <v>634</v>
      </c>
      <c r="D3611" s="117" t="s">
        <v>542</v>
      </c>
      <c r="E3611" s="116"/>
      <c r="F3611" s="348">
        <v>124</v>
      </c>
      <c r="G3611" s="348">
        <v>430</v>
      </c>
      <c r="H3611" s="348">
        <v>53320</v>
      </c>
      <c r="I3611" s="355">
        <v>0.18573931702831026</v>
      </c>
      <c r="J3611" s="355">
        <v>4.319519000658378E-4</v>
      </c>
      <c r="K3611" s="355">
        <v>0</v>
      </c>
      <c r="M3611" s="364"/>
      <c r="N3611" s="364"/>
    </row>
    <row r="3612" spans="2:14" s="358" customFormat="1" x14ac:dyDescent="0.2">
      <c r="B3612" s="305">
        <v>41420.460416666669</v>
      </c>
      <c r="C3612" s="117" t="s">
        <v>738</v>
      </c>
      <c r="D3612" s="117" t="s">
        <v>542</v>
      </c>
      <c r="E3612" s="116"/>
      <c r="F3612" s="348">
        <v>64</v>
      </c>
      <c r="G3612" s="348">
        <v>18</v>
      </c>
      <c r="H3612" s="348">
        <v>1152</v>
      </c>
      <c r="I3612" s="355">
        <v>4.0129724909342352E-3</v>
      </c>
      <c r="J3612" s="355">
        <v>2.2294291616301308E-4</v>
      </c>
      <c r="K3612" s="355">
        <v>0</v>
      </c>
      <c r="M3612" s="364"/>
      <c r="N3612" s="364"/>
    </row>
    <row r="3613" spans="2:14" s="358" customFormat="1" x14ac:dyDescent="0.2">
      <c r="B3613" s="305">
        <v>41420.491666666669</v>
      </c>
      <c r="C3613" s="117" t="s">
        <v>626</v>
      </c>
      <c r="D3613" s="117" t="s">
        <v>554</v>
      </c>
      <c r="E3613" s="116"/>
      <c r="F3613" s="348">
        <v>131</v>
      </c>
      <c r="G3613" s="348">
        <v>157</v>
      </c>
      <c r="H3613" s="348">
        <v>20567</v>
      </c>
      <c r="I3613" s="355">
        <v>0.17897342853289128</v>
      </c>
      <c r="J3613" s="355">
        <v>1.1399581435216004E-3</v>
      </c>
      <c r="K3613" s="355">
        <v>0</v>
      </c>
      <c r="M3613" s="364"/>
      <c r="N3613" s="364"/>
    </row>
    <row r="3614" spans="2:14" s="358" customFormat="1" x14ac:dyDescent="0.2">
      <c r="B3614" s="305">
        <v>41421.425000000003</v>
      </c>
      <c r="C3614" s="117" t="s">
        <v>802</v>
      </c>
      <c r="D3614" s="117" t="s">
        <v>542</v>
      </c>
      <c r="E3614" s="116"/>
      <c r="F3614" s="348">
        <v>35</v>
      </c>
      <c r="G3614" s="348">
        <v>142</v>
      </c>
      <c r="H3614" s="348">
        <v>4970</v>
      </c>
      <c r="I3614" s="355">
        <v>1.7312910833283984E-2</v>
      </c>
      <c r="J3614" s="355">
        <v>1.2192190727664777E-4</v>
      </c>
      <c r="K3614" s="355">
        <v>0</v>
      </c>
      <c r="M3614" s="364"/>
      <c r="N3614" s="364"/>
    </row>
    <row r="3615" spans="2:14" s="358" customFormat="1" x14ac:dyDescent="0.2">
      <c r="B3615" s="305">
        <v>41421.378472222219</v>
      </c>
      <c r="C3615" s="117" t="s">
        <v>718</v>
      </c>
      <c r="D3615" s="117" t="s">
        <v>554</v>
      </c>
      <c r="E3615" s="116"/>
      <c r="F3615" s="348">
        <v>56</v>
      </c>
      <c r="G3615" s="348">
        <v>350</v>
      </c>
      <c r="H3615" s="348">
        <v>19600</v>
      </c>
      <c r="I3615" s="355">
        <v>0.17055862300017838</v>
      </c>
      <c r="J3615" s="355">
        <v>4.8731035142908112E-4</v>
      </c>
      <c r="K3615" s="355">
        <v>0</v>
      </c>
      <c r="M3615" s="364"/>
      <c r="N3615" s="364"/>
    </row>
    <row r="3616" spans="2:14" s="358" customFormat="1" x14ac:dyDescent="0.2">
      <c r="B3616" s="305">
        <v>41421.375</v>
      </c>
      <c r="C3616" s="117" t="s">
        <v>717</v>
      </c>
      <c r="D3616" s="117" t="s">
        <v>542</v>
      </c>
      <c r="E3616" s="116"/>
      <c r="F3616" s="348">
        <v>128</v>
      </c>
      <c r="G3616" s="348">
        <v>355</v>
      </c>
      <c r="H3616" s="348">
        <v>45440</v>
      </c>
      <c r="I3616" s="355">
        <v>0.15828947047573927</v>
      </c>
      <c r="J3616" s="355">
        <v>4.4588583232602617E-4</v>
      </c>
      <c r="K3616" s="355">
        <v>0</v>
      </c>
      <c r="M3616" s="364"/>
      <c r="N3616" s="364"/>
    </row>
    <row r="3617" spans="2:14" s="358" customFormat="1" x14ac:dyDescent="0.2">
      <c r="B3617" s="305">
        <v>41423.354791666665</v>
      </c>
      <c r="C3617" s="117" t="s">
        <v>577</v>
      </c>
      <c r="D3617" s="117" t="s">
        <v>542</v>
      </c>
      <c r="E3617" s="116"/>
      <c r="F3617" s="348">
        <v>30</v>
      </c>
      <c r="G3617" s="348">
        <v>299</v>
      </c>
      <c r="H3617" s="348">
        <v>8970</v>
      </c>
      <c r="I3617" s="355">
        <v>3.1246843093472303E-2</v>
      </c>
      <c r="J3617" s="355">
        <v>1.0450449195141237E-4</v>
      </c>
      <c r="K3617" s="355">
        <v>0</v>
      </c>
      <c r="M3617" s="364"/>
      <c r="N3617" s="364"/>
    </row>
    <row r="3618" spans="2:14" s="358" customFormat="1" x14ac:dyDescent="0.2">
      <c r="B3618" s="305">
        <v>41423.354687500003</v>
      </c>
      <c r="C3618" s="117" t="s">
        <v>579</v>
      </c>
      <c r="D3618" s="117" t="s">
        <v>542</v>
      </c>
      <c r="E3618" s="116"/>
      <c r="F3618" s="348">
        <v>170</v>
      </c>
      <c r="G3618" s="348">
        <v>309</v>
      </c>
      <c r="H3618" s="348">
        <v>52530</v>
      </c>
      <c r="I3618" s="355">
        <v>0.18298736540692306</v>
      </c>
      <c r="J3618" s="355">
        <v>5.9219212105800342E-4</v>
      </c>
      <c r="K3618" s="355">
        <v>0</v>
      </c>
      <c r="M3618" s="364"/>
      <c r="N3618" s="364"/>
    </row>
    <row r="3619" spans="2:14" s="358" customFormat="1" x14ac:dyDescent="0.2">
      <c r="B3619" s="305">
        <v>41421.579861111109</v>
      </c>
      <c r="C3619" s="117" t="s">
        <v>609</v>
      </c>
      <c r="D3619" s="117" t="s">
        <v>554</v>
      </c>
      <c r="E3619" s="116"/>
      <c r="F3619" s="348">
        <v>53</v>
      </c>
      <c r="G3619" s="348">
        <v>115</v>
      </c>
      <c r="H3619" s="348">
        <v>6095</v>
      </c>
      <c r="I3619" s="355">
        <v>5.303851057071874E-2</v>
      </c>
      <c r="J3619" s="355">
        <v>4.6120443974538035E-4</v>
      </c>
      <c r="K3619" s="355">
        <v>0</v>
      </c>
      <c r="M3619" s="364"/>
      <c r="N3619" s="364"/>
    </row>
    <row r="3620" spans="2:14" s="358" customFormat="1" x14ac:dyDescent="0.2">
      <c r="B3620" s="305">
        <v>41424.416666666664</v>
      </c>
      <c r="C3620" s="117" t="s">
        <v>729</v>
      </c>
      <c r="D3620" s="117" t="s">
        <v>542</v>
      </c>
      <c r="E3620" s="116"/>
      <c r="F3620" s="348">
        <v>99</v>
      </c>
      <c r="G3620" s="348">
        <v>255</v>
      </c>
      <c r="H3620" s="348">
        <v>25245</v>
      </c>
      <c r="I3620" s="355">
        <v>8.7940529977113518E-2</v>
      </c>
      <c r="J3620" s="355">
        <v>3.4486482343966087E-4</v>
      </c>
      <c r="K3620" s="355">
        <v>0</v>
      </c>
      <c r="M3620" s="364"/>
      <c r="N3620" s="364"/>
    </row>
    <row r="3621" spans="2:14" s="358" customFormat="1" x14ac:dyDescent="0.2">
      <c r="B3621" s="305">
        <v>41424.384027777778</v>
      </c>
      <c r="C3621" s="117" t="s">
        <v>729</v>
      </c>
      <c r="D3621" s="117" t="s">
        <v>542</v>
      </c>
      <c r="E3621" s="116"/>
      <c r="F3621" s="348">
        <v>325</v>
      </c>
      <c r="G3621" s="348">
        <v>267</v>
      </c>
      <c r="H3621" s="348">
        <v>86775</v>
      </c>
      <c r="I3621" s="355">
        <v>0.30227924296946029</v>
      </c>
      <c r="J3621" s="355">
        <v>1.1321319961403009E-3</v>
      </c>
      <c r="K3621" s="355">
        <v>0</v>
      </c>
      <c r="M3621" s="364"/>
      <c r="N3621" s="364"/>
    </row>
    <row r="3622" spans="2:14" s="358" customFormat="1" x14ac:dyDescent="0.2">
      <c r="B3622" s="305">
        <v>41425.354166666664</v>
      </c>
      <c r="C3622" s="117" t="s">
        <v>817</v>
      </c>
      <c r="D3622" s="117" t="s">
        <v>542</v>
      </c>
      <c r="E3622" s="116"/>
      <c r="F3622" s="348">
        <v>53</v>
      </c>
      <c r="G3622" s="348">
        <v>280</v>
      </c>
      <c r="H3622" s="348">
        <v>14840</v>
      </c>
      <c r="I3622" s="355">
        <v>5.1694888685298659E-2</v>
      </c>
      <c r="J3622" s="355">
        <v>1.846246024474952E-4</v>
      </c>
      <c r="K3622" s="355">
        <v>0</v>
      </c>
      <c r="M3622" s="364"/>
      <c r="N3622" s="364"/>
    </row>
    <row r="3623" spans="2:14" s="358" customFormat="1" x14ac:dyDescent="0.2">
      <c r="B3623" s="305">
        <v>41427.377083333333</v>
      </c>
      <c r="C3623" s="117" t="s">
        <v>633</v>
      </c>
      <c r="D3623" s="117" t="s">
        <v>554</v>
      </c>
      <c r="E3623" s="116"/>
      <c r="F3623" s="348">
        <v>312</v>
      </c>
      <c r="G3623" s="348">
        <v>87</v>
      </c>
      <c r="H3623" s="348">
        <v>27144</v>
      </c>
      <c r="I3623" s="355">
        <v>0.2362062889141246</v>
      </c>
      <c r="J3623" s="355">
        <v>2.7150148151048807E-3</v>
      </c>
      <c r="K3623" s="355">
        <v>0</v>
      </c>
      <c r="M3623" s="364"/>
      <c r="N3623" s="364"/>
    </row>
    <row r="3624" spans="2:14" s="358" customFormat="1" x14ac:dyDescent="0.2">
      <c r="B3624" s="305">
        <v>41427.375</v>
      </c>
      <c r="C3624" s="117" t="s">
        <v>598</v>
      </c>
      <c r="D3624" s="117" t="s">
        <v>551</v>
      </c>
      <c r="E3624" s="116"/>
      <c r="F3624" s="348">
        <v>104</v>
      </c>
      <c r="G3624" s="348">
        <v>250</v>
      </c>
      <c r="H3624" s="348">
        <v>26000</v>
      </c>
      <c r="I3624" s="355">
        <v>0.10068017200820156</v>
      </c>
      <c r="J3624" s="355">
        <v>4.0272068803280626E-4</v>
      </c>
      <c r="K3624" s="355">
        <v>0</v>
      </c>
      <c r="M3624" s="364"/>
      <c r="N3624" s="364"/>
    </row>
    <row r="3625" spans="2:14" s="358" customFormat="1" x14ac:dyDescent="0.2">
      <c r="B3625" s="305">
        <v>41427.365277777775</v>
      </c>
      <c r="C3625" s="117" t="s">
        <v>643</v>
      </c>
      <c r="D3625" s="117" t="s">
        <v>551</v>
      </c>
      <c r="E3625" s="116"/>
      <c r="F3625" s="348">
        <v>8</v>
      </c>
      <c r="G3625" s="348">
        <v>205</v>
      </c>
      <c r="H3625" s="348">
        <v>1640</v>
      </c>
      <c r="I3625" s="355">
        <v>6.3505954651327141E-3</v>
      </c>
      <c r="J3625" s="355">
        <v>3.0978514464062016E-5</v>
      </c>
      <c r="K3625" s="355">
        <v>0</v>
      </c>
      <c r="M3625" s="364"/>
      <c r="N3625" s="364"/>
    </row>
    <row r="3626" spans="2:14" s="358" customFormat="1" x14ac:dyDescent="0.2">
      <c r="B3626" s="305">
        <v>41422.458333333336</v>
      </c>
      <c r="C3626" s="117" t="s">
        <v>757</v>
      </c>
      <c r="D3626" s="117" t="s">
        <v>542</v>
      </c>
      <c r="E3626" s="116"/>
      <c r="F3626" s="348">
        <v>122</v>
      </c>
      <c r="G3626" s="348">
        <v>253</v>
      </c>
      <c r="H3626" s="348">
        <v>30866</v>
      </c>
      <c r="I3626" s="355">
        <v>0.10752118828574316</v>
      </c>
      <c r="J3626" s="355">
        <v>4.2498493393574368E-4</v>
      </c>
      <c r="K3626" s="355">
        <v>0</v>
      </c>
      <c r="M3626" s="364"/>
      <c r="N3626" s="364"/>
    </row>
    <row r="3627" spans="2:14" s="358" customFormat="1" x14ac:dyDescent="0.2">
      <c r="B3627" s="305">
        <v>41425.579861111109</v>
      </c>
      <c r="C3627" s="117" t="s">
        <v>550</v>
      </c>
      <c r="D3627" s="117" t="s">
        <v>551</v>
      </c>
      <c r="E3627" s="116"/>
      <c r="F3627" s="348">
        <v>2</v>
      </c>
      <c r="G3627" s="348">
        <v>13</v>
      </c>
      <c r="H3627" s="348">
        <v>26</v>
      </c>
      <c r="I3627" s="355">
        <v>1.0068017200820156E-4</v>
      </c>
      <c r="J3627" s="355">
        <v>7.7446286160155041E-6</v>
      </c>
      <c r="K3627" s="355">
        <v>0</v>
      </c>
      <c r="M3627" s="364"/>
      <c r="N3627" s="364"/>
    </row>
    <row r="3628" spans="2:14" s="358" customFormat="1" x14ac:dyDescent="0.2">
      <c r="B3628" s="305">
        <v>41427.357638888891</v>
      </c>
      <c r="C3628" s="117" t="s">
        <v>749</v>
      </c>
      <c r="D3628" s="117" t="s">
        <v>554</v>
      </c>
      <c r="E3628" s="116"/>
      <c r="F3628" s="348">
        <v>24</v>
      </c>
      <c r="G3628" s="348">
        <v>445</v>
      </c>
      <c r="H3628" s="348">
        <v>10680</v>
      </c>
      <c r="I3628" s="355">
        <v>9.2937045593974754E-2</v>
      </c>
      <c r="J3628" s="355">
        <v>2.0884729346960619E-4</v>
      </c>
      <c r="K3628" s="355">
        <v>0</v>
      </c>
      <c r="M3628" s="364"/>
      <c r="N3628" s="364"/>
    </row>
    <row r="3629" spans="2:14" s="358" customFormat="1" x14ac:dyDescent="0.2">
      <c r="B3629" s="305">
        <v>41427.354166666664</v>
      </c>
      <c r="C3629" s="117" t="s">
        <v>643</v>
      </c>
      <c r="D3629" s="117" t="s">
        <v>551</v>
      </c>
      <c r="E3629" s="116"/>
      <c r="F3629" s="348">
        <v>241</v>
      </c>
      <c r="G3629" s="348">
        <v>203.551867219917</v>
      </c>
      <c r="H3629" s="348">
        <v>49056</v>
      </c>
      <c r="I3629" s="355">
        <v>0.18996025069362829</v>
      </c>
      <c r="J3629" s="355">
        <v>9.3322774822986827E-4</v>
      </c>
      <c r="K3629" s="355">
        <v>0</v>
      </c>
      <c r="M3629" s="364"/>
      <c r="N3629" s="364"/>
    </row>
    <row r="3630" spans="2:14" s="358" customFormat="1" x14ac:dyDescent="0.2">
      <c r="B3630" s="305">
        <v>41423.388888888891</v>
      </c>
      <c r="C3630" s="117" t="s">
        <v>731</v>
      </c>
      <c r="D3630" s="117" t="s">
        <v>542</v>
      </c>
      <c r="E3630" s="116"/>
      <c r="F3630" s="348">
        <v>62</v>
      </c>
      <c r="G3630" s="348">
        <v>295</v>
      </c>
      <c r="H3630" s="348">
        <v>18290</v>
      </c>
      <c r="I3630" s="355">
        <v>6.3712905259711086E-2</v>
      </c>
      <c r="J3630" s="355">
        <v>2.159759500329189E-4</v>
      </c>
      <c r="K3630" s="355">
        <v>0</v>
      </c>
      <c r="M3630" s="364"/>
      <c r="N3630" s="364"/>
    </row>
    <row r="3631" spans="2:14" s="358" customFormat="1" x14ac:dyDescent="0.2">
      <c r="B3631" s="305">
        <v>41423.364583333336</v>
      </c>
      <c r="C3631" s="117" t="s">
        <v>837</v>
      </c>
      <c r="D3631" s="117" t="s">
        <v>542</v>
      </c>
      <c r="E3631" s="116"/>
      <c r="F3631" s="348">
        <v>14</v>
      </c>
      <c r="G3631" s="348">
        <v>115</v>
      </c>
      <c r="H3631" s="348">
        <v>1610</v>
      </c>
      <c r="I3631" s="355">
        <v>5.6084077347257977E-3</v>
      </c>
      <c r="J3631" s="355">
        <v>4.876876291065911E-5</v>
      </c>
      <c r="K3631" s="355">
        <v>0</v>
      </c>
      <c r="M3631" s="364"/>
      <c r="N3631" s="364"/>
    </row>
    <row r="3632" spans="2:14" s="358" customFormat="1" x14ac:dyDescent="0.2">
      <c r="B3632" s="305">
        <v>41423.399305555555</v>
      </c>
      <c r="C3632" s="117" t="s">
        <v>754</v>
      </c>
      <c r="D3632" s="117" t="s">
        <v>542</v>
      </c>
      <c r="E3632" s="116"/>
      <c r="F3632" s="348">
        <v>113</v>
      </c>
      <c r="G3632" s="348">
        <v>185</v>
      </c>
      <c r="H3632" s="348">
        <v>20905</v>
      </c>
      <c r="I3632" s="355">
        <v>7.2822213474809189E-2</v>
      </c>
      <c r="J3632" s="355">
        <v>3.9363358635031997E-4</v>
      </c>
      <c r="K3632" s="355">
        <v>0</v>
      </c>
      <c r="M3632" s="364"/>
      <c r="N3632" s="364"/>
    </row>
    <row r="3633" spans="2:14" s="358" customFormat="1" x14ac:dyDescent="0.2">
      <c r="B3633" s="305">
        <v>41424.402777777781</v>
      </c>
      <c r="C3633" s="117" t="s">
        <v>599</v>
      </c>
      <c r="D3633" s="117" t="s">
        <v>554</v>
      </c>
      <c r="E3633" s="116"/>
      <c r="F3633" s="348">
        <v>231</v>
      </c>
      <c r="G3633" s="348">
        <v>260</v>
      </c>
      <c r="H3633" s="348">
        <v>60060</v>
      </c>
      <c r="I3633" s="355">
        <v>0.52264035190768954</v>
      </c>
      <c r="J3633" s="355">
        <v>2.0101551996449594E-3</v>
      </c>
      <c r="K3633" s="355">
        <v>0</v>
      </c>
      <c r="M3633" s="364"/>
      <c r="N3633" s="364"/>
    </row>
    <row r="3634" spans="2:14" s="358" customFormat="1" x14ac:dyDescent="0.2">
      <c r="B3634" s="305">
        <v>41424.378472222219</v>
      </c>
      <c r="C3634" s="117" t="s">
        <v>580</v>
      </c>
      <c r="D3634" s="117" t="s">
        <v>542</v>
      </c>
      <c r="E3634" s="116"/>
      <c r="F3634" s="348">
        <v>136</v>
      </c>
      <c r="G3634" s="348">
        <v>160</v>
      </c>
      <c r="H3634" s="348">
        <v>21760</v>
      </c>
      <c r="I3634" s="355">
        <v>7.5800591495424438E-2</v>
      </c>
      <c r="J3634" s="355">
        <v>4.7375369684640278E-4</v>
      </c>
      <c r="K3634" s="355">
        <v>0</v>
      </c>
      <c r="M3634" s="364"/>
      <c r="N3634" s="364"/>
    </row>
    <row r="3635" spans="2:14" s="358" customFormat="1" x14ac:dyDescent="0.2">
      <c r="B3635" s="305">
        <v>41422.428472222222</v>
      </c>
      <c r="C3635" s="117" t="s">
        <v>634</v>
      </c>
      <c r="D3635" s="117" t="s">
        <v>542</v>
      </c>
      <c r="E3635" s="116"/>
      <c r="F3635" s="348">
        <v>332</v>
      </c>
      <c r="G3635" s="348">
        <v>95</v>
      </c>
      <c r="H3635" s="348">
        <v>31540</v>
      </c>
      <c r="I3635" s="355">
        <v>0.10986905587158488</v>
      </c>
      <c r="J3635" s="355">
        <v>1.1565163775956303E-3</v>
      </c>
      <c r="K3635" s="355">
        <v>0</v>
      </c>
      <c r="M3635" s="364"/>
      <c r="N3635" s="364"/>
    </row>
    <row r="3636" spans="2:14" s="358" customFormat="1" x14ac:dyDescent="0.2">
      <c r="B3636" s="305">
        <v>41423.40625</v>
      </c>
      <c r="C3636" s="117" t="s">
        <v>766</v>
      </c>
      <c r="D3636" s="117" t="s">
        <v>542</v>
      </c>
      <c r="E3636" s="116"/>
      <c r="F3636" s="348">
        <v>136</v>
      </c>
      <c r="G3636" s="348">
        <v>336.71323529411762</v>
      </c>
      <c r="H3636" s="348">
        <v>45793</v>
      </c>
      <c r="I3636" s="355">
        <v>0.1595191399977009</v>
      </c>
      <c r="J3636" s="355">
        <v>4.7375369684640278E-4</v>
      </c>
      <c r="K3636" s="355">
        <v>0</v>
      </c>
      <c r="M3636" s="364"/>
      <c r="N3636" s="364"/>
    </row>
    <row r="3637" spans="2:14" s="358" customFormat="1" x14ac:dyDescent="0.2">
      <c r="B3637" s="305">
        <v>41421.385416666664</v>
      </c>
      <c r="C3637" s="117" t="s">
        <v>830</v>
      </c>
      <c r="D3637" s="117" t="s">
        <v>542</v>
      </c>
      <c r="E3637" s="116"/>
      <c r="F3637" s="348">
        <v>60</v>
      </c>
      <c r="G3637" s="348">
        <v>235</v>
      </c>
      <c r="H3637" s="348">
        <v>14100</v>
      </c>
      <c r="I3637" s="355">
        <v>4.911711121716382E-2</v>
      </c>
      <c r="J3637" s="355">
        <v>2.0900898390282475E-4</v>
      </c>
      <c r="K3637" s="355">
        <v>0</v>
      </c>
      <c r="M3637" s="364"/>
      <c r="N3637" s="364"/>
    </row>
    <row r="3638" spans="2:14" s="358" customFormat="1" x14ac:dyDescent="0.2">
      <c r="B3638" s="305">
        <v>41428.405555555553</v>
      </c>
      <c r="C3638" s="117" t="s">
        <v>662</v>
      </c>
      <c r="D3638" s="117" t="s">
        <v>554</v>
      </c>
      <c r="E3638" s="116"/>
      <c r="F3638" s="348">
        <v>4</v>
      </c>
      <c r="G3638" s="348">
        <v>181</v>
      </c>
      <c r="H3638" s="348">
        <v>724</v>
      </c>
      <c r="I3638" s="355">
        <v>6.3002266863331205E-3</v>
      </c>
      <c r="J3638" s="355">
        <v>3.4807882244934363E-5</v>
      </c>
      <c r="K3638" s="355">
        <v>0</v>
      </c>
      <c r="M3638" s="364"/>
      <c r="N3638" s="364"/>
    </row>
    <row r="3639" spans="2:14" s="358" customFormat="1" x14ac:dyDescent="0.2">
      <c r="B3639" s="305">
        <v>41428.413888888892</v>
      </c>
      <c r="C3639" s="117" t="s">
        <v>598</v>
      </c>
      <c r="D3639" s="117" t="s">
        <v>551</v>
      </c>
      <c r="E3639" s="116"/>
      <c r="F3639" s="348">
        <v>2</v>
      </c>
      <c r="G3639" s="348">
        <v>294</v>
      </c>
      <c r="H3639" s="348">
        <v>588</v>
      </c>
      <c r="I3639" s="355">
        <v>2.2769208131085583E-3</v>
      </c>
      <c r="J3639" s="355">
        <v>7.7446286160155041E-6</v>
      </c>
      <c r="K3639" s="355">
        <v>0</v>
      </c>
      <c r="M3639" s="364"/>
      <c r="N3639" s="364"/>
    </row>
    <row r="3640" spans="2:14" s="358" customFormat="1" x14ac:dyDescent="0.2">
      <c r="B3640" s="305">
        <v>41428.407638888886</v>
      </c>
      <c r="C3640" s="117" t="s">
        <v>802</v>
      </c>
      <c r="D3640" s="117" t="s">
        <v>542</v>
      </c>
      <c r="E3640" s="116"/>
      <c r="F3640" s="348">
        <v>152</v>
      </c>
      <c r="G3640" s="348">
        <v>169</v>
      </c>
      <c r="H3640" s="348">
        <v>25688</v>
      </c>
      <c r="I3640" s="355">
        <v>8.9483712974929366E-2</v>
      </c>
      <c r="J3640" s="355">
        <v>5.2948942588715601E-4</v>
      </c>
      <c r="K3640" s="355">
        <v>0</v>
      </c>
      <c r="M3640" s="364"/>
      <c r="N3640" s="364"/>
    </row>
    <row r="3641" spans="2:14" s="358" customFormat="1" x14ac:dyDescent="0.2">
      <c r="B3641" s="305">
        <v>41422.364583333336</v>
      </c>
      <c r="C3641" s="117" t="s">
        <v>613</v>
      </c>
      <c r="D3641" s="117" t="s">
        <v>554</v>
      </c>
      <c r="E3641" s="116"/>
      <c r="F3641" s="348">
        <v>37</v>
      </c>
      <c r="G3641" s="348">
        <v>237.13513513513513</v>
      </c>
      <c r="H3641" s="348">
        <v>8774</v>
      </c>
      <c r="I3641" s="355">
        <v>7.6351089704263533E-2</v>
      </c>
      <c r="J3641" s="355">
        <v>3.2197291076564288E-4</v>
      </c>
      <c r="K3641" s="355">
        <v>0</v>
      </c>
      <c r="M3641" s="364"/>
      <c r="N3641" s="364"/>
    </row>
    <row r="3642" spans="2:14" s="358" customFormat="1" x14ac:dyDescent="0.2">
      <c r="B3642" s="305">
        <v>41424.378472222219</v>
      </c>
      <c r="C3642" s="117" t="s">
        <v>657</v>
      </c>
      <c r="D3642" s="117" t="s">
        <v>551</v>
      </c>
      <c r="E3642" s="116"/>
      <c r="F3642" s="348">
        <v>14</v>
      </c>
      <c r="G3642" s="348">
        <v>300</v>
      </c>
      <c r="H3642" s="348">
        <v>4200</v>
      </c>
      <c r="I3642" s="355">
        <v>1.6263720093632559E-2</v>
      </c>
      <c r="J3642" s="355">
        <v>5.421240031210853E-5</v>
      </c>
      <c r="K3642" s="355">
        <v>0</v>
      </c>
      <c r="M3642" s="364"/>
      <c r="N3642" s="364"/>
    </row>
    <row r="3643" spans="2:14" s="358" customFormat="1" x14ac:dyDescent="0.2">
      <c r="B3643" s="305">
        <v>41425.356944444444</v>
      </c>
      <c r="C3643" s="117" t="s">
        <v>817</v>
      </c>
      <c r="D3643" s="117" t="s">
        <v>542</v>
      </c>
      <c r="E3643" s="116"/>
      <c r="F3643" s="348">
        <v>113</v>
      </c>
      <c r="G3643" s="348">
        <v>212</v>
      </c>
      <c r="H3643" s="348">
        <v>23956</v>
      </c>
      <c r="I3643" s="355">
        <v>8.3450320306267825E-2</v>
      </c>
      <c r="J3643" s="355">
        <v>3.9363358635031997E-4</v>
      </c>
      <c r="K3643" s="355">
        <v>0</v>
      </c>
      <c r="M3643" s="364"/>
      <c r="N3643" s="364"/>
    </row>
    <row r="3644" spans="2:14" s="358" customFormat="1" x14ac:dyDescent="0.2">
      <c r="B3644" s="305">
        <v>41423.361111111109</v>
      </c>
      <c r="C3644" s="117" t="s">
        <v>541</v>
      </c>
      <c r="D3644" s="117" t="s">
        <v>542</v>
      </c>
      <c r="E3644" s="116"/>
      <c r="F3644" s="348">
        <v>51</v>
      </c>
      <c r="G3644" s="348">
        <v>200</v>
      </c>
      <c r="H3644" s="348">
        <v>10200</v>
      </c>
      <c r="I3644" s="355">
        <v>3.553152726348021E-2</v>
      </c>
      <c r="J3644" s="355">
        <v>1.7765763631740104E-4</v>
      </c>
      <c r="K3644" s="355">
        <v>0</v>
      </c>
      <c r="M3644" s="364"/>
      <c r="N3644" s="364"/>
    </row>
    <row r="3645" spans="2:14" s="358" customFormat="1" x14ac:dyDescent="0.2">
      <c r="B3645" s="305">
        <v>41424.371527777781</v>
      </c>
      <c r="C3645" s="117" t="s">
        <v>808</v>
      </c>
      <c r="D3645" s="117" t="s">
        <v>542</v>
      </c>
      <c r="E3645" s="116"/>
      <c r="F3645" s="348">
        <v>60</v>
      </c>
      <c r="G3645" s="348">
        <v>300</v>
      </c>
      <c r="H3645" s="348">
        <v>18000</v>
      </c>
      <c r="I3645" s="355">
        <v>6.2702695170847422E-2</v>
      </c>
      <c r="J3645" s="355">
        <v>2.0900898390282475E-4</v>
      </c>
      <c r="K3645" s="355">
        <v>0</v>
      </c>
      <c r="M3645" s="364"/>
      <c r="N3645" s="364"/>
    </row>
    <row r="3646" spans="2:14" s="358" customFormat="1" x14ac:dyDescent="0.2">
      <c r="B3646" s="305">
        <v>41424.479166666664</v>
      </c>
      <c r="C3646" s="117" t="s">
        <v>546</v>
      </c>
      <c r="D3646" s="117" t="s">
        <v>542</v>
      </c>
      <c r="E3646" s="116"/>
      <c r="F3646" s="348">
        <v>86</v>
      </c>
      <c r="G3646" s="348">
        <v>50</v>
      </c>
      <c r="H3646" s="348">
        <v>4300</v>
      </c>
      <c r="I3646" s="355">
        <v>1.4978977179702441E-2</v>
      </c>
      <c r="J3646" s="355">
        <v>2.995795435940488E-4</v>
      </c>
      <c r="K3646" s="355">
        <v>0</v>
      </c>
      <c r="M3646" s="364"/>
      <c r="N3646" s="364"/>
    </row>
    <row r="3647" spans="2:14" s="358" customFormat="1" x14ac:dyDescent="0.2">
      <c r="B3647" s="305">
        <v>41425.465277777781</v>
      </c>
      <c r="C3647" s="117" t="s">
        <v>736</v>
      </c>
      <c r="D3647" s="117" t="s">
        <v>554</v>
      </c>
      <c r="E3647" s="116"/>
      <c r="F3647" s="348">
        <v>322</v>
      </c>
      <c r="G3647" s="348">
        <v>176</v>
      </c>
      <c r="H3647" s="348">
        <v>56672</v>
      </c>
      <c r="I3647" s="355">
        <v>0.4931580756462301</v>
      </c>
      <c r="J3647" s="355">
        <v>2.8020345207172164E-3</v>
      </c>
      <c r="K3647" s="355">
        <v>0</v>
      </c>
      <c r="M3647" s="364"/>
      <c r="N3647" s="364"/>
    </row>
    <row r="3648" spans="2:14" s="358" customFormat="1" x14ac:dyDescent="0.2">
      <c r="B3648" s="305">
        <v>41427.541666666664</v>
      </c>
      <c r="C3648" s="117" t="s">
        <v>545</v>
      </c>
      <c r="D3648" s="117" t="s">
        <v>542</v>
      </c>
      <c r="E3648" s="116"/>
      <c r="F3648" s="348">
        <v>41</v>
      </c>
      <c r="G3648" s="348">
        <v>1</v>
      </c>
      <c r="H3648" s="348">
        <v>41</v>
      </c>
      <c r="I3648" s="355">
        <v>1.4282280566693025E-4</v>
      </c>
      <c r="J3648" s="355">
        <v>1.4282280566693025E-4</v>
      </c>
      <c r="K3648" s="355">
        <v>0</v>
      </c>
      <c r="M3648" s="364"/>
      <c r="N3648" s="364"/>
    </row>
    <row r="3649" spans="2:14" s="358" customFormat="1" x14ac:dyDescent="0.2">
      <c r="B3649" s="305">
        <v>41428.395833333336</v>
      </c>
      <c r="C3649" s="117" t="s">
        <v>736</v>
      </c>
      <c r="D3649" s="117" t="s">
        <v>554</v>
      </c>
      <c r="E3649" s="116"/>
      <c r="F3649" s="348">
        <v>9</v>
      </c>
      <c r="G3649" s="348">
        <v>200</v>
      </c>
      <c r="H3649" s="348">
        <v>1800</v>
      </c>
      <c r="I3649" s="355">
        <v>1.5663547010220463E-2</v>
      </c>
      <c r="J3649" s="355">
        <v>7.8317735051102317E-5</v>
      </c>
      <c r="K3649" s="355">
        <v>0</v>
      </c>
      <c r="M3649" s="364"/>
      <c r="N3649" s="364"/>
    </row>
    <row r="3650" spans="2:14" s="358" customFormat="1" x14ac:dyDescent="0.2">
      <c r="B3650" s="305">
        <v>41428.378472222219</v>
      </c>
      <c r="C3650" s="117" t="s">
        <v>683</v>
      </c>
      <c r="D3650" s="117" t="s">
        <v>554</v>
      </c>
      <c r="E3650" s="116"/>
      <c r="F3650" s="348">
        <v>2</v>
      </c>
      <c r="G3650" s="348">
        <v>25</v>
      </c>
      <c r="H3650" s="348">
        <v>50</v>
      </c>
      <c r="I3650" s="355">
        <v>4.3509852806167959E-4</v>
      </c>
      <c r="J3650" s="355">
        <v>1.7403941122467181E-5</v>
      </c>
      <c r="K3650" s="355">
        <v>0</v>
      </c>
      <c r="M3650" s="364"/>
      <c r="N3650" s="364"/>
    </row>
    <row r="3651" spans="2:14" s="358" customFormat="1" x14ac:dyDescent="0.2">
      <c r="B3651" s="305">
        <v>41423.520833333336</v>
      </c>
      <c r="C3651" s="117" t="s">
        <v>562</v>
      </c>
      <c r="D3651" s="117" t="s">
        <v>554</v>
      </c>
      <c r="E3651" s="116"/>
      <c r="F3651" s="348">
        <v>1</v>
      </c>
      <c r="G3651" s="348">
        <v>18</v>
      </c>
      <c r="H3651" s="348">
        <v>18</v>
      </c>
      <c r="I3651" s="355">
        <v>1.5663547010220463E-4</v>
      </c>
      <c r="J3651" s="355">
        <v>8.7019705612335906E-6</v>
      </c>
      <c r="K3651" s="355">
        <v>0</v>
      </c>
      <c r="M3651" s="364"/>
      <c r="N3651" s="364"/>
    </row>
    <row r="3652" spans="2:14" s="358" customFormat="1" x14ac:dyDescent="0.2">
      <c r="B3652" s="305">
        <v>41421.555555555555</v>
      </c>
      <c r="C3652" s="117" t="s">
        <v>830</v>
      </c>
      <c r="D3652" s="117" t="s">
        <v>542</v>
      </c>
      <c r="E3652" s="116"/>
      <c r="F3652" s="348">
        <v>120</v>
      </c>
      <c r="G3652" s="348">
        <v>60</v>
      </c>
      <c r="H3652" s="348">
        <v>7200</v>
      </c>
      <c r="I3652" s="355">
        <v>2.508107806833897E-2</v>
      </c>
      <c r="J3652" s="355">
        <v>4.180179678056495E-4</v>
      </c>
      <c r="K3652" s="355">
        <v>0</v>
      </c>
      <c r="M3652" s="364"/>
      <c r="N3652" s="364"/>
    </row>
    <row r="3653" spans="2:14" s="358" customFormat="1" x14ac:dyDescent="0.2">
      <c r="B3653" s="305">
        <v>41424.371527777781</v>
      </c>
      <c r="C3653" s="117" t="s">
        <v>630</v>
      </c>
      <c r="D3653" s="117" t="s">
        <v>554</v>
      </c>
      <c r="E3653" s="116"/>
      <c r="F3653" s="348">
        <v>22</v>
      </c>
      <c r="G3653" s="348">
        <v>462</v>
      </c>
      <c r="H3653" s="348">
        <v>10164</v>
      </c>
      <c r="I3653" s="355">
        <v>8.844682878437822E-2</v>
      </c>
      <c r="J3653" s="355">
        <v>1.91443352347139E-4</v>
      </c>
      <c r="K3653" s="355">
        <v>0</v>
      </c>
      <c r="M3653" s="364"/>
      <c r="N3653" s="364"/>
    </row>
    <row r="3654" spans="2:14" s="358" customFormat="1" x14ac:dyDescent="0.2">
      <c r="B3654" s="305">
        <v>41422.395833333336</v>
      </c>
      <c r="C3654" s="117" t="s">
        <v>586</v>
      </c>
      <c r="D3654" s="117" t="s">
        <v>554</v>
      </c>
      <c r="E3654" s="116"/>
      <c r="F3654" s="348">
        <v>61</v>
      </c>
      <c r="G3654" s="348">
        <v>320</v>
      </c>
      <c r="H3654" s="348">
        <v>19520</v>
      </c>
      <c r="I3654" s="355">
        <v>0.16986246535527971</v>
      </c>
      <c r="J3654" s="355">
        <v>5.3082020423524904E-4</v>
      </c>
      <c r="K3654" s="355">
        <v>0</v>
      </c>
      <c r="M3654" s="364"/>
      <c r="N3654" s="364"/>
    </row>
    <row r="3655" spans="2:14" s="358" customFormat="1" x14ac:dyDescent="0.2">
      <c r="B3655" s="305">
        <v>41424.354166666664</v>
      </c>
      <c r="C3655" s="117" t="s">
        <v>546</v>
      </c>
      <c r="D3655" s="117" t="s">
        <v>542</v>
      </c>
      <c r="E3655" s="116"/>
      <c r="F3655" s="348">
        <v>91</v>
      </c>
      <c r="G3655" s="348">
        <v>110</v>
      </c>
      <c r="H3655" s="348">
        <v>10010</v>
      </c>
      <c r="I3655" s="355">
        <v>3.4869665481121262E-2</v>
      </c>
      <c r="J3655" s="355">
        <v>3.169969589192842E-4</v>
      </c>
      <c r="K3655" s="355">
        <v>0</v>
      </c>
      <c r="M3655" s="364"/>
      <c r="N3655" s="364"/>
    </row>
    <row r="3656" spans="2:14" s="358" customFormat="1" x14ac:dyDescent="0.2">
      <c r="B3656" s="305">
        <v>41429.4375</v>
      </c>
      <c r="C3656" s="117" t="s">
        <v>607</v>
      </c>
      <c r="D3656" s="117" t="s">
        <v>551</v>
      </c>
      <c r="E3656" s="116"/>
      <c r="F3656" s="348">
        <v>12</v>
      </c>
      <c r="G3656" s="348">
        <v>270</v>
      </c>
      <c r="H3656" s="348">
        <v>3240</v>
      </c>
      <c r="I3656" s="355">
        <v>1.2546298357945117E-2</v>
      </c>
      <c r="J3656" s="355">
        <v>4.6467771696093028E-5</v>
      </c>
      <c r="K3656" s="355">
        <v>0</v>
      </c>
      <c r="M3656" s="364"/>
      <c r="N3656" s="364"/>
    </row>
    <row r="3657" spans="2:14" s="358" customFormat="1" x14ac:dyDescent="0.2">
      <c r="B3657" s="305">
        <v>41429.381944444445</v>
      </c>
      <c r="C3657" s="117" t="s">
        <v>772</v>
      </c>
      <c r="D3657" s="117" t="s">
        <v>554</v>
      </c>
      <c r="E3657" s="116"/>
      <c r="F3657" s="348">
        <v>79</v>
      </c>
      <c r="G3657" s="348">
        <v>160</v>
      </c>
      <c r="H3657" s="348">
        <v>12640</v>
      </c>
      <c r="I3657" s="355">
        <v>0.10999290789399259</v>
      </c>
      <c r="J3657" s="355">
        <v>6.8745567433745373E-4</v>
      </c>
      <c r="K3657" s="355">
        <v>0</v>
      </c>
      <c r="M3657" s="364"/>
      <c r="N3657" s="364"/>
    </row>
    <row r="3658" spans="2:14" s="358" customFormat="1" x14ac:dyDescent="0.2">
      <c r="B3658" s="305">
        <v>41429.543749999997</v>
      </c>
      <c r="C3658" s="117" t="s">
        <v>681</v>
      </c>
      <c r="D3658" s="117" t="s">
        <v>554</v>
      </c>
      <c r="E3658" s="116"/>
      <c r="F3658" s="348">
        <v>43</v>
      </c>
      <c r="G3658" s="348">
        <v>37</v>
      </c>
      <c r="H3658" s="348">
        <v>1591</v>
      </c>
      <c r="I3658" s="355">
        <v>1.3844835162922644E-2</v>
      </c>
      <c r="J3658" s="355">
        <v>3.741847341330444E-4</v>
      </c>
      <c r="K3658" s="355">
        <v>0</v>
      </c>
      <c r="M3658" s="364"/>
      <c r="N3658" s="364"/>
    </row>
    <row r="3659" spans="2:14" s="358" customFormat="1" x14ac:dyDescent="0.2">
      <c r="B3659" s="305">
        <v>41431.368055555555</v>
      </c>
      <c r="C3659" s="117" t="s">
        <v>697</v>
      </c>
      <c r="D3659" s="117" t="s">
        <v>551</v>
      </c>
      <c r="E3659" s="116"/>
      <c r="F3659" s="348">
        <v>2</v>
      </c>
      <c r="G3659" s="348">
        <v>120</v>
      </c>
      <c r="H3659" s="348">
        <v>240</v>
      </c>
      <c r="I3659" s="355">
        <v>9.2935543392186056E-4</v>
      </c>
      <c r="J3659" s="355">
        <v>7.7446286160155041E-6</v>
      </c>
      <c r="K3659" s="355">
        <v>0</v>
      </c>
      <c r="M3659" s="364"/>
      <c r="N3659" s="364"/>
    </row>
    <row r="3660" spans="2:14" s="358" customFormat="1" x14ac:dyDescent="0.2">
      <c r="B3660" s="305">
        <v>41431.399305555555</v>
      </c>
      <c r="C3660" s="117" t="s">
        <v>666</v>
      </c>
      <c r="D3660" s="117" t="s">
        <v>554</v>
      </c>
      <c r="E3660" s="116"/>
      <c r="F3660" s="348">
        <v>9</v>
      </c>
      <c r="G3660" s="348">
        <v>310</v>
      </c>
      <c r="H3660" s="348">
        <v>2790</v>
      </c>
      <c r="I3660" s="355">
        <v>2.4278497865841721E-2</v>
      </c>
      <c r="J3660" s="355">
        <v>7.8317735051102317E-5</v>
      </c>
      <c r="K3660" s="355">
        <v>0</v>
      </c>
      <c r="M3660" s="364"/>
      <c r="N3660" s="364"/>
    </row>
    <row r="3661" spans="2:14" s="358" customFormat="1" x14ac:dyDescent="0.2">
      <c r="B3661" s="305">
        <v>41431.416666666664</v>
      </c>
      <c r="C3661" s="117" t="s">
        <v>697</v>
      </c>
      <c r="D3661" s="117" t="s">
        <v>551</v>
      </c>
      <c r="E3661" s="116"/>
      <c r="F3661" s="348">
        <v>6</v>
      </c>
      <c r="G3661" s="348">
        <v>90</v>
      </c>
      <c r="H3661" s="348">
        <v>540</v>
      </c>
      <c r="I3661" s="355">
        <v>2.0910497263241863E-3</v>
      </c>
      <c r="J3661" s="355">
        <v>2.3233885848046514E-5</v>
      </c>
      <c r="K3661" s="355">
        <v>0</v>
      </c>
      <c r="M3661" s="364"/>
      <c r="N3661" s="364"/>
    </row>
    <row r="3662" spans="2:14" s="358" customFormat="1" x14ac:dyDescent="0.2">
      <c r="B3662" s="305">
        <v>41429.399305555555</v>
      </c>
      <c r="C3662" s="117" t="s">
        <v>820</v>
      </c>
      <c r="D3662" s="117" t="s">
        <v>554</v>
      </c>
      <c r="E3662" s="116"/>
      <c r="F3662" s="348">
        <v>113</v>
      </c>
      <c r="G3662" s="348">
        <v>310</v>
      </c>
      <c r="H3662" s="348">
        <v>35030</v>
      </c>
      <c r="I3662" s="355">
        <v>0.30483002876001269</v>
      </c>
      <c r="J3662" s="355">
        <v>9.8332267341939578E-4</v>
      </c>
      <c r="K3662" s="355">
        <v>0</v>
      </c>
      <c r="M3662" s="364"/>
      <c r="N3662" s="364"/>
    </row>
    <row r="3663" spans="2:14" s="358" customFormat="1" x14ac:dyDescent="0.2">
      <c r="B3663" s="305">
        <v>41430.416666666664</v>
      </c>
      <c r="C3663" s="117" t="s">
        <v>820</v>
      </c>
      <c r="D3663" s="117" t="s">
        <v>554</v>
      </c>
      <c r="E3663" s="116"/>
      <c r="F3663" s="348">
        <v>30</v>
      </c>
      <c r="G3663" s="348">
        <v>225</v>
      </c>
      <c r="H3663" s="348">
        <v>6750</v>
      </c>
      <c r="I3663" s="355">
        <v>5.8738301288326744E-2</v>
      </c>
      <c r="J3663" s="355">
        <v>2.6105911683700774E-4</v>
      </c>
      <c r="K3663" s="355">
        <v>0</v>
      </c>
      <c r="M3663" s="364"/>
      <c r="N3663" s="364"/>
    </row>
    <row r="3664" spans="2:14" s="358" customFormat="1" x14ac:dyDescent="0.2">
      <c r="B3664" s="305">
        <v>41429.520833333336</v>
      </c>
      <c r="C3664" s="117" t="s">
        <v>590</v>
      </c>
      <c r="D3664" s="117" t="s">
        <v>551</v>
      </c>
      <c r="E3664" s="116"/>
      <c r="F3664" s="348">
        <v>2</v>
      </c>
      <c r="G3664" s="348">
        <v>35</v>
      </c>
      <c r="H3664" s="348">
        <v>70</v>
      </c>
      <c r="I3664" s="355">
        <v>2.7106200156054268E-4</v>
      </c>
      <c r="J3664" s="355">
        <v>7.7446286160155041E-6</v>
      </c>
      <c r="K3664" s="355">
        <v>0</v>
      </c>
      <c r="M3664" s="364"/>
      <c r="N3664" s="364"/>
    </row>
    <row r="3665" spans="2:14" s="358" customFormat="1" x14ac:dyDescent="0.2">
      <c r="B3665" s="305">
        <v>41429.377083333333</v>
      </c>
      <c r="C3665" s="117" t="s">
        <v>641</v>
      </c>
      <c r="D3665" s="117" t="s">
        <v>551</v>
      </c>
      <c r="E3665" s="116"/>
      <c r="F3665" s="348">
        <v>24</v>
      </c>
      <c r="G3665" s="348">
        <v>160</v>
      </c>
      <c r="H3665" s="348">
        <v>3840</v>
      </c>
      <c r="I3665" s="355">
        <v>1.4869686942749769E-2</v>
      </c>
      <c r="J3665" s="355">
        <v>9.2935543392186056E-5</v>
      </c>
      <c r="K3665" s="355">
        <v>0</v>
      </c>
      <c r="M3665" s="364"/>
      <c r="N3665" s="364"/>
    </row>
    <row r="3666" spans="2:14" s="358" customFormat="1" x14ac:dyDescent="0.2">
      <c r="B3666" s="305">
        <v>41429.378472222219</v>
      </c>
      <c r="C3666" s="117" t="s">
        <v>762</v>
      </c>
      <c r="D3666" s="117" t="s">
        <v>551</v>
      </c>
      <c r="E3666" s="116"/>
      <c r="F3666" s="348">
        <v>71</v>
      </c>
      <c r="G3666" s="348">
        <v>305</v>
      </c>
      <c r="H3666" s="348">
        <v>21655</v>
      </c>
      <c r="I3666" s="355">
        <v>8.3854966339907883E-2</v>
      </c>
      <c r="J3666" s="355">
        <v>2.749343158685504E-4</v>
      </c>
      <c r="K3666" s="355">
        <v>0</v>
      </c>
      <c r="M3666" s="364"/>
      <c r="N3666" s="364"/>
    </row>
    <row r="3667" spans="2:14" s="358" customFormat="1" x14ac:dyDescent="0.2">
      <c r="B3667" s="305">
        <v>41430.479166666664</v>
      </c>
      <c r="C3667" s="117" t="s">
        <v>672</v>
      </c>
      <c r="D3667" s="117" t="s">
        <v>551</v>
      </c>
      <c r="E3667" s="116"/>
      <c r="F3667" s="348">
        <v>1</v>
      </c>
      <c r="G3667" s="348">
        <v>35</v>
      </c>
      <c r="H3667" s="348">
        <v>35</v>
      </c>
      <c r="I3667" s="355">
        <v>1.3553100078027134E-4</v>
      </c>
      <c r="J3667" s="355">
        <v>3.872314308007752E-6</v>
      </c>
      <c r="K3667" s="355">
        <v>0</v>
      </c>
      <c r="M3667" s="364"/>
      <c r="N3667" s="364"/>
    </row>
    <row r="3668" spans="2:14" s="358" customFormat="1" x14ac:dyDescent="0.2">
      <c r="B3668" s="305">
        <v>41430.402777777781</v>
      </c>
      <c r="C3668" s="117" t="s">
        <v>672</v>
      </c>
      <c r="D3668" s="117" t="s">
        <v>551</v>
      </c>
      <c r="E3668" s="116"/>
      <c r="F3668" s="348">
        <v>3</v>
      </c>
      <c r="G3668" s="348">
        <v>45</v>
      </c>
      <c r="H3668" s="348">
        <v>135</v>
      </c>
      <c r="I3668" s="355">
        <v>5.2276243158104658E-4</v>
      </c>
      <c r="J3668" s="355">
        <v>1.1616942924023257E-5</v>
      </c>
      <c r="K3668" s="355">
        <v>0</v>
      </c>
      <c r="M3668" s="364"/>
      <c r="N3668" s="364"/>
    </row>
    <row r="3669" spans="2:14" s="358" customFormat="1" x14ac:dyDescent="0.2">
      <c r="B3669" s="305">
        <v>41429.414583333331</v>
      </c>
      <c r="C3669" s="117" t="s">
        <v>598</v>
      </c>
      <c r="D3669" s="117" t="s">
        <v>551</v>
      </c>
      <c r="E3669" s="116"/>
      <c r="F3669" s="348">
        <v>1</v>
      </c>
      <c r="G3669" s="348">
        <v>243</v>
      </c>
      <c r="H3669" s="348">
        <v>243</v>
      </c>
      <c r="I3669" s="355">
        <v>9.4097237684588381E-4</v>
      </c>
      <c r="J3669" s="355">
        <v>3.872314308007752E-6</v>
      </c>
      <c r="K3669" s="355">
        <v>0</v>
      </c>
      <c r="M3669" s="364"/>
      <c r="N3669" s="364"/>
    </row>
    <row r="3670" spans="2:14" s="358" customFormat="1" x14ac:dyDescent="0.2">
      <c r="B3670" s="305">
        <v>41431.376388888886</v>
      </c>
      <c r="C3670" s="117" t="s">
        <v>672</v>
      </c>
      <c r="D3670" s="117" t="s">
        <v>551</v>
      </c>
      <c r="E3670" s="116"/>
      <c r="F3670" s="348">
        <v>173</v>
      </c>
      <c r="G3670" s="348">
        <v>115</v>
      </c>
      <c r="H3670" s="348">
        <v>19895</v>
      </c>
      <c r="I3670" s="355">
        <v>7.703969315781424E-2</v>
      </c>
      <c r="J3670" s="355">
        <v>6.6991037528534112E-4</v>
      </c>
      <c r="K3670" s="355">
        <v>0</v>
      </c>
      <c r="M3670" s="364"/>
      <c r="N3670" s="364"/>
    </row>
    <row r="3671" spans="2:14" s="358" customFormat="1" x14ac:dyDescent="0.2">
      <c r="B3671" s="305">
        <v>41429.378472222219</v>
      </c>
      <c r="C3671" s="117" t="s">
        <v>641</v>
      </c>
      <c r="D3671" s="117" t="s">
        <v>551</v>
      </c>
      <c r="E3671" s="116"/>
      <c r="F3671" s="348">
        <v>148</v>
      </c>
      <c r="G3671" s="348">
        <v>310</v>
      </c>
      <c r="H3671" s="348">
        <v>45880</v>
      </c>
      <c r="I3671" s="355">
        <v>0.17766178045139569</v>
      </c>
      <c r="J3671" s="355">
        <v>5.731025175851473E-4</v>
      </c>
      <c r="K3671" s="355">
        <v>0</v>
      </c>
      <c r="M3671" s="364"/>
      <c r="N3671" s="364"/>
    </row>
    <row r="3672" spans="2:14" s="358" customFormat="1" x14ac:dyDescent="0.2">
      <c r="B3672" s="305">
        <v>41431.381944444445</v>
      </c>
      <c r="C3672" s="117" t="s">
        <v>627</v>
      </c>
      <c r="D3672" s="117" t="s">
        <v>554</v>
      </c>
      <c r="E3672" s="116"/>
      <c r="F3672" s="348">
        <v>27</v>
      </c>
      <c r="G3672" s="348">
        <v>215</v>
      </c>
      <c r="H3672" s="348">
        <v>5805</v>
      </c>
      <c r="I3672" s="355">
        <v>5.0514939107960996E-2</v>
      </c>
      <c r="J3672" s="355">
        <v>2.3495320515330698E-4</v>
      </c>
      <c r="K3672" s="355">
        <v>0</v>
      </c>
      <c r="M3672" s="364"/>
      <c r="N3672" s="364"/>
    </row>
    <row r="3673" spans="2:14" s="358" customFormat="1" x14ac:dyDescent="0.2">
      <c r="B3673" s="305">
        <v>41431.385416666664</v>
      </c>
      <c r="C3673" s="117" t="s">
        <v>598</v>
      </c>
      <c r="D3673" s="117" t="s">
        <v>551</v>
      </c>
      <c r="E3673" s="116"/>
      <c r="F3673" s="348">
        <v>1</v>
      </c>
      <c r="G3673" s="348">
        <v>95</v>
      </c>
      <c r="H3673" s="348">
        <v>95</v>
      </c>
      <c r="I3673" s="355">
        <v>3.6786985926073645E-4</v>
      </c>
      <c r="J3673" s="355">
        <v>3.872314308007752E-6</v>
      </c>
      <c r="K3673" s="355">
        <v>0</v>
      </c>
      <c r="M3673" s="364"/>
      <c r="N3673" s="364"/>
    </row>
    <row r="3674" spans="2:14" s="358" customFormat="1" x14ac:dyDescent="0.2">
      <c r="B3674" s="305">
        <v>41431.375</v>
      </c>
      <c r="C3674" s="117" t="s">
        <v>672</v>
      </c>
      <c r="D3674" s="117" t="s">
        <v>551</v>
      </c>
      <c r="E3674" s="116"/>
      <c r="F3674" s="348">
        <v>36</v>
      </c>
      <c r="G3674" s="348">
        <v>295</v>
      </c>
      <c r="H3674" s="348">
        <v>10620</v>
      </c>
      <c r="I3674" s="355">
        <v>4.1123977951042327E-2</v>
      </c>
      <c r="J3674" s="355">
        <v>1.3940331508827908E-4</v>
      </c>
      <c r="K3674" s="355">
        <v>0</v>
      </c>
      <c r="M3674" s="364"/>
      <c r="N3674" s="364"/>
    </row>
    <row r="3675" spans="2:14" s="358" customFormat="1" x14ac:dyDescent="0.2">
      <c r="B3675" s="305">
        <v>41429.423611111109</v>
      </c>
      <c r="C3675" s="117" t="s">
        <v>629</v>
      </c>
      <c r="D3675" s="117" t="s">
        <v>551</v>
      </c>
      <c r="E3675" s="116"/>
      <c r="F3675" s="348">
        <v>26</v>
      </c>
      <c r="G3675" s="348">
        <v>10</v>
      </c>
      <c r="H3675" s="348">
        <v>260</v>
      </c>
      <c r="I3675" s="355">
        <v>1.0068017200820156E-3</v>
      </c>
      <c r="J3675" s="355">
        <v>1.0068017200820156E-4</v>
      </c>
      <c r="K3675" s="355">
        <v>0</v>
      </c>
      <c r="M3675" s="364"/>
      <c r="N3675" s="364"/>
    </row>
    <row r="3676" spans="2:14" s="358" customFormat="1" x14ac:dyDescent="0.2">
      <c r="B3676" s="305">
        <v>41429.576388888891</v>
      </c>
      <c r="C3676" s="117" t="s">
        <v>637</v>
      </c>
      <c r="D3676" s="117" t="s">
        <v>554</v>
      </c>
      <c r="E3676" s="116"/>
      <c r="F3676" s="348">
        <v>1</v>
      </c>
      <c r="G3676" s="348">
        <v>40</v>
      </c>
      <c r="H3676" s="348">
        <v>40</v>
      </c>
      <c r="I3676" s="355">
        <v>3.4807882244934364E-4</v>
      </c>
      <c r="J3676" s="355">
        <v>8.7019705612335906E-6</v>
      </c>
      <c r="K3676" s="355">
        <v>0</v>
      </c>
      <c r="M3676" s="364"/>
      <c r="N3676" s="364"/>
    </row>
    <row r="3677" spans="2:14" s="358" customFormat="1" x14ac:dyDescent="0.2">
      <c r="B3677" s="305">
        <v>41430.413194444445</v>
      </c>
      <c r="C3677" s="117" t="s">
        <v>656</v>
      </c>
      <c r="D3677" s="117" t="s">
        <v>554</v>
      </c>
      <c r="E3677" s="116"/>
      <c r="F3677" s="348">
        <v>13</v>
      </c>
      <c r="G3677" s="348">
        <v>145</v>
      </c>
      <c r="H3677" s="348">
        <v>1885</v>
      </c>
      <c r="I3677" s="355">
        <v>1.6403214507925319E-2</v>
      </c>
      <c r="J3677" s="355">
        <v>1.1312561729603669E-4</v>
      </c>
      <c r="K3677" s="355">
        <v>0</v>
      </c>
      <c r="M3677" s="364"/>
      <c r="N3677" s="364"/>
    </row>
    <row r="3678" spans="2:14" s="358" customFormat="1" x14ac:dyDescent="0.2">
      <c r="B3678" s="305">
        <v>41429.489583333336</v>
      </c>
      <c r="C3678" s="117" t="s">
        <v>632</v>
      </c>
      <c r="D3678" s="117" t="s">
        <v>554</v>
      </c>
      <c r="E3678" s="116"/>
      <c r="F3678" s="348">
        <v>33</v>
      </c>
      <c r="G3678" s="348">
        <v>120</v>
      </c>
      <c r="H3678" s="348">
        <v>3960</v>
      </c>
      <c r="I3678" s="355">
        <v>3.4459803422485023E-2</v>
      </c>
      <c r="J3678" s="355">
        <v>2.8716502852070851E-4</v>
      </c>
      <c r="K3678" s="355">
        <v>0</v>
      </c>
      <c r="M3678" s="364"/>
      <c r="N3678" s="364"/>
    </row>
    <row r="3679" spans="2:14" s="358" customFormat="1" x14ac:dyDescent="0.2">
      <c r="B3679" s="305">
        <v>41429.434027777781</v>
      </c>
      <c r="C3679" s="117" t="s">
        <v>637</v>
      </c>
      <c r="D3679" s="117" t="s">
        <v>554</v>
      </c>
      <c r="E3679" s="116"/>
      <c r="F3679" s="348">
        <v>20</v>
      </c>
      <c r="G3679" s="348">
        <v>70</v>
      </c>
      <c r="H3679" s="348">
        <v>1400</v>
      </c>
      <c r="I3679" s="355">
        <v>1.2182758785727029E-2</v>
      </c>
      <c r="J3679" s="355">
        <v>1.7403941122467182E-4</v>
      </c>
      <c r="K3679" s="355">
        <v>0</v>
      </c>
      <c r="M3679" s="364"/>
      <c r="N3679" s="364"/>
    </row>
    <row r="3680" spans="2:14" s="358" customFormat="1" x14ac:dyDescent="0.2">
      <c r="B3680" s="305">
        <v>41429.368055555555</v>
      </c>
      <c r="C3680" s="117" t="s">
        <v>632</v>
      </c>
      <c r="D3680" s="117" t="s">
        <v>554</v>
      </c>
      <c r="E3680" s="116"/>
      <c r="F3680" s="348">
        <v>172</v>
      </c>
      <c r="G3680" s="348">
        <v>140</v>
      </c>
      <c r="H3680" s="348">
        <v>24080</v>
      </c>
      <c r="I3680" s="355">
        <v>0.20954345111450487</v>
      </c>
      <c r="J3680" s="355">
        <v>1.4967389365321776E-3</v>
      </c>
      <c r="K3680" s="355">
        <v>0</v>
      </c>
      <c r="M3680" s="364"/>
      <c r="N3680" s="364"/>
    </row>
    <row r="3681" spans="2:14" s="358" customFormat="1" x14ac:dyDescent="0.2">
      <c r="B3681" s="305">
        <v>41429.388888888891</v>
      </c>
      <c r="C3681" s="117" t="s">
        <v>679</v>
      </c>
      <c r="D3681" s="117" t="s">
        <v>554</v>
      </c>
      <c r="E3681" s="116"/>
      <c r="F3681" s="348">
        <v>224</v>
      </c>
      <c r="G3681" s="348">
        <v>242</v>
      </c>
      <c r="H3681" s="348">
        <v>54208</v>
      </c>
      <c r="I3681" s="355">
        <v>0.47171642018335053</v>
      </c>
      <c r="J3681" s="355">
        <v>1.9492414057163245E-3</v>
      </c>
      <c r="K3681" s="355">
        <v>0</v>
      </c>
      <c r="M3681" s="364"/>
      <c r="N3681" s="364"/>
    </row>
    <row r="3682" spans="2:14" s="358" customFormat="1" x14ac:dyDescent="0.2">
      <c r="B3682" s="305">
        <v>41429.375</v>
      </c>
      <c r="C3682" s="117" t="s">
        <v>637</v>
      </c>
      <c r="D3682" s="117" t="s">
        <v>554</v>
      </c>
      <c r="E3682" s="116"/>
      <c r="F3682" s="348">
        <v>38</v>
      </c>
      <c r="G3682" s="348">
        <v>299</v>
      </c>
      <c r="H3682" s="348">
        <v>11362</v>
      </c>
      <c r="I3682" s="355">
        <v>9.8871789516736058E-2</v>
      </c>
      <c r="J3682" s="355">
        <v>3.3067488132687648E-4</v>
      </c>
      <c r="K3682" s="355">
        <v>0</v>
      </c>
      <c r="M3682" s="364"/>
      <c r="N3682" s="364"/>
    </row>
    <row r="3683" spans="2:14" s="358" customFormat="1" x14ac:dyDescent="0.2">
      <c r="B3683" s="305">
        <v>41431.385416666664</v>
      </c>
      <c r="C3683" s="117" t="s">
        <v>691</v>
      </c>
      <c r="D3683" s="117" t="s">
        <v>542</v>
      </c>
      <c r="E3683" s="116"/>
      <c r="F3683" s="348">
        <v>209</v>
      </c>
      <c r="G3683" s="348">
        <v>220</v>
      </c>
      <c r="H3683" s="348">
        <v>45980</v>
      </c>
      <c r="I3683" s="355">
        <v>0.16017055133086472</v>
      </c>
      <c r="J3683" s="355">
        <v>7.2804796059483957E-4</v>
      </c>
      <c r="K3683" s="355">
        <v>0</v>
      </c>
      <c r="M3683" s="364"/>
      <c r="N3683" s="364"/>
    </row>
    <row r="3684" spans="2:14" s="358" customFormat="1" x14ac:dyDescent="0.2">
      <c r="B3684" s="305">
        <v>41430.408333333333</v>
      </c>
      <c r="C3684" s="117" t="s">
        <v>751</v>
      </c>
      <c r="D3684" s="117" t="s">
        <v>554</v>
      </c>
      <c r="E3684" s="116"/>
      <c r="F3684" s="348">
        <v>354</v>
      </c>
      <c r="G3684" s="348">
        <v>308</v>
      </c>
      <c r="H3684" s="348">
        <v>109032</v>
      </c>
      <c r="I3684" s="355">
        <v>0.94879325423242089</v>
      </c>
      <c r="J3684" s="355">
        <v>3.0804975786766914E-3</v>
      </c>
      <c r="K3684" s="355">
        <v>0</v>
      </c>
      <c r="M3684" s="364"/>
      <c r="N3684" s="364"/>
    </row>
    <row r="3685" spans="2:14" s="358" customFormat="1" x14ac:dyDescent="0.2">
      <c r="B3685" s="305">
        <v>41431.404861111114</v>
      </c>
      <c r="C3685" s="117" t="s">
        <v>589</v>
      </c>
      <c r="D3685" s="117" t="s">
        <v>554</v>
      </c>
      <c r="E3685" s="116"/>
      <c r="F3685" s="348">
        <v>185</v>
      </c>
      <c r="G3685" s="348">
        <v>50</v>
      </c>
      <c r="H3685" s="348">
        <v>9250</v>
      </c>
      <c r="I3685" s="355">
        <v>8.0493227691410721E-2</v>
      </c>
      <c r="J3685" s="355">
        <v>1.6098645538282143E-3</v>
      </c>
      <c r="K3685" s="355">
        <v>0</v>
      </c>
      <c r="M3685" s="364"/>
      <c r="N3685" s="364"/>
    </row>
    <row r="3686" spans="2:14" s="358" customFormat="1" x14ac:dyDescent="0.2">
      <c r="B3686" s="305">
        <v>41430.354166666664</v>
      </c>
      <c r="C3686" s="117" t="s">
        <v>637</v>
      </c>
      <c r="D3686" s="117" t="s">
        <v>554</v>
      </c>
      <c r="E3686" s="116"/>
      <c r="F3686" s="348">
        <v>36</v>
      </c>
      <c r="G3686" s="348">
        <v>156</v>
      </c>
      <c r="H3686" s="348">
        <v>5616</v>
      </c>
      <c r="I3686" s="355">
        <v>4.8870266671887846E-2</v>
      </c>
      <c r="J3686" s="355">
        <v>3.1327094020440927E-4</v>
      </c>
      <c r="K3686" s="355">
        <v>0</v>
      </c>
      <c r="M3686" s="364"/>
      <c r="N3686" s="364"/>
    </row>
    <row r="3687" spans="2:14" s="358" customFormat="1" x14ac:dyDescent="0.2">
      <c r="B3687" s="305">
        <v>41430.378472222219</v>
      </c>
      <c r="C3687" s="117" t="s">
        <v>637</v>
      </c>
      <c r="D3687" s="117" t="s">
        <v>554</v>
      </c>
      <c r="E3687" s="116"/>
      <c r="F3687" s="348">
        <v>15</v>
      </c>
      <c r="G3687" s="348">
        <v>65</v>
      </c>
      <c r="H3687" s="348">
        <v>975</v>
      </c>
      <c r="I3687" s="355">
        <v>8.4844212972027509E-3</v>
      </c>
      <c r="J3687" s="355">
        <v>1.3052955841850387E-4</v>
      </c>
      <c r="K3687" s="355">
        <v>0</v>
      </c>
      <c r="M3687" s="364"/>
      <c r="N3687" s="364"/>
    </row>
    <row r="3688" spans="2:14" s="358" customFormat="1" x14ac:dyDescent="0.2">
      <c r="B3688" s="305">
        <v>41429.40625</v>
      </c>
      <c r="C3688" s="117" t="s">
        <v>637</v>
      </c>
      <c r="D3688" s="117" t="s">
        <v>554</v>
      </c>
      <c r="E3688" s="116"/>
      <c r="F3688" s="348">
        <v>11</v>
      </c>
      <c r="G3688" s="348">
        <v>58</v>
      </c>
      <c r="H3688" s="348">
        <v>638</v>
      </c>
      <c r="I3688" s="355">
        <v>5.5518572180670309E-3</v>
      </c>
      <c r="J3688" s="355">
        <v>9.5721676173569502E-5</v>
      </c>
      <c r="K3688" s="355">
        <v>0</v>
      </c>
      <c r="M3688" s="364"/>
      <c r="N3688" s="364"/>
    </row>
    <row r="3689" spans="2:14" s="358" customFormat="1" x14ac:dyDescent="0.2">
      <c r="B3689" s="305">
        <v>41430.46875</v>
      </c>
      <c r="C3689" s="117" t="s">
        <v>637</v>
      </c>
      <c r="D3689" s="117" t="s">
        <v>554</v>
      </c>
      <c r="E3689" s="116"/>
      <c r="F3689" s="348">
        <v>9</v>
      </c>
      <c r="G3689" s="348">
        <v>45</v>
      </c>
      <c r="H3689" s="348">
        <v>405</v>
      </c>
      <c r="I3689" s="355">
        <v>3.5242980772996046E-3</v>
      </c>
      <c r="J3689" s="355">
        <v>7.8317735051102317E-5</v>
      </c>
      <c r="K3689" s="355">
        <v>0</v>
      </c>
      <c r="M3689" s="364"/>
      <c r="N3689" s="364"/>
    </row>
    <row r="3690" spans="2:14" s="358" customFormat="1" x14ac:dyDescent="0.2">
      <c r="B3690" s="305">
        <v>41431.411111111112</v>
      </c>
      <c r="C3690" s="117" t="s">
        <v>744</v>
      </c>
      <c r="D3690" s="117" t="s">
        <v>554</v>
      </c>
      <c r="E3690" s="116"/>
      <c r="F3690" s="348">
        <v>2</v>
      </c>
      <c r="G3690" s="348">
        <v>88</v>
      </c>
      <c r="H3690" s="348">
        <v>176</v>
      </c>
      <c r="I3690" s="355">
        <v>1.531546818777112E-3</v>
      </c>
      <c r="J3690" s="355">
        <v>1.7403941122467181E-5</v>
      </c>
      <c r="K3690" s="355">
        <v>0</v>
      </c>
      <c r="M3690" s="364"/>
      <c r="N3690" s="364"/>
    </row>
    <row r="3691" spans="2:14" s="358" customFormat="1" x14ac:dyDescent="0.2">
      <c r="B3691" s="305">
        <v>41430.503472222219</v>
      </c>
      <c r="C3691" s="117" t="s">
        <v>637</v>
      </c>
      <c r="D3691" s="117" t="s">
        <v>554</v>
      </c>
      <c r="E3691" s="116"/>
      <c r="F3691" s="348">
        <v>1</v>
      </c>
      <c r="G3691" s="348">
        <v>42</v>
      </c>
      <c r="H3691" s="348">
        <v>42</v>
      </c>
      <c r="I3691" s="355">
        <v>3.6548276357181085E-4</v>
      </c>
      <c r="J3691" s="355">
        <v>8.7019705612335906E-6</v>
      </c>
      <c r="K3691" s="355">
        <v>0</v>
      </c>
      <c r="M3691" s="364"/>
      <c r="N3691" s="364"/>
    </row>
    <row r="3692" spans="2:14" s="358" customFormat="1" x14ac:dyDescent="0.2">
      <c r="B3692" s="305">
        <v>41430.548611111109</v>
      </c>
      <c r="C3692" s="117" t="s">
        <v>637</v>
      </c>
      <c r="D3692" s="117" t="s">
        <v>554</v>
      </c>
      <c r="E3692" s="116"/>
      <c r="F3692" s="348">
        <v>18</v>
      </c>
      <c r="G3692" s="348">
        <v>47</v>
      </c>
      <c r="H3692" s="348">
        <v>846</v>
      </c>
      <c r="I3692" s="355">
        <v>7.3618670948036183E-3</v>
      </c>
      <c r="J3692" s="355">
        <v>1.5663547010220463E-4</v>
      </c>
      <c r="K3692" s="355">
        <v>0</v>
      </c>
      <c r="M3692" s="364"/>
      <c r="N3692" s="364"/>
    </row>
    <row r="3693" spans="2:14" s="358" customFormat="1" x14ac:dyDescent="0.2">
      <c r="B3693" s="305">
        <v>41430.552083333336</v>
      </c>
      <c r="C3693" s="117" t="s">
        <v>637</v>
      </c>
      <c r="D3693" s="117" t="s">
        <v>554</v>
      </c>
      <c r="E3693" s="116"/>
      <c r="F3693" s="348">
        <v>4</v>
      </c>
      <c r="G3693" s="348">
        <v>46</v>
      </c>
      <c r="H3693" s="348">
        <v>184</v>
      </c>
      <c r="I3693" s="355">
        <v>1.6011625832669809E-3</v>
      </c>
      <c r="J3693" s="355">
        <v>3.4807882244934363E-5</v>
      </c>
      <c r="K3693" s="355">
        <v>0</v>
      </c>
      <c r="M3693" s="364"/>
      <c r="N3693" s="364"/>
    </row>
    <row r="3694" spans="2:14" s="358" customFormat="1" x14ac:dyDescent="0.2">
      <c r="B3694" s="305">
        <v>41430.381944444445</v>
      </c>
      <c r="C3694" s="117" t="s">
        <v>641</v>
      </c>
      <c r="D3694" s="117" t="s">
        <v>551</v>
      </c>
      <c r="E3694" s="116"/>
      <c r="F3694" s="348">
        <v>111</v>
      </c>
      <c r="G3694" s="348">
        <v>321</v>
      </c>
      <c r="H3694" s="348">
        <v>35631</v>
      </c>
      <c r="I3694" s="355">
        <v>0.13797443110862423</v>
      </c>
      <c r="J3694" s="355">
        <v>4.2982688818886053E-4</v>
      </c>
      <c r="K3694" s="355">
        <v>0</v>
      </c>
      <c r="M3694" s="364"/>
      <c r="N3694" s="364"/>
    </row>
    <row r="3695" spans="2:14" s="358" customFormat="1" x14ac:dyDescent="0.2">
      <c r="B3695" s="305">
        <v>41430.381944444445</v>
      </c>
      <c r="C3695" s="117" t="s">
        <v>649</v>
      </c>
      <c r="D3695" s="117" t="s">
        <v>551</v>
      </c>
      <c r="E3695" s="116"/>
      <c r="F3695" s="348">
        <v>17</v>
      </c>
      <c r="G3695" s="348">
        <v>306</v>
      </c>
      <c r="H3695" s="348">
        <v>5202</v>
      </c>
      <c r="I3695" s="355">
        <v>2.0143779030256329E-2</v>
      </c>
      <c r="J3695" s="355">
        <v>6.5829343236131787E-5</v>
      </c>
      <c r="K3695" s="355">
        <v>0</v>
      </c>
      <c r="M3695" s="364"/>
      <c r="N3695" s="364"/>
    </row>
    <row r="3696" spans="2:14" s="358" customFormat="1" x14ac:dyDescent="0.2">
      <c r="B3696" s="305">
        <v>41429.625</v>
      </c>
      <c r="C3696" s="117" t="s">
        <v>550</v>
      </c>
      <c r="D3696" s="117" t="s">
        <v>551</v>
      </c>
      <c r="E3696" s="116"/>
      <c r="F3696" s="348">
        <v>1</v>
      </c>
      <c r="G3696" s="348">
        <v>15</v>
      </c>
      <c r="H3696" s="348">
        <v>15</v>
      </c>
      <c r="I3696" s="355">
        <v>5.8084714620116285E-5</v>
      </c>
      <c r="J3696" s="355">
        <v>3.872314308007752E-6</v>
      </c>
      <c r="K3696" s="355">
        <v>0</v>
      </c>
      <c r="M3696" s="364"/>
      <c r="N3696" s="364"/>
    </row>
    <row r="3697" spans="2:14" s="358" customFormat="1" x14ac:dyDescent="0.2">
      <c r="B3697" s="305">
        <v>41425.392361111109</v>
      </c>
      <c r="C3697" s="117" t="s">
        <v>550</v>
      </c>
      <c r="D3697" s="117" t="s">
        <v>551</v>
      </c>
      <c r="E3697" s="116"/>
      <c r="F3697" s="348">
        <v>3</v>
      </c>
      <c r="G3697" s="348">
        <v>240</v>
      </c>
      <c r="H3697" s="348">
        <v>720</v>
      </c>
      <c r="I3697" s="355">
        <v>2.7880663017655818E-3</v>
      </c>
      <c r="J3697" s="355">
        <v>1.1616942924023257E-5</v>
      </c>
      <c r="K3697" s="355">
        <v>0</v>
      </c>
      <c r="M3697" s="364"/>
      <c r="N3697" s="364"/>
    </row>
    <row r="3698" spans="2:14" s="358" customFormat="1" x14ac:dyDescent="0.2">
      <c r="B3698" s="305">
        <v>41430.600694444445</v>
      </c>
      <c r="C3698" s="117" t="s">
        <v>637</v>
      </c>
      <c r="D3698" s="117" t="s">
        <v>554</v>
      </c>
      <c r="E3698" s="116"/>
      <c r="F3698" s="348">
        <v>2</v>
      </c>
      <c r="G3698" s="348">
        <v>80</v>
      </c>
      <c r="H3698" s="348">
        <v>160</v>
      </c>
      <c r="I3698" s="355">
        <v>1.3923152897973746E-3</v>
      </c>
      <c r="J3698" s="355">
        <v>1.7403941122467181E-5</v>
      </c>
      <c r="K3698" s="355">
        <v>0</v>
      </c>
      <c r="M3698" s="364"/>
      <c r="N3698" s="364"/>
    </row>
    <row r="3699" spans="2:14" s="358" customFormat="1" x14ac:dyDescent="0.2">
      <c r="B3699" s="305">
        <v>41431.363194444442</v>
      </c>
      <c r="C3699" s="117" t="s">
        <v>637</v>
      </c>
      <c r="D3699" s="117" t="s">
        <v>554</v>
      </c>
      <c r="E3699" s="116"/>
      <c r="F3699" s="348">
        <v>9</v>
      </c>
      <c r="G3699" s="348">
        <v>44</v>
      </c>
      <c r="H3699" s="348">
        <v>396</v>
      </c>
      <c r="I3699" s="355">
        <v>3.4459803422485021E-3</v>
      </c>
      <c r="J3699" s="355">
        <v>7.8317735051102317E-5</v>
      </c>
      <c r="K3699" s="355">
        <v>0</v>
      </c>
      <c r="M3699" s="364"/>
      <c r="N3699" s="364"/>
    </row>
    <row r="3700" spans="2:14" s="358" customFormat="1" x14ac:dyDescent="0.2">
      <c r="B3700" s="305">
        <v>41429.384259259263</v>
      </c>
      <c r="C3700" s="117" t="s">
        <v>566</v>
      </c>
      <c r="D3700" s="117" t="s">
        <v>551</v>
      </c>
      <c r="E3700" s="116"/>
      <c r="F3700" s="348">
        <v>8</v>
      </c>
      <c r="G3700" s="348">
        <v>221</v>
      </c>
      <c r="H3700" s="348">
        <v>1768</v>
      </c>
      <c r="I3700" s="355">
        <v>6.8462516965577059E-3</v>
      </c>
      <c r="J3700" s="355">
        <v>3.0978514464062016E-5</v>
      </c>
      <c r="K3700" s="355">
        <v>0</v>
      </c>
      <c r="M3700" s="364"/>
      <c r="N3700" s="364"/>
    </row>
    <row r="3701" spans="2:14" s="358" customFormat="1" x14ac:dyDescent="0.2">
      <c r="B3701" s="305">
        <v>41429.416666666664</v>
      </c>
      <c r="C3701" s="117" t="s">
        <v>550</v>
      </c>
      <c r="D3701" s="117" t="s">
        <v>551</v>
      </c>
      <c r="E3701" s="116"/>
      <c r="F3701" s="348">
        <v>1</v>
      </c>
      <c r="G3701" s="348">
        <v>260</v>
      </c>
      <c r="H3701" s="348">
        <v>260</v>
      </c>
      <c r="I3701" s="355">
        <v>1.0068017200820156E-3</v>
      </c>
      <c r="J3701" s="355">
        <v>3.872314308007752E-6</v>
      </c>
      <c r="K3701" s="355">
        <v>0</v>
      </c>
      <c r="M3701" s="364"/>
      <c r="N3701" s="364"/>
    </row>
    <row r="3702" spans="2:14" s="358" customFormat="1" x14ac:dyDescent="0.2">
      <c r="B3702" s="305">
        <v>41431.361111111109</v>
      </c>
      <c r="C3702" s="117" t="s">
        <v>737</v>
      </c>
      <c r="D3702" s="117" t="s">
        <v>542</v>
      </c>
      <c r="E3702" s="116"/>
      <c r="F3702" s="348">
        <v>30</v>
      </c>
      <c r="G3702" s="348">
        <v>210</v>
      </c>
      <c r="H3702" s="348">
        <v>6300</v>
      </c>
      <c r="I3702" s="355">
        <v>2.1945943309796601E-2</v>
      </c>
      <c r="J3702" s="355">
        <v>1.0450449195141237E-4</v>
      </c>
      <c r="K3702" s="355">
        <v>0</v>
      </c>
      <c r="M3702" s="364"/>
      <c r="N3702" s="364"/>
    </row>
    <row r="3703" spans="2:14" s="358" customFormat="1" x14ac:dyDescent="0.2">
      <c r="B3703" s="305">
        <v>41430.381944444445</v>
      </c>
      <c r="C3703" s="117" t="s">
        <v>628</v>
      </c>
      <c r="D3703" s="117" t="s">
        <v>554</v>
      </c>
      <c r="E3703" s="116"/>
      <c r="F3703" s="348">
        <v>28</v>
      </c>
      <c r="G3703" s="348">
        <v>155</v>
      </c>
      <c r="H3703" s="348">
        <v>4340</v>
      </c>
      <c r="I3703" s="355">
        <v>3.7766552235753786E-2</v>
      </c>
      <c r="J3703" s="355">
        <v>2.4365517571454056E-4</v>
      </c>
      <c r="K3703" s="355">
        <v>0</v>
      </c>
      <c r="M3703" s="364"/>
      <c r="N3703" s="364"/>
    </row>
    <row r="3704" spans="2:14" s="358" customFormat="1" x14ac:dyDescent="0.2">
      <c r="B3704" s="305">
        <v>41431.375</v>
      </c>
      <c r="C3704" s="117" t="s">
        <v>649</v>
      </c>
      <c r="D3704" s="117" t="s">
        <v>551</v>
      </c>
      <c r="E3704" s="116"/>
      <c r="F3704" s="348">
        <v>30</v>
      </c>
      <c r="G3704" s="348">
        <v>172</v>
      </c>
      <c r="H3704" s="348">
        <v>5160</v>
      </c>
      <c r="I3704" s="355">
        <v>1.9981141829320002E-2</v>
      </c>
      <c r="J3704" s="355">
        <v>1.1616942924023257E-4</v>
      </c>
      <c r="K3704" s="355">
        <v>0</v>
      </c>
      <c r="M3704" s="364"/>
      <c r="N3704" s="364"/>
    </row>
    <row r="3705" spans="2:14" s="358" customFormat="1" x14ac:dyDescent="0.2">
      <c r="B3705" s="305">
        <v>41429.392361111109</v>
      </c>
      <c r="C3705" s="117" t="s">
        <v>625</v>
      </c>
      <c r="D3705" s="117" t="s">
        <v>551</v>
      </c>
      <c r="E3705" s="116"/>
      <c r="F3705" s="348">
        <v>1</v>
      </c>
      <c r="G3705" s="348">
        <v>45</v>
      </c>
      <c r="H3705" s="348">
        <v>45</v>
      </c>
      <c r="I3705" s="355">
        <v>1.7425414386034886E-4</v>
      </c>
      <c r="J3705" s="355">
        <v>3.872314308007752E-6</v>
      </c>
      <c r="K3705" s="355">
        <v>0</v>
      </c>
      <c r="M3705" s="364"/>
      <c r="N3705" s="364"/>
    </row>
    <row r="3706" spans="2:14" s="358" customFormat="1" x14ac:dyDescent="0.2">
      <c r="B3706" s="305">
        <v>41431.363194444442</v>
      </c>
      <c r="C3706" s="117" t="s">
        <v>692</v>
      </c>
      <c r="D3706" s="117" t="s">
        <v>542</v>
      </c>
      <c r="E3706" s="116"/>
      <c r="F3706" s="348">
        <v>461</v>
      </c>
      <c r="G3706" s="348">
        <v>302</v>
      </c>
      <c r="H3706" s="348">
        <v>139222</v>
      </c>
      <c r="I3706" s="355">
        <v>0.48497747928198448</v>
      </c>
      <c r="J3706" s="355">
        <v>1.6058856929867036E-3</v>
      </c>
      <c r="K3706" s="355">
        <v>0</v>
      </c>
      <c r="M3706" s="364"/>
      <c r="N3706" s="364"/>
    </row>
    <row r="3707" spans="2:14" s="358" customFormat="1" x14ac:dyDescent="0.2">
      <c r="B3707" s="305">
        <v>41428.461805555555</v>
      </c>
      <c r="C3707" s="117" t="s">
        <v>683</v>
      </c>
      <c r="D3707" s="117" t="s">
        <v>554</v>
      </c>
      <c r="E3707" s="116"/>
      <c r="F3707" s="348">
        <v>1</v>
      </c>
      <c r="G3707" s="348">
        <v>55</v>
      </c>
      <c r="H3707" s="348">
        <v>55</v>
      </c>
      <c r="I3707" s="355">
        <v>4.7860838086784751E-4</v>
      </c>
      <c r="J3707" s="355">
        <v>8.7019705612335906E-6</v>
      </c>
      <c r="K3707" s="355">
        <v>0</v>
      </c>
      <c r="M3707" s="364"/>
      <c r="N3707" s="364"/>
    </row>
    <row r="3708" spans="2:14" s="358" customFormat="1" x14ac:dyDescent="0.2">
      <c r="B3708" s="305">
        <v>41428.520833333336</v>
      </c>
      <c r="C3708" s="117" t="s">
        <v>683</v>
      </c>
      <c r="D3708" s="117" t="s">
        <v>554</v>
      </c>
      <c r="E3708" s="116"/>
      <c r="F3708" s="348">
        <v>2</v>
      </c>
      <c r="G3708" s="348">
        <v>10</v>
      </c>
      <c r="H3708" s="348">
        <v>20</v>
      </c>
      <c r="I3708" s="355">
        <v>1.7403941122467182E-4</v>
      </c>
      <c r="J3708" s="355">
        <v>1.7403941122467181E-5</v>
      </c>
      <c r="K3708" s="355">
        <v>0</v>
      </c>
      <c r="M3708" s="364"/>
      <c r="N3708" s="364"/>
    </row>
    <row r="3709" spans="2:14" s="358" customFormat="1" x14ac:dyDescent="0.2">
      <c r="B3709" s="305">
        <v>41430.379166666666</v>
      </c>
      <c r="C3709" s="117" t="s">
        <v>733</v>
      </c>
      <c r="D3709" s="117" t="s">
        <v>551</v>
      </c>
      <c r="E3709" s="116"/>
      <c r="F3709" s="348">
        <v>45</v>
      </c>
      <c r="G3709" s="348">
        <v>342</v>
      </c>
      <c r="H3709" s="348">
        <v>15390</v>
      </c>
      <c r="I3709" s="355">
        <v>5.9594917200239308E-2</v>
      </c>
      <c r="J3709" s="355">
        <v>1.7425414386034886E-4</v>
      </c>
      <c r="K3709" s="355">
        <v>0</v>
      </c>
      <c r="M3709" s="364"/>
      <c r="N3709" s="364"/>
    </row>
    <row r="3710" spans="2:14" s="358" customFormat="1" x14ac:dyDescent="0.2">
      <c r="B3710" s="305">
        <v>41430.379166666666</v>
      </c>
      <c r="C3710" s="117" t="s">
        <v>606</v>
      </c>
      <c r="D3710" s="117" t="s">
        <v>554</v>
      </c>
      <c r="E3710" s="116"/>
      <c r="F3710" s="348">
        <v>14</v>
      </c>
      <c r="G3710" s="348">
        <v>342</v>
      </c>
      <c r="H3710" s="348">
        <v>4788</v>
      </c>
      <c r="I3710" s="355">
        <v>4.1665035047186438E-2</v>
      </c>
      <c r="J3710" s="355">
        <v>1.2182758785727028E-4</v>
      </c>
      <c r="K3710" s="355">
        <v>0</v>
      </c>
      <c r="M3710" s="364"/>
      <c r="N3710" s="364"/>
    </row>
    <row r="3711" spans="2:14" s="358" customFormat="1" x14ac:dyDescent="0.2">
      <c r="B3711" s="305">
        <v>41429.440972222219</v>
      </c>
      <c r="C3711" s="117" t="s">
        <v>643</v>
      </c>
      <c r="D3711" s="117" t="s">
        <v>551</v>
      </c>
      <c r="E3711" s="116"/>
      <c r="F3711" s="348">
        <v>62</v>
      </c>
      <c r="G3711" s="348">
        <v>258</v>
      </c>
      <c r="H3711" s="348">
        <v>15996</v>
      </c>
      <c r="I3711" s="355">
        <v>6.1941539670892005E-2</v>
      </c>
      <c r="J3711" s="355">
        <v>2.4008348709648065E-4</v>
      </c>
      <c r="K3711" s="355">
        <v>0</v>
      </c>
      <c r="M3711" s="364"/>
      <c r="N3711" s="364"/>
    </row>
    <row r="3712" spans="2:14" s="358" customFormat="1" x14ac:dyDescent="0.2">
      <c r="B3712" s="305">
        <v>41429.618055555555</v>
      </c>
      <c r="C3712" s="117" t="s">
        <v>643</v>
      </c>
      <c r="D3712" s="117" t="s">
        <v>551</v>
      </c>
      <c r="E3712" s="116"/>
      <c r="F3712" s="348">
        <v>70</v>
      </c>
      <c r="G3712" s="348">
        <v>3</v>
      </c>
      <c r="H3712" s="348">
        <v>210</v>
      </c>
      <c r="I3712" s="355">
        <v>8.1318600468162795E-4</v>
      </c>
      <c r="J3712" s="355">
        <v>2.7106200156054268E-4</v>
      </c>
      <c r="K3712" s="355">
        <v>0</v>
      </c>
      <c r="M3712" s="364"/>
      <c r="N3712" s="364"/>
    </row>
    <row r="3713" spans="2:14" s="358" customFormat="1" x14ac:dyDescent="0.2">
      <c r="B3713" s="305">
        <v>41429.479166666664</v>
      </c>
      <c r="C3713" s="117" t="s">
        <v>683</v>
      </c>
      <c r="D3713" s="117" t="s">
        <v>554</v>
      </c>
      <c r="E3713" s="116"/>
      <c r="F3713" s="348">
        <v>13</v>
      </c>
      <c r="G3713" s="348">
        <v>160</v>
      </c>
      <c r="H3713" s="348">
        <v>2080</v>
      </c>
      <c r="I3713" s="355">
        <v>1.8100098767365871E-2</v>
      </c>
      <c r="J3713" s="355">
        <v>1.1312561729603669E-4</v>
      </c>
      <c r="K3713" s="355">
        <v>0</v>
      </c>
      <c r="M3713" s="364"/>
      <c r="N3713" s="364"/>
    </row>
    <row r="3714" spans="2:14" s="358" customFormat="1" x14ac:dyDescent="0.2">
      <c r="B3714" s="305">
        <v>41429.392361111109</v>
      </c>
      <c r="C3714" s="117" t="s">
        <v>623</v>
      </c>
      <c r="D3714" s="117" t="s">
        <v>554</v>
      </c>
      <c r="E3714" s="116"/>
      <c r="F3714" s="348">
        <v>95</v>
      </c>
      <c r="G3714" s="348">
        <v>185</v>
      </c>
      <c r="H3714" s="348">
        <v>17575</v>
      </c>
      <c r="I3714" s="355">
        <v>0.15293713261368036</v>
      </c>
      <c r="J3714" s="355">
        <v>8.266872033171912E-4</v>
      </c>
      <c r="K3714" s="355">
        <v>0</v>
      </c>
      <c r="M3714" s="364"/>
      <c r="N3714" s="364"/>
    </row>
    <row r="3715" spans="2:14" s="358" customFormat="1" x14ac:dyDescent="0.2">
      <c r="B3715" s="305">
        <v>41427.375</v>
      </c>
      <c r="C3715" s="117" t="s">
        <v>631</v>
      </c>
      <c r="D3715" s="117" t="s">
        <v>542</v>
      </c>
      <c r="E3715" s="116"/>
      <c r="F3715" s="348">
        <v>6</v>
      </c>
      <c r="G3715" s="348">
        <v>491.5</v>
      </c>
      <c r="H3715" s="348">
        <v>2949</v>
      </c>
      <c r="I3715" s="355">
        <v>1.0272791558823836E-2</v>
      </c>
      <c r="J3715" s="355">
        <v>2.0900898390282475E-5</v>
      </c>
      <c r="K3715" s="355">
        <v>0</v>
      </c>
      <c r="M3715" s="364"/>
      <c r="N3715" s="364"/>
    </row>
    <row r="3716" spans="2:14" s="358" customFormat="1" x14ac:dyDescent="0.2">
      <c r="B3716" s="305">
        <v>41427.354166666664</v>
      </c>
      <c r="C3716" s="117" t="s">
        <v>813</v>
      </c>
      <c r="D3716" s="117" t="s">
        <v>554</v>
      </c>
      <c r="E3716" s="116"/>
      <c r="F3716" s="348">
        <v>81</v>
      </c>
      <c r="G3716" s="348">
        <v>540</v>
      </c>
      <c r="H3716" s="348">
        <v>43740</v>
      </c>
      <c r="I3716" s="355">
        <v>0.38062419234835726</v>
      </c>
      <c r="J3716" s="355">
        <v>7.0485961545992094E-4</v>
      </c>
      <c r="K3716" s="355">
        <v>0</v>
      </c>
      <c r="M3716" s="364"/>
      <c r="N3716" s="364"/>
    </row>
    <row r="3717" spans="2:14" s="358" customFormat="1" x14ac:dyDescent="0.2">
      <c r="B3717" s="305">
        <v>41430.355555555558</v>
      </c>
      <c r="C3717" s="117" t="s">
        <v>683</v>
      </c>
      <c r="D3717" s="117" t="s">
        <v>554</v>
      </c>
      <c r="E3717" s="116"/>
      <c r="F3717" s="348">
        <v>88</v>
      </c>
      <c r="G3717" s="348">
        <v>368</v>
      </c>
      <c r="H3717" s="348">
        <v>32384</v>
      </c>
      <c r="I3717" s="355">
        <v>0.28180461465498863</v>
      </c>
      <c r="J3717" s="355">
        <v>7.6577340938855602E-4</v>
      </c>
      <c r="K3717" s="355">
        <v>0</v>
      </c>
      <c r="M3717" s="364"/>
      <c r="N3717" s="364"/>
    </row>
    <row r="3718" spans="2:14" s="358" customFormat="1" x14ac:dyDescent="0.2">
      <c r="B3718" s="305">
        <v>41430.411111111112</v>
      </c>
      <c r="C3718" s="117" t="s">
        <v>644</v>
      </c>
      <c r="D3718" s="117" t="s">
        <v>542</v>
      </c>
      <c r="E3718" s="116"/>
      <c r="F3718" s="348">
        <v>64</v>
      </c>
      <c r="G3718" s="348">
        <v>34</v>
      </c>
      <c r="H3718" s="348">
        <v>2176</v>
      </c>
      <c r="I3718" s="355">
        <v>7.5800591495424445E-3</v>
      </c>
      <c r="J3718" s="355">
        <v>2.2294291616301308E-4</v>
      </c>
      <c r="K3718" s="355">
        <v>0</v>
      </c>
      <c r="M3718" s="364"/>
      <c r="N3718" s="364"/>
    </row>
    <row r="3719" spans="2:14" s="358" customFormat="1" x14ac:dyDescent="0.2">
      <c r="B3719" s="305">
        <v>41423.364583333336</v>
      </c>
      <c r="C3719" s="117" t="s">
        <v>726</v>
      </c>
      <c r="D3719" s="117" t="s">
        <v>554</v>
      </c>
      <c r="E3719" s="116"/>
      <c r="F3719" s="348">
        <v>8</v>
      </c>
      <c r="G3719" s="348">
        <v>57</v>
      </c>
      <c r="H3719" s="348">
        <v>456</v>
      </c>
      <c r="I3719" s="355">
        <v>3.9680985759225178E-3</v>
      </c>
      <c r="J3719" s="355">
        <v>6.9615764489868725E-5</v>
      </c>
      <c r="K3719" s="355">
        <v>0</v>
      </c>
      <c r="M3719" s="364"/>
      <c r="N3719" s="364"/>
    </row>
    <row r="3720" spans="2:14" s="358" customFormat="1" x14ac:dyDescent="0.2">
      <c r="B3720" s="305">
        <v>41431.354166666664</v>
      </c>
      <c r="C3720" s="117" t="s">
        <v>683</v>
      </c>
      <c r="D3720" s="117" t="s">
        <v>554</v>
      </c>
      <c r="E3720" s="116"/>
      <c r="F3720" s="348">
        <v>15</v>
      </c>
      <c r="G3720" s="348">
        <v>320</v>
      </c>
      <c r="H3720" s="348">
        <v>4800</v>
      </c>
      <c r="I3720" s="355">
        <v>4.1769458693921235E-2</v>
      </c>
      <c r="J3720" s="355">
        <v>1.3052955841850387E-4</v>
      </c>
      <c r="K3720" s="355">
        <v>0</v>
      </c>
      <c r="M3720" s="364"/>
      <c r="N3720" s="364"/>
    </row>
    <row r="3721" spans="2:14" s="358" customFormat="1" x14ac:dyDescent="0.2">
      <c r="B3721" s="305">
        <v>41423.520833333336</v>
      </c>
      <c r="C3721" s="117" t="s">
        <v>586</v>
      </c>
      <c r="D3721" s="117" t="s">
        <v>554</v>
      </c>
      <c r="E3721" s="116"/>
      <c r="F3721" s="348">
        <v>102</v>
      </c>
      <c r="G3721" s="348">
        <v>156</v>
      </c>
      <c r="H3721" s="348">
        <v>15912</v>
      </c>
      <c r="I3721" s="355">
        <v>0.1384657555703489</v>
      </c>
      <c r="J3721" s="355">
        <v>8.8760099724582628E-4</v>
      </c>
      <c r="K3721" s="355">
        <v>0</v>
      </c>
      <c r="M3721" s="364"/>
      <c r="N3721" s="364"/>
    </row>
    <row r="3722" spans="2:14" s="358" customFormat="1" x14ac:dyDescent="0.2">
      <c r="B3722" s="305">
        <v>41424.371527777781</v>
      </c>
      <c r="C3722" s="117" t="s">
        <v>757</v>
      </c>
      <c r="D3722" s="117" t="s">
        <v>542</v>
      </c>
      <c r="E3722" s="116"/>
      <c r="F3722" s="348">
        <v>191</v>
      </c>
      <c r="G3722" s="348">
        <v>200</v>
      </c>
      <c r="H3722" s="348">
        <v>38200</v>
      </c>
      <c r="I3722" s="355">
        <v>0.13306905308479844</v>
      </c>
      <c r="J3722" s="355">
        <v>6.6534526542399216E-4</v>
      </c>
      <c r="K3722" s="355">
        <v>0</v>
      </c>
      <c r="M3722" s="364"/>
      <c r="N3722" s="364"/>
    </row>
    <row r="3723" spans="2:14" s="358" customFormat="1" x14ac:dyDescent="0.2">
      <c r="B3723" s="305">
        <v>41424.354861111111</v>
      </c>
      <c r="C3723" s="117" t="s">
        <v>773</v>
      </c>
      <c r="D3723" s="117" t="s">
        <v>542</v>
      </c>
      <c r="E3723" s="116"/>
      <c r="F3723" s="348">
        <v>739</v>
      </c>
      <c r="G3723" s="348">
        <v>404</v>
      </c>
      <c r="H3723" s="348">
        <v>298556</v>
      </c>
      <c r="I3723" s="355">
        <v>1.0400147699681959</v>
      </c>
      <c r="J3723" s="355">
        <v>2.5742939850697914E-3</v>
      </c>
      <c r="K3723" s="355">
        <v>0</v>
      </c>
      <c r="M3723" s="364"/>
      <c r="N3723" s="364"/>
    </row>
    <row r="3724" spans="2:14" s="358" customFormat="1" x14ac:dyDescent="0.2">
      <c r="B3724" s="305">
        <v>41425.416666666664</v>
      </c>
      <c r="C3724" s="117" t="s">
        <v>630</v>
      </c>
      <c r="D3724" s="117" t="s">
        <v>554</v>
      </c>
      <c r="E3724" s="116"/>
      <c r="F3724" s="348">
        <v>3</v>
      </c>
      <c r="G3724" s="348">
        <v>190</v>
      </c>
      <c r="H3724" s="348">
        <v>570</v>
      </c>
      <c r="I3724" s="355">
        <v>4.9601232199031472E-3</v>
      </c>
      <c r="J3724" s="355">
        <v>2.6105911683700774E-5</v>
      </c>
      <c r="K3724" s="355">
        <v>0</v>
      </c>
      <c r="M3724" s="364"/>
      <c r="N3724" s="364"/>
    </row>
    <row r="3725" spans="2:14" s="358" customFormat="1" x14ac:dyDescent="0.2">
      <c r="B3725" s="305">
        <v>41424.513888888891</v>
      </c>
      <c r="C3725" s="117" t="s">
        <v>544</v>
      </c>
      <c r="D3725" s="117" t="s">
        <v>542</v>
      </c>
      <c r="E3725" s="116"/>
      <c r="F3725" s="348">
        <v>70</v>
      </c>
      <c r="G3725" s="348">
        <v>265</v>
      </c>
      <c r="H3725" s="348">
        <v>18550</v>
      </c>
      <c r="I3725" s="355">
        <v>6.4618610856623321E-2</v>
      </c>
      <c r="J3725" s="355">
        <v>2.4384381455329554E-4</v>
      </c>
      <c r="K3725" s="355">
        <v>0</v>
      </c>
      <c r="M3725" s="364"/>
      <c r="N3725" s="364"/>
    </row>
    <row r="3726" spans="2:14" s="358" customFormat="1" x14ac:dyDescent="0.2">
      <c r="B3726" s="305">
        <v>41424.555555555555</v>
      </c>
      <c r="C3726" s="117" t="s">
        <v>546</v>
      </c>
      <c r="D3726" s="117" t="s">
        <v>542</v>
      </c>
      <c r="E3726" s="116"/>
      <c r="F3726" s="348">
        <v>99</v>
      </c>
      <c r="G3726" s="348">
        <v>75</v>
      </c>
      <c r="H3726" s="348">
        <v>7425</v>
      </c>
      <c r="I3726" s="355">
        <v>2.5864861757974564E-2</v>
      </c>
      <c r="J3726" s="355">
        <v>3.4486482343966087E-4</v>
      </c>
      <c r="K3726" s="355">
        <v>0</v>
      </c>
      <c r="M3726" s="364"/>
      <c r="N3726" s="364"/>
    </row>
    <row r="3727" spans="2:14" s="358" customFormat="1" x14ac:dyDescent="0.2">
      <c r="B3727" s="305">
        <v>41425.354166666664</v>
      </c>
      <c r="C3727" s="117" t="s">
        <v>646</v>
      </c>
      <c r="D3727" s="117" t="s">
        <v>542</v>
      </c>
      <c r="E3727" s="116"/>
      <c r="F3727" s="348">
        <v>481</v>
      </c>
      <c r="G3727" s="348">
        <v>134</v>
      </c>
      <c r="H3727" s="348">
        <v>64454</v>
      </c>
      <c r="I3727" s="355">
        <v>0.22452441747454444</v>
      </c>
      <c r="J3727" s="355">
        <v>1.675555354287645E-3</v>
      </c>
      <c r="K3727" s="355">
        <v>0</v>
      </c>
      <c r="M3727" s="364"/>
      <c r="N3727" s="364"/>
    </row>
    <row r="3728" spans="2:14" s="358" customFormat="1" x14ac:dyDescent="0.2">
      <c r="B3728" s="305">
        <v>41425.368055555555</v>
      </c>
      <c r="C3728" s="117" t="s">
        <v>630</v>
      </c>
      <c r="D3728" s="117" t="s">
        <v>554</v>
      </c>
      <c r="E3728" s="116"/>
      <c r="F3728" s="348">
        <v>2</v>
      </c>
      <c r="G3728" s="348">
        <v>115</v>
      </c>
      <c r="H3728" s="348">
        <v>230</v>
      </c>
      <c r="I3728" s="355">
        <v>2.0014532290837262E-3</v>
      </c>
      <c r="J3728" s="355">
        <v>1.7403941122467181E-5</v>
      </c>
      <c r="K3728" s="355">
        <v>0</v>
      </c>
      <c r="M3728" s="364"/>
      <c r="N3728" s="364"/>
    </row>
    <row r="3729" spans="2:14" s="358" customFormat="1" x14ac:dyDescent="0.2">
      <c r="B3729" s="305">
        <v>41427.354166666664</v>
      </c>
      <c r="C3729" s="117" t="s">
        <v>746</v>
      </c>
      <c r="D3729" s="117" t="s">
        <v>542</v>
      </c>
      <c r="E3729" s="116"/>
      <c r="F3729" s="348">
        <v>209</v>
      </c>
      <c r="G3729" s="348">
        <v>252</v>
      </c>
      <c r="H3729" s="348">
        <v>52668</v>
      </c>
      <c r="I3729" s="355">
        <v>0.18346808606989956</v>
      </c>
      <c r="J3729" s="355">
        <v>7.2804796059483957E-4</v>
      </c>
      <c r="K3729" s="355">
        <v>0</v>
      </c>
      <c r="M3729" s="364"/>
      <c r="N3729" s="364"/>
    </row>
    <row r="3730" spans="2:14" s="358" customFormat="1" x14ac:dyDescent="0.2">
      <c r="B3730" s="305">
        <v>41423.336111111108</v>
      </c>
      <c r="C3730" s="117" t="s">
        <v>773</v>
      </c>
      <c r="D3730" s="117" t="s">
        <v>542</v>
      </c>
      <c r="E3730" s="116"/>
      <c r="F3730" s="348">
        <v>17</v>
      </c>
      <c r="G3730" s="348">
        <v>426</v>
      </c>
      <c r="H3730" s="348">
        <v>7242</v>
      </c>
      <c r="I3730" s="355">
        <v>2.5227384357070948E-2</v>
      </c>
      <c r="J3730" s="355">
        <v>5.9219212105800348E-5</v>
      </c>
      <c r="K3730" s="355">
        <v>0</v>
      </c>
      <c r="M3730" s="364"/>
      <c r="N3730" s="364"/>
    </row>
    <row r="3731" spans="2:14" s="358" customFormat="1" x14ac:dyDescent="0.2">
      <c r="B3731" s="305">
        <v>41429.370833333334</v>
      </c>
      <c r="C3731" s="117" t="s">
        <v>595</v>
      </c>
      <c r="D3731" s="117" t="s">
        <v>554</v>
      </c>
      <c r="E3731" s="116"/>
      <c r="F3731" s="348">
        <v>388</v>
      </c>
      <c r="G3731" s="348">
        <v>136</v>
      </c>
      <c r="H3731" s="348">
        <v>52768</v>
      </c>
      <c r="I3731" s="355">
        <v>0.45918558257517417</v>
      </c>
      <c r="J3731" s="355">
        <v>3.3763645777586337E-3</v>
      </c>
      <c r="K3731" s="355">
        <v>0</v>
      </c>
      <c r="M3731" s="364"/>
      <c r="N3731" s="364"/>
    </row>
    <row r="3732" spans="2:14" s="358" customFormat="1" x14ac:dyDescent="0.2">
      <c r="B3732" s="305">
        <v>41429.361111111109</v>
      </c>
      <c r="C3732" s="117" t="s">
        <v>808</v>
      </c>
      <c r="D3732" s="117" t="s">
        <v>542</v>
      </c>
      <c r="E3732" s="116"/>
      <c r="F3732" s="348">
        <v>79</v>
      </c>
      <c r="G3732" s="348">
        <v>265</v>
      </c>
      <c r="H3732" s="348">
        <v>20935</v>
      </c>
      <c r="I3732" s="355">
        <v>7.2926717966760604E-2</v>
      </c>
      <c r="J3732" s="355">
        <v>2.7519516213871928E-4</v>
      </c>
      <c r="K3732" s="355">
        <v>0</v>
      </c>
      <c r="M3732" s="364"/>
      <c r="N3732" s="364"/>
    </row>
    <row r="3733" spans="2:14" s="358" customFormat="1" x14ac:dyDescent="0.2">
      <c r="B3733" s="305">
        <v>41431.510416666664</v>
      </c>
      <c r="C3733" s="117" t="s">
        <v>697</v>
      </c>
      <c r="D3733" s="117" t="s">
        <v>551</v>
      </c>
      <c r="E3733" s="116"/>
      <c r="F3733" s="348">
        <v>9</v>
      </c>
      <c r="G3733" s="348">
        <v>105</v>
      </c>
      <c r="H3733" s="348">
        <v>945</v>
      </c>
      <c r="I3733" s="355">
        <v>3.6593370210673262E-3</v>
      </c>
      <c r="J3733" s="355">
        <v>3.4850828772069771E-5</v>
      </c>
      <c r="K3733" s="355">
        <v>0</v>
      </c>
      <c r="M3733" s="364"/>
      <c r="N3733" s="364"/>
    </row>
    <row r="3734" spans="2:14" s="358" customFormat="1" x14ac:dyDescent="0.2">
      <c r="B3734" s="305">
        <v>41432.393750000003</v>
      </c>
      <c r="C3734" s="117" t="s">
        <v>702</v>
      </c>
      <c r="D3734" s="117" t="s">
        <v>554</v>
      </c>
      <c r="E3734" s="116"/>
      <c r="F3734" s="348">
        <v>784</v>
      </c>
      <c r="G3734" s="348">
        <v>291</v>
      </c>
      <c r="H3734" s="348">
        <v>228144</v>
      </c>
      <c r="I3734" s="355">
        <v>1.9853023717220764</v>
      </c>
      <c r="J3734" s="355">
        <v>6.8223449200071357E-3</v>
      </c>
      <c r="K3734" s="355">
        <v>0</v>
      </c>
      <c r="M3734" s="364"/>
      <c r="N3734" s="364"/>
    </row>
    <row r="3735" spans="2:14" s="358" customFormat="1" x14ac:dyDescent="0.2">
      <c r="B3735" s="305">
        <v>41432.347222222219</v>
      </c>
      <c r="C3735" s="117" t="s">
        <v>820</v>
      </c>
      <c r="D3735" s="117" t="s">
        <v>554</v>
      </c>
      <c r="E3735" s="116"/>
      <c r="F3735" s="348">
        <v>59</v>
      </c>
      <c r="G3735" s="348">
        <v>385</v>
      </c>
      <c r="H3735" s="348">
        <v>22715</v>
      </c>
      <c r="I3735" s="355">
        <v>0.19766526129842102</v>
      </c>
      <c r="J3735" s="355">
        <v>5.1341626311278193E-4</v>
      </c>
      <c r="K3735" s="355">
        <v>0</v>
      </c>
      <c r="M3735" s="364"/>
      <c r="N3735" s="364"/>
    </row>
    <row r="3736" spans="2:14" s="358" customFormat="1" x14ac:dyDescent="0.2">
      <c r="B3736" s="305">
        <v>41432.818055555559</v>
      </c>
      <c r="C3736" s="117" t="s">
        <v>562</v>
      </c>
      <c r="D3736" s="117" t="s">
        <v>554</v>
      </c>
      <c r="E3736" s="116"/>
      <c r="F3736" s="348">
        <v>360</v>
      </c>
      <c r="G3736" s="348">
        <v>1</v>
      </c>
      <c r="H3736" s="348">
        <v>360</v>
      </c>
      <c r="I3736" s="355">
        <v>3.1327094020440929E-3</v>
      </c>
      <c r="J3736" s="355">
        <v>3.1327094020440929E-3</v>
      </c>
      <c r="K3736" s="355">
        <v>0</v>
      </c>
      <c r="M3736" s="364"/>
      <c r="N3736" s="364"/>
    </row>
    <row r="3737" spans="2:14" s="358" customFormat="1" x14ac:dyDescent="0.2">
      <c r="B3737" s="305">
        <v>41432.385416666664</v>
      </c>
      <c r="C3737" s="117" t="s">
        <v>697</v>
      </c>
      <c r="D3737" s="117" t="s">
        <v>551</v>
      </c>
      <c r="E3737" s="116"/>
      <c r="F3737" s="348">
        <v>21</v>
      </c>
      <c r="G3737" s="348">
        <v>225</v>
      </c>
      <c r="H3737" s="348">
        <v>4725</v>
      </c>
      <c r="I3737" s="355">
        <v>1.8296685105336628E-2</v>
      </c>
      <c r="J3737" s="355">
        <v>8.1318600468162805E-5</v>
      </c>
      <c r="K3737" s="355">
        <v>0</v>
      </c>
      <c r="M3737" s="364"/>
      <c r="N3737" s="364"/>
    </row>
    <row r="3738" spans="2:14" s="358" customFormat="1" x14ac:dyDescent="0.2">
      <c r="B3738" s="305">
        <v>41431.49722222222</v>
      </c>
      <c r="C3738" s="117" t="s">
        <v>589</v>
      </c>
      <c r="D3738" s="117" t="s">
        <v>554</v>
      </c>
      <c r="E3738" s="116"/>
      <c r="F3738" s="348">
        <v>99</v>
      </c>
      <c r="G3738" s="348">
        <v>84</v>
      </c>
      <c r="H3738" s="348">
        <v>8316</v>
      </c>
      <c r="I3738" s="355">
        <v>7.2365587187218541E-2</v>
      </c>
      <c r="J3738" s="355">
        <v>8.6149508556212552E-4</v>
      </c>
      <c r="K3738" s="355">
        <v>0</v>
      </c>
      <c r="M3738" s="364"/>
      <c r="N3738" s="364"/>
    </row>
    <row r="3739" spans="2:14" s="358" customFormat="1" x14ac:dyDescent="0.2">
      <c r="B3739" s="305">
        <v>41431.513888888891</v>
      </c>
      <c r="C3739" s="117" t="s">
        <v>744</v>
      </c>
      <c r="D3739" s="117" t="s">
        <v>554</v>
      </c>
      <c r="E3739" s="116"/>
      <c r="F3739" s="348">
        <v>2</v>
      </c>
      <c r="G3739" s="348">
        <v>145</v>
      </c>
      <c r="H3739" s="348">
        <v>290</v>
      </c>
      <c r="I3739" s="355">
        <v>2.5235714627577415E-3</v>
      </c>
      <c r="J3739" s="355">
        <v>1.7403941122467181E-5</v>
      </c>
      <c r="K3739" s="355">
        <v>0</v>
      </c>
      <c r="M3739" s="364"/>
      <c r="N3739" s="364"/>
    </row>
    <row r="3740" spans="2:14" s="358" customFormat="1" x14ac:dyDescent="0.2">
      <c r="B3740" s="305">
        <v>41431.416666666664</v>
      </c>
      <c r="C3740" s="117" t="s">
        <v>637</v>
      </c>
      <c r="D3740" s="117" t="s">
        <v>554</v>
      </c>
      <c r="E3740" s="116"/>
      <c r="F3740" s="348">
        <v>1</v>
      </c>
      <c r="G3740" s="348">
        <v>35</v>
      </c>
      <c r="H3740" s="348">
        <v>35</v>
      </c>
      <c r="I3740" s="355">
        <v>3.0456896964317572E-4</v>
      </c>
      <c r="J3740" s="355">
        <v>8.7019705612335906E-6</v>
      </c>
      <c r="K3740" s="355">
        <v>0</v>
      </c>
      <c r="M3740" s="364"/>
      <c r="N3740" s="364"/>
    </row>
    <row r="3741" spans="2:14" s="358" customFormat="1" x14ac:dyDescent="0.2">
      <c r="B3741" s="305">
        <v>41432.371527777781</v>
      </c>
      <c r="C3741" s="117" t="s">
        <v>637</v>
      </c>
      <c r="D3741" s="117" t="s">
        <v>554</v>
      </c>
      <c r="E3741" s="116"/>
      <c r="F3741" s="348">
        <v>1</v>
      </c>
      <c r="G3741" s="348">
        <v>145</v>
      </c>
      <c r="H3741" s="348">
        <v>145</v>
      </c>
      <c r="I3741" s="355">
        <v>1.2617857313788707E-3</v>
      </c>
      <c r="J3741" s="355">
        <v>8.7019705612335906E-6</v>
      </c>
      <c r="K3741" s="355">
        <v>0</v>
      </c>
      <c r="M3741" s="364"/>
      <c r="N3741" s="364"/>
    </row>
    <row r="3742" spans="2:14" s="358" customFormat="1" x14ac:dyDescent="0.2">
      <c r="B3742" s="305">
        <v>41432.375</v>
      </c>
      <c r="C3742" s="117" t="s">
        <v>637</v>
      </c>
      <c r="D3742" s="117" t="s">
        <v>554</v>
      </c>
      <c r="E3742" s="116"/>
      <c r="F3742" s="348">
        <v>16</v>
      </c>
      <c r="G3742" s="348">
        <v>215</v>
      </c>
      <c r="H3742" s="348">
        <v>3440</v>
      </c>
      <c r="I3742" s="355">
        <v>2.9934778730643555E-2</v>
      </c>
      <c r="J3742" s="355">
        <v>1.3923152897973745E-4</v>
      </c>
      <c r="K3742" s="355">
        <v>0</v>
      </c>
      <c r="M3742" s="364"/>
      <c r="N3742" s="364"/>
    </row>
    <row r="3743" spans="2:14" s="358" customFormat="1" x14ac:dyDescent="0.2">
      <c r="B3743" s="305">
        <v>41432.354166666664</v>
      </c>
      <c r="C3743" s="117" t="s">
        <v>611</v>
      </c>
      <c r="D3743" s="117" t="s">
        <v>551</v>
      </c>
      <c r="E3743" s="116"/>
      <c r="F3743" s="348">
        <v>219</v>
      </c>
      <c r="G3743" s="348">
        <v>390</v>
      </c>
      <c r="H3743" s="348">
        <v>85410</v>
      </c>
      <c r="I3743" s="355">
        <v>0.33073436504694215</v>
      </c>
      <c r="J3743" s="355">
        <v>8.480368334536978E-4</v>
      </c>
      <c r="K3743" s="355">
        <v>0</v>
      </c>
      <c r="M3743" s="364"/>
      <c r="N3743" s="364"/>
    </row>
    <row r="3744" spans="2:14" s="358" customFormat="1" x14ac:dyDescent="0.2">
      <c r="B3744" s="305">
        <v>41432.354166666664</v>
      </c>
      <c r="C3744" s="117" t="s">
        <v>638</v>
      </c>
      <c r="D3744" s="117" t="s">
        <v>554</v>
      </c>
      <c r="E3744" s="116"/>
      <c r="F3744" s="348">
        <v>323</v>
      </c>
      <c r="G3744" s="348">
        <v>280</v>
      </c>
      <c r="H3744" s="348">
        <v>90440</v>
      </c>
      <c r="I3744" s="355">
        <v>0.78700621755796596</v>
      </c>
      <c r="J3744" s="355">
        <v>2.8107364912784501E-3</v>
      </c>
      <c r="K3744" s="355">
        <v>0</v>
      </c>
      <c r="M3744" s="364"/>
      <c r="N3744" s="364"/>
    </row>
    <row r="3745" spans="2:14" s="358" customFormat="1" x14ac:dyDescent="0.2">
      <c r="B3745" s="305">
        <v>41432.40625</v>
      </c>
      <c r="C3745" s="117" t="s">
        <v>706</v>
      </c>
      <c r="D3745" s="117" t="s">
        <v>551</v>
      </c>
      <c r="E3745" s="116"/>
      <c r="F3745" s="348">
        <v>28</v>
      </c>
      <c r="G3745" s="348">
        <v>315</v>
      </c>
      <c r="H3745" s="348">
        <v>8820</v>
      </c>
      <c r="I3745" s="355">
        <v>3.4153812196628379E-2</v>
      </c>
      <c r="J3745" s="355">
        <v>1.0842480062421706E-4</v>
      </c>
      <c r="K3745" s="355">
        <v>0</v>
      </c>
      <c r="M3745" s="364"/>
      <c r="N3745" s="364"/>
    </row>
    <row r="3746" spans="2:14" s="358" customFormat="1" x14ac:dyDescent="0.2">
      <c r="B3746" s="305">
        <v>41432.430555555555</v>
      </c>
      <c r="C3746" s="117" t="s">
        <v>683</v>
      </c>
      <c r="D3746" s="117" t="s">
        <v>554</v>
      </c>
      <c r="E3746" s="116"/>
      <c r="F3746" s="348">
        <v>2</v>
      </c>
      <c r="G3746" s="348">
        <v>59</v>
      </c>
      <c r="H3746" s="348">
        <v>118</v>
      </c>
      <c r="I3746" s="355">
        <v>1.0268325262255639E-3</v>
      </c>
      <c r="J3746" s="355">
        <v>1.7403941122467181E-5</v>
      </c>
      <c r="K3746" s="355">
        <v>0</v>
      </c>
      <c r="M3746" s="364"/>
      <c r="N3746" s="364"/>
    </row>
    <row r="3747" spans="2:14" s="358" customFormat="1" x14ac:dyDescent="0.2">
      <c r="B3747" s="305">
        <v>41428.375</v>
      </c>
      <c r="C3747" s="117" t="s">
        <v>658</v>
      </c>
      <c r="D3747" s="117" t="s">
        <v>551</v>
      </c>
      <c r="E3747" s="116"/>
      <c r="F3747" s="348">
        <v>2</v>
      </c>
      <c r="G3747" s="348">
        <v>83</v>
      </c>
      <c r="H3747" s="348">
        <v>166</v>
      </c>
      <c r="I3747" s="355">
        <v>6.4280417512928691E-4</v>
      </c>
      <c r="J3747" s="355">
        <v>7.7446286160155041E-6</v>
      </c>
      <c r="K3747" s="355">
        <v>0</v>
      </c>
      <c r="M3747" s="364"/>
      <c r="N3747" s="364"/>
    </row>
    <row r="3748" spans="2:14" s="358" customFormat="1" x14ac:dyDescent="0.2">
      <c r="B3748" s="305">
        <v>41429.400694444441</v>
      </c>
      <c r="C3748" s="117" t="s">
        <v>747</v>
      </c>
      <c r="D3748" s="117" t="s">
        <v>554</v>
      </c>
      <c r="E3748" s="116"/>
      <c r="F3748" s="348">
        <v>15</v>
      </c>
      <c r="G3748" s="348">
        <v>256</v>
      </c>
      <c r="H3748" s="348">
        <v>3840</v>
      </c>
      <c r="I3748" s="355">
        <v>3.3415566955136991E-2</v>
      </c>
      <c r="J3748" s="355">
        <v>1.3052955841850387E-4</v>
      </c>
      <c r="K3748" s="355">
        <v>0</v>
      </c>
      <c r="M3748" s="364"/>
      <c r="N3748" s="364"/>
    </row>
    <row r="3749" spans="2:14" s="358" customFormat="1" x14ac:dyDescent="0.2">
      <c r="B3749" s="305">
        <v>41430.463194444441</v>
      </c>
      <c r="C3749" s="117" t="s">
        <v>653</v>
      </c>
      <c r="D3749" s="117" t="s">
        <v>554</v>
      </c>
      <c r="E3749" s="116"/>
      <c r="F3749" s="348">
        <v>38</v>
      </c>
      <c r="G3749" s="348">
        <v>68</v>
      </c>
      <c r="H3749" s="348">
        <v>2584</v>
      </c>
      <c r="I3749" s="355">
        <v>2.2485891930227601E-2</v>
      </c>
      <c r="J3749" s="355">
        <v>3.3067488132687648E-4</v>
      </c>
      <c r="K3749" s="355">
        <v>0</v>
      </c>
      <c r="M3749" s="364"/>
      <c r="N3749" s="364"/>
    </row>
    <row r="3750" spans="2:14" s="358" customFormat="1" x14ac:dyDescent="0.2">
      <c r="B3750" s="305">
        <v>41425.394444444442</v>
      </c>
      <c r="C3750" s="117" t="s">
        <v>834</v>
      </c>
      <c r="D3750" s="117" t="s">
        <v>542</v>
      </c>
      <c r="E3750" s="116"/>
      <c r="F3750" s="348">
        <v>457</v>
      </c>
      <c r="G3750" s="348">
        <v>204</v>
      </c>
      <c r="H3750" s="348">
        <v>93228</v>
      </c>
      <c r="I3750" s="355">
        <v>0.32475815918820911</v>
      </c>
      <c r="J3750" s="355">
        <v>1.5919517607265153E-3</v>
      </c>
      <c r="K3750" s="355">
        <v>0</v>
      </c>
      <c r="M3750" s="364"/>
      <c r="N3750" s="364"/>
    </row>
    <row r="3751" spans="2:14" s="358" customFormat="1" x14ac:dyDescent="0.2">
      <c r="B3751" s="305">
        <v>41431.385416666664</v>
      </c>
      <c r="C3751" s="117" t="s">
        <v>625</v>
      </c>
      <c r="D3751" s="117" t="s">
        <v>551</v>
      </c>
      <c r="E3751" s="116"/>
      <c r="F3751" s="348">
        <v>1</v>
      </c>
      <c r="G3751" s="348">
        <v>190</v>
      </c>
      <c r="H3751" s="348">
        <v>190</v>
      </c>
      <c r="I3751" s="355">
        <v>7.3573971852147291E-4</v>
      </c>
      <c r="J3751" s="355">
        <v>3.872314308007752E-6</v>
      </c>
      <c r="K3751" s="355">
        <v>0</v>
      </c>
      <c r="M3751" s="364"/>
      <c r="N3751" s="364"/>
    </row>
    <row r="3752" spans="2:14" s="358" customFormat="1" x14ac:dyDescent="0.2">
      <c r="B3752" s="305">
        <v>41422.553472222222</v>
      </c>
      <c r="C3752" s="117" t="s">
        <v>563</v>
      </c>
      <c r="D3752" s="117" t="s">
        <v>551</v>
      </c>
      <c r="E3752" s="116"/>
      <c r="F3752" s="348">
        <v>3</v>
      </c>
      <c r="G3752" s="348">
        <v>23</v>
      </c>
      <c r="H3752" s="348">
        <v>69</v>
      </c>
      <c r="I3752" s="355">
        <v>2.6718968725253492E-4</v>
      </c>
      <c r="J3752" s="355">
        <v>1.1616942924023257E-5</v>
      </c>
      <c r="K3752" s="355">
        <v>0</v>
      </c>
      <c r="M3752" s="364"/>
      <c r="N3752" s="364"/>
    </row>
    <row r="3753" spans="2:14" s="358" customFormat="1" x14ac:dyDescent="0.2">
      <c r="B3753" s="305">
        <v>41424.440972222219</v>
      </c>
      <c r="C3753" s="117" t="s">
        <v>682</v>
      </c>
      <c r="D3753" s="117" t="s">
        <v>551</v>
      </c>
      <c r="E3753" s="116"/>
      <c r="F3753" s="348">
        <v>1</v>
      </c>
      <c r="G3753" s="348">
        <v>40</v>
      </c>
      <c r="H3753" s="348">
        <v>40</v>
      </c>
      <c r="I3753" s="355">
        <v>1.548925723203101E-4</v>
      </c>
      <c r="J3753" s="355">
        <v>3.872314308007752E-6</v>
      </c>
      <c r="K3753" s="355">
        <v>0</v>
      </c>
      <c r="M3753" s="364"/>
      <c r="N3753" s="364"/>
    </row>
    <row r="3754" spans="2:14" s="358" customFormat="1" x14ac:dyDescent="0.2">
      <c r="B3754" s="305">
        <v>41425.5</v>
      </c>
      <c r="C3754" s="117" t="s">
        <v>630</v>
      </c>
      <c r="D3754" s="117" t="s">
        <v>554</v>
      </c>
      <c r="E3754" s="116"/>
      <c r="F3754" s="348">
        <v>7</v>
      </c>
      <c r="G3754" s="348">
        <v>140</v>
      </c>
      <c r="H3754" s="348">
        <v>980</v>
      </c>
      <c r="I3754" s="355">
        <v>8.5279311500089192E-3</v>
      </c>
      <c r="J3754" s="355">
        <v>6.0913793928635139E-5</v>
      </c>
      <c r="K3754" s="355">
        <v>0</v>
      </c>
      <c r="M3754" s="364"/>
      <c r="N3754" s="364"/>
    </row>
    <row r="3755" spans="2:14" s="358" customFormat="1" x14ac:dyDescent="0.2">
      <c r="B3755" s="305">
        <v>41431.427083333336</v>
      </c>
      <c r="C3755" s="117" t="s">
        <v>686</v>
      </c>
      <c r="D3755" s="117" t="s">
        <v>551</v>
      </c>
      <c r="E3755" s="116"/>
      <c r="F3755" s="348">
        <v>4</v>
      </c>
      <c r="G3755" s="348">
        <v>200</v>
      </c>
      <c r="H3755" s="348">
        <v>800</v>
      </c>
      <c r="I3755" s="355">
        <v>3.0978514464062019E-3</v>
      </c>
      <c r="J3755" s="355">
        <v>1.5489257232031008E-5</v>
      </c>
      <c r="K3755" s="355">
        <v>0</v>
      </c>
      <c r="M3755" s="364"/>
      <c r="N3755" s="364"/>
    </row>
    <row r="3756" spans="2:14" s="358" customFormat="1" x14ac:dyDescent="0.2">
      <c r="B3756" s="305">
        <v>41431.402777777781</v>
      </c>
      <c r="C3756" s="117" t="s">
        <v>628</v>
      </c>
      <c r="D3756" s="117" t="s">
        <v>554</v>
      </c>
      <c r="E3756" s="116"/>
      <c r="F3756" s="348">
        <v>2</v>
      </c>
      <c r="G3756" s="348">
        <v>180</v>
      </c>
      <c r="H3756" s="348">
        <v>360</v>
      </c>
      <c r="I3756" s="355">
        <v>3.1327094020440929E-3</v>
      </c>
      <c r="J3756" s="355">
        <v>1.7403941122467181E-5</v>
      </c>
      <c r="K3756" s="355">
        <v>0</v>
      </c>
      <c r="M3756" s="364"/>
      <c r="N3756" s="364"/>
    </row>
    <row r="3757" spans="2:14" s="358" customFormat="1" x14ac:dyDescent="0.2">
      <c r="B3757" s="305">
        <v>41428.409722222219</v>
      </c>
      <c r="C3757" s="117" t="s">
        <v>789</v>
      </c>
      <c r="D3757" s="117" t="s">
        <v>542</v>
      </c>
      <c r="E3757" s="116"/>
      <c r="F3757" s="348">
        <v>112</v>
      </c>
      <c r="G3757" s="348">
        <v>238.55357142857142</v>
      </c>
      <c r="H3757" s="348">
        <v>26718</v>
      </c>
      <c r="I3757" s="355">
        <v>9.307170053192787E-2</v>
      </c>
      <c r="J3757" s="355">
        <v>3.9015010328527288E-4</v>
      </c>
      <c r="K3757" s="355">
        <v>0</v>
      </c>
      <c r="M3757" s="364"/>
      <c r="N3757" s="364"/>
    </row>
    <row r="3758" spans="2:14" s="358" customFormat="1" x14ac:dyDescent="0.2">
      <c r="B3758" s="305">
        <v>41429.402777777781</v>
      </c>
      <c r="C3758" s="117" t="s">
        <v>608</v>
      </c>
      <c r="D3758" s="117" t="s">
        <v>554</v>
      </c>
      <c r="E3758" s="116"/>
      <c r="F3758" s="348">
        <v>96</v>
      </c>
      <c r="G3758" s="348">
        <v>340</v>
      </c>
      <c r="H3758" s="348">
        <v>32640</v>
      </c>
      <c r="I3758" s="355">
        <v>0.28403231911866444</v>
      </c>
      <c r="J3758" s="355">
        <v>8.3538917387842475E-4</v>
      </c>
      <c r="K3758" s="355">
        <v>0</v>
      </c>
      <c r="M3758" s="364"/>
      <c r="N3758" s="364"/>
    </row>
    <row r="3759" spans="2:14" s="358" customFormat="1" x14ac:dyDescent="0.2">
      <c r="B3759" s="305">
        <v>41431.356249999997</v>
      </c>
      <c r="C3759" s="117" t="s">
        <v>689</v>
      </c>
      <c r="D3759" s="117" t="s">
        <v>554</v>
      </c>
      <c r="E3759" s="116"/>
      <c r="F3759" s="348">
        <v>36</v>
      </c>
      <c r="G3759" s="348">
        <v>368</v>
      </c>
      <c r="H3759" s="348">
        <v>13248</v>
      </c>
      <c r="I3759" s="355">
        <v>0.11528370599522261</v>
      </c>
      <c r="J3759" s="355">
        <v>3.1327094020440927E-4</v>
      </c>
      <c r="K3759" s="355">
        <v>0</v>
      </c>
      <c r="M3759" s="364"/>
      <c r="N3759" s="364"/>
    </row>
    <row r="3760" spans="2:14" s="358" customFormat="1" x14ac:dyDescent="0.2">
      <c r="B3760" s="305">
        <v>41427.333333333336</v>
      </c>
      <c r="C3760" s="117" t="s">
        <v>606</v>
      </c>
      <c r="D3760" s="117" t="s">
        <v>554</v>
      </c>
      <c r="E3760" s="116"/>
      <c r="F3760" s="348">
        <v>237</v>
      </c>
      <c r="G3760" s="348">
        <v>224</v>
      </c>
      <c r="H3760" s="348">
        <v>53088</v>
      </c>
      <c r="I3760" s="355">
        <v>0.46197021315476888</v>
      </c>
      <c r="J3760" s="355">
        <v>2.062367023012361E-3</v>
      </c>
      <c r="K3760" s="355">
        <v>0</v>
      </c>
      <c r="M3760" s="364"/>
      <c r="N3760" s="364"/>
    </row>
    <row r="3761" spans="2:14" s="358" customFormat="1" x14ac:dyDescent="0.2">
      <c r="B3761" s="305">
        <v>41432.46875</v>
      </c>
      <c r="C3761" s="117" t="s">
        <v>628</v>
      </c>
      <c r="D3761" s="117" t="s">
        <v>554</v>
      </c>
      <c r="E3761" s="116"/>
      <c r="F3761" s="348">
        <v>3</v>
      </c>
      <c r="G3761" s="348">
        <v>65</v>
      </c>
      <c r="H3761" s="348">
        <v>195</v>
      </c>
      <c r="I3761" s="355">
        <v>1.6968842594405503E-3</v>
      </c>
      <c r="J3761" s="355">
        <v>2.6105911683700774E-5</v>
      </c>
      <c r="K3761" s="355">
        <v>0</v>
      </c>
      <c r="M3761" s="364"/>
      <c r="N3761" s="364"/>
    </row>
    <row r="3762" spans="2:14" s="358" customFormat="1" x14ac:dyDescent="0.2">
      <c r="B3762" s="305">
        <v>41429.40625</v>
      </c>
      <c r="C3762" s="117" t="s">
        <v>564</v>
      </c>
      <c r="D3762" s="117" t="s">
        <v>554</v>
      </c>
      <c r="E3762" s="116"/>
      <c r="F3762" s="348">
        <v>2</v>
      </c>
      <c r="G3762" s="348">
        <v>115</v>
      </c>
      <c r="H3762" s="348">
        <v>230</v>
      </c>
      <c r="I3762" s="355">
        <v>2.0014532290837262E-3</v>
      </c>
      <c r="J3762" s="355">
        <v>1.7403941122467181E-5</v>
      </c>
      <c r="K3762" s="355">
        <v>0</v>
      </c>
      <c r="M3762" s="364"/>
      <c r="N3762" s="364"/>
    </row>
    <row r="3763" spans="2:14" s="358" customFormat="1" x14ac:dyDescent="0.2">
      <c r="B3763" s="305">
        <v>41427.416666666664</v>
      </c>
      <c r="C3763" s="117" t="s">
        <v>586</v>
      </c>
      <c r="D3763" s="117" t="s">
        <v>554</v>
      </c>
      <c r="E3763" s="116"/>
      <c r="F3763" s="348">
        <v>37</v>
      </c>
      <c r="G3763" s="348">
        <v>91.621621621621628</v>
      </c>
      <c r="H3763" s="348">
        <v>3390</v>
      </c>
      <c r="I3763" s="355">
        <v>2.9499680202581875E-2</v>
      </c>
      <c r="J3763" s="355">
        <v>3.2197291076564288E-4</v>
      </c>
      <c r="K3763" s="355">
        <v>0</v>
      </c>
      <c r="M3763" s="364"/>
      <c r="N3763" s="364"/>
    </row>
    <row r="3764" spans="2:14" s="358" customFormat="1" x14ac:dyDescent="0.2">
      <c r="B3764" s="305">
        <v>41429.565972222219</v>
      </c>
      <c r="C3764" s="117" t="s">
        <v>587</v>
      </c>
      <c r="D3764" s="117" t="s">
        <v>554</v>
      </c>
      <c r="E3764" s="116"/>
      <c r="F3764" s="348">
        <v>9</v>
      </c>
      <c r="G3764" s="348">
        <v>55</v>
      </c>
      <c r="H3764" s="348">
        <v>495</v>
      </c>
      <c r="I3764" s="355">
        <v>4.3074754278106279E-3</v>
      </c>
      <c r="J3764" s="355">
        <v>7.8317735051102317E-5</v>
      </c>
      <c r="K3764" s="355">
        <v>0</v>
      </c>
      <c r="M3764" s="364"/>
      <c r="N3764" s="364"/>
    </row>
    <row r="3765" spans="2:14" s="358" customFormat="1" x14ac:dyDescent="0.2">
      <c r="B3765" s="305">
        <v>41430.545138888891</v>
      </c>
      <c r="C3765" s="117" t="s">
        <v>587</v>
      </c>
      <c r="D3765" s="117" t="s">
        <v>554</v>
      </c>
      <c r="E3765" s="116"/>
      <c r="F3765" s="348">
        <v>1</v>
      </c>
      <c r="G3765" s="348">
        <v>65</v>
      </c>
      <c r="H3765" s="348">
        <v>65</v>
      </c>
      <c r="I3765" s="355">
        <v>5.6562808648018346E-4</v>
      </c>
      <c r="J3765" s="355">
        <v>8.7019705612335906E-6</v>
      </c>
      <c r="K3765" s="355">
        <v>0</v>
      </c>
      <c r="M3765" s="364"/>
      <c r="N3765" s="364"/>
    </row>
    <row r="3766" spans="2:14" s="358" customFormat="1" x14ac:dyDescent="0.2">
      <c r="B3766" s="305">
        <v>41427.520833333336</v>
      </c>
      <c r="C3766" s="117" t="s">
        <v>620</v>
      </c>
      <c r="D3766" s="117" t="s">
        <v>542</v>
      </c>
      <c r="E3766" s="116"/>
      <c r="F3766" s="348">
        <v>4</v>
      </c>
      <c r="G3766" s="348">
        <v>86</v>
      </c>
      <c r="H3766" s="348">
        <v>344</v>
      </c>
      <c r="I3766" s="355">
        <v>1.1983181743761952E-3</v>
      </c>
      <c r="J3766" s="355">
        <v>1.3933932260188318E-5</v>
      </c>
      <c r="K3766" s="355">
        <v>0</v>
      </c>
      <c r="M3766" s="364"/>
      <c r="N3766" s="364"/>
    </row>
    <row r="3767" spans="2:14" s="358" customFormat="1" x14ac:dyDescent="0.2">
      <c r="B3767" s="305">
        <v>41430.375</v>
      </c>
      <c r="C3767" s="117" t="s">
        <v>737</v>
      </c>
      <c r="D3767" s="117" t="s">
        <v>542</v>
      </c>
      <c r="E3767" s="116"/>
      <c r="F3767" s="348">
        <v>3</v>
      </c>
      <c r="G3767" s="348">
        <v>200</v>
      </c>
      <c r="H3767" s="348">
        <v>600</v>
      </c>
      <c r="I3767" s="355">
        <v>2.0900898390282478E-3</v>
      </c>
      <c r="J3767" s="355">
        <v>1.0450449195141237E-5</v>
      </c>
      <c r="K3767" s="355">
        <v>0</v>
      </c>
      <c r="M3767" s="364"/>
      <c r="N3767" s="364"/>
    </row>
    <row r="3768" spans="2:14" s="358" customFormat="1" x14ac:dyDescent="0.2">
      <c r="B3768" s="305">
        <v>41432.486111111109</v>
      </c>
      <c r="C3768" s="117" t="s">
        <v>628</v>
      </c>
      <c r="D3768" s="117" t="s">
        <v>554</v>
      </c>
      <c r="E3768" s="116"/>
      <c r="F3768" s="348">
        <v>14</v>
      </c>
      <c r="G3768" s="348">
        <v>84</v>
      </c>
      <c r="H3768" s="348">
        <v>1176</v>
      </c>
      <c r="I3768" s="355">
        <v>1.0233517380010703E-2</v>
      </c>
      <c r="J3768" s="355">
        <v>1.2182758785727028E-4</v>
      </c>
      <c r="K3768" s="355">
        <v>0</v>
      </c>
      <c r="M3768" s="364"/>
      <c r="N3768" s="364"/>
    </row>
    <row r="3769" spans="2:14" s="358" customFormat="1" x14ac:dyDescent="0.2">
      <c r="B3769" s="305">
        <v>41425.420138888891</v>
      </c>
      <c r="C3769" s="117" t="s">
        <v>608</v>
      </c>
      <c r="D3769" s="117" t="s">
        <v>554</v>
      </c>
      <c r="E3769" s="116"/>
      <c r="F3769" s="348">
        <v>2</v>
      </c>
      <c r="G3769" s="348">
        <v>185</v>
      </c>
      <c r="H3769" s="348">
        <v>370</v>
      </c>
      <c r="I3769" s="355">
        <v>3.2197291076564286E-3</v>
      </c>
      <c r="J3769" s="355">
        <v>1.7403941122467181E-5</v>
      </c>
      <c r="K3769" s="355">
        <v>0</v>
      </c>
      <c r="M3769" s="364"/>
      <c r="N3769" s="364"/>
    </row>
    <row r="3770" spans="2:14" s="358" customFormat="1" x14ac:dyDescent="0.2">
      <c r="B3770" s="305">
        <v>41429.409722222219</v>
      </c>
      <c r="C3770" s="117" t="s">
        <v>620</v>
      </c>
      <c r="D3770" s="117" t="s">
        <v>542</v>
      </c>
      <c r="E3770" s="116"/>
      <c r="F3770" s="348">
        <v>93</v>
      </c>
      <c r="G3770" s="348">
        <v>230</v>
      </c>
      <c r="H3770" s="348">
        <v>21390</v>
      </c>
      <c r="I3770" s="355">
        <v>7.4511702761357032E-2</v>
      </c>
      <c r="J3770" s="355">
        <v>3.2396392504937838E-4</v>
      </c>
      <c r="K3770" s="355">
        <v>0</v>
      </c>
      <c r="M3770" s="364"/>
      <c r="N3770" s="364"/>
    </row>
    <row r="3771" spans="2:14" s="358" customFormat="1" x14ac:dyDescent="0.2">
      <c r="B3771" s="305">
        <v>41423.5</v>
      </c>
      <c r="C3771" s="117" t="s">
        <v>726</v>
      </c>
      <c r="D3771" s="117" t="s">
        <v>554</v>
      </c>
      <c r="E3771" s="116"/>
      <c r="F3771" s="348">
        <v>10</v>
      </c>
      <c r="G3771" s="348">
        <v>35</v>
      </c>
      <c r="H3771" s="348">
        <v>350</v>
      </c>
      <c r="I3771" s="355">
        <v>3.0456896964317572E-3</v>
      </c>
      <c r="J3771" s="355">
        <v>8.701970561233591E-5</v>
      </c>
      <c r="K3771" s="355">
        <v>0</v>
      </c>
      <c r="M3771" s="364"/>
      <c r="N3771" s="364"/>
    </row>
    <row r="3772" spans="2:14" s="358" customFormat="1" x14ac:dyDescent="0.2">
      <c r="B3772" s="305">
        <v>41427.354166666664</v>
      </c>
      <c r="C3772" s="117" t="s">
        <v>769</v>
      </c>
      <c r="D3772" s="117" t="s">
        <v>542</v>
      </c>
      <c r="E3772" s="116"/>
      <c r="F3772" s="348">
        <v>78</v>
      </c>
      <c r="G3772" s="348">
        <v>250</v>
      </c>
      <c r="H3772" s="348">
        <v>19500</v>
      </c>
      <c r="I3772" s="355">
        <v>6.7927919768418041E-2</v>
      </c>
      <c r="J3772" s="355">
        <v>2.7171167907367219E-4</v>
      </c>
      <c r="K3772" s="355">
        <v>0</v>
      </c>
      <c r="M3772" s="364"/>
      <c r="N3772" s="364"/>
    </row>
    <row r="3773" spans="2:14" s="358" customFormat="1" x14ac:dyDescent="0.2">
      <c r="B3773" s="305">
        <v>41423.583333333336</v>
      </c>
      <c r="C3773" s="117" t="s">
        <v>726</v>
      </c>
      <c r="D3773" s="117" t="s">
        <v>554</v>
      </c>
      <c r="E3773" s="116"/>
      <c r="F3773" s="348">
        <v>11</v>
      </c>
      <c r="G3773" s="348">
        <v>46</v>
      </c>
      <c r="H3773" s="348">
        <v>506</v>
      </c>
      <c r="I3773" s="355">
        <v>4.4031971039841973E-3</v>
      </c>
      <c r="J3773" s="355">
        <v>9.5721676173569502E-5</v>
      </c>
      <c r="K3773" s="355">
        <v>0</v>
      </c>
      <c r="M3773" s="364"/>
      <c r="N3773" s="364"/>
    </row>
    <row r="3774" spans="2:14" s="358" customFormat="1" x14ac:dyDescent="0.2">
      <c r="B3774" s="305">
        <v>41430.354166666664</v>
      </c>
      <c r="C3774" s="117" t="s">
        <v>630</v>
      </c>
      <c r="D3774" s="117" t="s">
        <v>554</v>
      </c>
      <c r="E3774" s="116"/>
      <c r="F3774" s="348">
        <v>1</v>
      </c>
      <c r="G3774" s="348">
        <v>135</v>
      </c>
      <c r="H3774" s="348">
        <v>135</v>
      </c>
      <c r="I3774" s="355">
        <v>1.1747660257665348E-3</v>
      </c>
      <c r="J3774" s="355">
        <v>8.7019705612335906E-6</v>
      </c>
      <c r="K3774" s="355">
        <v>0</v>
      </c>
      <c r="M3774" s="364"/>
      <c r="N3774" s="364"/>
    </row>
    <row r="3775" spans="2:14" s="358" customFormat="1" x14ac:dyDescent="0.2">
      <c r="B3775" s="305">
        <v>41424.515277777777</v>
      </c>
      <c r="C3775" s="117" t="s">
        <v>726</v>
      </c>
      <c r="D3775" s="117" t="s">
        <v>554</v>
      </c>
      <c r="E3775" s="116"/>
      <c r="F3775" s="348">
        <v>25</v>
      </c>
      <c r="G3775" s="348">
        <v>45</v>
      </c>
      <c r="H3775" s="348">
        <v>1125</v>
      </c>
      <c r="I3775" s="355">
        <v>9.7897168813877895E-3</v>
      </c>
      <c r="J3775" s="355">
        <v>2.1754926403083979E-4</v>
      </c>
      <c r="K3775" s="355">
        <v>0</v>
      </c>
      <c r="M3775" s="364"/>
      <c r="N3775" s="364"/>
    </row>
    <row r="3776" spans="2:14" s="358" customFormat="1" x14ac:dyDescent="0.2">
      <c r="B3776" s="305">
        <v>41424.598611111112</v>
      </c>
      <c r="C3776" s="117" t="s">
        <v>726</v>
      </c>
      <c r="D3776" s="117" t="s">
        <v>554</v>
      </c>
      <c r="E3776" s="116"/>
      <c r="F3776" s="348">
        <v>11</v>
      </c>
      <c r="G3776" s="348">
        <v>50</v>
      </c>
      <c r="H3776" s="348">
        <v>550</v>
      </c>
      <c r="I3776" s="355">
        <v>4.7860838086784749E-3</v>
      </c>
      <c r="J3776" s="355">
        <v>9.5721676173569502E-5</v>
      </c>
      <c r="K3776" s="355">
        <v>0</v>
      </c>
      <c r="M3776" s="364"/>
      <c r="N3776" s="364"/>
    </row>
    <row r="3777" spans="2:14" s="358" customFormat="1" x14ac:dyDescent="0.2">
      <c r="B3777" s="305">
        <v>41430.438194444447</v>
      </c>
      <c r="C3777" s="117" t="s">
        <v>840</v>
      </c>
      <c r="D3777" s="117" t="s">
        <v>542</v>
      </c>
      <c r="E3777" s="116"/>
      <c r="F3777" s="348">
        <v>1</v>
      </c>
      <c r="G3777" s="348">
        <v>104</v>
      </c>
      <c r="H3777" s="348">
        <v>104</v>
      </c>
      <c r="I3777" s="355">
        <v>3.6228223876489627E-4</v>
      </c>
      <c r="J3777" s="355">
        <v>3.4834830650470794E-6</v>
      </c>
      <c r="K3777" s="355">
        <v>0</v>
      </c>
      <c r="M3777" s="364"/>
      <c r="N3777" s="364"/>
    </row>
    <row r="3778" spans="2:14" s="358" customFormat="1" x14ac:dyDescent="0.2">
      <c r="B3778" s="305">
        <v>41431.379166666666</v>
      </c>
      <c r="C3778" s="117" t="s">
        <v>687</v>
      </c>
      <c r="D3778" s="117" t="s">
        <v>554</v>
      </c>
      <c r="E3778" s="116"/>
      <c r="F3778" s="348">
        <v>67</v>
      </c>
      <c r="G3778" s="348">
        <v>414</v>
      </c>
      <c r="H3778" s="348">
        <v>27738</v>
      </c>
      <c r="I3778" s="355">
        <v>0.24137525942749735</v>
      </c>
      <c r="J3778" s="355">
        <v>5.8303202760265067E-4</v>
      </c>
      <c r="K3778" s="355">
        <v>0</v>
      </c>
      <c r="M3778" s="364"/>
      <c r="N3778" s="364"/>
    </row>
    <row r="3779" spans="2:14" s="358" customFormat="1" x14ac:dyDescent="0.2">
      <c r="B3779" s="305">
        <v>41430.392361111109</v>
      </c>
      <c r="C3779" s="117" t="s">
        <v>634</v>
      </c>
      <c r="D3779" s="117" t="s">
        <v>542</v>
      </c>
      <c r="E3779" s="116"/>
      <c r="F3779" s="348">
        <v>16</v>
      </c>
      <c r="G3779" s="348">
        <v>384</v>
      </c>
      <c r="H3779" s="348">
        <v>6144</v>
      </c>
      <c r="I3779" s="355">
        <v>2.1402519951649254E-2</v>
      </c>
      <c r="J3779" s="355">
        <v>5.5735729040753271E-5</v>
      </c>
      <c r="K3779" s="355">
        <v>0</v>
      </c>
      <c r="M3779" s="364"/>
      <c r="N3779" s="364"/>
    </row>
    <row r="3780" spans="2:14" s="358" customFormat="1" x14ac:dyDescent="0.2">
      <c r="B3780" s="305">
        <v>41431.388888888891</v>
      </c>
      <c r="C3780" s="117" t="s">
        <v>564</v>
      </c>
      <c r="D3780" s="117" t="s">
        <v>554</v>
      </c>
      <c r="E3780" s="116"/>
      <c r="F3780" s="348">
        <v>2</v>
      </c>
      <c r="G3780" s="348">
        <v>45</v>
      </c>
      <c r="H3780" s="348">
        <v>90</v>
      </c>
      <c r="I3780" s="355">
        <v>7.8317735051102323E-4</v>
      </c>
      <c r="J3780" s="355">
        <v>1.7403941122467181E-5</v>
      </c>
      <c r="K3780" s="355">
        <v>0</v>
      </c>
      <c r="M3780" s="364"/>
      <c r="N3780" s="364"/>
    </row>
    <row r="3781" spans="2:14" s="358" customFormat="1" x14ac:dyDescent="0.2">
      <c r="B3781" s="305">
        <v>41428.545138888891</v>
      </c>
      <c r="C3781" s="117" t="s">
        <v>671</v>
      </c>
      <c r="D3781" s="117" t="s">
        <v>554</v>
      </c>
      <c r="E3781" s="116"/>
      <c r="F3781" s="348">
        <v>2</v>
      </c>
      <c r="G3781" s="348">
        <v>55</v>
      </c>
      <c r="H3781" s="348">
        <v>110</v>
      </c>
      <c r="I3781" s="355">
        <v>9.5721676173569502E-4</v>
      </c>
      <c r="J3781" s="355">
        <v>1.7403941122467181E-5</v>
      </c>
      <c r="K3781" s="355">
        <v>0</v>
      </c>
      <c r="M3781" s="364"/>
      <c r="N3781" s="364"/>
    </row>
    <row r="3782" spans="2:14" s="358" customFormat="1" x14ac:dyDescent="0.2">
      <c r="B3782" s="305">
        <v>41430.364583333336</v>
      </c>
      <c r="C3782" s="117" t="s">
        <v>613</v>
      </c>
      <c r="D3782" s="117" t="s">
        <v>554</v>
      </c>
      <c r="E3782" s="116"/>
      <c r="F3782" s="348">
        <v>237</v>
      </c>
      <c r="G3782" s="348">
        <v>355</v>
      </c>
      <c r="H3782" s="348">
        <v>84135</v>
      </c>
      <c r="I3782" s="355">
        <v>0.73214029316938822</v>
      </c>
      <c r="J3782" s="355">
        <v>2.062367023012361E-3</v>
      </c>
      <c r="K3782" s="355">
        <v>0</v>
      </c>
      <c r="M3782" s="364"/>
      <c r="N3782" s="364"/>
    </row>
    <row r="3783" spans="2:14" s="358" customFormat="1" x14ac:dyDescent="0.2">
      <c r="B3783" s="305">
        <v>41417.4</v>
      </c>
      <c r="C3783" s="117" t="s">
        <v>696</v>
      </c>
      <c r="D3783" s="117" t="s">
        <v>551</v>
      </c>
      <c r="E3783" s="116"/>
      <c r="F3783" s="348">
        <v>21</v>
      </c>
      <c r="G3783" s="348">
        <v>266</v>
      </c>
      <c r="H3783" s="348">
        <v>5586</v>
      </c>
      <c r="I3783" s="355">
        <v>2.1630747724531305E-2</v>
      </c>
      <c r="J3783" s="355">
        <v>8.1318600468162805E-5</v>
      </c>
      <c r="K3783" s="355">
        <v>0</v>
      </c>
      <c r="M3783" s="364"/>
      <c r="N3783" s="364"/>
    </row>
    <row r="3784" spans="2:14" s="358" customFormat="1" x14ac:dyDescent="0.2">
      <c r="B3784" s="305">
        <v>41432.486111111109</v>
      </c>
      <c r="C3784" s="117" t="s">
        <v>744</v>
      </c>
      <c r="D3784" s="117" t="s">
        <v>554</v>
      </c>
      <c r="E3784" s="116"/>
      <c r="F3784" s="348">
        <v>1</v>
      </c>
      <c r="G3784" s="348">
        <v>95</v>
      </c>
      <c r="H3784" s="348">
        <v>95</v>
      </c>
      <c r="I3784" s="355">
        <v>8.266872033171912E-4</v>
      </c>
      <c r="J3784" s="355">
        <v>8.7019705612335906E-6</v>
      </c>
      <c r="K3784" s="355">
        <v>0</v>
      </c>
      <c r="M3784" s="364"/>
      <c r="N3784" s="364"/>
    </row>
    <row r="3785" spans="2:14" s="358" customFormat="1" x14ac:dyDescent="0.2">
      <c r="B3785" s="305">
        <v>41432.496527777781</v>
      </c>
      <c r="C3785" s="117" t="s">
        <v>637</v>
      </c>
      <c r="D3785" s="117" t="s">
        <v>554</v>
      </c>
      <c r="E3785" s="116"/>
      <c r="F3785" s="348">
        <v>12</v>
      </c>
      <c r="G3785" s="348">
        <v>120</v>
      </c>
      <c r="H3785" s="348">
        <v>1440</v>
      </c>
      <c r="I3785" s="355">
        <v>1.2530837608176372E-2</v>
      </c>
      <c r="J3785" s="355">
        <v>1.0442364673480309E-4</v>
      </c>
      <c r="K3785" s="355">
        <v>0</v>
      </c>
      <c r="M3785" s="364"/>
      <c r="N3785" s="364"/>
    </row>
    <row r="3786" spans="2:14" s="358" customFormat="1" x14ac:dyDescent="0.2">
      <c r="B3786" s="305">
        <v>41431.53125</v>
      </c>
      <c r="C3786" s="117" t="s">
        <v>562</v>
      </c>
      <c r="D3786" s="117" t="s">
        <v>554</v>
      </c>
      <c r="E3786" s="116"/>
      <c r="F3786" s="348">
        <v>56</v>
      </c>
      <c r="G3786" s="348">
        <v>85</v>
      </c>
      <c r="H3786" s="348">
        <v>4760</v>
      </c>
      <c r="I3786" s="355">
        <v>4.1421379871471896E-2</v>
      </c>
      <c r="J3786" s="355">
        <v>4.8731035142908112E-4</v>
      </c>
      <c r="K3786" s="355">
        <v>0</v>
      </c>
      <c r="M3786" s="364"/>
      <c r="N3786" s="364"/>
    </row>
    <row r="3787" spans="2:14" s="358" customFormat="1" x14ac:dyDescent="0.2">
      <c r="B3787" s="305">
        <v>41425.381944444445</v>
      </c>
      <c r="C3787" s="117" t="s">
        <v>804</v>
      </c>
      <c r="D3787" s="117" t="s">
        <v>542</v>
      </c>
      <c r="E3787" s="116"/>
      <c r="F3787" s="348">
        <v>3</v>
      </c>
      <c r="G3787" s="348">
        <v>140</v>
      </c>
      <c r="H3787" s="348">
        <v>420</v>
      </c>
      <c r="I3787" s="355">
        <v>1.4630628873197732E-3</v>
      </c>
      <c r="J3787" s="355">
        <v>1.0450449195141237E-5</v>
      </c>
      <c r="K3787" s="355">
        <v>0</v>
      </c>
      <c r="M3787" s="364"/>
      <c r="N3787" s="364"/>
    </row>
    <row r="3788" spans="2:14" s="358" customFormat="1" x14ac:dyDescent="0.2">
      <c r="B3788" s="305">
        <v>41430.473611111112</v>
      </c>
      <c r="C3788" s="117" t="s">
        <v>699</v>
      </c>
      <c r="D3788" s="117" t="s">
        <v>554</v>
      </c>
      <c r="E3788" s="116"/>
      <c r="F3788" s="348">
        <v>3</v>
      </c>
      <c r="G3788" s="348">
        <v>88</v>
      </c>
      <c r="H3788" s="348">
        <v>264</v>
      </c>
      <c r="I3788" s="355">
        <v>2.297320228165668E-3</v>
      </c>
      <c r="J3788" s="355">
        <v>2.6105911683700774E-5</v>
      </c>
      <c r="K3788" s="355">
        <v>0</v>
      </c>
      <c r="M3788" s="364"/>
      <c r="N3788" s="364"/>
    </row>
    <row r="3789" spans="2:14" s="358" customFormat="1" x14ac:dyDescent="0.2">
      <c r="B3789" s="305">
        <v>41432.454861111109</v>
      </c>
      <c r="C3789" s="117" t="s">
        <v>705</v>
      </c>
      <c r="D3789" s="117" t="s">
        <v>554</v>
      </c>
      <c r="E3789" s="116"/>
      <c r="F3789" s="348">
        <v>1</v>
      </c>
      <c r="G3789" s="348">
        <v>25</v>
      </c>
      <c r="H3789" s="348">
        <v>25</v>
      </c>
      <c r="I3789" s="355">
        <v>2.1754926403083979E-4</v>
      </c>
      <c r="J3789" s="355">
        <v>8.7019705612335906E-6</v>
      </c>
      <c r="K3789" s="355">
        <v>0</v>
      </c>
      <c r="M3789" s="364"/>
      <c r="N3789" s="364"/>
    </row>
    <row r="3790" spans="2:14" s="358" customFormat="1" x14ac:dyDescent="0.2">
      <c r="B3790" s="305">
        <v>41431.390972222223</v>
      </c>
      <c r="C3790" s="117" t="s">
        <v>645</v>
      </c>
      <c r="D3790" s="117" t="s">
        <v>554</v>
      </c>
      <c r="E3790" s="116"/>
      <c r="F3790" s="348">
        <v>10</v>
      </c>
      <c r="G3790" s="348">
        <v>272</v>
      </c>
      <c r="H3790" s="348">
        <v>2720</v>
      </c>
      <c r="I3790" s="355">
        <v>2.3669359926555368E-2</v>
      </c>
      <c r="J3790" s="355">
        <v>8.701970561233591E-5</v>
      </c>
      <c r="K3790" s="355">
        <v>0</v>
      </c>
      <c r="M3790" s="364"/>
      <c r="N3790" s="364"/>
    </row>
    <row r="3791" spans="2:14" s="358" customFormat="1" x14ac:dyDescent="0.2">
      <c r="B3791" s="305">
        <v>41432.486111111109</v>
      </c>
      <c r="C3791" s="117" t="s">
        <v>705</v>
      </c>
      <c r="D3791" s="117" t="s">
        <v>554</v>
      </c>
      <c r="E3791" s="116"/>
      <c r="F3791" s="348">
        <v>4</v>
      </c>
      <c r="G3791" s="348">
        <v>60</v>
      </c>
      <c r="H3791" s="348">
        <v>240</v>
      </c>
      <c r="I3791" s="355">
        <v>2.0884729346960619E-3</v>
      </c>
      <c r="J3791" s="355">
        <v>3.4807882244934363E-5</v>
      </c>
      <c r="K3791" s="355">
        <v>0</v>
      </c>
      <c r="M3791" s="364"/>
      <c r="N3791" s="364"/>
    </row>
    <row r="3792" spans="2:14" s="358" customFormat="1" x14ac:dyDescent="0.2">
      <c r="B3792" s="305">
        <v>41430.461805555555</v>
      </c>
      <c r="C3792" s="117" t="s">
        <v>660</v>
      </c>
      <c r="D3792" s="117" t="s">
        <v>551</v>
      </c>
      <c r="E3792" s="116"/>
      <c r="F3792" s="348">
        <v>4</v>
      </c>
      <c r="G3792" s="348">
        <v>115</v>
      </c>
      <c r="H3792" s="348">
        <v>460</v>
      </c>
      <c r="I3792" s="355">
        <v>1.7812645816835662E-3</v>
      </c>
      <c r="J3792" s="355">
        <v>1.5489257232031008E-5</v>
      </c>
      <c r="K3792" s="355">
        <v>0</v>
      </c>
      <c r="M3792" s="364"/>
      <c r="N3792" s="364"/>
    </row>
    <row r="3793" spans="2:14" s="358" customFormat="1" x14ac:dyDescent="0.2">
      <c r="B3793" s="305">
        <v>41430.46875</v>
      </c>
      <c r="C3793" s="117" t="s">
        <v>660</v>
      </c>
      <c r="D3793" s="117" t="s">
        <v>551</v>
      </c>
      <c r="E3793" s="116"/>
      <c r="F3793" s="348">
        <v>1</v>
      </c>
      <c r="G3793" s="348">
        <v>63</v>
      </c>
      <c r="H3793" s="348">
        <v>63</v>
      </c>
      <c r="I3793" s="355">
        <v>2.4395580140448839E-4</v>
      </c>
      <c r="J3793" s="355">
        <v>3.872314308007752E-6</v>
      </c>
      <c r="K3793" s="355">
        <v>0</v>
      </c>
      <c r="M3793" s="364"/>
      <c r="N3793" s="364"/>
    </row>
    <row r="3794" spans="2:14" s="358" customFormat="1" x14ac:dyDescent="0.2">
      <c r="B3794" s="305">
        <v>41432.305555555555</v>
      </c>
      <c r="C3794" s="117" t="s">
        <v>714</v>
      </c>
      <c r="D3794" s="117" t="s">
        <v>554</v>
      </c>
      <c r="E3794" s="116"/>
      <c r="F3794" s="348">
        <v>8</v>
      </c>
      <c r="G3794" s="348">
        <v>430</v>
      </c>
      <c r="H3794" s="348">
        <v>3440</v>
      </c>
      <c r="I3794" s="355">
        <v>2.9934778730643555E-2</v>
      </c>
      <c r="J3794" s="355">
        <v>6.9615764489868725E-5</v>
      </c>
      <c r="K3794" s="355">
        <v>0</v>
      </c>
      <c r="M3794" s="364"/>
      <c r="N3794" s="364"/>
    </row>
    <row r="3795" spans="2:14" s="358" customFormat="1" x14ac:dyDescent="0.2">
      <c r="B3795" s="305">
        <v>41430.395833333336</v>
      </c>
      <c r="C3795" s="117" t="s">
        <v>598</v>
      </c>
      <c r="D3795" s="117" t="s">
        <v>551</v>
      </c>
      <c r="E3795" s="116"/>
      <c r="F3795" s="348">
        <v>51</v>
      </c>
      <c r="G3795" s="348">
        <v>105</v>
      </c>
      <c r="H3795" s="348">
        <v>5355</v>
      </c>
      <c r="I3795" s="355">
        <v>2.0736243119381513E-2</v>
      </c>
      <c r="J3795" s="355">
        <v>1.9748802970839536E-4</v>
      </c>
      <c r="K3795" s="355">
        <v>0</v>
      </c>
      <c r="M3795" s="364"/>
      <c r="N3795" s="364"/>
    </row>
    <row r="3796" spans="2:14" s="358" customFormat="1" x14ac:dyDescent="0.2">
      <c r="B3796" s="305">
        <v>41432.395833333336</v>
      </c>
      <c r="C3796" s="117" t="s">
        <v>674</v>
      </c>
      <c r="D3796" s="117" t="s">
        <v>551</v>
      </c>
      <c r="E3796" s="116"/>
      <c r="F3796" s="348">
        <v>1</v>
      </c>
      <c r="G3796" s="348">
        <v>200</v>
      </c>
      <c r="H3796" s="348">
        <v>200</v>
      </c>
      <c r="I3796" s="355">
        <v>7.7446286160155048E-4</v>
      </c>
      <c r="J3796" s="355">
        <v>3.872314308007752E-6</v>
      </c>
      <c r="K3796" s="355">
        <v>0</v>
      </c>
      <c r="M3796" s="364"/>
      <c r="N3796" s="364"/>
    </row>
    <row r="3797" spans="2:14" s="358" customFormat="1" x14ac:dyDescent="0.2">
      <c r="B3797" s="305">
        <v>41429.395833333336</v>
      </c>
      <c r="C3797" s="117" t="s">
        <v>677</v>
      </c>
      <c r="D3797" s="117" t="s">
        <v>554</v>
      </c>
      <c r="E3797" s="116"/>
      <c r="F3797" s="348">
        <v>29</v>
      </c>
      <c r="G3797" s="348">
        <v>210</v>
      </c>
      <c r="H3797" s="348">
        <v>6090</v>
      </c>
      <c r="I3797" s="355">
        <v>5.299500071791257E-2</v>
      </c>
      <c r="J3797" s="355">
        <v>2.5235714627577414E-4</v>
      </c>
      <c r="K3797" s="355">
        <v>0</v>
      </c>
      <c r="M3797" s="364"/>
      <c r="N3797" s="364"/>
    </row>
    <row r="3798" spans="2:14" s="358" customFormat="1" x14ac:dyDescent="0.2">
      <c r="B3798" s="305">
        <v>41430.333333333336</v>
      </c>
      <c r="C3798" s="117" t="s">
        <v>625</v>
      </c>
      <c r="D3798" s="117" t="s">
        <v>551</v>
      </c>
      <c r="E3798" s="116"/>
      <c r="F3798" s="348">
        <v>946</v>
      </c>
      <c r="G3798" s="348">
        <v>403</v>
      </c>
      <c r="H3798" s="348">
        <v>381238</v>
      </c>
      <c r="I3798" s="355">
        <v>1.4762733621562596</v>
      </c>
      <c r="J3798" s="355">
        <v>3.6632093353753336E-3</v>
      </c>
      <c r="K3798" s="355">
        <v>0</v>
      </c>
      <c r="M3798" s="364"/>
      <c r="N3798" s="364"/>
    </row>
    <row r="3799" spans="2:14" s="358" customFormat="1" x14ac:dyDescent="0.2">
      <c r="B3799" s="305">
        <v>41430.534722222219</v>
      </c>
      <c r="C3799" s="117" t="s">
        <v>829</v>
      </c>
      <c r="D3799" s="117" t="s">
        <v>554</v>
      </c>
      <c r="E3799" s="116"/>
      <c r="F3799" s="348">
        <v>27</v>
      </c>
      <c r="G3799" s="348">
        <v>70</v>
      </c>
      <c r="H3799" s="348">
        <v>1890</v>
      </c>
      <c r="I3799" s="355">
        <v>1.6446724360731489E-2</v>
      </c>
      <c r="J3799" s="355">
        <v>2.3495320515330698E-4</v>
      </c>
      <c r="K3799" s="355">
        <v>0</v>
      </c>
      <c r="M3799" s="364"/>
      <c r="N3799" s="364"/>
    </row>
    <row r="3800" spans="2:14" s="358" customFormat="1" x14ac:dyDescent="0.2">
      <c r="B3800" s="305">
        <v>41430.392361111109</v>
      </c>
      <c r="C3800" s="117" t="s">
        <v>598</v>
      </c>
      <c r="D3800" s="117" t="s">
        <v>551</v>
      </c>
      <c r="E3800" s="116"/>
      <c r="F3800" s="348">
        <v>16</v>
      </c>
      <c r="G3800" s="348">
        <v>75</v>
      </c>
      <c r="H3800" s="348">
        <v>1200</v>
      </c>
      <c r="I3800" s="355">
        <v>4.6467771696093027E-3</v>
      </c>
      <c r="J3800" s="355">
        <v>6.1957028928124033E-5</v>
      </c>
      <c r="K3800" s="355">
        <v>0</v>
      </c>
      <c r="M3800" s="364"/>
      <c r="N3800" s="364"/>
    </row>
    <row r="3801" spans="2:14" s="358" customFormat="1" x14ac:dyDescent="0.2">
      <c r="B3801" s="305">
        <v>41430.5</v>
      </c>
      <c r="C3801" s="117" t="s">
        <v>598</v>
      </c>
      <c r="D3801" s="117" t="s">
        <v>551</v>
      </c>
      <c r="E3801" s="116"/>
      <c r="F3801" s="348">
        <v>3</v>
      </c>
      <c r="G3801" s="348">
        <v>65</v>
      </c>
      <c r="H3801" s="348">
        <v>195</v>
      </c>
      <c r="I3801" s="355">
        <v>7.5510129006151169E-4</v>
      </c>
      <c r="J3801" s="355">
        <v>1.1616942924023257E-5</v>
      </c>
      <c r="K3801" s="355">
        <v>0</v>
      </c>
      <c r="M3801" s="364"/>
      <c r="N3801" s="364"/>
    </row>
    <row r="3802" spans="2:14" s="358" customFormat="1" x14ac:dyDescent="0.2">
      <c r="B3802" s="305">
        <v>41431.411111111112</v>
      </c>
      <c r="C3802" s="117" t="s">
        <v>762</v>
      </c>
      <c r="D3802" s="117" t="s">
        <v>551</v>
      </c>
      <c r="E3802" s="116"/>
      <c r="F3802" s="348">
        <v>75</v>
      </c>
      <c r="G3802" s="348">
        <v>128</v>
      </c>
      <c r="H3802" s="348">
        <v>9600</v>
      </c>
      <c r="I3802" s="355">
        <v>3.7174217356874421E-2</v>
      </c>
      <c r="J3802" s="355">
        <v>2.9042357310058142E-4</v>
      </c>
      <c r="K3802" s="355">
        <v>0</v>
      </c>
      <c r="M3802" s="364"/>
      <c r="N3802" s="364"/>
    </row>
    <row r="3803" spans="2:14" s="358" customFormat="1" x14ac:dyDescent="0.2">
      <c r="B3803" s="305">
        <v>41431.362500000003</v>
      </c>
      <c r="C3803" s="117" t="s">
        <v>627</v>
      </c>
      <c r="D3803" s="117" t="s">
        <v>554</v>
      </c>
      <c r="E3803" s="116"/>
      <c r="F3803" s="348">
        <v>113</v>
      </c>
      <c r="G3803" s="348">
        <v>196.76106194690266</v>
      </c>
      <c r="H3803" s="348">
        <v>22234</v>
      </c>
      <c r="I3803" s="355">
        <v>0.19347961345846768</v>
      </c>
      <c r="J3803" s="355">
        <v>9.8332267341939578E-4</v>
      </c>
      <c r="K3803" s="355">
        <v>0</v>
      </c>
      <c r="M3803" s="364"/>
      <c r="N3803" s="364"/>
    </row>
    <row r="3804" spans="2:14" s="358" customFormat="1" x14ac:dyDescent="0.2">
      <c r="B3804" s="305">
        <v>41431.402777777781</v>
      </c>
      <c r="C3804" s="117" t="s">
        <v>550</v>
      </c>
      <c r="D3804" s="117" t="s">
        <v>551</v>
      </c>
      <c r="E3804" s="116"/>
      <c r="F3804" s="348">
        <v>8</v>
      </c>
      <c r="G3804" s="348">
        <v>260</v>
      </c>
      <c r="H3804" s="348">
        <v>2080</v>
      </c>
      <c r="I3804" s="355">
        <v>8.0544137606561247E-3</v>
      </c>
      <c r="J3804" s="355">
        <v>3.0978514464062016E-5</v>
      </c>
      <c r="K3804" s="355">
        <v>0</v>
      </c>
      <c r="M3804" s="364"/>
      <c r="N3804" s="364"/>
    </row>
    <row r="3805" spans="2:14" s="358" customFormat="1" x14ac:dyDescent="0.2">
      <c r="B3805" s="305">
        <v>41434.359722222223</v>
      </c>
      <c r="C3805" s="117" t="s">
        <v>613</v>
      </c>
      <c r="D3805" s="117" t="s">
        <v>554</v>
      </c>
      <c r="E3805" s="116"/>
      <c r="F3805" s="348">
        <v>39</v>
      </c>
      <c r="G3805" s="348">
        <v>291</v>
      </c>
      <c r="H3805" s="348">
        <v>11349</v>
      </c>
      <c r="I3805" s="355">
        <v>9.8758663899440033E-2</v>
      </c>
      <c r="J3805" s="355">
        <v>3.3937685188811009E-4</v>
      </c>
      <c r="K3805" s="355">
        <v>0</v>
      </c>
      <c r="M3805" s="364"/>
      <c r="N3805" s="364"/>
    </row>
    <row r="3806" spans="2:14" s="358" customFormat="1" x14ac:dyDescent="0.2">
      <c r="B3806" s="305">
        <v>41430.416666666664</v>
      </c>
      <c r="C3806" s="117" t="s">
        <v>766</v>
      </c>
      <c r="D3806" s="117" t="s">
        <v>542</v>
      </c>
      <c r="E3806" s="116"/>
      <c r="F3806" s="348">
        <v>101</v>
      </c>
      <c r="G3806" s="348">
        <v>57</v>
      </c>
      <c r="H3806" s="348">
        <v>5757</v>
      </c>
      <c r="I3806" s="355">
        <v>2.0054412005476037E-2</v>
      </c>
      <c r="J3806" s="355">
        <v>3.51831789569755E-4</v>
      </c>
      <c r="K3806" s="355">
        <v>0</v>
      </c>
      <c r="M3806" s="364"/>
      <c r="N3806" s="364"/>
    </row>
    <row r="3807" spans="2:14" s="358" customFormat="1" x14ac:dyDescent="0.2">
      <c r="B3807" s="305">
        <v>41430.45416666667</v>
      </c>
      <c r="C3807" s="117" t="s">
        <v>630</v>
      </c>
      <c r="D3807" s="117" t="s">
        <v>554</v>
      </c>
      <c r="E3807" s="116"/>
      <c r="F3807" s="348">
        <v>1</v>
      </c>
      <c r="G3807" s="348">
        <v>151</v>
      </c>
      <c r="H3807" s="348">
        <v>151</v>
      </c>
      <c r="I3807" s="355">
        <v>1.3139975547462723E-3</v>
      </c>
      <c r="J3807" s="355">
        <v>8.7019705612335906E-6</v>
      </c>
      <c r="K3807" s="355">
        <v>0</v>
      </c>
      <c r="M3807" s="364"/>
      <c r="N3807" s="364"/>
    </row>
    <row r="3808" spans="2:14" s="358" customFormat="1" x14ac:dyDescent="0.2">
      <c r="B3808" s="305">
        <v>41429.409722222219</v>
      </c>
      <c r="C3808" s="117" t="s">
        <v>621</v>
      </c>
      <c r="D3808" s="117" t="s">
        <v>554</v>
      </c>
      <c r="E3808" s="116"/>
      <c r="F3808" s="348">
        <v>3</v>
      </c>
      <c r="G3808" s="348">
        <v>60</v>
      </c>
      <c r="H3808" s="348">
        <v>180</v>
      </c>
      <c r="I3808" s="355">
        <v>1.5663547010220465E-3</v>
      </c>
      <c r="J3808" s="355">
        <v>2.6105911683700774E-5</v>
      </c>
      <c r="K3808" s="355">
        <v>0</v>
      </c>
      <c r="M3808" s="364"/>
      <c r="N3808" s="364"/>
    </row>
    <row r="3809" spans="2:14" s="358" customFormat="1" x14ac:dyDescent="0.2">
      <c r="B3809" s="305">
        <v>41432.375</v>
      </c>
      <c r="C3809" s="117" t="s">
        <v>673</v>
      </c>
      <c r="D3809" s="117" t="s">
        <v>554</v>
      </c>
      <c r="E3809" s="116"/>
      <c r="F3809" s="348">
        <v>233</v>
      </c>
      <c r="G3809" s="348">
        <v>168</v>
      </c>
      <c r="H3809" s="348">
        <v>39144</v>
      </c>
      <c r="I3809" s="355">
        <v>0.34062993564892768</v>
      </c>
      <c r="J3809" s="355">
        <v>2.0275591407674268E-3</v>
      </c>
      <c r="K3809" s="355">
        <v>0</v>
      </c>
      <c r="M3809" s="364"/>
      <c r="N3809" s="364"/>
    </row>
    <row r="3810" spans="2:14" s="358" customFormat="1" x14ac:dyDescent="0.2">
      <c r="B3810" s="305">
        <v>41431.395833333336</v>
      </c>
      <c r="C3810" s="117" t="s">
        <v>714</v>
      </c>
      <c r="D3810" s="117" t="s">
        <v>554</v>
      </c>
      <c r="E3810" s="116"/>
      <c r="F3810" s="348">
        <v>45</v>
      </c>
      <c r="G3810" s="348">
        <v>165</v>
      </c>
      <c r="H3810" s="348">
        <v>7425</v>
      </c>
      <c r="I3810" s="355">
        <v>6.4612131417159421E-2</v>
      </c>
      <c r="J3810" s="355">
        <v>3.9158867525551161E-4</v>
      </c>
      <c r="K3810" s="355">
        <v>0</v>
      </c>
      <c r="M3810" s="364"/>
      <c r="N3810" s="364"/>
    </row>
    <row r="3811" spans="2:14" s="358" customFormat="1" x14ac:dyDescent="0.2">
      <c r="B3811" s="305">
        <v>41424.384027777778</v>
      </c>
      <c r="C3811" s="117" t="s">
        <v>560</v>
      </c>
      <c r="D3811" s="117" t="s">
        <v>551</v>
      </c>
      <c r="E3811" s="116"/>
      <c r="F3811" s="348">
        <v>1</v>
      </c>
      <c r="G3811" s="348">
        <v>162</v>
      </c>
      <c r="H3811" s="348">
        <v>162</v>
      </c>
      <c r="I3811" s="355">
        <v>6.2731491789725583E-4</v>
      </c>
      <c r="J3811" s="355">
        <v>3.872314308007752E-6</v>
      </c>
      <c r="K3811" s="355">
        <v>0</v>
      </c>
      <c r="M3811" s="364"/>
      <c r="N3811" s="364"/>
    </row>
    <row r="3812" spans="2:14" s="358" customFormat="1" x14ac:dyDescent="0.2">
      <c r="B3812" s="305">
        <v>41429.375</v>
      </c>
      <c r="C3812" s="117" t="s">
        <v>671</v>
      </c>
      <c r="D3812" s="117" t="s">
        <v>554</v>
      </c>
      <c r="E3812" s="116"/>
      <c r="F3812" s="348">
        <v>19</v>
      </c>
      <c r="G3812" s="348">
        <v>451</v>
      </c>
      <c r="H3812" s="348">
        <v>8569</v>
      </c>
      <c r="I3812" s="355">
        <v>7.4567185739210645E-2</v>
      </c>
      <c r="J3812" s="355">
        <v>1.6533744066343824E-4</v>
      </c>
      <c r="K3812" s="355">
        <v>0</v>
      </c>
      <c r="M3812" s="364"/>
      <c r="N3812" s="364"/>
    </row>
    <row r="3813" spans="2:14" s="358" customFormat="1" x14ac:dyDescent="0.2">
      <c r="B3813" s="305">
        <v>41432.387499999997</v>
      </c>
      <c r="C3813" s="117" t="s">
        <v>671</v>
      </c>
      <c r="D3813" s="117" t="s">
        <v>554</v>
      </c>
      <c r="E3813" s="116"/>
      <c r="F3813" s="348">
        <v>12</v>
      </c>
      <c r="G3813" s="348">
        <v>320</v>
      </c>
      <c r="H3813" s="348">
        <v>3840</v>
      </c>
      <c r="I3813" s="355">
        <v>3.3415566955136991E-2</v>
      </c>
      <c r="J3813" s="355">
        <v>1.0442364673480309E-4</v>
      </c>
      <c r="K3813" s="355">
        <v>0</v>
      </c>
      <c r="M3813" s="364"/>
      <c r="N3813" s="364"/>
    </row>
    <row r="3814" spans="2:14" s="358" customFormat="1" x14ac:dyDescent="0.2">
      <c r="B3814" s="305">
        <v>41430.375</v>
      </c>
      <c r="C3814" s="117" t="s">
        <v>722</v>
      </c>
      <c r="D3814" s="117" t="s">
        <v>542</v>
      </c>
      <c r="E3814" s="116"/>
      <c r="F3814" s="348">
        <v>77</v>
      </c>
      <c r="G3814" s="348">
        <v>70</v>
      </c>
      <c r="H3814" s="348">
        <v>5390</v>
      </c>
      <c r="I3814" s="355">
        <v>1.8775973720603759E-2</v>
      </c>
      <c r="J3814" s="355">
        <v>2.682281960086251E-4</v>
      </c>
      <c r="K3814" s="355">
        <v>0</v>
      </c>
      <c r="M3814" s="364"/>
      <c r="N3814" s="364"/>
    </row>
    <row r="3815" spans="2:14" s="358" customFormat="1" x14ac:dyDescent="0.2">
      <c r="B3815" s="305">
        <v>41431.368055555555</v>
      </c>
      <c r="C3815" s="117" t="s">
        <v>569</v>
      </c>
      <c r="D3815" s="117" t="s">
        <v>551</v>
      </c>
      <c r="E3815" s="116"/>
      <c r="F3815" s="348">
        <v>69</v>
      </c>
      <c r="G3815" s="348">
        <v>383</v>
      </c>
      <c r="H3815" s="348">
        <v>26427</v>
      </c>
      <c r="I3815" s="355">
        <v>0.10233365021772087</v>
      </c>
      <c r="J3815" s="355">
        <v>2.6718968725253492E-4</v>
      </c>
      <c r="K3815" s="355">
        <v>0</v>
      </c>
      <c r="M3815" s="364"/>
      <c r="N3815" s="364"/>
    </row>
    <row r="3816" spans="2:14" s="358" customFormat="1" x14ac:dyDescent="0.2">
      <c r="B3816" s="305">
        <v>41419.103472222225</v>
      </c>
      <c r="C3816" s="117" t="s">
        <v>824</v>
      </c>
      <c r="D3816" s="117" t="s">
        <v>542</v>
      </c>
      <c r="E3816" s="116"/>
      <c r="F3816" s="348">
        <v>2</v>
      </c>
      <c r="G3816" s="348">
        <v>116</v>
      </c>
      <c r="H3816" s="348">
        <v>232</v>
      </c>
      <c r="I3816" s="355">
        <v>8.0816807109092238E-4</v>
      </c>
      <c r="J3816" s="355">
        <v>6.9669661300941588E-6</v>
      </c>
      <c r="K3816" s="355">
        <v>0</v>
      </c>
      <c r="M3816" s="364"/>
      <c r="N3816" s="364"/>
    </row>
    <row r="3817" spans="2:14" s="358" customFormat="1" x14ac:dyDescent="0.2">
      <c r="B3817" s="305">
        <v>41430.381944444445</v>
      </c>
      <c r="C3817" s="117" t="s">
        <v>807</v>
      </c>
      <c r="D3817" s="117" t="s">
        <v>542</v>
      </c>
      <c r="E3817" s="116"/>
      <c r="F3817" s="348">
        <v>119</v>
      </c>
      <c r="G3817" s="348">
        <v>120</v>
      </c>
      <c r="H3817" s="348">
        <v>14280</v>
      </c>
      <c r="I3817" s="355">
        <v>4.9744138168872291E-2</v>
      </c>
      <c r="J3817" s="355">
        <v>4.1453448474060241E-4</v>
      </c>
      <c r="K3817" s="355">
        <v>0</v>
      </c>
      <c r="M3817" s="364"/>
      <c r="N3817" s="364"/>
    </row>
    <row r="3818" spans="2:14" s="358" customFormat="1" x14ac:dyDescent="0.2">
      <c r="B3818" s="305">
        <v>41430.513888888891</v>
      </c>
      <c r="C3818" s="117" t="s">
        <v>620</v>
      </c>
      <c r="D3818" s="117" t="s">
        <v>542</v>
      </c>
      <c r="E3818" s="116"/>
      <c r="F3818" s="348">
        <v>67</v>
      </c>
      <c r="G3818" s="348">
        <v>101</v>
      </c>
      <c r="H3818" s="348">
        <v>6767</v>
      </c>
      <c r="I3818" s="355">
        <v>2.3572729901173584E-2</v>
      </c>
      <c r="J3818" s="355">
        <v>2.333933653581543E-4</v>
      </c>
      <c r="K3818" s="355">
        <v>0</v>
      </c>
      <c r="M3818" s="364"/>
      <c r="N3818" s="364"/>
    </row>
    <row r="3819" spans="2:14" s="358" customFormat="1" x14ac:dyDescent="0.2">
      <c r="B3819" s="305">
        <v>41431.572916666664</v>
      </c>
      <c r="C3819" s="117" t="s">
        <v>577</v>
      </c>
      <c r="D3819" s="117" t="s">
        <v>542</v>
      </c>
      <c r="E3819" s="116"/>
      <c r="F3819" s="348">
        <v>101</v>
      </c>
      <c r="G3819" s="348">
        <v>80</v>
      </c>
      <c r="H3819" s="348">
        <v>8080</v>
      </c>
      <c r="I3819" s="355">
        <v>2.81465431655804E-2</v>
      </c>
      <c r="J3819" s="355">
        <v>3.51831789569755E-4</v>
      </c>
      <c r="K3819" s="355">
        <v>0</v>
      </c>
      <c r="M3819" s="364"/>
      <c r="N3819" s="364"/>
    </row>
    <row r="3820" spans="2:14" s="358" customFormat="1" x14ac:dyDescent="0.2">
      <c r="B3820" s="305">
        <v>41430.406944444447</v>
      </c>
      <c r="C3820" s="117" t="s">
        <v>544</v>
      </c>
      <c r="D3820" s="117" t="s">
        <v>542</v>
      </c>
      <c r="E3820" s="116"/>
      <c r="F3820" s="348">
        <v>136</v>
      </c>
      <c r="G3820" s="348">
        <v>344</v>
      </c>
      <c r="H3820" s="348">
        <v>46784</v>
      </c>
      <c r="I3820" s="355">
        <v>0.16297127171516257</v>
      </c>
      <c r="J3820" s="355">
        <v>4.7375369684640278E-4</v>
      </c>
      <c r="K3820" s="355">
        <v>0</v>
      </c>
      <c r="M3820" s="364"/>
      <c r="N3820" s="364"/>
    </row>
    <row r="3821" spans="2:14" s="358" customFormat="1" x14ac:dyDescent="0.2">
      <c r="B3821" s="305">
        <v>41431.361111111109</v>
      </c>
      <c r="C3821" s="117" t="s">
        <v>806</v>
      </c>
      <c r="D3821" s="117" t="s">
        <v>542</v>
      </c>
      <c r="E3821" s="116"/>
      <c r="F3821" s="348">
        <v>135</v>
      </c>
      <c r="G3821" s="348">
        <v>240</v>
      </c>
      <c r="H3821" s="348">
        <v>32400</v>
      </c>
      <c r="I3821" s="355">
        <v>0.11286485130752537</v>
      </c>
      <c r="J3821" s="355">
        <v>4.7027021378135569E-4</v>
      </c>
      <c r="K3821" s="355">
        <v>0</v>
      </c>
      <c r="M3821" s="364"/>
      <c r="N3821" s="364"/>
    </row>
    <row r="3822" spans="2:14" s="358" customFormat="1" x14ac:dyDescent="0.2">
      <c r="B3822" s="305">
        <v>41431.361111111109</v>
      </c>
      <c r="C3822" s="117" t="s">
        <v>775</v>
      </c>
      <c r="D3822" s="117" t="s">
        <v>542</v>
      </c>
      <c r="E3822" s="116"/>
      <c r="F3822" s="348">
        <v>48</v>
      </c>
      <c r="G3822" s="348">
        <v>240</v>
      </c>
      <c r="H3822" s="348">
        <v>11520</v>
      </c>
      <c r="I3822" s="355">
        <v>4.012972490934235E-2</v>
      </c>
      <c r="J3822" s="355">
        <v>1.672071871222598E-4</v>
      </c>
      <c r="K3822" s="355">
        <v>0</v>
      </c>
      <c r="M3822" s="364"/>
      <c r="N3822" s="364"/>
    </row>
    <row r="3823" spans="2:14" s="358" customFormat="1" x14ac:dyDescent="0.2">
      <c r="B3823" s="305">
        <v>41431.548611111109</v>
      </c>
      <c r="C3823" s="117" t="s">
        <v>806</v>
      </c>
      <c r="D3823" s="117" t="s">
        <v>542</v>
      </c>
      <c r="E3823" s="116"/>
      <c r="F3823" s="348">
        <v>135</v>
      </c>
      <c r="G3823" s="348">
        <v>90</v>
      </c>
      <c r="H3823" s="348">
        <v>12150</v>
      </c>
      <c r="I3823" s="355">
        <v>4.2324319240322011E-2</v>
      </c>
      <c r="J3823" s="355">
        <v>4.7027021378135569E-4</v>
      </c>
      <c r="K3823" s="355">
        <v>0</v>
      </c>
      <c r="M3823" s="364"/>
      <c r="N3823" s="364"/>
    </row>
    <row r="3824" spans="2:14" s="358" customFormat="1" x14ac:dyDescent="0.2">
      <c r="B3824" s="305">
        <v>41432.337500000001</v>
      </c>
      <c r="C3824" s="117" t="s">
        <v>765</v>
      </c>
      <c r="D3824" s="117" t="s">
        <v>542</v>
      </c>
      <c r="E3824" s="116"/>
      <c r="F3824" s="348">
        <v>53</v>
      </c>
      <c r="G3824" s="348">
        <v>370</v>
      </c>
      <c r="H3824" s="348">
        <v>19610</v>
      </c>
      <c r="I3824" s="355">
        <v>6.8311102905573226E-2</v>
      </c>
      <c r="J3824" s="355">
        <v>1.846246024474952E-4</v>
      </c>
      <c r="K3824" s="355">
        <v>0</v>
      </c>
      <c r="M3824" s="364"/>
      <c r="N3824" s="364"/>
    </row>
    <row r="3825" spans="2:14" s="358" customFormat="1" x14ac:dyDescent="0.2">
      <c r="B3825" s="305">
        <v>41438.365277777775</v>
      </c>
      <c r="C3825" s="117" t="s">
        <v>765</v>
      </c>
      <c r="D3825" s="117" t="s">
        <v>542</v>
      </c>
      <c r="E3825" s="116"/>
      <c r="F3825" s="348">
        <v>803</v>
      </c>
      <c r="G3825" s="348">
        <v>123</v>
      </c>
      <c r="H3825" s="348">
        <v>98769</v>
      </c>
      <c r="I3825" s="355">
        <v>0.344060138851635</v>
      </c>
      <c r="J3825" s="355">
        <v>2.7972369012328048E-3</v>
      </c>
      <c r="K3825" s="355">
        <v>0</v>
      </c>
      <c r="M3825" s="364"/>
      <c r="N3825" s="364"/>
    </row>
    <row r="3826" spans="2:14" s="358" customFormat="1" x14ac:dyDescent="0.2">
      <c r="B3826" s="305">
        <v>41427.344444444447</v>
      </c>
      <c r="C3826" s="117" t="s">
        <v>653</v>
      </c>
      <c r="D3826" s="117" t="s">
        <v>554</v>
      </c>
      <c r="E3826" s="116"/>
      <c r="F3826" s="348">
        <v>434</v>
      </c>
      <c r="G3826" s="348">
        <v>267.19124423963132</v>
      </c>
      <c r="H3826" s="348">
        <v>115961</v>
      </c>
      <c r="I3826" s="355">
        <v>1.0090892082512084</v>
      </c>
      <c r="J3826" s="355">
        <v>3.7766552235753786E-3</v>
      </c>
      <c r="K3826" s="355">
        <v>0</v>
      </c>
      <c r="M3826" s="364"/>
      <c r="N3826" s="364"/>
    </row>
    <row r="3827" spans="2:14" s="358" customFormat="1" x14ac:dyDescent="0.2">
      <c r="B3827" s="305">
        <v>41421.409722222219</v>
      </c>
      <c r="C3827" s="117" t="s">
        <v>556</v>
      </c>
      <c r="D3827" s="117" t="s">
        <v>551</v>
      </c>
      <c r="E3827" s="116"/>
      <c r="F3827" s="348">
        <v>6</v>
      </c>
      <c r="G3827" s="348">
        <v>295</v>
      </c>
      <c r="H3827" s="348">
        <v>1770</v>
      </c>
      <c r="I3827" s="355">
        <v>6.8539963251737215E-3</v>
      </c>
      <c r="J3827" s="355">
        <v>2.3233885848046514E-5</v>
      </c>
      <c r="K3827" s="355">
        <v>0</v>
      </c>
      <c r="M3827" s="364"/>
      <c r="N3827" s="364"/>
    </row>
    <row r="3828" spans="2:14" s="358" customFormat="1" x14ac:dyDescent="0.2">
      <c r="B3828" s="305">
        <v>41436.404166666667</v>
      </c>
      <c r="C3828" s="117" t="s">
        <v>662</v>
      </c>
      <c r="D3828" s="117" t="s">
        <v>554</v>
      </c>
      <c r="E3828" s="116"/>
      <c r="F3828" s="348">
        <v>2</v>
      </c>
      <c r="G3828" s="348">
        <v>278</v>
      </c>
      <c r="H3828" s="348">
        <v>556</v>
      </c>
      <c r="I3828" s="355">
        <v>4.8382956320458768E-3</v>
      </c>
      <c r="J3828" s="355">
        <v>1.7403941122467181E-5</v>
      </c>
      <c r="K3828" s="355">
        <v>0</v>
      </c>
      <c r="M3828" s="364"/>
      <c r="N3828" s="364"/>
    </row>
    <row r="3829" spans="2:14" s="358" customFormat="1" x14ac:dyDescent="0.2">
      <c r="B3829" s="305">
        <v>41436.381944444445</v>
      </c>
      <c r="C3829" s="117" t="s">
        <v>697</v>
      </c>
      <c r="D3829" s="117" t="s">
        <v>551</v>
      </c>
      <c r="E3829" s="116"/>
      <c r="F3829" s="348">
        <v>12</v>
      </c>
      <c r="G3829" s="348">
        <v>175</v>
      </c>
      <c r="H3829" s="348">
        <v>2100</v>
      </c>
      <c r="I3829" s="355">
        <v>8.1318600468162795E-3</v>
      </c>
      <c r="J3829" s="355">
        <v>4.6467771696093028E-5</v>
      </c>
      <c r="K3829" s="355">
        <v>0</v>
      </c>
      <c r="M3829" s="364"/>
      <c r="N3829" s="364"/>
    </row>
    <row r="3830" spans="2:14" s="358" customFormat="1" x14ac:dyDescent="0.2">
      <c r="B3830" s="305">
        <v>41436.4375</v>
      </c>
      <c r="C3830" s="117" t="s">
        <v>607</v>
      </c>
      <c r="D3830" s="117" t="s">
        <v>551</v>
      </c>
      <c r="E3830" s="116"/>
      <c r="F3830" s="348">
        <v>96</v>
      </c>
      <c r="G3830" s="348">
        <v>170</v>
      </c>
      <c r="H3830" s="348">
        <v>16320</v>
      </c>
      <c r="I3830" s="355">
        <v>6.3196169506686523E-2</v>
      </c>
      <c r="J3830" s="355">
        <v>3.7174217356874422E-4</v>
      </c>
      <c r="K3830" s="355">
        <v>0</v>
      </c>
      <c r="M3830" s="364"/>
      <c r="N3830" s="364"/>
    </row>
    <row r="3831" spans="2:14" s="358" customFormat="1" x14ac:dyDescent="0.2">
      <c r="B3831" s="305">
        <v>41436.416666666664</v>
      </c>
      <c r="C3831" s="117" t="s">
        <v>697</v>
      </c>
      <c r="D3831" s="117" t="s">
        <v>551</v>
      </c>
      <c r="E3831" s="116"/>
      <c r="F3831" s="348">
        <v>1</v>
      </c>
      <c r="G3831" s="348">
        <v>80</v>
      </c>
      <c r="H3831" s="348">
        <v>80</v>
      </c>
      <c r="I3831" s="355">
        <v>3.097851446406202E-4</v>
      </c>
      <c r="J3831" s="355">
        <v>3.872314308007752E-6</v>
      </c>
      <c r="K3831" s="355">
        <v>0</v>
      </c>
      <c r="M3831" s="364"/>
      <c r="N3831" s="364"/>
    </row>
    <row r="3832" spans="2:14" s="358" customFormat="1" x14ac:dyDescent="0.2">
      <c r="B3832" s="305">
        <v>41437.4375</v>
      </c>
      <c r="C3832" s="117" t="s">
        <v>697</v>
      </c>
      <c r="D3832" s="117" t="s">
        <v>551</v>
      </c>
      <c r="E3832" s="116"/>
      <c r="F3832" s="348">
        <v>1</v>
      </c>
      <c r="G3832" s="348">
        <v>210</v>
      </c>
      <c r="H3832" s="348">
        <v>210</v>
      </c>
      <c r="I3832" s="355">
        <v>8.1318600468162795E-4</v>
      </c>
      <c r="J3832" s="355">
        <v>3.872314308007752E-6</v>
      </c>
      <c r="K3832" s="355">
        <v>0</v>
      </c>
      <c r="M3832" s="364"/>
      <c r="N3832" s="364"/>
    </row>
    <row r="3833" spans="2:14" s="358" customFormat="1" x14ac:dyDescent="0.2">
      <c r="B3833" s="305">
        <v>41437.399305555555</v>
      </c>
      <c r="C3833" s="117" t="s">
        <v>744</v>
      </c>
      <c r="D3833" s="117" t="s">
        <v>554</v>
      </c>
      <c r="E3833" s="116"/>
      <c r="F3833" s="348">
        <v>4</v>
      </c>
      <c r="G3833" s="348">
        <v>47</v>
      </c>
      <c r="H3833" s="348">
        <v>188</v>
      </c>
      <c r="I3833" s="355">
        <v>1.6359704655119151E-3</v>
      </c>
      <c r="J3833" s="355">
        <v>3.4807882244934363E-5</v>
      </c>
      <c r="K3833" s="355">
        <v>0</v>
      </c>
      <c r="M3833" s="364"/>
      <c r="N3833" s="364"/>
    </row>
    <row r="3834" spans="2:14" s="358" customFormat="1" x14ac:dyDescent="0.2">
      <c r="B3834" s="305">
        <v>41436.520833333336</v>
      </c>
      <c r="C3834" s="117" t="s">
        <v>697</v>
      </c>
      <c r="D3834" s="117" t="s">
        <v>551</v>
      </c>
      <c r="E3834" s="116"/>
      <c r="F3834" s="348">
        <v>4</v>
      </c>
      <c r="G3834" s="348">
        <v>85</v>
      </c>
      <c r="H3834" s="348">
        <v>340</v>
      </c>
      <c r="I3834" s="355">
        <v>1.3165868647226357E-3</v>
      </c>
      <c r="J3834" s="355">
        <v>1.5489257232031008E-5</v>
      </c>
      <c r="K3834" s="355">
        <v>0</v>
      </c>
      <c r="M3834" s="364"/>
      <c r="N3834" s="364"/>
    </row>
    <row r="3835" spans="2:14" s="358" customFormat="1" x14ac:dyDescent="0.2">
      <c r="B3835" s="305">
        <v>41437.375</v>
      </c>
      <c r="C3835" s="117" t="s">
        <v>665</v>
      </c>
      <c r="D3835" s="117" t="s">
        <v>554</v>
      </c>
      <c r="E3835" s="116"/>
      <c r="F3835" s="348">
        <v>37</v>
      </c>
      <c r="G3835" s="348">
        <v>475</v>
      </c>
      <c r="H3835" s="348">
        <v>17575</v>
      </c>
      <c r="I3835" s="355">
        <v>0.15293713261368036</v>
      </c>
      <c r="J3835" s="355">
        <v>3.2197291076564288E-4</v>
      </c>
      <c r="K3835" s="355">
        <v>0</v>
      </c>
      <c r="M3835" s="364"/>
      <c r="N3835" s="364"/>
    </row>
    <row r="3836" spans="2:14" s="358" customFormat="1" x14ac:dyDescent="0.2">
      <c r="B3836" s="305">
        <v>41437.378472222219</v>
      </c>
      <c r="C3836" s="117" t="s">
        <v>672</v>
      </c>
      <c r="D3836" s="117" t="s">
        <v>551</v>
      </c>
      <c r="E3836" s="116"/>
      <c r="F3836" s="348">
        <v>2</v>
      </c>
      <c r="G3836" s="348">
        <v>50</v>
      </c>
      <c r="H3836" s="348">
        <v>100</v>
      </c>
      <c r="I3836" s="355">
        <v>3.8723143080077524E-4</v>
      </c>
      <c r="J3836" s="355">
        <v>7.7446286160155041E-6</v>
      </c>
      <c r="K3836" s="355">
        <v>0</v>
      </c>
      <c r="M3836" s="364"/>
      <c r="N3836" s="364"/>
    </row>
    <row r="3837" spans="2:14" s="358" customFormat="1" x14ac:dyDescent="0.2">
      <c r="B3837" s="305">
        <v>41437.375</v>
      </c>
      <c r="C3837" s="117" t="s">
        <v>672</v>
      </c>
      <c r="D3837" s="117" t="s">
        <v>551</v>
      </c>
      <c r="E3837" s="116"/>
      <c r="F3837" s="348">
        <v>1</v>
      </c>
      <c r="G3837" s="348">
        <v>40</v>
      </c>
      <c r="H3837" s="348">
        <v>40</v>
      </c>
      <c r="I3837" s="355">
        <v>1.548925723203101E-4</v>
      </c>
      <c r="J3837" s="355">
        <v>3.872314308007752E-6</v>
      </c>
      <c r="K3837" s="355">
        <v>0</v>
      </c>
      <c r="M3837" s="364"/>
      <c r="N3837" s="364"/>
    </row>
    <row r="3838" spans="2:14" s="358" customFormat="1" x14ac:dyDescent="0.2">
      <c r="B3838" s="305">
        <v>41437.486111111109</v>
      </c>
      <c r="C3838" s="117" t="s">
        <v>672</v>
      </c>
      <c r="D3838" s="117" t="s">
        <v>551</v>
      </c>
      <c r="E3838" s="116"/>
      <c r="F3838" s="348">
        <v>3</v>
      </c>
      <c r="G3838" s="348">
        <v>45</v>
      </c>
      <c r="H3838" s="348">
        <v>135</v>
      </c>
      <c r="I3838" s="355">
        <v>5.2276243158104658E-4</v>
      </c>
      <c r="J3838" s="355">
        <v>1.1616942924023257E-5</v>
      </c>
      <c r="K3838" s="355">
        <v>0</v>
      </c>
      <c r="M3838" s="364"/>
      <c r="N3838" s="364"/>
    </row>
    <row r="3839" spans="2:14" s="358" customFormat="1" x14ac:dyDescent="0.2">
      <c r="B3839" s="305">
        <v>41437.449305555558</v>
      </c>
      <c r="C3839" s="117" t="s">
        <v>672</v>
      </c>
      <c r="D3839" s="117" t="s">
        <v>551</v>
      </c>
      <c r="E3839" s="116"/>
      <c r="F3839" s="348">
        <v>2</v>
      </c>
      <c r="G3839" s="348">
        <v>53</v>
      </c>
      <c r="H3839" s="348">
        <v>106</v>
      </c>
      <c r="I3839" s="355">
        <v>4.1046531664882174E-4</v>
      </c>
      <c r="J3839" s="355">
        <v>7.7446286160155041E-6</v>
      </c>
      <c r="K3839" s="355">
        <v>0</v>
      </c>
      <c r="M3839" s="364"/>
      <c r="N3839" s="364"/>
    </row>
    <row r="3840" spans="2:14" s="358" customFormat="1" x14ac:dyDescent="0.2">
      <c r="B3840" s="305">
        <v>41437.395833333336</v>
      </c>
      <c r="C3840" s="117" t="s">
        <v>683</v>
      </c>
      <c r="D3840" s="117" t="s">
        <v>554</v>
      </c>
      <c r="E3840" s="116"/>
      <c r="F3840" s="348">
        <v>16</v>
      </c>
      <c r="G3840" s="348">
        <v>275</v>
      </c>
      <c r="H3840" s="348">
        <v>4400</v>
      </c>
      <c r="I3840" s="355">
        <v>3.8288670469427799E-2</v>
      </c>
      <c r="J3840" s="355">
        <v>1.3923152897973745E-4</v>
      </c>
      <c r="K3840" s="355">
        <v>0</v>
      </c>
      <c r="M3840" s="364"/>
      <c r="N3840" s="364"/>
    </row>
    <row r="3841" spans="2:14" s="358" customFormat="1" x14ac:dyDescent="0.2">
      <c r="B3841" s="305">
        <v>41436.386111111111</v>
      </c>
      <c r="C3841" s="117" t="s">
        <v>823</v>
      </c>
      <c r="D3841" s="117" t="s">
        <v>554</v>
      </c>
      <c r="E3841" s="116"/>
      <c r="F3841" s="348">
        <v>10</v>
      </c>
      <c r="G3841" s="348">
        <v>128</v>
      </c>
      <c r="H3841" s="348">
        <v>1280</v>
      </c>
      <c r="I3841" s="355">
        <v>1.1138522318378996E-2</v>
      </c>
      <c r="J3841" s="355">
        <v>8.701970561233591E-5</v>
      </c>
      <c r="K3841" s="355">
        <v>0</v>
      </c>
      <c r="M3841" s="364"/>
      <c r="N3841" s="364"/>
    </row>
    <row r="3842" spans="2:14" s="358" customFormat="1" x14ac:dyDescent="0.2">
      <c r="B3842" s="305">
        <v>41438.354166666664</v>
      </c>
      <c r="C3842" s="117" t="s">
        <v>602</v>
      </c>
      <c r="D3842" s="117" t="s">
        <v>542</v>
      </c>
      <c r="E3842" s="116"/>
      <c r="F3842" s="348">
        <v>84</v>
      </c>
      <c r="G3842" s="348">
        <v>165</v>
      </c>
      <c r="H3842" s="348">
        <v>13860</v>
      </c>
      <c r="I3842" s="355">
        <v>4.8281075281552517E-2</v>
      </c>
      <c r="J3842" s="355">
        <v>2.9261257746395468E-4</v>
      </c>
      <c r="K3842" s="355">
        <v>0</v>
      </c>
      <c r="M3842" s="364"/>
      <c r="N3842" s="364"/>
    </row>
    <row r="3843" spans="2:14" s="358" customFormat="1" x14ac:dyDescent="0.2">
      <c r="B3843" s="305">
        <v>41436.400694444441</v>
      </c>
      <c r="C3843" s="117" t="s">
        <v>733</v>
      </c>
      <c r="D3843" s="117" t="s">
        <v>551</v>
      </c>
      <c r="E3843" s="116"/>
      <c r="F3843" s="348">
        <v>28</v>
      </c>
      <c r="G3843" s="348">
        <v>258</v>
      </c>
      <c r="H3843" s="348">
        <v>7224</v>
      </c>
      <c r="I3843" s="355">
        <v>2.7973598561048002E-2</v>
      </c>
      <c r="J3843" s="355">
        <v>1.0842480062421706E-4</v>
      </c>
      <c r="K3843" s="355">
        <v>0</v>
      </c>
      <c r="M3843" s="364"/>
      <c r="N3843" s="364"/>
    </row>
    <row r="3844" spans="2:14" s="358" customFormat="1" x14ac:dyDescent="0.2">
      <c r="B3844" s="305">
        <v>41436.371527777781</v>
      </c>
      <c r="C3844" s="117" t="s">
        <v>733</v>
      </c>
      <c r="D3844" s="117" t="s">
        <v>551</v>
      </c>
      <c r="E3844" s="116"/>
      <c r="F3844" s="348">
        <v>16</v>
      </c>
      <c r="G3844" s="348">
        <v>180</v>
      </c>
      <c r="H3844" s="348">
        <v>2880</v>
      </c>
      <c r="I3844" s="355">
        <v>1.1152265207062327E-2</v>
      </c>
      <c r="J3844" s="355">
        <v>6.1957028928124033E-5</v>
      </c>
      <c r="K3844" s="355">
        <v>0</v>
      </c>
      <c r="M3844" s="364"/>
      <c r="N3844" s="364"/>
    </row>
    <row r="3845" spans="2:14" s="358" customFormat="1" x14ac:dyDescent="0.2">
      <c r="B3845" s="305">
        <v>41438.381944444445</v>
      </c>
      <c r="C3845" s="117" t="s">
        <v>567</v>
      </c>
      <c r="D3845" s="117" t="s">
        <v>551</v>
      </c>
      <c r="E3845" s="116"/>
      <c r="F3845" s="348">
        <v>31</v>
      </c>
      <c r="G3845" s="348">
        <v>198</v>
      </c>
      <c r="H3845" s="348">
        <v>6138</v>
      </c>
      <c r="I3845" s="355">
        <v>2.3768265222551585E-2</v>
      </c>
      <c r="J3845" s="355">
        <v>1.2004174354824032E-4</v>
      </c>
      <c r="K3845" s="355">
        <v>0</v>
      </c>
      <c r="M3845" s="364"/>
      <c r="N3845" s="364"/>
    </row>
    <row r="3846" spans="2:14" s="358" customFormat="1" x14ac:dyDescent="0.2">
      <c r="B3846" s="305">
        <v>41437.373611111114</v>
      </c>
      <c r="C3846" s="117" t="s">
        <v>643</v>
      </c>
      <c r="D3846" s="117" t="s">
        <v>551</v>
      </c>
      <c r="E3846" s="116"/>
      <c r="F3846" s="348">
        <v>208</v>
      </c>
      <c r="G3846" s="348">
        <v>265</v>
      </c>
      <c r="H3846" s="348">
        <v>55120</v>
      </c>
      <c r="I3846" s="355">
        <v>0.21344196465738732</v>
      </c>
      <c r="J3846" s="355">
        <v>8.0544137606561252E-4</v>
      </c>
      <c r="K3846" s="355">
        <v>0</v>
      </c>
      <c r="M3846" s="364"/>
      <c r="N3846" s="364"/>
    </row>
    <row r="3847" spans="2:14" s="358" customFormat="1" x14ac:dyDescent="0.2">
      <c r="B3847" s="305">
        <v>41436.375</v>
      </c>
      <c r="C3847" s="117" t="s">
        <v>555</v>
      </c>
      <c r="D3847" s="117" t="s">
        <v>542</v>
      </c>
      <c r="E3847" s="116"/>
      <c r="F3847" s="348">
        <v>51</v>
      </c>
      <c r="G3847" s="348">
        <v>274</v>
      </c>
      <c r="H3847" s="348">
        <v>13974</v>
      </c>
      <c r="I3847" s="355">
        <v>4.8678192350967889E-2</v>
      </c>
      <c r="J3847" s="355">
        <v>1.7765763631740104E-4</v>
      </c>
      <c r="K3847" s="355">
        <v>0</v>
      </c>
      <c r="M3847" s="364"/>
      <c r="N3847" s="364"/>
    </row>
    <row r="3848" spans="2:14" s="358" customFormat="1" x14ac:dyDescent="0.2">
      <c r="B3848" s="305">
        <v>41436.361111111109</v>
      </c>
      <c r="C3848" s="117" t="s">
        <v>556</v>
      </c>
      <c r="D3848" s="117" t="s">
        <v>551</v>
      </c>
      <c r="E3848" s="116"/>
      <c r="F3848" s="348">
        <v>12</v>
      </c>
      <c r="G3848" s="348">
        <v>350</v>
      </c>
      <c r="H3848" s="348">
        <v>4200</v>
      </c>
      <c r="I3848" s="355">
        <v>1.6263720093632559E-2</v>
      </c>
      <c r="J3848" s="355">
        <v>4.6467771696093028E-5</v>
      </c>
      <c r="K3848" s="355">
        <v>0</v>
      </c>
      <c r="M3848" s="364"/>
      <c r="N3848" s="364"/>
    </row>
    <row r="3849" spans="2:14" s="358" customFormat="1" x14ac:dyDescent="0.2">
      <c r="B3849" s="305">
        <v>41436.385416666664</v>
      </c>
      <c r="C3849" s="117" t="s">
        <v>638</v>
      </c>
      <c r="D3849" s="117" t="s">
        <v>554</v>
      </c>
      <c r="E3849" s="116"/>
      <c r="F3849" s="348">
        <v>297</v>
      </c>
      <c r="G3849" s="348">
        <v>375</v>
      </c>
      <c r="H3849" s="348">
        <v>111375</v>
      </c>
      <c r="I3849" s="355">
        <v>0.96918197125739125</v>
      </c>
      <c r="J3849" s="355">
        <v>2.5844852566863767E-3</v>
      </c>
      <c r="K3849" s="355">
        <v>0</v>
      </c>
      <c r="M3849" s="364"/>
      <c r="N3849" s="364"/>
    </row>
    <row r="3850" spans="2:14" s="358" customFormat="1" x14ac:dyDescent="0.2">
      <c r="B3850" s="305">
        <v>41436.604166666664</v>
      </c>
      <c r="C3850" s="117" t="s">
        <v>707</v>
      </c>
      <c r="D3850" s="117" t="s">
        <v>554</v>
      </c>
      <c r="E3850" s="116"/>
      <c r="F3850" s="348">
        <v>204</v>
      </c>
      <c r="G3850" s="348">
        <v>180</v>
      </c>
      <c r="H3850" s="348">
        <v>36720</v>
      </c>
      <c r="I3850" s="355">
        <v>0.31953635900849747</v>
      </c>
      <c r="J3850" s="355">
        <v>1.7752019944916526E-3</v>
      </c>
      <c r="K3850" s="355">
        <v>0</v>
      </c>
      <c r="M3850" s="364"/>
      <c r="N3850" s="364"/>
    </row>
    <row r="3851" spans="2:14" s="358" customFormat="1" x14ac:dyDescent="0.2">
      <c r="B3851" s="305">
        <v>41438.371527777781</v>
      </c>
      <c r="C3851" s="117" t="s">
        <v>596</v>
      </c>
      <c r="D3851" s="117" t="s">
        <v>554</v>
      </c>
      <c r="E3851" s="116"/>
      <c r="F3851" s="348">
        <v>160</v>
      </c>
      <c r="G3851" s="348">
        <v>310</v>
      </c>
      <c r="H3851" s="348">
        <v>49600</v>
      </c>
      <c r="I3851" s="355">
        <v>0.43161773983718615</v>
      </c>
      <c r="J3851" s="355">
        <v>1.3923152897973746E-3</v>
      </c>
      <c r="K3851" s="355">
        <v>0</v>
      </c>
      <c r="M3851" s="364"/>
      <c r="N3851" s="364"/>
    </row>
    <row r="3852" spans="2:14" s="358" customFormat="1" x14ac:dyDescent="0.2">
      <c r="B3852" s="305">
        <v>41437.409722222219</v>
      </c>
      <c r="C3852" s="117" t="s">
        <v>758</v>
      </c>
      <c r="D3852" s="117" t="s">
        <v>554</v>
      </c>
      <c r="E3852" s="116"/>
      <c r="F3852" s="348">
        <v>2</v>
      </c>
      <c r="G3852" s="348">
        <v>225</v>
      </c>
      <c r="H3852" s="348">
        <v>450</v>
      </c>
      <c r="I3852" s="355">
        <v>3.9158867525551158E-3</v>
      </c>
      <c r="J3852" s="355">
        <v>1.7403941122467181E-5</v>
      </c>
      <c r="K3852" s="355">
        <v>0</v>
      </c>
      <c r="M3852" s="364"/>
      <c r="N3852" s="364"/>
    </row>
    <row r="3853" spans="2:14" s="358" customFormat="1" x14ac:dyDescent="0.2">
      <c r="B3853" s="305">
        <v>41438.40625</v>
      </c>
      <c r="C3853" s="117" t="s">
        <v>563</v>
      </c>
      <c r="D3853" s="117" t="s">
        <v>551</v>
      </c>
      <c r="E3853" s="116"/>
      <c r="F3853" s="348">
        <v>8</v>
      </c>
      <c r="G3853" s="348">
        <v>125</v>
      </c>
      <c r="H3853" s="348">
        <v>1000</v>
      </c>
      <c r="I3853" s="355">
        <v>3.8723143080077525E-3</v>
      </c>
      <c r="J3853" s="355">
        <v>3.0978514464062016E-5</v>
      </c>
      <c r="K3853" s="355">
        <v>0</v>
      </c>
      <c r="M3853" s="364"/>
      <c r="N3853" s="364"/>
    </row>
    <row r="3854" spans="2:14" s="358" customFormat="1" x14ac:dyDescent="0.2">
      <c r="B3854" s="305">
        <v>41431.378472222219</v>
      </c>
      <c r="C3854" s="117" t="s">
        <v>729</v>
      </c>
      <c r="D3854" s="117" t="s">
        <v>542</v>
      </c>
      <c r="E3854" s="116"/>
      <c r="F3854" s="348">
        <v>220</v>
      </c>
      <c r="G3854" s="348">
        <v>125</v>
      </c>
      <c r="H3854" s="348">
        <v>27500</v>
      </c>
      <c r="I3854" s="355">
        <v>9.5795784288794678E-2</v>
      </c>
      <c r="J3854" s="355">
        <v>7.663662743103574E-4</v>
      </c>
      <c r="K3854" s="355">
        <v>0</v>
      </c>
      <c r="M3854" s="364"/>
      <c r="N3854" s="364"/>
    </row>
    <row r="3855" spans="2:14" s="358" customFormat="1" x14ac:dyDescent="0.2">
      <c r="B3855" s="305">
        <v>41431.416666666664</v>
      </c>
      <c r="C3855" s="117" t="s">
        <v>647</v>
      </c>
      <c r="D3855" s="117" t="s">
        <v>554</v>
      </c>
      <c r="E3855" s="116"/>
      <c r="F3855" s="348">
        <v>1</v>
      </c>
      <c r="G3855" s="348">
        <v>199</v>
      </c>
      <c r="H3855" s="348">
        <v>199</v>
      </c>
      <c r="I3855" s="355">
        <v>1.7316921416854847E-3</v>
      </c>
      <c r="J3855" s="355">
        <v>8.7019705612335906E-6</v>
      </c>
      <c r="K3855" s="355">
        <v>0</v>
      </c>
      <c r="M3855" s="364"/>
      <c r="N3855" s="364"/>
    </row>
    <row r="3856" spans="2:14" s="358" customFormat="1" x14ac:dyDescent="0.2">
      <c r="B3856" s="305">
        <v>41431.37222222222</v>
      </c>
      <c r="C3856" s="117" t="s">
        <v>699</v>
      </c>
      <c r="D3856" s="117" t="s">
        <v>554</v>
      </c>
      <c r="E3856" s="116"/>
      <c r="F3856" s="348">
        <v>44</v>
      </c>
      <c r="G3856" s="348">
        <v>72</v>
      </c>
      <c r="H3856" s="348">
        <v>3168</v>
      </c>
      <c r="I3856" s="355">
        <v>2.7567842737988017E-2</v>
      </c>
      <c r="J3856" s="355">
        <v>3.8288670469427801E-4</v>
      </c>
      <c r="K3856" s="355">
        <v>0</v>
      </c>
      <c r="M3856" s="364"/>
      <c r="N3856" s="364"/>
    </row>
    <row r="3857" spans="2:14" s="358" customFormat="1" x14ac:dyDescent="0.2">
      <c r="B3857" s="305">
        <v>41432.451388888891</v>
      </c>
      <c r="C3857" s="117" t="s">
        <v>654</v>
      </c>
      <c r="D3857" s="117" t="s">
        <v>542</v>
      </c>
      <c r="E3857" s="116"/>
      <c r="F3857" s="348">
        <v>24</v>
      </c>
      <c r="G3857" s="348">
        <v>70</v>
      </c>
      <c r="H3857" s="348">
        <v>1680</v>
      </c>
      <c r="I3857" s="355">
        <v>5.8522515492790929E-3</v>
      </c>
      <c r="J3857" s="355">
        <v>8.3603593561129899E-5</v>
      </c>
      <c r="K3857" s="355">
        <v>0</v>
      </c>
      <c r="M3857" s="364"/>
      <c r="N3857" s="364"/>
    </row>
    <row r="3858" spans="2:14" s="358" customFormat="1" x14ac:dyDescent="0.2">
      <c r="B3858" s="305">
        <v>41430.385416666664</v>
      </c>
      <c r="C3858" s="117" t="s">
        <v>632</v>
      </c>
      <c r="D3858" s="117" t="s">
        <v>554</v>
      </c>
      <c r="E3858" s="116"/>
      <c r="F3858" s="348">
        <v>48</v>
      </c>
      <c r="G3858" s="348">
        <v>305</v>
      </c>
      <c r="H3858" s="348">
        <v>14640</v>
      </c>
      <c r="I3858" s="355">
        <v>0.12739684901645978</v>
      </c>
      <c r="J3858" s="355">
        <v>4.1769458693921238E-4</v>
      </c>
      <c r="K3858" s="355">
        <v>0</v>
      </c>
      <c r="M3858" s="364"/>
      <c r="N3858" s="364"/>
    </row>
    <row r="3859" spans="2:14" s="358" customFormat="1" x14ac:dyDescent="0.2">
      <c r="B3859" s="305">
        <v>41437.5</v>
      </c>
      <c r="C3859" s="117" t="s">
        <v>758</v>
      </c>
      <c r="D3859" s="117" t="s">
        <v>554</v>
      </c>
      <c r="E3859" s="116"/>
      <c r="F3859" s="348">
        <v>4</v>
      </c>
      <c r="G3859" s="348">
        <v>90</v>
      </c>
      <c r="H3859" s="348">
        <v>360</v>
      </c>
      <c r="I3859" s="355">
        <v>3.1327094020440929E-3</v>
      </c>
      <c r="J3859" s="355">
        <v>3.4807882244934363E-5</v>
      </c>
      <c r="K3859" s="355">
        <v>0</v>
      </c>
      <c r="M3859" s="364"/>
      <c r="N3859" s="364"/>
    </row>
    <row r="3860" spans="2:14" s="358" customFormat="1" x14ac:dyDescent="0.2">
      <c r="B3860" s="305">
        <v>41436.40625</v>
      </c>
      <c r="C3860" s="117" t="s">
        <v>671</v>
      </c>
      <c r="D3860" s="117" t="s">
        <v>554</v>
      </c>
      <c r="E3860" s="116"/>
      <c r="F3860" s="348">
        <v>4</v>
      </c>
      <c r="G3860" s="348">
        <v>250</v>
      </c>
      <c r="H3860" s="348">
        <v>1000</v>
      </c>
      <c r="I3860" s="355">
        <v>8.7019705612335907E-3</v>
      </c>
      <c r="J3860" s="355">
        <v>3.4807882244934363E-5</v>
      </c>
      <c r="K3860" s="355">
        <v>0</v>
      </c>
      <c r="M3860" s="364"/>
      <c r="N3860" s="364"/>
    </row>
    <row r="3861" spans="2:14" s="358" customFormat="1" x14ac:dyDescent="0.2">
      <c r="B3861" s="305">
        <v>41438.381944444445</v>
      </c>
      <c r="C3861" s="117" t="s">
        <v>556</v>
      </c>
      <c r="D3861" s="117" t="s">
        <v>551</v>
      </c>
      <c r="E3861" s="116"/>
      <c r="F3861" s="348">
        <v>1</v>
      </c>
      <c r="G3861" s="348">
        <v>160</v>
      </c>
      <c r="H3861" s="348">
        <v>160</v>
      </c>
      <c r="I3861" s="355">
        <v>6.1957028928124041E-4</v>
      </c>
      <c r="J3861" s="355">
        <v>3.872314308007752E-6</v>
      </c>
      <c r="K3861" s="355">
        <v>0</v>
      </c>
      <c r="M3861" s="364"/>
      <c r="N3861" s="364"/>
    </row>
    <row r="3862" spans="2:14" s="358" customFormat="1" x14ac:dyDescent="0.2">
      <c r="B3862" s="305">
        <v>41437.430555555555</v>
      </c>
      <c r="C3862" s="117" t="s">
        <v>758</v>
      </c>
      <c r="D3862" s="117" t="s">
        <v>554</v>
      </c>
      <c r="E3862" s="116"/>
      <c r="F3862" s="348">
        <v>4</v>
      </c>
      <c r="G3862" s="348">
        <v>50</v>
      </c>
      <c r="H3862" s="348">
        <v>200</v>
      </c>
      <c r="I3862" s="355">
        <v>1.7403941122467184E-3</v>
      </c>
      <c r="J3862" s="355">
        <v>3.4807882244934363E-5</v>
      </c>
      <c r="K3862" s="355">
        <v>0</v>
      </c>
      <c r="M3862" s="364"/>
      <c r="N3862" s="364"/>
    </row>
    <row r="3863" spans="2:14" s="358" customFormat="1" x14ac:dyDescent="0.2">
      <c r="B3863" s="305">
        <v>41431.373611111114</v>
      </c>
      <c r="C3863" s="117" t="s">
        <v>559</v>
      </c>
      <c r="D3863" s="117" t="s">
        <v>551</v>
      </c>
      <c r="E3863" s="116"/>
      <c r="F3863" s="348">
        <v>56</v>
      </c>
      <c r="G3863" s="348">
        <v>167</v>
      </c>
      <c r="H3863" s="348">
        <v>9352</v>
      </c>
      <c r="I3863" s="355">
        <v>3.6213883408488502E-2</v>
      </c>
      <c r="J3863" s="355">
        <v>2.1684960124843412E-4</v>
      </c>
      <c r="K3863" s="355">
        <v>0</v>
      </c>
      <c r="M3863" s="364"/>
      <c r="N3863" s="364"/>
    </row>
    <row r="3864" spans="2:14" s="358" customFormat="1" x14ac:dyDescent="0.2">
      <c r="B3864" s="305">
        <v>41437.375</v>
      </c>
      <c r="C3864" s="117" t="s">
        <v>604</v>
      </c>
      <c r="D3864" s="117" t="s">
        <v>542</v>
      </c>
      <c r="E3864" s="116"/>
      <c r="F3864" s="348">
        <v>25</v>
      </c>
      <c r="G3864" s="348">
        <v>405</v>
      </c>
      <c r="H3864" s="348">
        <v>10125</v>
      </c>
      <c r="I3864" s="355">
        <v>3.5270266033601679E-2</v>
      </c>
      <c r="J3864" s="355">
        <v>8.7087076626176976E-5</v>
      </c>
      <c r="K3864" s="355">
        <v>0</v>
      </c>
      <c r="M3864" s="364"/>
      <c r="N3864" s="364"/>
    </row>
    <row r="3865" spans="2:14" s="358" customFormat="1" x14ac:dyDescent="0.2">
      <c r="B3865" s="305">
        <v>41437.354166666664</v>
      </c>
      <c r="C3865" s="117" t="s">
        <v>746</v>
      </c>
      <c r="D3865" s="117" t="s">
        <v>542</v>
      </c>
      <c r="E3865" s="116"/>
      <c r="F3865" s="348">
        <v>539</v>
      </c>
      <c r="G3865" s="348">
        <v>445</v>
      </c>
      <c r="H3865" s="348">
        <v>239855</v>
      </c>
      <c r="I3865" s="355">
        <v>0.83553083056686717</v>
      </c>
      <c r="J3865" s="355">
        <v>1.8775973720603757E-3</v>
      </c>
      <c r="K3865" s="355">
        <v>0</v>
      </c>
      <c r="M3865" s="364"/>
      <c r="N3865" s="364"/>
    </row>
    <row r="3866" spans="2:14" s="358" customFormat="1" x14ac:dyDescent="0.2">
      <c r="B3866" s="305">
        <v>41428.378472222219</v>
      </c>
      <c r="C3866" s="117" t="s">
        <v>569</v>
      </c>
      <c r="D3866" s="117" t="s">
        <v>551</v>
      </c>
      <c r="E3866" s="116"/>
      <c r="F3866" s="348">
        <v>10</v>
      </c>
      <c r="G3866" s="348">
        <v>221</v>
      </c>
      <c r="H3866" s="348">
        <v>2210</v>
      </c>
      <c r="I3866" s="355">
        <v>8.557814620697133E-3</v>
      </c>
      <c r="J3866" s="355">
        <v>3.8723143080077525E-5</v>
      </c>
      <c r="K3866" s="355">
        <v>0</v>
      </c>
      <c r="M3866" s="364"/>
      <c r="N3866" s="364"/>
    </row>
    <row r="3867" spans="2:14" s="358" customFormat="1" x14ac:dyDescent="0.2">
      <c r="B3867" s="305">
        <v>41429.46875</v>
      </c>
      <c r="C3867" s="117" t="s">
        <v>745</v>
      </c>
      <c r="D3867" s="117" t="s">
        <v>554</v>
      </c>
      <c r="E3867" s="116"/>
      <c r="F3867" s="348">
        <v>51</v>
      </c>
      <c r="G3867" s="348">
        <v>45</v>
      </c>
      <c r="H3867" s="348">
        <v>2295</v>
      </c>
      <c r="I3867" s="355">
        <v>1.9971022438031092E-2</v>
      </c>
      <c r="J3867" s="355">
        <v>4.4380049862291314E-4</v>
      </c>
      <c r="K3867" s="355">
        <v>0</v>
      </c>
      <c r="M3867" s="364"/>
      <c r="N3867" s="364"/>
    </row>
    <row r="3868" spans="2:14" s="358" customFormat="1" x14ac:dyDescent="0.2">
      <c r="B3868" s="305">
        <v>41432.401388888888</v>
      </c>
      <c r="C3868" s="117" t="s">
        <v>560</v>
      </c>
      <c r="D3868" s="117" t="s">
        <v>551</v>
      </c>
      <c r="E3868" s="116"/>
      <c r="F3868" s="348">
        <v>65</v>
      </c>
      <c r="G3868" s="348">
        <v>249</v>
      </c>
      <c r="H3868" s="348">
        <v>16185</v>
      </c>
      <c r="I3868" s="355">
        <v>6.2673407075105478E-2</v>
      </c>
      <c r="J3868" s="355">
        <v>2.517004300205039E-4</v>
      </c>
      <c r="K3868" s="355">
        <v>0</v>
      </c>
      <c r="M3868" s="364"/>
      <c r="N3868" s="364"/>
    </row>
    <row r="3869" spans="2:14" s="358" customFormat="1" x14ac:dyDescent="0.2">
      <c r="B3869" s="305">
        <v>41431.388194444444</v>
      </c>
      <c r="C3869" s="117" t="s">
        <v>610</v>
      </c>
      <c r="D3869" s="117" t="s">
        <v>542</v>
      </c>
      <c r="E3869" s="116"/>
      <c r="F3869" s="348">
        <v>772</v>
      </c>
      <c r="G3869" s="348">
        <v>39</v>
      </c>
      <c r="H3869" s="348">
        <v>30108</v>
      </c>
      <c r="I3869" s="355">
        <v>0.10488070812243747</v>
      </c>
      <c r="J3869" s="355">
        <v>2.6892489262163454E-3</v>
      </c>
      <c r="K3869" s="355">
        <v>0</v>
      </c>
      <c r="M3869" s="364"/>
      <c r="N3869" s="364"/>
    </row>
    <row r="3870" spans="2:14" s="358" customFormat="1" x14ac:dyDescent="0.2">
      <c r="B3870" s="305">
        <v>41430.409722222219</v>
      </c>
      <c r="C3870" s="117" t="s">
        <v>631</v>
      </c>
      <c r="D3870" s="117" t="s">
        <v>542</v>
      </c>
      <c r="E3870" s="116"/>
      <c r="F3870" s="348">
        <v>8</v>
      </c>
      <c r="G3870" s="348">
        <v>155</v>
      </c>
      <c r="H3870" s="348">
        <v>1240</v>
      </c>
      <c r="I3870" s="355">
        <v>4.3195190006583787E-3</v>
      </c>
      <c r="J3870" s="355">
        <v>2.7867864520376635E-5</v>
      </c>
      <c r="K3870" s="355">
        <v>0</v>
      </c>
      <c r="M3870" s="364"/>
      <c r="N3870" s="364"/>
    </row>
    <row r="3871" spans="2:14" s="358" customFormat="1" x14ac:dyDescent="0.2">
      <c r="B3871" s="305">
        <v>41431.375</v>
      </c>
      <c r="C3871" s="117" t="s">
        <v>630</v>
      </c>
      <c r="D3871" s="117" t="s">
        <v>554</v>
      </c>
      <c r="E3871" s="116"/>
      <c r="F3871" s="348">
        <v>46</v>
      </c>
      <c r="G3871" s="348">
        <v>345</v>
      </c>
      <c r="H3871" s="348">
        <v>15870</v>
      </c>
      <c r="I3871" s="355">
        <v>0.13810027280677709</v>
      </c>
      <c r="J3871" s="355">
        <v>4.0029064581674522E-4</v>
      </c>
      <c r="K3871" s="355">
        <v>0</v>
      </c>
      <c r="M3871" s="364"/>
      <c r="N3871" s="364"/>
    </row>
    <row r="3872" spans="2:14" s="358" customFormat="1" x14ac:dyDescent="0.2">
      <c r="B3872" s="305">
        <v>41434.436111111114</v>
      </c>
      <c r="C3872" s="117" t="s">
        <v>841</v>
      </c>
      <c r="D3872" s="117" t="s">
        <v>554</v>
      </c>
      <c r="E3872" s="116"/>
      <c r="F3872" s="348">
        <v>10</v>
      </c>
      <c r="G3872" s="348">
        <v>577</v>
      </c>
      <c r="H3872" s="348">
        <v>5770</v>
      </c>
      <c r="I3872" s="355">
        <v>5.021037013831782E-2</v>
      </c>
      <c r="J3872" s="355">
        <v>8.701970561233591E-5</v>
      </c>
      <c r="K3872" s="355">
        <v>0</v>
      </c>
      <c r="M3872" s="364"/>
      <c r="N3872" s="364"/>
    </row>
    <row r="3873" spans="2:14" s="358" customFormat="1" x14ac:dyDescent="0.2">
      <c r="B3873" s="305">
        <v>41430.579861111109</v>
      </c>
      <c r="C3873" s="117" t="s">
        <v>593</v>
      </c>
      <c r="D3873" s="117" t="s">
        <v>554</v>
      </c>
      <c r="E3873" s="116"/>
      <c r="F3873" s="348">
        <v>90</v>
      </c>
      <c r="G3873" s="348">
        <v>75</v>
      </c>
      <c r="H3873" s="348">
        <v>6750</v>
      </c>
      <c r="I3873" s="355">
        <v>5.8738301288326744E-2</v>
      </c>
      <c r="J3873" s="355">
        <v>7.8317735051102323E-4</v>
      </c>
      <c r="K3873" s="355">
        <v>0</v>
      </c>
      <c r="M3873" s="364"/>
      <c r="N3873" s="364"/>
    </row>
    <row r="3874" spans="2:14" s="358" customFormat="1" x14ac:dyDescent="0.2">
      <c r="B3874" s="305">
        <v>41436.375694444447</v>
      </c>
      <c r="C3874" s="117" t="s">
        <v>569</v>
      </c>
      <c r="D3874" s="117" t="s">
        <v>551</v>
      </c>
      <c r="E3874" s="116"/>
      <c r="F3874" s="348">
        <v>6</v>
      </c>
      <c r="G3874" s="348">
        <v>284</v>
      </c>
      <c r="H3874" s="348">
        <v>1704</v>
      </c>
      <c r="I3874" s="355">
        <v>6.5984235808452104E-3</v>
      </c>
      <c r="J3874" s="355">
        <v>2.3233885848046514E-5</v>
      </c>
      <c r="K3874" s="355">
        <v>0</v>
      </c>
      <c r="M3874" s="364"/>
      <c r="N3874" s="364"/>
    </row>
    <row r="3875" spans="2:14" s="358" customFormat="1" x14ac:dyDescent="0.2">
      <c r="B3875" s="305">
        <v>41436.378472222219</v>
      </c>
      <c r="C3875" s="117" t="s">
        <v>660</v>
      </c>
      <c r="D3875" s="117" t="s">
        <v>551</v>
      </c>
      <c r="E3875" s="116"/>
      <c r="F3875" s="348">
        <v>3</v>
      </c>
      <c r="G3875" s="348">
        <v>270</v>
      </c>
      <c r="H3875" s="348">
        <v>810</v>
      </c>
      <c r="I3875" s="355">
        <v>3.1365745894862793E-3</v>
      </c>
      <c r="J3875" s="355">
        <v>1.1616942924023257E-5</v>
      </c>
      <c r="K3875" s="355">
        <v>0</v>
      </c>
      <c r="M3875" s="364"/>
      <c r="N3875" s="364"/>
    </row>
    <row r="3876" spans="2:14" s="358" customFormat="1" x14ac:dyDescent="0.2">
      <c r="B3876" s="305">
        <v>41431.364583333336</v>
      </c>
      <c r="C3876" s="117" t="s">
        <v>776</v>
      </c>
      <c r="D3876" s="117" t="s">
        <v>554</v>
      </c>
      <c r="E3876" s="116"/>
      <c r="F3876" s="348">
        <v>4</v>
      </c>
      <c r="G3876" s="348">
        <v>360</v>
      </c>
      <c r="H3876" s="348">
        <v>1440</v>
      </c>
      <c r="I3876" s="355">
        <v>1.2530837608176372E-2</v>
      </c>
      <c r="J3876" s="355">
        <v>3.4807882244934363E-5</v>
      </c>
      <c r="K3876" s="355">
        <v>0</v>
      </c>
      <c r="M3876" s="364"/>
      <c r="N3876" s="364"/>
    </row>
    <row r="3877" spans="2:14" s="358" customFormat="1" x14ac:dyDescent="0.2">
      <c r="B3877" s="305">
        <v>41439.375</v>
      </c>
      <c r="C3877" s="117" t="s">
        <v>725</v>
      </c>
      <c r="D3877" s="117" t="s">
        <v>554</v>
      </c>
      <c r="E3877" s="116"/>
      <c r="F3877" s="348">
        <v>65</v>
      </c>
      <c r="G3877" s="348">
        <v>125</v>
      </c>
      <c r="H3877" s="348">
        <v>8125</v>
      </c>
      <c r="I3877" s="355">
        <v>7.0703510810022935E-2</v>
      </c>
      <c r="J3877" s="355">
        <v>5.6562808648018346E-4</v>
      </c>
      <c r="K3877" s="355">
        <v>0</v>
      </c>
      <c r="M3877" s="364"/>
      <c r="N3877" s="364"/>
    </row>
    <row r="3878" spans="2:14" s="358" customFormat="1" x14ac:dyDescent="0.2">
      <c r="B3878" s="305">
        <v>41439.395833333336</v>
      </c>
      <c r="C3878" s="117" t="s">
        <v>697</v>
      </c>
      <c r="D3878" s="117" t="s">
        <v>551</v>
      </c>
      <c r="E3878" s="116"/>
      <c r="F3878" s="348">
        <v>1</v>
      </c>
      <c r="G3878" s="348">
        <v>200</v>
      </c>
      <c r="H3878" s="348">
        <v>200</v>
      </c>
      <c r="I3878" s="355">
        <v>7.7446286160155048E-4</v>
      </c>
      <c r="J3878" s="355">
        <v>3.872314308007752E-6</v>
      </c>
      <c r="K3878" s="355">
        <v>0</v>
      </c>
      <c r="M3878" s="364"/>
      <c r="N3878" s="364"/>
    </row>
    <row r="3879" spans="2:14" s="358" customFormat="1" x14ac:dyDescent="0.2">
      <c r="B3879" s="305">
        <v>41439.397916666669</v>
      </c>
      <c r="C3879" s="117" t="s">
        <v>672</v>
      </c>
      <c r="D3879" s="117" t="s">
        <v>551</v>
      </c>
      <c r="E3879" s="116"/>
      <c r="F3879" s="348">
        <v>17</v>
      </c>
      <c r="G3879" s="348">
        <v>160</v>
      </c>
      <c r="H3879" s="348">
        <v>2720</v>
      </c>
      <c r="I3879" s="355">
        <v>1.0532694917781086E-2</v>
      </c>
      <c r="J3879" s="355">
        <v>6.5829343236131787E-5</v>
      </c>
      <c r="K3879" s="355">
        <v>0</v>
      </c>
      <c r="M3879" s="364"/>
      <c r="N3879" s="364"/>
    </row>
    <row r="3880" spans="2:14" s="358" customFormat="1" x14ac:dyDescent="0.2">
      <c r="B3880" s="305">
        <v>41439.375</v>
      </c>
      <c r="C3880" s="117" t="s">
        <v>797</v>
      </c>
      <c r="D3880" s="117" t="s">
        <v>554</v>
      </c>
      <c r="E3880" s="116"/>
      <c r="F3880" s="348">
        <v>84</v>
      </c>
      <c r="G3880" s="348">
        <v>160</v>
      </c>
      <c r="H3880" s="348">
        <v>13440</v>
      </c>
      <c r="I3880" s="355">
        <v>0.11695448434297946</v>
      </c>
      <c r="J3880" s="355">
        <v>7.309655271436217E-4</v>
      </c>
      <c r="K3880" s="355">
        <v>0</v>
      </c>
      <c r="M3880" s="364"/>
      <c r="N3880" s="364"/>
    </row>
    <row r="3881" spans="2:14" s="358" customFormat="1" x14ac:dyDescent="0.2">
      <c r="B3881" s="305">
        <v>41439.399305555555</v>
      </c>
      <c r="C3881" s="117" t="s">
        <v>629</v>
      </c>
      <c r="D3881" s="117" t="s">
        <v>551</v>
      </c>
      <c r="E3881" s="116"/>
      <c r="F3881" s="348">
        <v>66</v>
      </c>
      <c r="G3881" s="348">
        <v>171</v>
      </c>
      <c r="H3881" s="348">
        <v>11286</v>
      </c>
      <c r="I3881" s="355">
        <v>4.370293928017549E-2</v>
      </c>
      <c r="J3881" s="355">
        <v>2.5557274432851167E-4</v>
      </c>
      <c r="K3881" s="355">
        <v>0</v>
      </c>
      <c r="M3881" s="364"/>
      <c r="N3881" s="364"/>
    </row>
    <row r="3882" spans="2:14" s="358" customFormat="1" x14ac:dyDescent="0.2">
      <c r="B3882" s="305">
        <v>41438.513888888891</v>
      </c>
      <c r="C3882" s="117" t="s">
        <v>550</v>
      </c>
      <c r="D3882" s="117" t="s">
        <v>551</v>
      </c>
      <c r="E3882" s="116"/>
      <c r="F3882" s="348">
        <v>5</v>
      </c>
      <c r="G3882" s="348">
        <v>80</v>
      </c>
      <c r="H3882" s="348">
        <v>400</v>
      </c>
      <c r="I3882" s="355">
        <v>1.548925723203101E-3</v>
      </c>
      <c r="J3882" s="355">
        <v>1.9361571540038763E-5</v>
      </c>
      <c r="K3882" s="355">
        <v>0</v>
      </c>
      <c r="M3882" s="364"/>
      <c r="N3882" s="364"/>
    </row>
    <row r="3883" spans="2:14" s="358" customFormat="1" x14ac:dyDescent="0.2">
      <c r="B3883" s="305">
        <v>41439.363888888889</v>
      </c>
      <c r="C3883" s="117" t="s">
        <v>707</v>
      </c>
      <c r="D3883" s="117" t="s">
        <v>554</v>
      </c>
      <c r="E3883" s="116"/>
      <c r="F3883" s="348">
        <v>105</v>
      </c>
      <c r="G3883" s="348">
        <v>341</v>
      </c>
      <c r="H3883" s="348">
        <v>35805</v>
      </c>
      <c r="I3883" s="355">
        <v>0.31157405594496873</v>
      </c>
      <c r="J3883" s="355">
        <v>9.1370690892952704E-4</v>
      </c>
      <c r="K3883" s="355">
        <v>0</v>
      </c>
      <c r="M3883" s="364"/>
      <c r="N3883" s="364"/>
    </row>
    <row r="3884" spans="2:14" s="358" customFormat="1" x14ac:dyDescent="0.2">
      <c r="B3884" s="305">
        <v>41439.375</v>
      </c>
      <c r="C3884" s="117" t="s">
        <v>627</v>
      </c>
      <c r="D3884" s="117" t="s">
        <v>554</v>
      </c>
      <c r="E3884" s="116"/>
      <c r="F3884" s="348">
        <v>41</v>
      </c>
      <c r="G3884" s="348">
        <v>200</v>
      </c>
      <c r="H3884" s="348">
        <v>8200</v>
      </c>
      <c r="I3884" s="355">
        <v>7.1356158602115444E-2</v>
      </c>
      <c r="J3884" s="355">
        <v>3.5678079301057724E-4</v>
      </c>
      <c r="K3884" s="355">
        <v>0</v>
      </c>
      <c r="M3884" s="364"/>
      <c r="N3884" s="364"/>
    </row>
    <row r="3885" spans="2:14" s="358" customFormat="1" x14ac:dyDescent="0.2">
      <c r="B3885" s="305">
        <v>41432.418055555558</v>
      </c>
      <c r="C3885" s="117" t="s">
        <v>715</v>
      </c>
      <c r="D3885" s="117" t="s">
        <v>542</v>
      </c>
      <c r="E3885" s="116"/>
      <c r="F3885" s="348">
        <v>143</v>
      </c>
      <c r="G3885" s="348">
        <v>160</v>
      </c>
      <c r="H3885" s="348">
        <v>22880</v>
      </c>
      <c r="I3885" s="355">
        <v>7.9702092528277174E-2</v>
      </c>
      <c r="J3885" s="355">
        <v>4.9813807830173236E-4</v>
      </c>
      <c r="K3885" s="355">
        <v>0</v>
      </c>
      <c r="M3885" s="364"/>
      <c r="N3885" s="364"/>
    </row>
    <row r="3886" spans="2:14" s="358" customFormat="1" x14ac:dyDescent="0.2">
      <c r="B3886" s="305">
        <v>41436.375</v>
      </c>
      <c r="C3886" s="117" t="s">
        <v>608</v>
      </c>
      <c r="D3886" s="117" t="s">
        <v>554</v>
      </c>
      <c r="E3886" s="116"/>
      <c r="F3886" s="348">
        <v>2</v>
      </c>
      <c r="G3886" s="348">
        <v>68</v>
      </c>
      <c r="H3886" s="348">
        <v>136</v>
      </c>
      <c r="I3886" s="355">
        <v>1.1834679963277684E-3</v>
      </c>
      <c r="J3886" s="355">
        <v>1.7403941122467181E-5</v>
      </c>
      <c r="K3886" s="355">
        <v>0</v>
      </c>
      <c r="M3886" s="364"/>
      <c r="N3886" s="364"/>
    </row>
    <row r="3887" spans="2:14" s="358" customFormat="1" x14ac:dyDescent="0.2">
      <c r="B3887" s="305">
        <v>41431.375</v>
      </c>
      <c r="C3887" s="117" t="s">
        <v>544</v>
      </c>
      <c r="D3887" s="117" t="s">
        <v>542</v>
      </c>
      <c r="E3887" s="116"/>
      <c r="F3887" s="348">
        <v>102</v>
      </c>
      <c r="G3887" s="348">
        <v>328</v>
      </c>
      <c r="H3887" s="348">
        <v>33456</v>
      </c>
      <c r="I3887" s="355">
        <v>0.11654340942421508</v>
      </c>
      <c r="J3887" s="355">
        <v>3.5531527263480209E-4</v>
      </c>
      <c r="K3887" s="355">
        <v>0</v>
      </c>
      <c r="M3887" s="364"/>
      <c r="N3887" s="364"/>
    </row>
    <row r="3888" spans="2:14" s="358" customFormat="1" x14ac:dyDescent="0.2">
      <c r="B3888" s="305">
        <v>41436.364583333336</v>
      </c>
      <c r="C3888" s="117" t="s">
        <v>630</v>
      </c>
      <c r="D3888" s="117" t="s">
        <v>554</v>
      </c>
      <c r="E3888" s="116"/>
      <c r="F3888" s="348">
        <v>3</v>
      </c>
      <c r="G3888" s="348">
        <v>370</v>
      </c>
      <c r="H3888" s="348">
        <v>1110</v>
      </c>
      <c r="I3888" s="355">
        <v>9.6591873229692864E-3</v>
      </c>
      <c r="J3888" s="355">
        <v>2.6105911683700774E-5</v>
      </c>
      <c r="K3888" s="355">
        <v>0</v>
      </c>
      <c r="M3888" s="364"/>
      <c r="N3888" s="364"/>
    </row>
    <row r="3889" spans="2:14" s="358" customFormat="1" x14ac:dyDescent="0.2">
      <c r="B3889" s="305">
        <v>41436.397222222222</v>
      </c>
      <c r="C3889" s="117" t="s">
        <v>781</v>
      </c>
      <c r="D3889" s="117" t="s">
        <v>542</v>
      </c>
      <c r="E3889" s="116"/>
      <c r="F3889" s="348">
        <v>126</v>
      </c>
      <c r="G3889" s="348">
        <v>313</v>
      </c>
      <c r="H3889" s="348">
        <v>39438</v>
      </c>
      <c r="I3889" s="355">
        <v>0.13738160511932671</v>
      </c>
      <c r="J3889" s="355">
        <v>4.3891886619593199E-4</v>
      </c>
      <c r="K3889" s="355">
        <v>0</v>
      </c>
      <c r="M3889" s="364"/>
      <c r="N3889" s="364"/>
    </row>
    <row r="3890" spans="2:14" s="358" customFormat="1" x14ac:dyDescent="0.2">
      <c r="B3890" s="305">
        <v>41438.381944444445</v>
      </c>
      <c r="C3890" s="117" t="s">
        <v>663</v>
      </c>
      <c r="D3890" s="117" t="s">
        <v>551</v>
      </c>
      <c r="E3890" s="116"/>
      <c r="F3890" s="348">
        <v>2</v>
      </c>
      <c r="G3890" s="348">
        <v>120</v>
      </c>
      <c r="H3890" s="348">
        <v>240</v>
      </c>
      <c r="I3890" s="355">
        <v>9.2935543392186056E-4</v>
      </c>
      <c r="J3890" s="355">
        <v>7.7446286160155041E-6</v>
      </c>
      <c r="K3890" s="355">
        <v>0</v>
      </c>
      <c r="M3890" s="364"/>
      <c r="N3890" s="364"/>
    </row>
    <row r="3891" spans="2:14" s="358" customFormat="1" x14ac:dyDescent="0.2">
      <c r="B3891" s="305">
        <v>41436.416666666664</v>
      </c>
      <c r="C3891" s="117" t="s">
        <v>711</v>
      </c>
      <c r="D3891" s="117" t="s">
        <v>554</v>
      </c>
      <c r="E3891" s="116"/>
      <c r="F3891" s="348">
        <v>1</v>
      </c>
      <c r="G3891" s="348">
        <v>120</v>
      </c>
      <c r="H3891" s="348">
        <v>120</v>
      </c>
      <c r="I3891" s="355">
        <v>1.044236467348031E-3</v>
      </c>
      <c r="J3891" s="355">
        <v>8.7019705612335906E-6</v>
      </c>
      <c r="K3891" s="355">
        <v>0</v>
      </c>
      <c r="M3891" s="364"/>
      <c r="N3891" s="364"/>
    </row>
    <row r="3892" spans="2:14" s="358" customFormat="1" x14ac:dyDescent="0.2">
      <c r="B3892" s="305">
        <v>41436.40625</v>
      </c>
      <c r="C3892" s="117" t="s">
        <v>709</v>
      </c>
      <c r="D3892" s="117" t="s">
        <v>542</v>
      </c>
      <c r="E3892" s="116"/>
      <c r="F3892" s="348">
        <v>94</v>
      </c>
      <c r="G3892" s="348">
        <v>210</v>
      </c>
      <c r="H3892" s="348">
        <v>19740</v>
      </c>
      <c r="I3892" s="355">
        <v>6.876395570402935E-2</v>
      </c>
      <c r="J3892" s="355">
        <v>3.2744740811442547E-4</v>
      </c>
      <c r="K3892" s="355">
        <v>0</v>
      </c>
      <c r="M3892" s="364"/>
      <c r="N3892" s="364"/>
    </row>
    <row r="3893" spans="2:14" s="358" customFormat="1" x14ac:dyDescent="0.2">
      <c r="B3893" s="305">
        <v>41437.395833333336</v>
      </c>
      <c r="C3893" s="117" t="s">
        <v>777</v>
      </c>
      <c r="D3893" s="117" t="s">
        <v>542</v>
      </c>
      <c r="E3893" s="116"/>
      <c r="F3893" s="348">
        <v>888</v>
      </c>
      <c r="G3893" s="348">
        <v>408</v>
      </c>
      <c r="H3893" s="348">
        <v>362304</v>
      </c>
      <c r="I3893" s="355">
        <v>1.2620798483988169</v>
      </c>
      <c r="J3893" s="355">
        <v>3.0933329617618063E-3</v>
      </c>
      <c r="K3893" s="355">
        <v>0</v>
      </c>
      <c r="M3893" s="364"/>
      <c r="N3893" s="364"/>
    </row>
    <row r="3894" spans="2:14" s="358" customFormat="1" x14ac:dyDescent="0.2">
      <c r="B3894" s="305">
        <v>41436.375</v>
      </c>
      <c r="C3894" s="117" t="s">
        <v>614</v>
      </c>
      <c r="D3894" s="117" t="s">
        <v>542</v>
      </c>
      <c r="E3894" s="116"/>
      <c r="F3894" s="348">
        <v>650</v>
      </c>
      <c r="G3894" s="348">
        <v>8</v>
      </c>
      <c r="H3894" s="348">
        <v>5200</v>
      </c>
      <c r="I3894" s="355">
        <v>1.8114111938244814E-2</v>
      </c>
      <c r="J3894" s="355">
        <v>2.2642639922806017E-3</v>
      </c>
      <c r="K3894" s="355">
        <v>0</v>
      </c>
      <c r="M3894" s="364"/>
      <c r="N3894" s="364"/>
    </row>
    <row r="3895" spans="2:14" s="358" customFormat="1" x14ac:dyDescent="0.2">
      <c r="B3895" s="305">
        <v>41438.375</v>
      </c>
      <c r="C3895" s="117" t="s">
        <v>569</v>
      </c>
      <c r="D3895" s="117" t="s">
        <v>551</v>
      </c>
      <c r="E3895" s="116"/>
      <c r="F3895" s="348">
        <v>5</v>
      </c>
      <c r="G3895" s="348">
        <v>205</v>
      </c>
      <c r="H3895" s="348">
        <v>1025</v>
      </c>
      <c r="I3895" s="355">
        <v>3.9691221657079459E-3</v>
      </c>
      <c r="J3895" s="355">
        <v>1.9361571540038763E-5</v>
      </c>
      <c r="K3895" s="355">
        <v>0</v>
      </c>
      <c r="M3895" s="364"/>
      <c r="N3895" s="364"/>
    </row>
    <row r="3896" spans="2:14" s="358" customFormat="1" x14ac:dyDescent="0.2">
      <c r="B3896" s="305">
        <v>41436.375</v>
      </c>
      <c r="C3896" s="117" t="s">
        <v>614</v>
      </c>
      <c r="D3896" s="117" t="s">
        <v>542</v>
      </c>
      <c r="E3896" s="116"/>
      <c r="F3896" s="348">
        <v>1763</v>
      </c>
      <c r="G3896" s="348">
        <v>139.4690867838911</v>
      </c>
      <c r="H3896" s="348">
        <v>245884</v>
      </c>
      <c r="I3896" s="355">
        <v>0.85653274996603601</v>
      </c>
      <c r="J3896" s="355">
        <v>6.1413806436780008E-3</v>
      </c>
      <c r="K3896" s="355">
        <v>0</v>
      </c>
      <c r="M3896" s="364"/>
      <c r="N3896" s="364"/>
    </row>
    <row r="3897" spans="2:14" s="358" customFormat="1" x14ac:dyDescent="0.2">
      <c r="B3897" s="305">
        <v>41439.4375</v>
      </c>
      <c r="C3897" s="117" t="s">
        <v>550</v>
      </c>
      <c r="D3897" s="117" t="s">
        <v>551</v>
      </c>
      <c r="E3897" s="116"/>
      <c r="F3897" s="348">
        <v>1</v>
      </c>
      <c r="G3897" s="348">
        <v>45</v>
      </c>
      <c r="H3897" s="348">
        <v>45</v>
      </c>
      <c r="I3897" s="355">
        <v>1.7425414386034886E-4</v>
      </c>
      <c r="J3897" s="355">
        <v>3.872314308007752E-6</v>
      </c>
      <c r="K3897" s="355">
        <v>0</v>
      </c>
      <c r="M3897" s="364"/>
      <c r="N3897" s="364"/>
    </row>
    <row r="3898" spans="2:14" s="358" customFormat="1" x14ac:dyDescent="0.2">
      <c r="B3898" s="305">
        <v>41436.579861111109</v>
      </c>
      <c r="C3898" s="117" t="s">
        <v>709</v>
      </c>
      <c r="D3898" s="117" t="s">
        <v>542</v>
      </c>
      <c r="E3898" s="116"/>
      <c r="F3898" s="348">
        <v>76</v>
      </c>
      <c r="G3898" s="348">
        <v>55</v>
      </c>
      <c r="H3898" s="348">
        <v>4180</v>
      </c>
      <c r="I3898" s="355">
        <v>1.4560959211896792E-2</v>
      </c>
      <c r="J3898" s="355">
        <v>2.6474471294357801E-4</v>
      </c>
      <c r="K3898" s="355">
        <v>0</v>
      </c>
      <c r="M3898" s="364"/>
      <c r="N3898" s="364"/>
    </row>
    <row r="3899" spans="2:14" s="358" customFormat="1" x14ac:dyDescent="0.2">
      <c r="B3899" s="305">
        <v>41424.364583333336</v>
      </c>
      <c r="C3899" s="117" t="s">
        <v>596</v>
      </c>
      <c r="D3899" s="117" t="s">
        <v>554</v>
      </c>
      <c r="E3899" s="116"/>
      <c r="F3899" s="348">
        <v>74</v>
      </c>
      <c r="G3899" s="348">
        <v>210</v>
      </c>
      <c r="H3899" s="348">
        <v>15540</v>
      </c>
      <c r="I3899" s="355">
        <v>0.13522862252157</v>
      </c>
      <c r="J3899" s="355">
        <v>6.4394582153128575E-4</v>
      </c>
      <c r="K3899" s="355">
        <v>0</v>
      </c>
      <c r="M3899" s="364"/>
      <c r="N3899" s="364"/>
    </row>
    <row r="3900" spans="2:14" s="358" customFormat="1" x14ac:dyDescent="0.2">
      <c r="B3900" s="305">
        <v>41437.364583333336</v>
      </c>
      <c r="C3900" s="117" t="s">
        <v>647</v>
      </c>
      <c r="D3900" s="117" t="s">
        <v>554</v>
      </c>
      <c r="E3900" s="116"/>
      <c r="F3900" s="348">
        <v>1</v>
      </c>
      <c r="G3900" s="348">
        <v>105</v>
      </c>
      <c r="H3900" s="348">
        <v>105</v>
      </c>
      <c r="I3900" s="355">
        <v>9.1370690892952704E-4</v>
      </c>
      <c r="J3900" s="355">
        <v>8.7019705612335906E-6</v>
      </c>
      <c r="K3900" s="355">
        <v>0</v>
      </c>
      <c r="M3900" s="364"/>
      <c r="N3900" s="364"/>
    </row>
    <row r="3901" spans="2:14" s="358" customFormat="1" x14ac:dyDescent="0.2">
      <c r="B3901" s="305">
        <v>41439.420138888891</v>
      </c>
      <c r="C3901" s="117" t="s">
        <v>556</v>
      </c>
      <c r="D3901" s="117" t="s">
        <v>551</v>
      </c>
      <c r="E3901" s="116"/>
      <c r="F3901" s="348">
        <v>1</v>
      </c>
      <c r="G3901" s="348">
        <v>30</v>
      </c>
      <c r="H3901" s="348">
        <v>30</v>
      </c>
      <c r="I3901" s="355">
        <v>1.1616942924023257E-4</v>
      </c>
      <c r="J3901" s="355">
        <v>3.872314308007752E-6</v>
      </c>
      <c r="K3901" s="355">
        <v>0</v>
      </c>
      <c r="M3901" s="364"/>
      <c r="N3901" s="364"/>
    </row>
    <row r="3902" spans="2:14" s="358" customFormat="1" x14ac:dyDescent="0.2">
      <c r="B3902" s="305">
        <v>41437.395833333336</v>
      </c>
      <c r="C3902" s="117" t="s">
        <v>544</v>
      </c>
      <c r="D3902" s="117" t="s">
        <v>542</v>
      </c>
      <c r="E3902" s="116"/>
      <c r="F3902" s="348">
        <v>72</v>
      </c>
      <c r="G3902" s="348">
        <v>260</v>
      </c>
      <c r="H3902" s="348">
        <v>18720</v>
      </c>
      <c r="I3902" s="355">
        <v>6.5210802977681323E-2</v>
      </c>
      <c r="J3902" s="355">
        <v>2.508107806833897E-4</v>
      </c>
      <c r="K3902" s="355">
        <v>0</v>
      </c>
      <c r="M3902" s="364"/>
      <c r="N3902" s="364"/>
    </row>
    <row r="3903" spans="2:14" s="358" customFormat="1" x14ac:dyDescent="0.2">
      <c r="B3903" s="305">
        <v>41438.409722222219</v>
      </c>
      <c r="C3903" s="117" t="s">
        <v>781</v>
      </c>
      <c r="D3903" s="117" t="s">
        <v>542</v>
      </c>
      <c r="E3903" s="116"/>
      <c r="F3903" s="348">
        <v>164</v>
      </c>
      <c r="G3903" s="348">
        <v>181.21341463414635</v>
      </c>
      <c r="H3903" s="348">
        <v>29719</v>
      </c>
      <c r="I3903" s="355">
        <v>0.10352563321013415</v>
      </c>
      <c r="J3903" s="355">
        <v>5.7129122266772099E-4</v>
      </c>
      <c r="K3903" s="355">
        <v>0</v>
      </c>
      <c r="M3903" s="364"/>
      <c r="N3903" s="364"/>
    </row>
    <row r="3904" spans="2:14" s="358" customFormat="1" x14ac:dyDescent="0.2">
      <c r="B3904" s="305">
        <v>41439.385416666664</v>
      </c>
      <c r="C3904" s="117" t="s">
        <v>709</v>
      </c>
      <c r="D3904" s="117" t="s">
        <v>542</v>
      </c>
      <c r="E3904" s="116"/>
      <c r="F3904" s="348">
        <v>65</v>
      </c>
      <c r="G3904" s="348">
        <v>260</v>
      </c>
      <c r="H3904" s="348">
        <v>16900</v>
      </c>
      <c r="I3904" s="355">
        <v>5.8870863799295639E-2</v>
      </c>
      <c r="J3904" s="355">
        <v>2.2642639922806015E-4</v>
      </c>
      <c r="K3904" s="355">
        <v>0</v>
      </c>
      <c r="M3904" s="364"/>
      <c r="N3904" s="364"/>
    </row>
    <row r="3905" spans="2:14" s="358" customFormat="1" x14ac:dyDescent="0.2">
      <c r="B3905" s="305">
        <v>41437.357638888891</v>
      </c>
      <c r="C3905" s="117" t="s">
        <v>660</v>
      </c>
      <c r="D3905" s="117" t="s">
        <v>551</v>
      </c>
      <c r="E3905" s="116"/>
      <c r="F3905" s="348">
        <v>1</v>
      </c>
      <c r="G3905" s="348">
        <v>178</v>
      </c>
      <c r="H3905" s="348">
        <v>178</v>
      </c>
      <c r="I3905" s="355">
        <v>6.8927194682537991E-4</v>
      </c>
      <c r="J3905" s="355">
        <v>3.872314308007752E-6</v>
      </c>
      <c r="K3905" s="355">
        <v>0</v>
      </c>
      <c r="M3905" s="364"/>
      <c r="N3905" s="364"/>
    </row>
    <row r="3906" spans="2:14" s="358" customFormat="1" x14ac:dyDescent="0.2">
      <c r="B3906" s="305">
        <v>41437.375</v>
      </c>
      <c r="C3906" s="117" t="s">
        <v>597</v>
      </c>
      <c r="D3906" s="117" t="s">
        <v>551</v>
      </c>
      <c r="E3906" s="116"/>
      <c r="F3906" s="348">
        <v>74</v>
      </c>
      <c r="G3906" s="348">
        <v>320</v>
      </c>
      <c r="H3906" s="348">
        <v>23680</v>
      </c>
      <c r="I3906" s="355">
        <v>9.1696402813623581E-2</v>
      </c>
      <c r="J3906" s="355">
        <v>2.8655125879257365E-4</v>
      </c>
      <c r="K3906" s="355">
        <v>0</v>
      </c>
      <c r="M3906" s="364"/>
      <c r="N3906" s="364"/>
    </row>
    <row r="3907" spans="2:14" s="358" customFormat="1" x14ac:dyDescent="0.2">
      <c r="B3907" s="305">
        <v>41438.402777777781</v>
      </c>
      <c r="C3907" s="117" t="s">
        <v>736</v>
      </c>
      <c r="D3907" s="117" t="s">
        <v>554</v>
      </c>
      <c r="E3907" s="116"/>
      <c r="F3907" s="348">
        <v>35</v>
      </c>
      <c r="G3907" s="348">
        <v>295</v>
      </c>
      <c r="H3907" s="348">
        <v>10325</v>
      </c>
      <c r="I3907" s="355">
        <v>8.9847846044736834E-2</v>
      </c>
      <c r="J3907" s="355">
        <v>3.0456896964317572E-4</v>
      </c>
      <c r="K3907" s="355">
        <v>0</v>
      </c>
      <c r="M3907" s="364"/>
      <c r="N3907" s="364"/>
    </row>
    <row r="3908" spans="2:14" s="358" customFormat="1" x14ac:dyDescent="0.2">
      <c r="B3908" s="305">
        <v>41441.357638888891</v>
      </c>
      <c r="C3908" s="117" t="s">
        <v>621</v>
      </c>
      <c r="D3908" s="117" t="s">
        <v>554</v>
      </c>
      <c r="E3908" s="116"/>
      <c r="F3908" s="348">
        <v>30</v>
      </c>
      <c r="G3908" s="348">
        <v>150</v>
      </c>
      <c r="H3908" s="348">
        <v>4500</v>
      </c>
      <c r="I3908" s="355">
        <v>3.9158867525551158E-2</v>
      </c>
      <c r="J3908" s="355">
        <v>2.6105911683700774E-4</v>
      </c>
      <c r="K3908" s="355">
        <v>0</v>
      </c>
      <c r="M3908" s="364"/>
      <c r="N3908" s="364"/>
    </row>
    <row r="3909" spans="2:14" s="358" customFormat="1" x14ac:dyDescent="0.2">
      <c r="B3909" s="305">
        <v>41441.354166666664</v>
      </c>
      <c r="C3909" s="117" t="s">
        <v>707</v>
      </c>
      <c r="D3909" s="117" t="s">
        <v>554</v>
      </c>
      <c r="E3909" s="116"/>
      <c r="F3909" s="348">
        <v>121</v>
      </c>
      <c r="G3909" s="348">
        <v>345</v>
      </c>
      <c r="H3909" s="348">
        <v>41745</v>
      </c>
      <c r="I3909" s="355">
        <v>0.36326376107869629</v>
      </c>
      <c r="J3909" s="355">
        <v>1.0529384379092646E-3</v>
      </c>
      <c r="K3909" s="355">
        <v>0</v>
      </c>
      <c r="M3909" s="364"/>
      <c r="N3909" s="364"/>
    </row>
    <row r="3910" spans="2:14" s="358" customFormat="1" x14ac:dyDescent="0.2">
      <c r="B3910" s="305">
        <v>41441.361111111109</v>
      </c>
      <c r="C3910" s="117" t="s">
        <v>779</v>
      </c>
      <c r="D3910" s="117" t="s">
        <v>542</v>
      </c>
      <c r="E3910" s="116"/>
      <c r="F3910" s="348">
        <v>114</v>
      </c>
      <c r="G3910" s="348">
        <v>250</v>
      </c>
      <c r="H3910" s="348">
        <v>28500</v>
      </c>
      <c r="I3910" s="355">
        <v>9.9279267353841766E-2</v>
      </c>
      <c r="J3910" s="355">
        <v>3.9711706941536706E-4</v>
      </c>
      <c r="K3910" s="355">
        <v>0</v>
      </c>
      <c r="M3910" s="364"/>
      <c r="N3910" s="364"/>
    </row>
    <row r="3911" spans="2:14" s="358" customFormat="1" x14ac:dyDescent="0.2">
      <c r="B3911" s="305">
        <v>41441.364583333336</v>
      </c>
      <c r="C3911" s="117" t="s">
        <v>654</v>
      </c>
      <c r="D3911" s="117" t="s">
        <v>542</v>
      </c>
      <c r="E3911" s="116"/>
      <c r="F3911" s="348">
        <v>82</v>
      </c>
      <c r="G3911" s="348">
        <v>231.34146341463415</v>
      </c>
      <c r="H3911" s="348">
        <v>18970</v>
      </c>
      <c r="I3911" s="355">
        <v>6.6081673743943095E-2</v>
      </c>
      <c r="J3911" s="355">
        <v>2.8564561133386049E-4</v>
      </c>
      <c r="K3911" s="355">
        <v>0</v>
      </c>
      <c r="M3911" s="364"/>
      <c r="N3911" s="364"/>
    </row>
    <row r="3912" spans="2:14" s="358" customFormat="1" x14ac:dyDescent="0.2">
      <c r="B3912" s="305">
        <v>41438.40625</v>
      </c>
      <c r="C3912" s="117" t="s">
        <v>563</v>
      </c>
      <c r="D3912" s="117" t="s">
        <v>551</v>
      </c>
      <c r="E3912" s="116"/>
      <c r="F3912" s="348">
        <v>24</v>
      </c>
      <c r="G3912" s="348">
        <v>202</v>
      </c>
      <c r="H3912" s="348">
        <v>4848</v>
      </c>
      <c r="I3912" s="355">
        <v>1.8772979765221583E-2</v>
      </c>
      <c r="J3912" s="355">
        <v>9.2935543392186056E-5</v>
      </c>
      <c r="K3912" s="355">
        <v>0</v>
      </c>
      <c r="M3912" s="364"/>
      <c r="N3912" s="364"/>
    </row>
    <row r="3913" spans="2:14" s="358" customFormat="1" x14ac:dyDescent="0.2">
      <c r="B3913" s="305">
        <v>41438.402777777781</v>
      </c>
      <c r="C3913" s="117" t="s">
        <v>645</v>
      </c>
      <c r="D3913" s="117" t="s">
        <v>554</v>
      </c>
      <c r="E3913" s="116"/>
      <c r="F3913" s="348">
        <v>14</v>
      </c>
      <c r="G3913" s="348">
        <v>190</v>
      </c>
      <c r="H3913" s="348">
        <v>2660</v>
      </c>
      <c r="I3913" s="355">
        <v>2.3147241692881352E-2</v>
      </c>
      <c r="J3913" s="355">
        <v>1.2182758785727028E-4</v>
      </c>
      <c r="K3913" s="355">
        <v>0</v>
      </c>
      <c r="M3913" s="364"/>
      <c r="N3913" s="364"/>
    </row>
    <row r="3914" spans="2:14" s="358" customFormat="1" x14ac:dyDescent="0.2">
      <c r="B3914" s="305">
        <v>41439.375</v>
      </c>
      <c r="C3914" s="117" t="s">
        <v>587</v>
      </c>
      <c r="D3914" s="117" t="s">
        <v>554</v>
      </c>
      <c r="E3914" s="116"/>
      <c r="F3914" s="348">
        <v>19</v>
      </c>
      <c r="G3914" s="348">
        <v>226</v>
      </c>
      <c r="H3914" s="348">
        <v>4294</v>
      </c>
      <c r="I3914" s="355">
        <v>3.7366261589937041E-2</v>
      </c>
      <c r="J3914" s="355">
        <v>1.6533744066343824E-4</v>
      </c>
      <c r="K3914" s="355">
        <v>0</v>
      </c>
      <c r="M3914" s="364"/>
      <c r="N3914" s="364"/>
    </row>
    <row r="3915" spans="2:14" s="358" customFormat="1" x14ac:dyDescent="0.2">
      <c r="B3915" s="305">
        <v>41438.399305555555</v>
      </c>
      <c r="C3915" s="117" t="s">
        <v>645</v>
      </c>
      <c r="D3915" s="117" t="s">
        <v>554</v>
      </c>
      <c r="E3915" s="116"/>
      <c r="F3915" s="348">
        <v>7</v>
      </c>
      <c r="G3915" s="348">
        <v>341</v>
      </c>
      <c r="H3915" s="348">
        <v>2387</v>
      </c>
      <c r="I3915" s="355">
        <v>2.0771603729664582E-2</v>
      </c>
      <c r="J3915" s="355">
        <v>6.0913793928635139E-5</v>
      </c>
      <c r="K3915" s="355">
        <v>0</v>
      </c>
      <c r="M3915" s="364"/>
      <c r="N3915" s="364"/>
    </row>
    <row r="3916" spans="2:14" s="358" customFormat="1" x14ac:dyDescent="0.2">
      <c r="B3916" s="305">
        <v>41439.579861111109</v>
      </c>
      <c r="C3916" s="117" t="s">
        <v>800</v>
      </c>
      <c r="D3916" s="117" t="s">
        <v>542</v>
      </c>
      <c r="E3916" s="116"/>
      <c r="F3916" s="348">
        <v>66</v>
      </c>
      <c r="G3916" s="348">
        <v>55</v>
      </c>
      <c r="H3916" s="348">
        <v>3630</v>
      </c>
      <c r="I3916" s="355">
        <v>1.2645043526120898E-2</v>
      </c>
      <c r="J3916" s="355">
        <v>2.2990988229310724E-4</v>
      </c>
      <c r="K3916" s="355">
        <v>0</v>
      </c>
      <c r="M3916" s="364"/>
      <c r="N3916" s="364"/>
    </row>
    <row r="3917" spans="2:14" s="358" customFormat="1" x14ac:dyDescent="0.2">
      <c r="B3917" s="305">
        <v>41438.375</v>
      </c>
      <c r="C3917" s="117" t="s">
        <v>599</v>
      </c>
      <c r="D3917" s="117" t="s">
        <v>554</v>
      </c>
      <c r="E3917" s="116"/>
      <c r="F3917" s="348">
        <v>1</v>
      </c>
      <c r="G3917" s="348">
        <v>240</v>
      </c>
      <c r="H3917" s="348">
        <v>240</v>
      </c>
      <c r="I3917" s="355">
        <v>2.0884729346960619E-3</v>
      </c>
      <c r="J3917" s="355">
        <v>8.7019705612335906E-6</v>
      </c>
      <c r="K3917" s="355">
        <v>0</v>
      </c>
      <c r="M3917" s="364"/>
      <c r="N3917" s="364"/>
    </row>
    <row r="3918" spans="2:14" s="358" customFormat="1" x14ac:dyDescent="0.2">
      <c r="B3918" s="305">
        <v>41430.375</v>
      </c>
      <c r="C3918" s="117" t="s">
        <v>590</v>
      </c>
      <c r="D3918" s="117" t="s">
        <v>551</v>
      </c>
      <c r="E3918" s="116"/>
      <c r="F3918" s="348">
        <v>57</v>
      </c>
      <c r="G3918" s="348">
        <v>300</v>
      </c>
      <c r="H3918" s="348">
        <v>17100</v>
      </c>
      <c r="I3918" s="355">
        <v>6.6216574666932565E-2</v>
      </c>
      <c r="J3918" s="355">
        <v>2.2072191555644189E-4</v>
      </c>
      <c r="K3918" s="355">
        <v>0</v>
      </c>
      <c r="M3918" s="364"/>
      <c r="N3918" s="364"/>
    </row>
    <row r="3919" spans="2:14" s="358" customFormat="1" x14ac:dyDescent="0.2">
      <c r="B3919" s="305">
        <v>41439.465277777781</v>
      </c>
      <c r="C3919" s="117" t="s">
        <v>599</v>
      </c>
      <c r="D3919" s="117" t="s">
        <v>554</v>
      </c>
      <c r="E3919" s="116"/>
      <c r="F3919" s="348">
        <v>70</v>
      </c>
      <c r="G3919" s="348">
        <v>230</v>
      </c>
      <c r="H3919" s="348">
        <v>16100</v>
      </c>
      <c r="I3919" s="355">
        <v>0.14010172603586082</v>
      </c>
      <c r="J3919" s="355">
        <v>6.0913793928635144E-4</v>
      </c>
      <c r="K3919" s="355">
        <v>0</v>
      </c>
      <c r="M3919" s="364"/>
      <c r="N3919" s="364"/>
    </row>
    <row r="3920" spans="2:14" s="358" customFormat="1" x14ac:dyDescent="0.2">
      <c r="B3920" s="305">
        <v>41439.408333333333</v>
      </c>
      <c r="C3920" s="117" t="s">
        <v>560</v>
      </c>
      <c r="D3920" s="117" t="s">
        <v>551</v>
      </c>
      <c r="E3920" s="116"/>
      <c r="F3920" s="348">
        <v>51</v>
      </c>
      <c r="G3920" s="348">
        <v>32</v>
      </c>
      <c r="H3920" s="348">
        <v>1632</v>
      </c>
      <c r="I3920" s="355">
        <v>6.3196169506686516E-3</v>
      </c>
      <c r="J3920" s="355">
        <v>1.9748802970839536E-4</v>
      </c>
      <c r="K3920" s="355">
        <v>0</v>
      </c>
      <c r="M3920" s="364"/>
      <c r="N3920" s="364"/>
    </row>
    <row r="3921" spans="2:14" s="358" customFormat="1" x14ac:dyDescent="0.2">
      <c r="B3921" s="305">
        <v>41442.416666666664</v>
      </c>
      <c r="C3921" s="117" t="s">
        <v>682</v>
      </c>
      <c r="D3921" s="117" t="s">
        <v>551</v>
      </c>
      <c r="E3921" s="116"/>
      <c r="F3921" s="348">
        <v>65</v>
      </c>
      <c r="G3921" s="348">
        <v>215</v>
      </c>
      <c r="H3921" s="348">
        <v>13975</v>
      </c>
      <c r="I3921" s="355">
        <v>5.4115592454408341E-2</v>
      </c>
      <c r="J3921" s="355">
        <v>2.517004300205039E-4</v>
      </c>
      <c r="K3921" s="355">
        <v>0</v>
      </c>
      <c r="M3921" s="364"/>
      <c r="N3921" s="364"/>
    </row>
    <row r="3922" spans="2:14" s="358" customFormat="1" x14ac:dyDescent="0.2">
      <c r="B3922" s="305">
        <v>41439.402777777781</v>
      </c>
      <c r="C3922" s="117" t="s">
        <v>736</v>
      </c>
      <c r="D3922" s="117" t="s">
        <v>554</v>
      </c>
      <c r="E3922" s="116"/>
      <c r="F3922" s="348">
        <v>43</v>
      </c>
      <c r="G3922" s="348">
        <v>190</v>
      </c>
      <c r="H3922" s="348">
        <v>8170</v>
      </c>
      <c r="I3922" s="355">
        <v>7.1095099485278437E-2</v>
      </c>
      <c r="J3922" s="355">
        <v>3.741847341330444E-4</v>
      </c>
      <c r="K3922" s="355">
        <v>0</v>
      </c>
      <c r="M3922" s="364"/>
      <c r="N3922" s="364"/>
    </row>
    <row r="3923" spans="2:14" s="358" customFormat="1" x14ac:dyDescent="0.2">
      <c r="B3923" s="305">
        <v>41441.362500000003</v>
      </c>
      <c r="C3923" s="117" t="s">
        <v>560</v>
      </c>
      <c r="D3923" s="117" t="s">
        <v>551</v>
      </c>
      <c r="E3923" s="116"/>
      <c r="F3923" s="348">
        <v>56</v>
      </c>
      <c r="G3923" s="348">
        <v>252</v>
      </c>
      <c r="H3923" s="348">
        <v>14112</v>
      </c>
      <c r="I3923" s="355">
        <v>5.4646099514605403E-2</v>
      </c>
      <c r="J3923" s="355">
        <v>2.1684960124843412E-4</v>
      </c>
      <c r="K3923" s="355">
        <v>0</v>
      </c>
      <c r="M3923" s="364"/>
      <c r="N3923" s="364"/>
    </row>
    <row r="3924" spans="2:14" s="358" customFormat="1" x14ac:dyDescent="0.2">
      <c r="B3924" s="305">
        <v>41430.354861111111</v>
      </c>
      <c r="C3924" s="117" t="s">
        <v>569</v>
      </c>
      <c r="D3924" s="117" t="s">
        <v>551</v>
      </c>
      <c r="E3924" s="116"/>
      <c r="F3924" s="348">
        <v>156</v>
      </c>
      <c r="G3924" s="348">
        <v>427</v>
      </c>
      <c r="H3924" s="348">
        <v>66612</v>
      </c>
      <c r="I3924" s="355">
        <v>0.2579426006850124</v>
      </c>
      <c r="J3924" s="355">
        <v>6.0408103204920933E-4</v>
      </c>
      <c r="K3924" s="355">
        <v>0</v>
      </c>
      <c r="M3924" s="364"/>
      <c r="N3924" s="364"/>
    </row>
    <row r="3925" spans="2:14" s="358" customFormat="1" x14ac:dyDescent="0.2">
      <c r="B3925" s="305">
        <v>41441.5</v>
      </c>
      <c r="C3925" s="117" t="s">
        <v>744</v>
      </c>
      <c r="D3925" s="117" t="s">
        <v>554</v>
      </c>
      <c r="E3925" s="116"/>
      <c r="F3925" s="348">
        <v>34</v>
      </c>
      <c r="G3925" s="348">
        <v>140</v>
      </c>
      <c r="H3925" s="348">
        <v>4760</v>
      </c>
      <c r="I3925" s="355">
        <v>4.1421379871471896E-2</v>
      </c>
      <c r="J3925" s="355">
        <v>2.9586699908194211E-4</v>
      </c>
      <c r="K3925" s="355">
        <v>0</v>
      </c>
      <c r="M3925" s="364"/>
      <c r="N3925" s="364"/>
    </row>
    <row r="3926" spans="2:14" s="358" customFormat="1" x14ac:dyDescent="0.2">
      <c r="B3926" s="305">
        <v>41442.385416666664</v>
      </c>
      <c r="C3926" s="117" t="s">
        <v>653</v>
      </c>
      <c r="D3926" s="117" t="s">
        <v>554</v>
      </c>
      <c r="E3926" s="116"/>
      <c r="F3926" s="348">
        <v>9</v>
      </c>
      <c r="G3926" s="348">
        <v>345</v>
      </c>
      <c r="H3926" s="348">
        <v>3105</v>
      </c>
      <c r="I3926" s="355">
        <v>2.7019618592630301E-2</v>
      </c>
      <c r="J3926" s="355">
        <v>7.8317735051102317E-5</v>
      </c>
      <c r="K3926" s="355">
        <v>0</v>
      </c>
      <c r="M3926" s="364"/>
      <c r="N3926" s="364"/>
    </row>
    <row r="3927" spans="2:14" s="358" customFormat="1" x14ac:dyDescent="0.2">
      <c r="B3927" s="305">
        <v>41442.371527777781</v>
      </c>
      <c r="C3927" s="117" t="s">
        <v>578</v>
      </c>
      <c r="D3927" s="117" t="s">
        <v>542</v>
      </c>
      <c r="E3927" s="116"/>
      <c r="F3927" s="348">
        <v>32</v>
      </c>
      <c r="G3927" s="348">
        <v>70</v>
      </c>
      <c r="H3927" s="348">
        <v>2240</v>
      </c>
      <c r="I3927" s="355">
        <v>7.8030020657054574E-3</v>
      </c>
      <c r="J3927" s="355">
        <v>1.1147145808150654E-4</v>
      </c>
      <c r="K3927" s="355">
        <v>0</v>
      </c>
      <c r="M3927" s="364"/>
      <c r="N3927" s="364"/>
    </row>
    <row r="3928" spans="2:14" s="358" customFormat="1" x14ac:dyDescent="0.2">
      <c r="B3928" s="305">
        <v>41442.444444444445</v>
      </c>
      <c r="C3928" s="117" t="s">
        <v>671</v>
      </c>
      <c r="D3928" s="117" t="s">
        <v>554</v>
      </c>
      <c r="E3928" s="116"/>
      <c r="F3928" s="348">
        <v>4</v>
      </c>
      <c r="G3928" s="348">
        <v>85</v>
      </c>
      <c r="H3928" s="348">
        <v>340</v>
      </c>
      <c r="I3928" s="355">
        <v>2.958669990819421E-3</v>
      </c>
      <c r="J3928" s="355">
        <v>3.4807882244934363E-5</v>
      </c>
      <c r="K3928" s="355">
        <v>0</v>
      </c>
      <c r="M3928" s="364"/>
      <c r="N3928" s="364"/>
    </row>
    <row r="3929" spans="2:14" s="358" customFormat="1" x14ac:dyDescent="0.2">
      <c r="B3929" s="305">
        <v>41442.392361111109</v>
      </c>
      <c r="C3929" s="117" t="s">
        <v>671</v>
      </c>
      <c r="D3929" s="117" t="s">
        <v>554</v>
      </c>
      <c r="E3929" s="116"/>
      <c r="F3929" s="348">
        <v>2</v>
      </c>
      <c r="G3929" s="348">
        <v>155</v>
      </c>
      <c r="H3929" s="348">
        <v>310</v>
      </c>
      <c r="I3929" s="355">
        <v>2.6976108739824134E-3</v>
      </c>
      <c r="J3929" s="355">
        <v>1.7403941122467181E-5</v>
      </c>
      <c r="K3929" s="355">
        <v>0</v>
      </c>
      <c r="M3929" s="364"/>
      <c r="N3929" s="364"/>
    </row>
    <row r="3930" spans="2:14" s="358" customFormat="1" x14ac:dyDescent="0.2">
      <c r="B3930" s="305">
        <v>41444.378472222219</v>
      </c>
      <c r="C3930" s="117" t="s">
        <v>659</v>
      </c>
      <c r="D3930" s="117" t="s">
        <v>551</v>
      </c>
      <c r="E3930" s="116"/>
      <c r="F3930" s="348">
        <v>5</v>
      </c>
      <c r="G3930" s="348">
        <v>445</v>
      </c>
      <c r="H3930" s="348">
        <v>2225</v>
      </c>
      <c r="I3930" s="355">
        <v>8.6158993353172494E-3</v>
      </c>
      <c r="J3930" s="355">
        <v>1.9361571540038763E-5</v>
      </c>
      <c r="K3930" s="355">
        <v>0</v>
      </c>
      <c r="M3930" s="364"/>
      <c r="N3930" s="364"/>
    </row>
    <row r="3931" spans="2:14" s="358" customFormat="1" x14ac:dyDescent="0.2">
      <c r="B3931" s="305">
        <v>41445.375</v>
      </c>
      <c r="C3931" s="117" t="s">
        <v>659</v>
      </c>
      <c r="D3931" s="117" t="s">
        <v>551</v>
      </c>
      <c r="E3931" s="116"/>
      <c r="F3931" s="348">
        <v>5</v>
      </c>
      <c r="G3931" s="348">
        <v>340</v>
      </c>
      <c r="H3931" s="348">
        <v>1700</v>
      </c>
      <c r="I3931" s="355">
        <v>6.5829343236131791E-3</v>
      </c>
      <c r="J3931" s="355">
        <v>1.9361571540038763E-5</v>
      </c>
      <c r="K3931" s="355">
        <v>0</v>
      </c>
      <c r="M3931" s="364"/>
      <c r="N3931" s="364"/>
    </row>
    <row r="3932" spans="2:14" s="358" customFormat="1" x14ac:dyDescent="0.2">
      <c r="B3932" s="305">
        <v>41443.4375</v>
      </c>
      <c r="C3932" s="117" t="s">
        <v>697</v>
      </c>
      <c r="D3932" s="117" t="s">
        <v>551</v>
      </c>
      <c r="E3932" s="116"/>
      <c r="F3932" s="348">
        <v>8</v>
      </c>
      <c r="G3932" s="348">
        <v>190</v>
      </c>
      <c r="H3932" s="348">
        <v>1520</v>
      </c>
      <c r="I3932" s="355">
        <v>5.8859177481717833E-3</v>
      </c>
      <c r="J3932" s="355">
        <v>3.0978514464062016E-5</v>
      </c>
      <c r="K3932" s="355">
        <v>0</v>
      </c>
      <c r="M3932" s="364"/>
      <c r="N3932" s="364"/>
    </row>
    <row r="3933" spans="2:14" s="358" customFormat="1" x14ac:dyDescent="0.2">
      <c r="B3933" s="305">
        <v>41443.40625</v>
      </c>
      <c r="C3933" s="117" t="s">
        <v>771</v>
      </c>
      <c r="D3933" s="117" t="s">
        <v>554</v>
      </c>
      <c r="E3933" s="116"/>
      <c r="F3933" s="348">
        <v>358</v>
      </c>
      <c r="G3933" s="348">
        <v>408</v>
      </c>
      <c r="H3933" s="348">
        <v>146064</v>
      </c>
      <c r="I3933" s="355">
        <v>1.2710446280560233</v>
      </c>
      <c r="J3933" s="355">
        <v>3.1153054609216256E-3</v>
      </c>
      <c r="K3933" s="355">
        <v>0</v>
      </c>
      <c r="M3933" s="364"/>
      <c r="N3933" s="364"/>
    </row>
    <row r="3934" spans="2:14" s="358" customFormat="1" x14ac:dyDescent="0.2">
      <c r="B3934" s="305">
        <v>41443.395833333336</v>
      </c>
      <c r="C3934" s="117" t="s">
        <v>820</v>
      </c>
      <c r="D3934" s="117" t="s">
        <v>554</v>
      </c>
      <c r="E3934" s="116"/>
      <c r="F3934" s="348">
        <v>246</v>
      </c>
      <c r="G3934" s="348">
        <v>285</v>
      </c>
      <c r="H3934" s="348">
        <v>70110</v>
      </c>
      <c r="I3934" s="355">
        <v>0.61009515604808706</v>
      </c>
      <c r="J3934" s="355">
        <v>2.1406847580634635E-3</v>
      </c>
      <c r="K3934" s="355">
        <v>0</v>
      </c>
      <c r="M3934" s="364"/>
      <c r="N3934" s="364"/>
    </row>
    <row r="3935" spans="2:14" s="358" customFormat="1" x14ac:dyDescent="0.2">
      <c r="B3935" s="305">
        <v>41444.395833333336</v>
      </c>
      <c r="C3935" s="117" t="s">
        <v>752</v>
      </c>
      <c r="D3935" s="117" t="s">
        <v>554</v>
      </c>
      <c r="E3935" s="116"/>
      <c r="F3935" s="348">
        <v>88</v>
      </c>
      <c r="G3935" s="348">
        <v>185</v>
      </c>
      <c r="H3935" s="348">
        <v>16280</v>
      </c>
      <c r="I3935" s="355">
        <v>0.14166808073688286</v>
      </c>
      <c r="J3935" s="355">
        <v>7.6577340938855602E-4</v>
      </c>
      <c r="K3935" s="355">
        <v>0</v>
      </c>
      <c r="M3935" s="364"/>
      <c r="N3935" s="364"/>
    </row>
    <row r="3936" spans="2:14" s="358" customFormat="1" x14ac:dyDescent="0.2">
      <c r="B3936" s="305">
        <v>41444.359722222223</v>
      </c>
      <c r="C3936" s="117" t="s">
        <v>737</v>
      </c>
      <c r="D3936" s="117" t="s">
        <v>542</v>
      </c>
      <c r="E3936" s="116"/>
      <c r="F3936" s="348">
        <v>64</v>
      </c>
      <c r="G3936" s="348">
        <v>37</v>
      </c>
      <c r="H3936" s="348">
        <v>2368</v>
      </c>
      <c r="I3936" s="355">
        <v>8.2488878980314841E-3</v>
      </c>
      <c r="J3936" s="355">
        <v>2.2294291616301308E-4</v>
      </c>
      <c r="K3936" s="355">
        <v>0</v>
      </c>
      <c r="M3936" s="364"/>
      <c r="N3936" s="364"/>
    </row>
    <row r="3937" spans="2:14" s="358" customFormat="1" x14ac:dyDescent="0.2">
      <c r="B3937" s="305">
        <v>41444.395833333336</v>
      </c>
      <c r="C3937" s="117" t="s">
        <v>590</v>
      </c>
      <c r="D3937" s="117" t="s">
        <v>551</v>
      </c>
      <c r="E3937" s="116"/>
      <c r="F3937" s="348">
        <v>15</v>
      </c>
      <c r="G3937" s="348">
        <v>310</v>
      </c>
      <c r="H3937" s="348">
        <v>4650</v>
      </c>
      <c r="I3937" s="355">
        <v>1.8006261532236049E-2</v>
      </c>
      <c r="J3937" s="355">
        <v>5.8084714620116285E-5</v>
      </c>
      <c r="K3937" s="355">
        <v>0</v>
      </c>
      <c r="M3937" s="364"/>
      <c r="N3937" s="364"/>
    </row>
    <row r="3938" spans="2:14" s="358" customFormat="1" x14ac:dyDescent="0.2">
      <c r="B3938" s="305">
        <v>41443.430555555555</v>
      </c>
      <c r="C3938" s="117" t="s">
        <v>678</v>
      </c>
      <c r="D3938" s="117" t="s">
        <v>554</v>
      </c>
      <c r="E3938" s="116"/>
      <c r="F3938" s="348">
        <v>27</v>
      </c>
      <c r="G3938" s="348">
        <v>180</v>
      </c>
      <c r="H3938" s="348">
        <v>4860</v>
      </c>
      <c r="I3938" s="355">
        <v>4.2291576927595255E-2</v>
      </c>
      <c r="J3938" s="355">
        <v>2.3495320515330698E-4</v>
      </c>
      <c r="K3938" s="355">
        <v>0</v>
      </c>
      <c r="M3938" s="364"/>
      <c r="N3938" s="364"/>
    </row>
    <row r="3939" spans="2:14" s="358" customFormat="1" x14ac:dyDescent="0.2">
      <c r="B3939" s="305">
        <v>41444.361111111109</v>
      </c>
      <c r="C3939" s="117" t="s">
        <v>820</v>
      </c>
      <c r="D3939" s="117" t="s">
        <v>554</v>
      </c>
      <c r="E3939" s="116"/>
      <c r="F3939" s="348">
        <v>1</v>
      </c>
      <c r="G3939" s="348">
        <v>275</v>
      </c>
      <c r="H3939" s="348">
        <v>275</v>
      </c>
      <c r="I3939" s="355">
        <v>2.3930419043392374E-3</v>
      </c>
      <c r="J3939" s="355">
        <v>8.7019705612335906E-6</v>
      </c>
      <c r="K3939" s="355">
        <v>0</v>
      </c>
      <c r="M3939" s="364"/>
      <c r="N3939" s="364"/>
    </row>
    <row r="3940" spans="2:14" s="358" customFormat="1" x14ac:dyDescent="0.2">
      <c r="B3940" s="305">
        <v>41444.395833333336</v>
      </c>
      <c r="C3940" s="117" t="s">
        <v>678</v>
      </c>
      <c r="D3940" s="117" t="s">
        <v>554</v>
      </c>
      <c r="E3940" s="116"/>
      <c r="F3940" s="348">
        <v>15</v>
      </c>
      <c r="G3940" s="348">
        <v>390</v>
      </c>
      <c r="H3940" s="348">
        <v>5850</v>
      </c>
      <c r="I3940" s="355">
        <v>5.0906527783216513E-2</v>
      </c>
      <c r="J3940" s="355">
        <v>1.3052955841850387E-4</v>
      </c>
      <c r="K3940" s="355">
        <v>0</v>
      </c>
      <c r="M3940" s="364"/>
      <c r="N3940" s="364"/>
    </row>
    <row r="3941" spans="2:14" s="358" customFormat="1" x14ac:dyDescent="0.2">
      <c r="B3941" s="305">
        <v>41445.46875</v>
      </c>
      <c r="C3941" s="117" t="s">
        <v>665</v>
      </c>
      <c r="D3941" s="117" t="s">
        <v>554</v>
      </c>
      <c r="E3941" s="116"/>
      <c r="F3941" s="348">
        <v>125</v>
      </c>
      <c r="G3941" s="348">
        <v>309</v>
      </c>
      <c r="H3941" s="348">
        <v>38625</v>
      </c>
      <c r="I3941" s="355">
        <v>0.33611361292764746</v>
      </c>
      <c r="J3941" s="355">
        <v>1.0877463201541988E-3</v>
      </c>
      <c r="K3941" s="355">
        <v>0</v>
      </c>
      <c r="M3941" s="364"/>
      <c r="N3941" s="364"/>
    </row>
    <row r="3942" spans="2:14" s="358" customFormat="1" x14ac:dyDescent="0.2">
      <c r="B3942" s="305">
        <v>41445.427083333336</v>
      </c>
      <c r="C3942" s="117" t="s">
        <v>659</v>
      </c>
      <c r="D3942" s="117" t="s">
        <v>551</v>
      </c>
      <c r="E3942" s="116"/>
      <c r="F3942" s="348">
        <v>1</v>
      </c>
      <c r="G3942" s="348">
        <v>303</v>
      </c>
      <c r="H3942" s="348">
        <v>303</v>
      </c>
      <c r="I3942" s="355">
        <v>1.1733112353263489E-3</v>
      </c>
      <c r="J3942" s="355">
        <v>3.872314308007752E-6</v>
      </c>
      <c r="K3942" s="355">
        <v>0</v>
      </c>
      <c r="M3942" s="364"/>
      <c r="N3942" s="364"/>
    </row>
    <row r="3943" spans="2:14" s="358" customFormat="1" x14ac:dyDescent="0.2">
      <c r="B3943" s="305">
        <v>41443.459027777775</v>
      </c>
      <c r="C3943" s="117" t="s">
        <v>775</v>
      </c>
      <c r="D3943" s="117" t="s">
        <v>542</v>
      </c>
      <c r="E3943" s="116"/>
      <c r="F3943" s="348">
        <v>33</v>
      </c>
      <c r="G3943" s="348">
        <v>229</v>
      </c>
      <c r="H3943" s="348">
        <v>7557</v>
      </c>
      <c r="I3943" s="355">
        <v>2.6324681522560778E-2</v>
      </c>
      <c r="J3943" s="355">
        <v>1.1495494114655362E-4</v>
      </c>
      <c r="K3943" s="355">
        <v>0</v>
      </c>
      <c r="M3943" s="364"/>
      <c r="N3943" s="364"/>
    </row>
    <row r="3944" spans="2:14" s="358" customFormat="1" x14ac:dyDescent="0.2">
      <c r="B3944" s="305">
        <v>41444.402777777781</v>
      </c>
      <c r="C3944" s="117" t="s">
        <v>543</v>
      </c>
      <c r="D3944" s="117" t="s">
        <v>542</v>
      </c>
      <c r="E3944" s="116"/>
      <c r="F3944" s="348">
        <v>81</v>
      </c>
      <c r="G3944" s="348">
        <v>38.02469135802469</v>
      </c>
      <c r="H3944" s="348">
        <v>3080</v>
      </c>
      <c r="I3944" s="355">
        <v>1.0729127840345003E-2</v>
      </c>
      <c r="J3944" s="355">
        <v>2.821621282688134E-4</v>
      </c>
      <c r="K3944" s="355">
        <v>0</v>
      </c>
      <c r="M3944" s="364"/>
      <c r="N3944" s="364"/>
    </row>
    <row r="3945" spans="2:14" s="358" customFormat="1" x14ac:dyDescent="0.2">
      <c r="B3945" s="305">
        <v>41442.423611111109</v>
      </c>
      <c r="C3945" s="117" t="s">
        <v>707</v>
      </c>
      <c r="D3945" s="117" t="s">
        <v>554</v>
      </c>
      <c r="E3945" s="116"/>
      <c r="F3945" s="348">
        <v>4</v>
      </c>
      <c r="G3945" s="348">
        <v>105</v>
      </c>
      <c r="H3945" s="348">
        <v>420</v>
      </c>
      <c r="I3945" s="355">
        <v>3.6548276357181082E-3</v>
      </c>
      <c r="J3945" s="355">
        <v>3.4807882244934363E-5</v>
      </c>
      <c r="K3945" s="355">
        <v>0</v>
      </c>
      <c r="M3945" s="364"/>
      <c r="N3945" s="364"/>
    </row>
    <row r="3946" spans="2:14" s="358" customFormat="1" x14ac:dyDescent="0.2">
      <c r="B3946" s="305">
        <v>41442.517361111109</v>
      </c>
      <c r="C3946" s="117" t="s">
        <v>707</v>
      </c>
      <c r="D3946" s="117" t="s">
        <v>554</v>
      </c>
      <c r="E3946" s="116"/>
      <c r="F3946" s="348">
        <v>1</v>
      </c>
      <c r="G3946" s="348">
        <v>50</v>
      </c>
      <c r="H3946" s="348">
        <v>50</v>
      </c>
      <c r="I3946" s="355">
        <v>4.3509852806167959E-4</v>
      </c>
      <c r="J3946" s="355">
        <v>8.7019705612335906E-6</v>
      </c>
      <c r="K3946" s="355">
        <v>0</v>
      </c>
      <c r="M3946" s="364"/>
      <c r="N3946" s="364"/>
    </row>
    <row r="3947" spans="2:14" s="358" customFormat="1" x14ac:dyDescent="0.2">
      <c r="B3947" s="305">
        <v>41443.368055555555</v>
      </c>
      <c r="C3947" s="117" t="s">
        <v>637</v>
      </c>
      <c r="D3947" s="117" t="s">
        <v>554</v>
      </c>
      <c r="E3947" s="116"/>
      <c r="F3947" s="348">
        <v>1</v>
      </c>
      <c r="G3947" s="348">
        <v>95</v>
      </c>
      <c r="H3947" s="348">
        <v>95</v>
      </c>
      <c r="I3947" s="355">
        <v>8.266872033171912E-4</v>
      </c>
      <c r="J3947" s="355">
        <v>8.7019705612335906E-6</v>
      </c>
      <c r="K3947" s="355">
        <v>0</v>
      </c>
      <c r="M3947" s="364"/>
      <c r="N3947" s="364"/>
    </row>
    <row r="3948" spans="2:14" s="358" customFormat="1" x14ac:dyDescent="0.2">
      <c r="B3948" s="305">
        <v>41443.378472222219</v>
      </c>
      <c r="C3948" s="117" t="s">
        <v>638</v>
      </c>
      <c r="D3948" s="117" t="s">
        <v>554</v>
      </c>
      <c r="E3948" s="116"/>
      <c r="F3948" s="348">
        <v>240</v>
      </c>
      <c r="G3948" s="348">
        <v>455</v>
      </c>
      <c r="H3948" s="348">
        <v>109200</v>
      </c>
      <c r="I3948" s="355">
        <v>0.95025518528670816</v>
      </c>
      <c r="J3948" s="355">
        <v>2.0884729346960619E-3</v>
      </c>
      <c r="K3948" s="355">
        <v>0</v>
      </c>
      <c r="M3948" s="364"/>
      <c r="N3948" s="364"/>
    </row>
    <row r="3949" spans="2:14" s="358" customFormat="1" x14ac:dyDescent="0.2">
      <c r="B3949" s="305">
        <v>41443.40902777778</v>
      </c>
      <c r="C3949" s="117" t="s">
        <v>707</v>
      </c>
      <c r="D3949" s="117" t="s">
        <v>554</v>
      </c>
      <c r="E3949" s="116"/>
      <c r="F3949" s="348">
        <v>164</v>
      </c>
      <c r="G3949" s="348">
        <v>343</v>
      </c>
      <c r="H3949" s="348">
        <v>56252</v>
      </c>
      <c r="I3949" s="355">
        <v>0.48950324801051198</v>
      </c>
      <c r="J3949" s="355">
        <v>1.427123172042309E-3</v>
      </c>
      <c r="K3949" s="355">
        <v>0</v>
      </c>
      <c r="M3949" s="364"/>
      <c r="N3949" s="364"/>
    </row>
    <row r="3950" spans="2:14" s="358" customFormat="1" x14ac:dyDescent="0.2">
      <c r="B3950" s="305">
        <v>41443.368750000001</v>
      </c>
      <c r="C3950" s="117" t="s">
        <v>637</v>
      </c>
      <c r="D3950" s="117" t="s">
        <v>554</v>
      </c>
      <c r="E3950" s="116"/>
      <c r="F3950" s="348">
        <v>110</v>
      </c>
      <c r="G3950" s="348">
        <v>344</v>
      </c>
      <c r="H3950" s="348">
        <v>37840</v>
      </c>
      <c r="I3950" s="355">
        <v>0.32928256603707912</v>
      </c>
      <c r="J3950" s="355">
        <v>9.5721676173569502E-4</v>
      </c>
      <c r="K3950" s="355">
        <v>0</v>
      </c>
      <c r="M3950" s="364"/>
      <c r="N3950" s="364"/>
    </row>
    <row r="3951" spans="2:14" s="358" customFormat="1" x14ac:dyDescent="0.2">
      <c r="B3951" s="305">
        <v>41444.409722222219</v>
      </c>
      <c r="C3951" s="117" t="s">
        <v>672</v>
      </c>
      <c r="D3951" s="117" t="s">
        <v>551</v>
      </c>
      <c r="E3951" s="116"/>
      <c r="F3951" s="348">
        <v>15</v>
      </c>
      <c r="G3951" s="348">
        <v>140</v>
      </c>
      <c r="H3951" s="348">
        <v>2100</v>
      </c>
      <c r="I3951" s="355">
        <v>8.1318600468162795E-3</v>
      </c>
      <c r="J3951" s="355">
        <v>5.8084714620116285E-5</v>
      </c>
      <c r="K3951" s="355">
        <v>0</v>
      </c>
      <c r="M3951" s="364"/>
      <c r="N3951" s="364"/>
    </row>
    <row r="3952" spans="2:14" s="358" customFormat="1" x14ac:dyDescent="0.2">
      <c r="B3952" s="305">
        <v>41445.40625</v>
      </c>
      <c r="C3952" s="117" t="s">
        <v>629</v>
      </c>
      <c r="D3952" s="117" t="s">
        <v>551</v>
      </c>
      <c r="E3952" s="116"/>
      <c r="F3952" s="348">
        <v>61</v>
      </c>
      <c r="G3952" s="348">
        <v>310</v>
      </c>
      <c r="H3952" s="348">
        <v>18910</v>
      </c>
      <c r="I3952" s="355">
        <v>7.3225463564426593E-2</v>
      </c>
      <c r="J3952" s="355">
        <v>2.3621117278847291E-4</v>
      </c>
      <c r="K3952" s="355">
        <v>0</v>
      </c>
      <c r="M3952" s="364"/>
      <c r="N3952" s="364"/>
    </row>
    <row r="3953" spans="2:14" s="358" customFormat="1" x14ac:dyDescent="0.2">
      <c r="B3953" s="305">
        <v>41444.389386574076</v>
      </c>
      <c r="C3953" s="117" t="s">
        <v>665</v>
      </c>
      <c r="D3953" s="117" t="s">
        <v>554</v>
      </c>
      <c r="E3953" s="116"/>
      <c r="F3953" s="348">
        <v>24</v>
      </c>
      <c r="G3953" s="348">
        <v>377</v>
      </c>
      <c r="H3953" s="348">
        <v>9048</v>
      </c>
      <c r="I3953" s="355">
        <v>7.8735429638041532E-2</v>
      </c>
      <c r="J3953" s="355">
        <v>2.0884729346960619E-4</v>
      </c>
      <c r="K3953" s="355">
        <v>0</v>
      </c>
      <c r="M3953" s="364"/>
      <c r="N3953" s="364"/>
    </row>
    <row r="3954" spans="2:14" s="358" customFormat="1" x14ac:dyDescent="0.2">
      <c r="B3954" s="305">
        <v>41445.385416666664</v>
      </c>
      <c r="C3954" s="117" t="s">
        <v>656</v>
      </c>
      <c r="D3954" s="117" t="s">
        <v>554</v>
      </c>
      <c r="E3954" s="116"/>
      <c r="F3954" s="348">
        <v>8</v>
      </c>
      <c r="G3954" s="348">
        <v>305</v>
      </c>
      <c r="H3954" s="348">
        <v>2440</v>
      </c>
      <c r="I3954" s="355">
        <v>2.1232808169409964E-2</v>
      </c>
      <c r="J3954" s="355">
        <v>6.9615764489868725E-5</v>
      </c>
      <c r="K3954" s="355">
        <v>0</v>
      </c>
      <c r="M3954" s="364"/>
      <c r="N3954" s="364"/>
    </row>
    <row r="3955" spans="2:14" s="358" customFormat="1" x14ac:dyDescent="0.2">
      <c r="B3955" s="305">
        <v>41445.416666666664</v>
      </c>
      <c r="C3955" s="117" t="s">
        <v>598</v>
      </c>
      <c r="D3955" s="117" t="s">
        <v>551</v>
      </c>
      <c r="E3955" s="116"/>
      <c r="F3955" s="348">
        <v>24</v>
      </c>
      <c r="G3955" s="348">
        <v>161</v>
      </c>
      <c r="H3955" s="348">
        <v>3864</v>
      </c>
      <c r="I3955" s="355">
        <v>1.4962622486141955E-2</v>
      </c>
      <c r="J3955" s="355">
        <v>9.2935543392186056E-5</v>
      </c>
      <c r="K3955" s="355">
        <v>0</v>
      </c>
      <c r="M3955" s="364"/>
      <c r="N3955" s="364"/>
    </row>
    <row r="3956" spans="2:14" s="358" customFormat="1" x14ac:dyDescent="0.2">
      <c r="B3956" s="305">
        <v>41444.354166666664</v>
      </c>
      <c r="C3956" s="117" t="s">
        <v>726</v>
      </c>
      <c r="D3956" s="117" t="s">
        <v>554</v>
      </c>
      <c r="E3956" s="116"/>
      <c r="F3956" s="348">
        <v>1</v>
      </c>
      <c r="G3956" s="348">
        <v>65</v>
      </c>
      <c r="H3956" s="348">
        <v>65</v>
      </c>
      <c r="I3956" s="355">
        <v>5.6562808648018346E-4</v>
      </c>
      <c r="J3956" s="355">
        <v>8.7019705612335906E-6</v>
      </c>
      <c r="K3956" s="355">
        <v>0</v>
      </c>
      <c r="M3956" s="364"/>
      <c r="N3956" s="364"/>
    </row>
    <row r="3957" spans="2:14" s="358" customFormat="1" x14ac:dyDescent="0.2">
      <c r="B3957" s="305">
        <v>41444.416666666664</v>
      </c>
      <c r="C3957" s="117" t="s">
        <v>726</v>
      </c>
      <c r="D3957" s="117" t="s">
        <v>554</v>
      </c>
      <c r="E3957" s="116"/>
      <c r="F3957" s="348">
        <v>1</v>
      </c>
      <c r="G3957" s="348">
        <v>50</v>
      </c>
      <c r="H3957" s="348">
        <v>50</v>
      </c>
      <c r="I3957" s="355">
        <v>4.3509852806167959E-4</v>
      </c>
      <c r="J3957" s="355">
        <v>8.7019705612335906E-6</v>
      </c>
      <c r="K3957" s="355">
        <v>0</v>
      </c>
      <c r="M3957" s="364"/>
      <c r="N3957" s="364"/>
    </row>
    <row r="3958" spans="2:14" s="358" customFormat="1" x14ac:dyDescent="0.2">
      <c r="B3958" s="305">
        <v>41444.486111111109</v>
      </c>
      <c r="C3958" s="117" t="s">
        <v>726</v>
      </c>
      <c r="D3958" s="117" t="s">
        <v>554</v>
      </c>
      <c r="E3958" s="116"/>
      <c r="F3958" s="348">
        <v>1</v>
      </c>
      <c r="G3958" s="348">
        <v>42</v>
      </c>
      <c r="H3958" s="348">
        <v>42</v>
      </c>
      <c r="I3958" s="355">
        <v>3.6548276357181085E-4</v>
      </c>
      <c r="J3958" s="355">
        <v>8.7019705612335906E-6</v>
      </c>
      <c r="K3958" s="355">
        <v>0</v>
      </c>
      <c r="M3958" s="364"/>
      <c r="N3958" s="364"/>
    </row>
    <row r="3959" spans="2:14" s="358" customFormat="1" x14ac:dyDescent="0.2">
      <c r="B3959" s="305">
        <v>41445.388888888891</v>
      </c>
      <c r="C3959" s="117" t="s">
        <v>601</v>
      </c>
      <c r="D3959" s="117" t="s">
        <v>551</v>
      </c>
      <c r="E3959" s="116"/>
      <c r="F3959" s="348">
        <v>18</v>
      </c>
      <c r="G3959" s="348">
        <v>440</v>
      </c>
      <c r="H3959" s="348">
        <v>7920</v>
      </c>
      <c r="I3959" s="355">
        <v>3.0668729319421398E-2</v>
      </c>
      <c r="J3959" s="355">
        <v>6.9701657544139542E-5</v>
      </c>
      <c r="K3959" s="355">
        <v>0</v>
      </c>
      <c r="M3959" s="364"/>
      <c r="N3959" s="364"/>
    </row>
    <row r="3960" spans="2:14" s="358" customFormat="1" x14ac:dyDescent="0.2">
      <c r="B3960" s="305">
        <v>41445.375</v>
      </c>
      <c r="C3960" s="117" t="s">
        <v>633</v>
      </c>
      <c r="D3960" s="117" t="s">
        <v>554</v>
      </c>
      <c r="E3960" s="116"/>
      <c r="F3960" s="348">
        <v>1</v>
      </c>
      <c r="G3960" s="348">
        <v>66</v>
      </c>
      <c r="H3960" s="348">
        <v>66</v>
      </c>
      <c r="I3960" s="355">
        <v>5.7433005704141701E-4</v>
      </c>
      <c r="J3960" s="355">
        <v>8.7019705612335906E-6</v>
      </c>
      <c r="K3960" s="355">
        <v>0</v>
      </c>
      <c r="M3960" s="364"/>
      <c r="N3960" s="364"/>
    </row>
    <row r="3961" spans="2:14" s="358" customFormat="1" x14ac:dyDescent="0.2">
      <c r="B3961" s="305">
        <v>41443.383333333331</v>
      </c>
      <c r="C3961" s="117" t="s">
        <v>699</v>
      </c>
      <c r="D3961" s="117" t="s">
        <v>554</v>
      </c>
      <c r="E3961" s="116"/>
      <c r="F3961" s="348">
        <v>232</v>
      </c>
      <c r="G3961" s="348">
        <v>320</v>
      </c>
      <c r="H3961" s="348">
        <v>74240</v>
      </c>
      <c r="I3961" s="355">
        <v>0.64603429446598182</v>
      </c>
      <c r="J3961" s="355">
        <v>2.0188571702061931E-3</v>
      </c>
      <c r="K3961" s="355">
        <v>0</v>
      </c>
      <c r="M3961" s="364"/>
      <c r="N3961" s="364"/>
    </row>
    <row r="3962" spans="2:14" s="358" customFormat="1" x14ac:dyDescent="0.2">
      <c r="B3962" s="305">
        <v>41443.375</v>
      </c>
      <c r="C3962" s="117" t="s">
        <v>598</v>
      </c>
      <c r="D3962" s="117" t="s">
        <v>551</v>
      </c>
      <c r="E3962" s="116"/>
      <c r="F3962" s="348">
        <v>23</v>
      </c>
      <c r="G3962" s="348">
        <v>310</v>
      </c>
      <c r="H3962" s="348">
        <v>7130</v>
      </c>
      <c r="I3962" s="355">
        <v>2.7609601016095275E-2</v>
      </c>
      <c r="J3962" s="355">
        <v>8.9063229084178301E-5</v>
      </c>
      <c r="K3962" s="355">
        <v>0</v>
      </c>
      <c r="M3962" s="364"/>
      <c r="N3962" s="364"/>
    </row>
    <row r="3963" spans="2:14" s="358" customFormat="1" x14ac:dyDescent="0.2">
      <c r="B3963" s="305">
        <v>41444.375</v>
      </c>
      <c r="C3963" s="117" t="s">
        <v>607</v>
      </c>
      <c r="D3963" s="117" t="s">
        <v>551</v>
      </c>
      <c r="E3963" s="116"/>
      <c r="F3963" s="348">
        <v>1</v>
      </c>
      <c r="G3963" s="348">
        <v>135</v>
      </c>
      <c r="H3963" s="348">
        <v>135</v>
      </c>
      <c r="I3963" s="355">
        <v>5.2276243158104658E-4</v>
      </c>
      <c r="J3963" s="355">
        <v>3.872314308007752E-6</v>
      </c>
      <c r="K3963" s="355">
        <v>0</v>
      </c>
      <c r="M3963" s="364"/>
      <c r="N3963" s="364"/>
    </row>
    <row r="3964" spans="2:14" s="358" customFormat="1" x14ac:dyDescent="0.2">
      <c r="B3964" s="305">
        <v>41445.375</v>
      </c>
      <c r="C3964" s="117" t="s">
        <v>751</v>
      </c>
      <c r="D3964" s="117" t="s">
        <v>554</v>
      </c>
      <c r="E3964" s="116"/>
      <c r="F3964" s="348">
        <v>146</v>
      </c>
      <c r="G3964" s="348">
        <v>395</v>
      </c>
      <c r="H3964" s="348">
        <v>57670</v>
      </c>
      <c r="I3964" s="355">
        <v>0.50184264226634123</v>
      </c>
      <c r="J3964" s="355">
        <v>1.2704877019401044E-3</v>
      </c>
      <c r="K3964" s="355">
        <v>0</v>
      </c>
      <c r="M3964" s="364"/>
      <c r="N3964" s="364"/>
    </row>
    <row r="3965" spans="2:14" s="358" customFormat="1" x14ac:dyDescent="0.2">
      <c r="B3965" s="305">
        <v>41443.381944444445</v>
      </c>
      <c r="C3965" s="117" t="s">
        <v>842</v>
      </c>
      <c r="D3965" s="117" t="s">
        <v>542</v>
      </c>
      <c r="E3965" s="116"/>
      <c r="F3965" s="348">
        <v>114</v>
      </c>
      <c r="G3965" s="348">
        <v>350</v>
      </c>
      <c r="H3965" s="348">
        <v>39900</v>
      </c>
      <c r="I3965" s="355">
        <v>0.13899097429537846</v>
      </c>
      <c r="J3965" s="355">
        <v>3.9711706941536706E-4</v>
      </c>
      <c r="K3965" s="355">
        <v>0</v>
      </c>
      <c r="M3965" s="364"/>
      <c r="N3965" s="364"/>
    </row>
    <row r="3966" spans="2:14" s="358" customFormat="1" x14ac:dyDescent="0.2">
      <c r="B3966" s="305">
        <v>41443.427083333336</v>
      </c>
      <c r="C3966" s="117" t="s">
        <v>618</v>
      </c>
      <c r="D3966" s="117" t="s">
        <v>551</v>
      </c>
      <c r="E3966" s="116"/>
      <c r="F3966" s="348">
        <v>70</v>
      </c>
      <c r="G3966" s="348">
        <v>127</v>
      </c>
      <c r="H3966" s="348">
        <v>8890</v>
      </c>
      <c r="I3966" s="355">
        <v>3.4424874198188918E-2</v>
      </c>
      <c r="J3966" s="355">
        <v>2.7106200156054268E-4</v>
      </c>
      <c r="K3966" s="355">
        <v>0</v>
      </c>
      <c r="M3966" s="364"/>
      <c r="N3966" s="364"/>
    </row>
    <row r="3967" spans="2:14" s="358" customFormat="1" x14ac:dyDescent="0.2">
      <c r="B3967" s="305">
        <v>41445.387499999997</v>
      </c>
      <c r="C3967" s="117" t="s">
        <v>633</v>
      </c>
      <c r="D3967" s="117" t="s">
        <v>554</v>
      </c>
      <c r="E3967" s="116"/>
      <c r="F3967" s="348">
        <v>165</v>
      </c>
      <c r="G3967" s="348">
        <v>344</v>
      </c>
      <c r="H3967" s="348">
        <v>56760</v>
      </c>
      <c r="I3967" s="355">
        <v>0.49392384905561865</v>
      </c>
      <c r="J3967" s="355">
        <v>1.4358251426035426E-3</v>
      </c>
      <c r="K3967" s="355">
        <v>0</v>
      </c>
      <c r="M3967" s="364"/>
      <c r="N3967" s="364"/>
    </row>
    <row r="3968" spans="2:14" s="358" customFormat="1" x14ac:dyDescent="0.2">
      <c r="B3968" s="305">
        <v>41444.392361111109</v>
      </c>
      <c r="C3968" s="117" t="s">
        <v>736</v>
      </c>
      <c r="D3968" s="117" t="s">
        <v>554</v>
      </c>
      <c r="E3968" s="116"/>
      <c r="F3968" s="348">
        <v>67</v>
      </c>
      <c r="G3968" s="348">
        <v>306</v>
      </c>
      <c r="H3968" s="348">
        <v>20502</v>
      </c>
      <c r="I3968" s="355">
        <v>0.17840780044641108</v>
      </c>
      <c r="J3968" s="355">
        <v>5.8303202760265067E-4</v>
      </c>
      <c r="K3968" s="355">
        <v>0</v>
      </c>
      <c r="M3968" s="364"/>
      <c r="N3968" s="364"/>
    </row>
    <row r="3969" spans="2:14" s="358" customFormat="1" x14ac:dyDescent="0.2">
      <c r="B3969" s="305">
        <v>41444.354166666664</v>
      </c>
      <c r="C3969" s="117" t="s">
        <v>749</v>
      </c>
      <c r="D3969" s="117" t="s">
        <v>554</v>
      </c>
      <c r="E3969" s="116"/>
      <c r="F3969" s="348">
        <v>74</v>
      </c>
      <c r="G3969" s="348">
        <v>340</v>
      </c>
      <c r="H3969" s="348">
        <v>25160</v>
      </c>
      <c r="I3969" s="355">
        <v>0.21894157932063715</v>
      </c>
      <c r="J3969" s="355">
        <v>6.4394582153128575E-4</v>
      </c>
      <c r="K3969" s="355">
        <v>0</v>
      </c>
      <c r="M3969" s="364"/>
      <c r="N3969" s="364"/>
    </row>
    <row r="3970" spans="2:14" s="358" customFormat="1" x14ac:dyDescent="0.2">
      <c r="B3970" s="305">
        <v>41443.416666666664</v>
      </c>
      <c r="C3970" s="117" t="s">
        <v>657</v>
      </c>
      <c r="D3970" s="117" t="s">
        <v>551</v>
      </c>
      <c r="E3970" s="116"/>
      <c r="F3970" s="348">
        <v>60</v>
      </c>
      <c r="G3970" s="348">
        <v>370</v>
      </c>
      <c r="H3970" s="348">
        <v>22200</v>
      </c>
      <c r="I3970" s="355">
        <v>8.5965377637772108E-2</v>
      </c>
      <c r="J3970" s="355">
        <v>2.3233885848046514E-4</v>
      </c>
      <c r="K3970" s="355">
        <v>0</v>
      </c>
      <c r="M3970" s="364"/>
      <c r="N3970" s="364"/>
    </row>
    <row r="3971" spans="2:14" s="358" customFormat="1" x14ac:dyDescent="0.2">
      <c r="B3971" s="305">
        <v>41438.406944444447</v>
      </c>
      <c r="C3971" s="117" t="s">
        <v>560</v>
      </c>
      <c r="D3971" s="117" t="s">
        <v>551</v>
      </c>
      <c r="E3971" s="116"/>
      <c r="F3971" s="348">
        <v>2</v>
      </c>
      <c r="G3971" s="348">
        <v>24</v>
      </c>
      <c r="H3971" s="348">
        <v>48</v>
      </c>
      <c r="I3971" s="355">
        <v>1.8587108678437211E-4</v>
      </c>
      <c r="J3971" s="355">
        <v>7.7446286160155041E-6</v>
      </c>
      <c r="K3971" s="355">
        <v>0</v>
      </c>
      <c r="M3971" s="364"/>
      <c r="N3971" s="364"/>
    </row>
    <row r="3972" spans="2:14" s="358" customFormat="1" x14ac:dyDescent="0.2">
      <c r="B3972" s="305">
        <v>41444.506944444445</v>
      </c>
      <c r="C3972" s="117" t="s">
        <v>758</v>
      </c>
      <c r="D3972" s="117" t="s">
        <v>554</v>
      </c>
      <c r="E3972" s="116"/>
      <c r="F3972" s="348">
        <v>2</v>
      </c>
      <c r="G3972" s="348">
        <v>80</v>
      </c>
      <c r="H3972" s="348">
        <v>160</v>
      </c>
      <c r="I3972" s="355">
        <v>1.3923152897973746E-3</v>
      </c>
      <c r="J3972" s="355">
        <v>1.7403941122467181E-5</v>
      </c>
      <c r="K3972" s="355">
        <v>0</v>
      </c>
      <c r="M3972" s="364"/>
      <c r="N3972" s="364"/>
    </row>
    <row r="3973" spans="2:14" s="358" customFormat="1" x14ac:dyDescent="0.2">
      <c r="B3973" s="305">
        <v>41437.388888888891</v>
      </c>
      <c r="C3973" s="117" t="s">
        <v>646</v>
      </c>
      <c r="D3973" s="117" t="s">
        <v>542</v>
      </c>
      <c r="E3973" s="116"/>
      <c r="F3973" s="348">
        <v>128</v>
      </c>
      <c r="G3973" s="348">
        <v>445</v>
      </c>
      <c r="H3973" s="348">
        <v>56960</v>
      </c>
      <c r="I3973" s="355">
        <v>0.19841919538508163</v>
      </c>
      <c r="J3973" s="355">
        <v>4.4588583232602617E-4</v>
      </c>
      <c r="K3973" s="355">
        <v>0</v>
      </c>
      <c r="M3973" s="364"/>
      <c r="N3973" s="364"/>
    </row>
    <row r="3974" spans="2:14" s="358" customFormat="1" x14ac:dyDescent="0.2">
      <c r="B3974" s="305">
        <v>41441.357638888891</v>
      </c>
      <c r="C3974" s="117" t="s">
        <v>730</v>
      </c>
      <c r="D3974" s="117" t="s">
        <v>542</v>
      </c>
      <c r="E3974" s="116"/>
      <c r="F3974" s="348">
        <v>475</v>
      </c>
      <c r="G3974" s="348">
        <v>482</v>
      </c>
      <c r="H3974" s="348">
        <v>228950</v>
      </c>
      <c r="I3974" s="355">
        <v>0.79754344774252883</v>
      </c>
      <c r="J3974" s="355">
        <v>1.6546544558973626E-3</v>
      </c>
      <c r="K3974" s="355">
        <v>0</v>
      </c>
      <c r="M3974" s="364"/>
      <c r="N3974" s="364"/>
    </row>
    <row r="3975" spans="2:14" s="358" customFormat="1" x14ac:dyDescent="0.2">
      <c r="B3975" s="305">
        <v>41443.46875</v>
      </c>
      <c r="C3975" s="117" t="s">
        <v>646</v>
      </c>
      <c r="D3975" s="117" t="s">
        <v>542</v>
      </c>
      <c r="E3975" s="116"/>
      <c r="F3975" s="348">
        <v>52</v>
      </c>
      <c r="G3975" s="348">
        <v>125</v>
      </c>
      <c r="H3975" s="348">
        <v>6500</v>
      </c>
      <c r="I3975" s="355">
        <v>2.2642639922806015E-2</v>
      </c>
      <c r="J3975" s="355">
        <v>1.8114111938244813E-4</v>
      </c>
      <c r="K3975" s="355">
        <v>0</v>
      </c>
      <c r="M3975" s="364"/>
      <c r="N3975" s="364"/>
    </row>
    <row r="3976" spans="2:14" s="358" customFormat="1" x14ac:dyDescent="0.2">
      <c r="B3976" s="305">
        <v>41442.454861111109</v>
      </c>
      <c r="C3976" s="117" t="s">
        <v>738</v>
      </c>
      <c r="D3976" s="117" t="s">
        <v>542</v>
      </c>
      <c r="E3976" s="116"/>
      <c r="F3976" s="348">
        <v>66</v>
      </c>
      <c r="G3976" s="348">
        <v>225</v>
      </c>
      <c r="H3976" s="348">
        <v>14850</v>
      </c>
      <c r="I3976" s="355">
        <v>5.1729723515949129E-2</v>
      </c>
      <c r="J3976" s="355">
        <v>2.2990988229310724E-4</v>
      </c>
      <c r="K3976" s="355">
        <v>0</v>
      </c>
      <c r="M3976" s="364"/>
      <c r="N3976" s="364"/>
    </row>
    <row r="3977" spans="2:14" s="358" customFormat="1" x14ac:dyDescent="0.2">
      <c r="B3977" s="305">
        <v>41445.386111111111</v>
      </c>
      <c r="C3977" s="117" t="s">
        <v>660</v>
      </c>
      <c r="D3977" s="117" t="s">
        <v>551</v>
      </c>
      <c r="E3977" s="116"/>
      <c r="F3977" s="348">
        <v>308</v>
      </c>
      <c r="G3977" s="348">
        <v>307</v>
      </c>
      <c r="H3977" s="348">
        <v>94556</v>
      </c>
      <c r="I3977" s="355">
        <v>0.36615055170798105</v>
      </c>
      <c r="J3977" s="355">
        <v>1.1926728068663878E-3</v>
      </c>
      <c r="K3977" s="355">
        <v>0</v>
      </c>
      <c r="M3977" s="364"/>
      <c r="N3977" s="364"/>
    </row>
    <row r="3978" spans="2:14" s="358" customFormat="1" x14ac:dyDescent="0.2">
      <c r="B3978" s="305">
        <v>41445.376388888886</v>
      </c>
      <c r="C3978" s="117" t="s">
        <v>660</v>
      </c>
      <c r="D3978" s="117" t="s">
        <v>551</v>
      </c>
      <c r="E3978" s="116"/>
      <c r="F3978" s="348">
        <v>2130</v>
      </c>
      <c r="G3978" s="348">
        <v>1</v>
      </c>
      <c r="H3978" s="348">
        <v>2130</v>
      </c>
      <c r="I3978" s="355">
        <v>8.2480294760565124E-3</v>
      </c>
      <c r="J3978" s="355">
        <v>8.2480294760565124E-3</v>
      </c>
      <c r="K3978" s="355">
        <v>0</v>
      </c>
      <c r="M3978" s="364"/>
      <c r="N3978" s="364"/>
    </row>
    <row r="3979" spans="2:14" s="358" customFormat="1" x14ac:dyDescent="0.2">
      <c r="B3979" s="305">
        <v>41442.375</v>
      </c>
      <c r="C3979" s="117" t="s">
        <v>566</v>
      </c>
      <c r="D3979" s="117" t="s">
        <v>551</v>
      </c>
      <c r="E3979" s="116"/>
      <c r="F3979" s="348">
        <v>1</v>
      </c>
      <c r="G3979" s="348">
        <v>220</v>
      </c>
      <c r="H3979" s="348">
        <v>220</v>
      </c>
      <c r="I3979" s="355">
        <v>8.5190914776170552E-4</v>
      </c>
      <c r="J3979" s="355">
        <v>3.872314308007752E-6</v>
      </c>
      <c r="K3979" s="355">
        <v>0</v>
      </c>
      <c r="M3979" s="364"/>
      <c r="N3979" s="364"/>
    </row>
    <row r="3980" spans="2:14" s="358" customFormat="1" x14ac:dyDescent="0.2">
      <c r="B3980" s="305">
        <v>41446.415277777778</v>
      </c>
      <c r="C3980" s="117" t="s">
        <v>590</v>
      </c>
      <c r="D3980" s="117" t="s">
        <v>551</v>
      </c>
      <c r="E3980" s="116"/>
      <c r="F3980" s="348">
        <v>22</v>
      </c>
      <c r="G3980" s="348">
        <v>196</v>
      </c>
      <c r="H3980" s="348">
        <v>4312</v>
      </c>
      <c r="I3980" s="355">
        <v>1.6697419296129428E-2</v>
      </c>
      <c r="J3980" s="355">
        <v>8.5190914776170546E-5</v>
      </c>
      <c r="K3980" s="355">
        <v>0</v>
      </c>
      <c r="M3980" s="364"/>
      <c r="N3980" s="364"/>
    </row>
    <row r="3981" spans="2:14" s="358" customFormat="1" x14ac:dyDescent="0.2">
      <c r="B3981" s="305">
        <v>41446.364583333336</v>
      </c>
      <c r="C3981" s="117" t="s">
        <v>701</v>
      </c>
      <c r="D3981" s="117" t="s">
        <v>551</v>
      </c>
      <c r="E3981" s="116"/>
      <c r="F3981" s="348">
        <v>2</v>
      </c>
      <c r="G3981" s="348">
        <v>125</v>
      </c>
      <c r="H3981" s="348">
        <v>250</v>
      </c>
      <c r="I3981" s="355">
        <v>9.6807857700193813E-4</v>
      </c>
      <c r="J3981" s="355">
        <v>7.7446286160155041E-6</v>
      </c>
      <c r="K3981" s="355">
        <v>0</v>
      </c>
      <c r="M3981" s="364"/>
      <c r="N3981" s="364"/>
    </row>
    <row r="3982" spans="2:14" s="358" customFormat="1" x14ac:dyDescent="0.2">
      <c r="B3982" s="305">
        <v>41446.375</v>
      </c>
      <c r="C3982" s="117" t="s">
        <v>598</v>
      </c>
      <c r="D3982" s="117" t="s">
        <v>551</v>
      </c>
      <c r="E3982" s="116"/>
      <c r="F3982" s="348">
        <v>705</v>
      </c>
      <c r="G3982" s="348">
        <v>256</v>
      </c>
      <c r="H3982" s="348">
        <v>180480</v>
      </c>
      <c r="I3982" s="355">
        <v>0.69887528630923912</v>
      </c>
      <c r="J3982" s="355">
        <v>2.7299815871454653E-3</v>
      </c>
      <c r="K3982" s="355">
        <v>0</v>
      </c>
      <c r="M3982" s="364"/>
      <c r="N3982" s="364"/>
    </row>
    <row r="3983" spans="2:14" s="358" customFormat="1" x14ac:dyDescent="0.2">
      <c r="B3983" s="305">
        <v>41446.388888888891</v>
      </c>
      <c r="C3983" s="117" t="s">
        <v>598</v>
      </c>
      <c r="D3983" s="117" t="s">
        <v>551</v>
      </c>
      <c r="E3983" s="116"/>
      <c r="F3983" s="348">
        <v>123</v>
      </c>
      <c r="G3983" s="348">
        <v>238</v>
      </c>
      <c r="H3983" s="348">
        <v>29274</v>
      </c>
      <c r="I3983" s="355">
        <v>0.11335812905261894</v>
      </c>
      <c r="J3983" s="355">
        <v>4.7629465988495353E-4</v>
      </c>
      <c r="K3983" s="355">
        <v>0</v>
      </c>
      <c r="M3983" s="364"/>
      <c r="N3983" s="364"/>
    </row>
    <row r="3984" spans="2:14" s="358" customFormat="1" x14ac:dyDescent="0.2">
      <c r="B3984" s="305">
        <v>41446.434027777781</v>
      </c>
      <c r="C3984" s="117" t="s">
        <v>762</v>
      </c>
      <c r="D3984" s="117" t="s">
        <v>551</v>
      </c>
      <c r="E3984" s="116"/>
      <c r="F3984" s="348">
        <v>1</v>
      </c>
      <c r="G3984" s="348">
        <v>275</v>
      </c>
      <c r="H3984" s="348">
        <v>275</v>
      </c>
      <c r="I3984" s="355">
        <v>1.0648864347021318E-3</v>
      </c>
      <c r="J3984" s="355">
        <v>3.872314308007752E-6</v>
      </c>
      <c r="K3984" s="355">
        <v>0</v>
      </c>
      <c r="M3984" s="364"/>
      <c r="N3984" s="364"/>
    </row>
    <row r="3985" spans="2:14" s="358" customFormat="1" x14ac:dyDescent="0.2">
      <c r="B3985" s="305">
        <v>41446.385416666664</v>
      </c>
      <c r="C3985" s="117" t="s">
        <v>703</v>
      </c>
      <c r="D3985" s="117" t="s">
        <v>551</v>
      </c>
      <c r="E3985" s="116"/>
      <c r="F3985" s="348">
        <v>3</v>
      </c>
      <c r="G3985" s="348">
        <v>335</v>
      </c>
      <c r="H3985" s="348">
        <v>1005</v>
      </c>
      <c r="I3985" s="355">
        <v>3.8916758795477912E-3</v>
      </c>
      <c r="J3985" s="355">
        <v>1.1616942924023257E-5</v>
      </c>
      <c r="K3985" s="355">
        <v>0</v>
      </c>
      <c r="M3985" s="364"/>
      <c r="N3985" s="364"/>
    </row>
    <row r="3986" spans="2:14" s="358" customFormat="1" x14ac:dyDescent="0.2">
      <c r="B3986" s="305">
        <v>41446.392361111109</v>
      </c>
      <c r="C3986" s="117" t="s">
        <v>632</v>
      </c>
      <c r="D3986" s="117" t="s">
        <v>554</v>
      </c>
      <c r="E3986" s="116"/>
      <c r="F3986" s="348">
        <v>107</v>
      </c>
      <c r="G3986" s="348">
        <v>300</v>
      </c>
      <c r="H3986" s="348">
        <v>32100</v>
      </c>
      <c r="I3986" s="355">
        <v>0.2793332550155983</v>
      </c>
      <c r="J3986" s="355">
        <v>9.3111085005199426E-4</v>
      </c>
      <c r="K3986" s="355">
        <v>0</v>
      </c>
      <c r="M3986" s="364"/>
      <c r="N3986" s="364"/>
    </row>
    <row r="3987" spans="2:14" s="358" customFormat="1" x14ac:dyDescent="0.2">
      <c r="B3987" s="305">
        <v>41446.388888888891</v>
      </c>
      <c r="C3987" s="117" t="s">
        <v>638</v>
      </c>
      <c r="D3987" s="117" t="s">
        <v>554</v>
      </c>
      <c r="E3987" s="116"/>
      <c r="F3987" s="348">
        <v>75</v>
      </c>
      <c r="G3987" s="348">
        <v>290</v>
      </c>
      <c r="H3987" s="348">
        <v>21750</v>
      </c>
      <c r="I3987" s="355">
        <v>0.1892678597068306</v>
      </c>
      <c r="J3987" s="355">
        <v>6.526477920925193E-4</v>
      </c>
      <c r="K3987" s="355">
        <v>0</v>
      </c>
      <c r="M3987" s="364"/>
      <c r="N3987" s="364"/>
    </row>
    <row r="3988" spans="2:14" s="358" customFormat="1" x14ac:dyDescent="0.2">
      <c r="B3988" s="305">
        <v>41446.375</v>
      </c>
      <c r="C3988" s="117" t="s">
        <v>621</v>
      </c>
      <c r="D3988" s="117" t="s">
        <v>554</v>
      </c>
      <c r="E3988" s="116"/>
      <c r="F3988" s="348">
        <v>63</v>
      </c>
      <c r="G3988" s="348">
        <v>390</v>
      </c>
      <c r="H3988" s="348">
        <v>24570</v>
      </c>
      <c r="I3988" s="355">
        <v>0.21380741668950934</v>
      </c>
      <c r="J3988" s="355">
        <v>5.4822414535771625E-4</v>
      </c>
      <c r="K3988" s="355">
        <v>0</v>
      </c>
      <c r="M3988" s="364"/>
      <c r="N3988" s="364"/>
    </row>
    <row r="3989" spans="2:14" s="358" customFormat="1" x14ac:dyDescent="0.2">
      <c r="B3989" s="305">
        <v>41446.375</v>
      </c>
      <c r="C3989" s="117" t="s">
        <v>673</v>
      </c>
      <c r="D3989" s="117" t="s">
        <v>554</v>
      </c>
      <c r="E3989" s="116"/>
      <c r="F3989" s="348">
        <v>8</v>
      </c>
      <c r="G3989" s="348">
        <v>240</v>
      </c>
      <c r="H3989" s="348">
        <v>1920</v>
      </c>
      <c r="I3989" s="355">
        <v>1.6707783477568496E-2</v>
      </c>
      <c r="J3989" s="355">
        <v>6.9615764489868725E-5</v>
      </c>
      <c r="K3989" s="355">
        <v>0</v>
      </c>
      <c r="M3989" s="364"/>
      <c r="N3989" s="364"/>
    </row>
    <row r="3990" spans="2:14" s="358" customFormat="1" x14ac:dyDescent="0.2">
      <c r="B3990" s="305">
        <v>41450.40625</v>
      </c>
      <c r="C3990" s="117" t="s">
        <v>696</v>
      </c>
      <c r="D3990" s="117" t="s">
        <v>551</v>
      </c>
      <c r="E3990" s="116"/>
      <c r="F3990" s="348">
        <v>73</v>
      </c>
      <c r="G3990" s="348">
        <v>195</v>
      </c>
      <c r="H3990" s="348">
        <v>14235</v>
      </c>
      <c r="I3990" s="355">
        <v>5.5122394174490358E-2</v>
      </c>
      <c r="J3990" s="355">
        <v>2.8267894448456593E-4</v>
      </c>
      <c r="K3990" s="355">
        <v>0</v>
      </c>
      <c r="M3990" s="364"/>
      <c r="N3990" s="364"/>
    </row>
    <row r="3991" spans="2:14" s="358" customFormat="1" x14ac:dyDescent="0.2">
      <c r="B3991" s="305">
        <v>41445.614583333336</v>
      </c>
      <c r="C3991" s="117" t="s">
        <v>658</v>
      </c>
      <c r="D3991" s="117" t="s">
        <v>551</v>
      </c>
      <c r="E3991" s="116"/>
      <c r="F3991" s="348">
        <v>2130</v>
      </c>
      <c r="G3991" s="348">
        <v>1</v>
      </c>
      <c r="H3991" s="348">
        <v>2130</v>
      </c>
      <c r="I3991" s="355">
        <v>8.2480294760565124E-3</v>
      </c>
      <c r="J3991" s="355">
        <v>8.2480294760565124E-3</v>
      </c>
      <c r="K3991" s="355">
        <v>0</v>
      </c>
      <c r="M3991" s="364"/>
      <c r="N3991" s="364"/>
    </row>
    <row r="3992" spans="2:14" s="358" customFormat="1" x14ac:dyDescent="0.2">
      <c r="B3992" s="305">
        <v>41445.371527777781</v>
      </c>
      <c r="C3992" s="117" t="s">
        <v>618</v>
      </c>
      <c r="D3992" s="117" t="s">
        <v>551</v>
      </c>
      <c r="E3992" s="116"/>
      <c r="F3992" s="348">
        <v>105</v>
      </c>
      <c r="G3992" s="348">
        <v>373</v>
      </c>
      <c r="H3992" s="348">
        <v>39165</v>
      </c>
      <c r="I3992" s="355">
        <v>0.15165918987312363</v>
      </c>
      <c r="J3992" s="355">
        <v>4.0659300234081397E-4</v>
      </c>
      <c r="K3992" s="355">
        <v>0</v>
      </c>
      <c r="M3992" s="364"/>
      <c r="N3992" s="364"/>
    </row>
    <row r="3993" spans="2:14" s="358" customFormat="1" x14ac:dyDescent="0.2">
      <c r="B3993" s="305">
        <v>41444.409722222219</v>
      </c>
      <c r="C3993" s="117" t="s">
        <v>831</v>
      </c>
      <c r="D3993" s="117" t="s">
        <v>542</v>
      </c>
      <c r="E3993" s="116"/>
      <c r="F3993" s="348">
        <v>140</v>
      </c>
      <c r="G3993" s="348">
        <v>170</v>
      </c>
      <c r="H3993" s="348">
        <v>23800</v>
      </c>
      <c r="I3993" s="355">
        <v>8.2906896948120493E-2</v>
      </c>
      <c r="J3993" s="355">
        <v>4.8768762910659109E-4</v>
      </c>
      <c r="K3993" s="355">
        <v>0</v>
      </c>
      <c r="M3993" s="364"/>
      <c r="N3993" s="364"/>
    </row>
    <row r="3994" spans="2:14" s="358" customFormat="1" x14ac:dyDescent="0.2">
      <c r="B3994" s="305">
        <v>41444.375</v>
      </c>
      <c r="C3994" s="117" t="s">
        <v>595</v>
      </c>
      <c r="D3994" s="117" t="s">
        <v>554</v>
      </c>
      <c r="E3994" s="116"/>
      <c r="F3994" s="348">
        <v>103</v>
      </c>
      <c r="G3994" s="348">
        <v>367</v>
      </c>
      <c r="H3994" s="348">
        <v>37801</v>
      </c>
      <c r="I3994" s="355">
        <v>0.328943189185191</v>
      </c>
      <c r="J3994" s="355">
        <v>8.9630296780705994E-4</v>
      </c>
      <c r="K3994" s="355">
        <v>0</v>
      </c>
      <c r="M3994" s="364"/>
      <c r="N3994" s="364"/>
    </row>
    <row r="3995" spans="2:14" s="358" customFormat="1" x14ac:dyDescent="0.2">
      <c r="B3995" s="305">
        <v>41445.399305555555</v>
      </c>
      <c r="C3995" s="117" t="s">
        <v>541</v>
      </c>
      <c r="D3995" s="117" t="s">
        <v>542</v>
      </c>
      <c r="E3995" s="116"/>
      <c r="F3995" s="348">
        <v>96</v>
      </c>
      <c r="G3995" s="348">
        <v>235</v>
      </c>
      <c r="H3995" s="348">
        <v>22560</v>
      </c>
      <c r="I3995" s="355">
        <v>7.8587377947462109E-2</v>
      </c>
      <c r="J3995" s="355">
        <v>3.344143742445196E-4</v>
      </c>
      <c r="K3995" s="355">
        <v>0</v>
      </c>
      <c r="M3995" s="364"/>
      <c r="N3995" s="364"/>
    </row>
    <row r="3996" spans="2:14" s="358" customFormat="1" x14ac:dyDescent="0.2">
      <c r="B3996" s="305">
        <v>41445.381944444445</v>
      </c>
      <c r="C3996" s="117" t="s">
        <v>595</v>
      </c>
      <c r="D3996" s="117" t="s">
        <v>554</v>
      </c>
      <c r="E3996" s="116"/>
      <c r="F3996" s="348">
        <v>128</v>
      </c>
      <c r="G3996" s="348">
        <v>325</v>
      </c>
      <c r="H3996" s="348">
        <v>41600</v>
      </c>
      <c r="I3996" s="355">
        <v>0.36200197534731737</v>
      </c>
      <c r="J3996" s="355">
        <v>1.1138522318378996E-3</v>
      </c>
      <c r="K3996" s="355">
        <v>0</v>
      </c>
      <c r="M3996" s="364"/>
      <c r="N3996" s="364"/>
    </row>
    <row r="3997" spans="2:14" s="358" customFormat="1" x14ac:dyDescent="0.2">
      <c r="B3997" s="305">
        <v>41444.392361111109</v>
      </c>
      <c r="C3997" s="117" t="s">
        <v>689</v>
      </c>
      <c r="D3997" s="117" t="s">
        <v>554</v>
      </c>
      <c r="E3997" s="116"/>
      <c r="F3997" s="348">
        <v>99</v>
      </c>
      <c r="G3997" s="348">
        <v>410</v>
      </c>
      <c r="H3997" s="348">
        <v>40590</v>
      </c>
      <c r="I3997" s="355">
        <v>0.3532129850804715</v>
      </c>
      <c r="J3997" s="355">
        <v>8.6149508556212552E-4</v>
      </c>
      <c r="K3997" s="355">
        <v>0</v>
      </c>
      <c r="M3997" s="364"/>
      <c r="N3997" s="364"/>
    </row>
    <row r="3998" spans="2:14" s="358" customFormat="1" x14ac:dyDescent="0.2">
      <c r="B3998" s="305">
        <v>41445.356249999997</v>
      </c>
      <c r="C3998" s="117" t="s">
        <v>806</v>
      </c>
      <c r="D3998" s="117" t="s">
        <v>542</v>
      </c>
      <c r="E3998" s="116"/>
      <c r="F3998" s="348">
        <v>271</v>
      </c>
      <c r="G3998" s="348">
        <v>317</v>
      </c>
      <c r="H3998" s="348">
        <v>85907</v>
      </c>
      <c r="I3998" s="355">
        <v>0.29925557966899946</v>
      </c>
      <c r="J3998" s="355">
        <v>9.4402391062775853E-4</v>
      </c>
      <c r="K3998" s="355">
        <v>0</v>
      </c>
      <c r="M3998" s="364"/>
      <c r="N3998" s="364"/>
    </row>
    <row r="3999" spans="2:14" s="358" customFormat="1" x14ac:dyDescent="0.2">
      <c r="B3999" s="305">
        <v>41445.377083333333</v>
      </c>
      <c r="C3999" s="117" t="s">
        <v>726</v>
      </c>
      <c r="D3999" s="117" t="s">
        <v>554</v>
      </c>
      <c r="E3999" s="116"/>
      <c r="F3999" s="348">
        <v>31</v>
      </c>
      <c r="G3999" s="348">
        <v>112</v>
      </c>
      <c r="H3999" s="348">
        <v>3472</v>
      </c>
      <c r="I3999" s="355">
        <v>3.0213241788603028E-2</v>
      </c>
      <c r="J3999" s="355">
        <v>2.6976108739824135E-4</v>
      </c>
      <c r="K3999" s="355">
        <v>0</v>
      </c>
      <c r="M3999" s="364"/>
      <c r="N3999" s="364"/>
    </row>
    <row r="4000" spans="2:14" s="358" customFormat="1" x14ac:dyDescent="0.2">
      <c r="B4000" s="305">
        <v>41445.576388888891</v>
      </c>
      <c r="C4000" s="117" t="s">
        <v>832</v>
      </c>
      <c r="D4000" s="117" t="s">
        <v>542</v>
      </c>
      <c r="E4000" s="116"/>
      <c r="F4000" s="348">
        <v>322</v>
      </c>
      <c r="G4000" s="348">
        <v>100</v>
      </c>
      <c r="H4000" s="348">
        <v>32200</v>
      </c>
      <c r="I4000" s="355">
        <v>0.11216815469451595</v>
      </c>
      <c r="J4000" s="355">
        <v>1.1216815469451595E-3</v>
      </c>
      <c r="K4000" s="355">
        <v>0</v>
      </c>
      <c r="M4000" s="364"/>
      <c r="N4000" s="364"/>
    </row>
    <row r="4001" spans="2:14" s="358" customFormat="1" x14ac:dyDescent="0.2">
      <c r="B4001" s="305">
        <v>41446.375</v>
      </c>
      <c r="C4001" s="117" t="s">
        <v>657</v>
      </c>
      <c r="D4001" s="117" t="s">
        <v>551</v>
      </c>
      <c r="E4001" s="116"/>
      <c r="F4001" s="348">
        <v>2</v>
      </c>
      <c r="G4001" s="348">
        <v>90</v>
      </c>
      <c r="H4001" s="348">
        <v>180</v>
      </c>
      <c r="I4001" s="355">
        <v>6.9701657544139544E-4</v>
      </c>
      <c r="J4001" s="355">
        <v>7.7446286160155041E-6</v>
      </c>
      <c r="K4001" s="355">
        <v>0</v>
      </c>
      <c r="M4001" s="364"/>
      <c r="N4001" s="364"/>
    </row>
    <row r="4002" spans="2:14" s="358" customFormat="1" x14ac:dyDescent="0.2">
      <c r="B4002" s="305">
        <v>41442.371527777781</v>
      </c>
      <c r="C4002" s="117" t="s">
        <v>570</v>
      </c>
      <c r="D4002" s="117" t="s">
        <v>551</v>
      </c>
      <c r="E4002" s="116"/>
      <c r="F4002" s="348">
        <v>54</v>
      </c>
      <c r="G4002" s="348">
        <v>135</v>
      </c>
      <c r="H4002" s="348">
        <v>7290</v>
      </c>
      <c r="I4002" s="355">
        <v>2.8229171305376513E-2</v>
      </c>
      <c r="J4002" s="355">
        <v>2.0910497263241864E-4</v>
      </c>
      <c r="K4002" s="355">
        <v>0</v>
      </c>
      <c r="M4002" s="364"/>
      <c r="N4002" s="364"/>
    </row>
    <row r="4003" spans="2:14" s="358" customFormat="1" x14ac:dyDescent="0.2">
      <c r="B4003" s="305">
        <v>41445.375</v>
      </c>
      <c r="C4003" s="117" t="s">
        <v>628</v>
      </c>
      <c r="D4003" s="117" t="s">
        <v>554</v>
      </c>
      <c r="E4003" s="116"/>
      <c r="F4003" s="348">
        <v>2</v>
      </c>
      <c r="G4003" s="348">
        <v>70</v>
      </c>
      <c r="H4003" s="348">
        <v>140</v>
      </c>
      <c r="I4003" s="355">
        <v>1.2182758785727029E-3</v>
      </c>
      <c r="J4003" s="355">
        <v>1.7403941122467181E-5</v>
      </c>
      <c r="K4003" s="355">
        <v>0</v>
      </c>
      <c r="M4003" s="364"/>
      <c r="N4003" s="364"/>
    </row>
    <row r="4004" spans="2:14" s="358" customFormat="1" x14ac:dyDescent="0.2">
      <c r="B4004" s="305">
        <v>41445.409722222219</v>
      </c>
      <c r="C4004" s="117" t="s">
        <v>758</v>
      </c>
      <c r="D4004" s="117" t="s">
        <v>554</v>
      </c>
      <c r="E4004" s="116"/>
      <c r="F4004" s="348">
        <v>2</v>
      </c>
      <c r="G4004" s="348">
        <v>135</v>
      </c>
      <c r="H4004" s="348">
        <v>270</v>
      </c>
      <c r="I4004" s="355">
        <v>2.3495320515330696E-3</v>
      </c>
      <c r="J4004" s="355">
        <v>1.7403941122467181E-5</v>
      </c>
      <c r="K4004" s="355">
        <v>0</v>
      </c>
      <c r="M4004" s="364"/>
      <c r="N4004" s="364"/>
    </row>
    <row r="4005" spans="2:14" s="358" customFormat="1" x14ac:dyDescent="0.2">
      <c r="B4005" s="305">
        <v>41442.574305555558</v>
      </c>
      <c r="C4005" s="117" t="s">
        <v>568</v>
      </c>
      <c r="D4005" s="117" t="s">
        <v>554</v>
      </c>
      <c r="E4005" s="116"/>
      <c r="F4005" s="348">
        <v>45</v>
      </c>
      <c r="G4005" s="348">
        <v>13</v>
      </c>
      <c r="H4005" s="348">
        <v>585</v>
      </c>
      <c r="I4005" s="355">
        <v>5.0906527783216513E-3</v>
      </c>
      <c r="J4005" s="355">
        <v>3.9158867525551161E-4</v>
      </c>
      <c r="K4005" s="355">
        <v>0</v>
      </c>
      <c r="M4005" s="364"/>
      <c r="N4005" s="364"/>
    </row>
    <row r="4006" spans="2:14" s="358" customFormat="1" x14ac:dyDescent="0.2">
      <c r="B4006" s="305">
        <v>41443.388888888891</v>
      </c>
      <c r="C4006" s="117" t="s">
        <v>556</v>
      </c>
      <c r="D4006" s="117" t="s">
        <v>551</v>
      </c>
      <c r="E4006" s="116"/>
      <c r="F4006" s="348">
        <v>4</v>
      </c>
      <c r="G4006" s="348">
        <v>178</v>
      </c>
      <c r="H4006" s="348">
        <v>712</v>
      </c>
      <c r="I4006" s="355">
        <v>2.7570877873015196E-3</v>
      </c>
      <c r="J4006" s="355">
        <v>1.5489257232031008E-5</v>
      </c>
      <c r="K4006" s="355">
        <v>0</v>
      </c>
      <c r="M4006" s="364"/>
      <c r="N4006" s="364"/>
    </row>
    <row r="4007" spans="2:14" s="358" customFormat="1" x14ac:dyDescent="0.2">
      <c r="B4007" s="305">
        <v>41443.440972222219</v>
      </c>
      <c r="C4007" s="117" t="s">
        <v>594</v>
      </c>
      <c r="D4007" s="117" t="s">
        <v>551</v>
      </c>
      <c r="E4007" s="116"/>
      <c r="F4007" s="348">
        <v>392</v>
      </c>
      <c r="G4007" s="348">
        <v>375</v>
      </c>
      <c r="H4007" s="348">
        <v>147000</v>
      </c>
      <c r="I4007" s="355">
        <v>0.56923020327713958</v>
      </c>
      <c r="J4007" s="355">
        <v>1.517947208739039E-3</v>
      </c>
      <c r="K4007" s="355">
        <v>0</v>
      </c>
      <c r="M4007" s="364"/>
      <c r="N4007" s="364"/>
    </row>
    <row r="4008" spans="2:14" s="358" customFormat="1" x14ac:dyDescent="0.2">
      <c r="B4008" s="305">
        <v>41443.40625</v>
      </c>
      <c r="C4008" s="117" t="s">
        <v>711</v>
      </c>
      <c r="D4008" s="117" t="s">
        <v>554</v>
      </c>
      <c r="E4008" s="116"/>
      <c r="F4008" s="348">
        <v>25</v>
      </c>
      <c r="G4008" s="348">
        <v>378</v>
      </c>
      <c r="H4008" s="348">
        <v>9450</v>
      </c>
      <c r="I4008" s="355">
        <v>8.2233621803657439E-2</v>
      </c>
      <c r="J4008" s="355">
        <v>2.1754926403083979E-4</v>
      </c>
      <c r="K4008" s="355">
        <v>0</v>
      </c>
      <c r="M4008" s="364"/>
      <c r="N4008" s="364"/>
    </row>
    <row r="4009" spans="2:14" s="358" customFormat="1" x14ac:dyDescent="0.2">
      <c r="B4009" s="305">
        <v>41439.356249999997</v>
      </c>
      <c r="C4009" s="117" t="s">
        <v>710</v>
      </c>
      <c r="D4009" s="117" t="s">
        <v>554</v>
      </c>
      <c r="E4009" s="116"/>
      <c r="F4009" s="348">
        <v>13</v>
      </c>
      <c r="G4009" s="348">
        <v>87</v>
      </c>
      <c r="H4009" s="348">
        <v>1131</v>
      </c>
      <c r="I4009" s="355">
        <v>9.8419287047551915E-3</v>
      </c>
      <c r="J4009" s="355">
        <v>1.1312561729603669E-4</v>
      </c>
      <c r="K4009" s="355">
        <v>0</v>
      </c>
      <c r="M4009" s="364"/>
      <c r="N4009" s="364"/>
    </row>
    <row r="4010" spans="2:14" s="358" customFormat="1" x14ac:dyDescent="0.2">
      <c r="B4010" s="305">
        <v>41443.470833333333</v>
      </c>
      <c r="C4010" s="117" t="s">
        <v>550</v>
      </c>
      <c r="D4010" s="117" t="s">
        <v>551</v>
      </c>
      <c r="E4010" s="116"/>
      <c r="F4010" s="348">
        <v>1</v>
      </c>
      <c r="G4010" s="348">
        <v>32</v>
      </c>
      <c r="H4010" s="348">
        <v>32</v>
      </c>
      <c r="I4010" s="355">
        <v>1.2391405785624807E-4</v>
      </c>
      <c r="J4010" s="355">
        <v>3.872314308007752E-6</v>
      </c>
      <c r="K4010" s="355">
        <v>0</v>
      </c>
      <c r="M4010" s="364"/>
      <c r="N4010" s="364"/>
    </row>
    <row r="4011" spans="2:14" s="358" customFormat="1" x14ac:dyDescent="0.2">
      <c r="B4011" s="305">
        <v>41443.378472222219</v>
      </c>
      <c r="C4011" s="117" t="s">
        <v>610</v>
      </c>
      <c r="D4011" s="117" t="s">
        <v>542</v>
      </c>
      <c r="E4011" s="116"/>
      <c r="F4011" s="348">
        <v>50</v>
      </c>
      <c r="G4011" s="348">
        <v>465</v>
      </c>
      <c r="H4011" s="348">
        <v>23250</v>
      </c>
      <c r="I4011" s="355">
        <v>8.0990981262344594E-2</v>
      </c>
      <c r="J4011" s="355">
        <v>1.7417415325235395E-4</v>
      </c>
      <c r="K4011" s="355">
        <v>0</v>
      </c>
      <c r="M4011" s="364"/>
      <c r="N4011" s="364"/>
    </row>
    <row r="4012" spans="2:14" s="358" customFormat="1" x14ac:dyDescent="0.2">
      <c r="B4012" s="305">
        <v>41443.383333333331</v>
      </c>
      <c r="C4012" s="117" t="s">
        <v>603</v>
      </c>
      <c r="D4012" s="117" t="s">
        <v>542</v>
      </c>
      <c r="E4012" s="116"/>
      <c r="F4012" s="348">
        <v>86</v>
      </c>
      <c r="G4012" s="348">
        <v>90</v>
      </c>
      <c r="H4012" s="348">
        <v>7740</v>
      </c>
      <c r="I4012" s="355">
        <v>2.6962158923464395E-2</v>
      </c>
      <c r="J4012" s="355">
        <v>2.995795435940488E-4</v>
      </c>
      <c r="K4012" s="355">
        <v>0</v>
      </c>
      <c r="M4012" s="364"/>
      <c r="N4012" s="364"/>
    </row>
    <row r="4013" spans="2:14" s="358" customFormat="1" x14ac:dyDescent="0.2">
      <c r="B4013" s="305">
        <v>41447.375</v>
      </c>
      <c r="C4013" s="117" t="s">
        <v>666</v>
      </c>
      <c r="D4013" s="117" t="s">
        <v>554</v>
      </c>
      <c r="E4013" s="116"/>
      <c r="F4013" s="348">
        <v>46</v>
      </c>
      <c r="G4013" s="348">
        <v>406</v>
      </c>
      <c r="H4013" s="348">
        <v>18676</v>
      </c>
      <c r="I4013" s="355">
        <v>0.16251800220159854</v>
      </c>
      <c r="J4013" s="355">
        <v>4.0029064581674522E-4</v>
      </c>
      <c r="K4013" s="355">
        <v>0</v>
      </c>
      <c r="M4013" s="364"/>
      <c r="N4013" s="364"/>
    </row>
    <row r="4014" spans="2:14" s="358" customFormat="1" x14ac:dyDescent="0.2">
      <c r="B4014" s="305">
        <v>41444.359722222223</v>
      </c>
      <c r="C4014" s="117" t="s">
        <v>653</v>
      </c>
      <c r="D4014" s="117" t="s">
        <v>554</v>
      </c>
      <c r="E4014" s="116"/>
      <c r="F4014" s="348">
        <v>61</v>
      </c>
      <c r="G4014" s="348">
        <v>257</v>
      </c>
      <c r="H4014" s="348">
        <v>15677</v>
      </c>
      <c r="I4014" s="355">
        <v>0.13642079248845901</v>
      </c>
      <c r="J4014" s="355">
        <v>5.3082020423524904E-4</v>
      </c>
      <c r="K4014" s="355">
        <v>0</v>
      </c>
      <c r="M4014" s="364"/>
      <c r="N4014" s="364"/>
    </row>
    <row r="4015" spans="2:14" s="358" customFormat="1" x14ac:dyDescent="0.2">
      <c r="B4015" s="305">
        <v>41444.355555555558</v>
      </c>
      <c r="C4015" s="117" t="s">
        <v>843</v>
      </c>
      <c r="D4015" s="117" t="s">
        <v>542</v>
      </c>
      <c r="E4015" s="116"/>
      <c r="F4015" s="348">
        <v>36</v>
      </c>
      <c r="G4015" s="348">
        <v>352</v>
      </c>
      <c r="H4015" s="348">
        <v>12672</v>
      </c>
      <c r="I4015" s="355">
        <v>4.4142697400276591E-2</v>
      </c>
      <c r="J4015" s="355">
        <v>1.2540539034169485E-4</v>
      </c>
      <c r="K4015" s="355">
        <v>0</v>
      </c>
      <c r="M4015" s="364"/>
      <c r="N4015" s="364"/>
    </row>
    <row r="4016" spans="2:14" s="358" customFormat="1" x14ac:dyDescent="0.2">
      <c r="B4016" s="305">
        <v>41444.357638888891</v>
      </c>
      <c r="C4016" s="117" t="s">
        <v>663</v>
      </c>
      <c r="D4016" s="117" t="s">
        <v>551</v>
      </c>
      <c r="E4016" s="116"/>
      <c r="F4016" s="348">
        <v>69</v>
      </c>
      <c r="G4016" s="348">
        <v>319</v>
      </c>
      <c r="H4016" s="348">
        <v>22011</v>
      </c>
      <c r="I4016" s="355">
        <v>8.5233510233558643E-2</v>
      </c>
      <c r="J4016" s="355">
        <v>2.6718968725253492E-4</v>
      </c>
      <c r="K4016" s="355">
        <v>0</v>
      </c>
      <c r="M4016" s="364"/>
      <c r="N4016" s="364"/>
    </row>
    <row r="4017" spans="2:14" s="358" customFormat="1" x14ac:dyDescent="0.2">
      <c r="B4017" s="305">
        <v>41444.422222222223</v>
      </c>
      <c r="C4017" s="117" t="s">
        <v>728</v>
      </c>
      <c r="D4017" s="117" t="s">
        <v>554</v>
      </c>
      <c r="E4017" s="116"/>
      <c r="F4017" s="348">
        <v>113</v>
      </c>
      <c r="G4017" s="348">
        <v>132</v>
      </c>
      <c r="H4017" s="348">
        <v>14916</v>
      </c>
      <c r="I4017" s="355">
        <v>0.12979859289136025</v>
      </c>
      <c r="J4017" s="355">
        <v>9.8332267341939578E-4</v>
      </c>
      <c r="K4017" s="355">
        <v>0</v>
      </c>
      <c r="M4017" s="364"/>
      <c r="N4017" s="364"/>
    </row>
    <row r="4018" spans="2:14" s="358" customFormat="1" x14ac:dyDescent="0.2">
      <c r="B4018" s="305">
        <v>41444.555555555555</v>
      </c>
      <c r="C4018" s="117" t="s">
        <v>653</v>
      </c>
      <c r="D4018" s="117" t="s">
        <v>554</v>
      </c>
      <c r="E4018" s="116"/>
      <c r="F4018" s="348">
        <v>13</v>
      </c>
      <c r="G4018" s="348">
        <v>93</v>
      </c>
      <c r="H4018" s="348">
        <v>1209</v>
      </c>
      <c r="I4018" s="355">
        <v>1.0520682408531412E-2</v>
      </c>
      <c r="J4018" s="355">
        <v>1.1312561729603669E-4</v>
      </c>
      <c r="K4018" s="355">
        <v>0</v>
      </c>
      <c r="M4018" s="364"/>
      <c r="N4018" s="364"/>
    </row>
    <row r="4019" spans="2:14" s="358" customFormat="1" x14ac:dyDescent="0.2">
      <c r="B4019" s="305">
        <v>41445.412499999999</v>
      </c>
      <c r="C4019" s="117" t="s">
        <v>653</v>
      </c>
      <c r="D4019" s="117" t="s">
        <v>554</v>
      </c>
      <c r="E4019" s="116"/>
      <c r="F4019" s="348">
        <v>127</v>
      </c>
      <c r="G4019" s="348">
        <v>282</v>
      </c>
      <c r="H4019" s="348">
        <v>35814</v>
      </c>
      <c r="I4019" s="355">
        <v>0.31165237368001986</v>
      </c>
      <c r="J4019" s="355">
        <v>1.1051502612766662E-3</v>
      </c>
      <c r="K4019" s="355">
        <v>0</v>
      </c>
      <c r="M4019" s="364"/>
      <c r="N4019" s="364"/>
    </row>
    <row r="4020" spans="2:14" s="358" customFormat="1" x14ac:dyDescent="0.2">
      <c r="B4020" s="305">
        <v>41446.365277777775</v>
      </c>
      <c r="C4020" s="117" t="s">
        <v>602</v>
      </c>
      <c r="D4020" s="117" t="s">
        <v>542</v>
      </c>
      <c r="E4020" s="116"/>
      <c r="F4020" s="348">
        <v>23</v>
      </c>
      <c r="G4020" s="348">
        <v>142</v>
      </c>
      <c r="H4020" s="348">
        <v>3266</v>
      </c>
      <c r="I4020" s="355">
        <v>1.1377055690443762E-2</v>
      </c>
      <c r="J4020" s="355">
        <v>8.0120110496082823E-5</v>
      </c>
      <c r="K4020" s="355">
        <v>0</v>
      </c>
      <c r="M4020" s="364"/>
      <c r="N4020" s="364"/>
    </row>
    <row r="4021" spans="2:14" s="358" customFormat="1" x14ac:dyDescent="0.2">
      <c r="B4021" s="305">
        <v>41445.400694444441</v>
      </c>
      <c r="C4021" s="117" t="s">
        <v>663</v>
      </c>
      <c r="D4021" s="117" t="s">
        <v>551</v>
      </c>
      <c r="E4021" s="116"/>
      <c r="F4021" s="348">
        <v>10</v>
      </c>
      <c r="G4021" s="348">
        <v>223</v>
      </c>
      <c r="H4021" s="348">
        <v>2230</v>
      </c>
      <c r="I4021" s="355">
        <v>8.6352609068572877E-3</v>
      </c>
      <c r="J4021" s="355">
        <v>3.8723143080077525E-5</v>
      </c>
      <c r="K4021" s="355">
        <v>0</v>
      </c>
      <c r="M4021" s="364"/>
      <c r="N4021" s="364"/>
    </row>
    <row r="4022" spans="2:14" s="358" customFormat="1" x14ac:dyDescent="0.2">
      <c r="B4022" s="305">
        <v>41444.402083333334</v>
      </c>
      <c r="C4022" s="117" t="s">
        <v>709</v>
      </c>
      <c r="D4022" s="117" t="s">
        <v>542</v>
      </c>
      <c r="E4022" s="116"/>
      <c r="F4022" s="348">
        <v>171</v>
      </c>
      <c r="G4022" s="348">
        <v>335.46198830409355</v>
      </c>
      <c r="H4022" s="348">
        <v>57364</v>
      </c>
      <c r="I4022" s="355">
        <v>0.19982652254336067</v>
      </c>
      <c r="J4022" s="355">
        <v>5.9567560412305057E-4</v>
      </c>
      <c r="K4022" s="355">
        <v>0</v>
      </c>
      <c r="M4022" s="364"/>
      <c r="N4022" s="364"/>
    </row>
    <row r="4023" spans="2:14" s="358" customFormat="1" x14ac:dyDescent="0.2">
      <c r="B4023" s="305">
        <v>41443.368055555555</v>
      </c>
      <c r="C4023" s="117" t="s">
        <v>713</v>
      </c>
      <c r="D4023" s="117" t="s">
        <v>542</v>
      </c>
      <c r="E4023" s="116"/>
      <c r="F4023" s="348">
        <v>166</v>
      </c>
      <c r="G4023" s="348">
        <v>425</v>
      </c>
      <c r="H4023" s="348">
        <v>70550</v>
      </c>
      <c r="I4023" s="355">
        <v>0.24575973023907144</v>
      </c>
      <c r="J4023" s="355">
        <v>5.7825818879781517E-4</v>
      </c>
      <c r="K4023" s="355">
        <v>0</v>
      </c>
      <c r="M4023" s="364"/>
      <c r="N4023" s="364"/>
    </row>
    <row r="4024" spans="2:14" s="358" customFormat="1" x14ac:dyDescent="0.2">
      <c r="B4024" s="305">
        <v>41445.364583333336</v>
      </c>
      <c r="C4024" s="117" t="s">
        <v>544</v>
      </c>
      <c r="D4024" s="117" t="s">
        <v>542</v>
      </c>
      <c r="E4024" s="116"/>
      <c r="F4024" s="348">
        <v>185</v>
      </c>
      <c r="G4024" s="348">
        <v>410</v>
      </c>
      <c r="H4024" s="348">
        <v>75850</v>
      </c>
      <c r="I4024" s="355">
        <v>0.26422219048382095</v>
      </c>
      <c r="J4024" s="355">
        <v>6.4444436703370962E-4</v>
      </c>
      <c r="K4024" s="355">
        <v>0</v>
      </c>
      <c r="M4024" s="364"/>
      <c r="N4024" s="364"/>
    </row>
    <row r="4025" spans="2:14" s="358" customFormat="1" x14ac:dyDescent="0.2">
      <c r="B4025" s="305">
        <v>41432.319444444445</v>
      </c>
      <c r="C4025" s="117" t="s">
        <v>562</v>
      </c>
      <c r="D4025" s="117" t="s">
        <v>554</v>
      </c>
      <c r="E4025" s="116"/>
      <c r="F4025" s="348">
        <v>360</v>
      </c>
      <c r="G4025" s="348">
        <v>4</v>
      </c>
      <c r="H4025" s="348">
        <v>1440</v>
      </c>
      <c r="I4025" s="355">
        <v>1.2530837608176372E-2</v>
      </c>
      <c r="J4025" s="355">
        <v>3.1327094020440929E-3</v>
      </c>
      <c r="K4025" s="355">
        <v>0</v>
      </c>
      <c r="M4025" s="364"/>
      <c r="N4025" s="364"/>
    </row>
    <row r="4026" spans="2:14" s="358" customFormat="1" x14ac:dyDescent="0.2">
      <c r="B4026" s="305">
        <v>41448.386805555558</v>
      </c>
      <c r="C4026" s="117" t="s">
        <v>722</v>
      </c>
      <c r="D4026" s="117" t="s">
        <v>542</v>
      </c>
      <c r="E4026" s="116"/>
      <c r="F4026" s="348">
        <v>4</v>
      </c>
      <c r="G4026" s="348">
        <v>228</v>
      </c>
      <c r="H4026" s="348">
        <v>912</v>
      </c>
      <c r="I4026" s="355">
        <v>3.1769365553229365E-3</v>
      </c>
      <c r="J4026" s="355">
        <v>1.3933932260188318E-5</v>
      </c>
      <c r="K4026" s="355">
        <v>0</v>
      </c>
      <c r="M4026" s="364"/>
      <c r="N4026" s="364"/>
    </row>
    <row r="4027" spans="2:14" s="358" customFormat="1" x14ac:dyDescent="0.2">
      <c r="B4027" s="305">
        <v>41448.375</v>
      </c>
      <c r="C4027" s="117" t="s">
        <v>607</v>
      </c>
      <c r="D4027" s="117" t="s">
        <v>551</v>
      </c>
      <c r="E4027" s="116"/>
      <c r="F4027" s="348">
        <v>108</v>
      </c>
      <c r="G4027" s="348">
        <v>283</v>
      </c>
      <c r="H4027" s="348">
        <v>30564</v>
      </c>
      <c r="I4027" s="355">
        <v>0.11835341450994895</v>
      </c>
      <c r="J4027" s="355">
        <v>4.1820994526483728E-4</v>
      </c>
      <c r="K4027" s="355">
        <v>0</v>
      </c>
      <c r="M4027" s="364"/>
      <c r="N4027" s="364"/>
    </row>
    <row r="4028" spans="2:14" s="358" customFormat="1" x14ac:dyDescent="0.2">
      <c r="B4028" s="305">
        <v>41448.381944444445</v>
      </c>
      <c r="C4028" s="117" t="s">
        <v>786</v>
      </c>
      <c r="D4028" s="117" t="s">
        <v>542</v>
      </c>
      <c r="E4028" s="116"/>
      <c r="F4028" s="348">
        <v>1</v>
      </c>
      <c r="G4028" s="348">
        <v>53</v>
      </c>
      <c r="H4028" s="348">
        <v>53</v>
      </c>
      <c r="I4028" s="355">
        <v>1.846246024474952E-4</v>
      </c>
      <c r="J4028" s="355">
        <v>3.4834830650470794E-6</v>
      </c>
      <c r="K4028" s="355">
        <v>0</v>
      </c>
      <c r="M4028" s="364"/>
      <c r="N4028" s="364"/>
    </row>
    <row r="4029" spans="2:14" s="358" customFormat="1" x14ac:dyDescent="0.2">
      <c r="B4029" s="305">
        <v>41448.384027777778</v>
      </c>
      <c r="C4029" s="117" t="s">
        <v>641</v>
      </c>
      <c r="D4029" s="117" t="s">
        <v>551</v>
      </c>
      <c r="E4029" s="116"/>
      <c r="F4029" s="348">
        <v>976</v>
      </c>
      <c r="G4029" s="348">
        <v>375</v>
      </c>
      <c r="H4029" s="348">
        <v>366000</v>
      </c>
      <c r="I4029" s="355">
        <v>1.4172670367308373</v>
      </c>
      <c r="J4029" s="355">
        <v>3.7793787646155665E-3</v>
      </c>
      <c r="K4029" s="355">
        <v>0</v>
      </c>
      <c r="M4029" s="364"/>
      <c r="N4029" s="364"/>
    </row>
    <row r="4030" spans="2:14" s="358" customFormat="1" x14ac:dyDescent="0.2">
      <c r="B4030" s="305">
        <v>41448.375</v>
      </c>
      <c r="C4030" s="117" t="s">
        <v>639</v>
      </c>
      <c r="D4030" s="117" t="s">
        <v>554</v>
      </c>
      <c r="E4030" s="116"/>
      <c r="F4030" s="348">
        <v>72</v>
      </c>
      <c r="G4030" s="348">
        <v>415</v>
      </c>
      <c r="H4030" s="348">
        <v>29880</v>
      </c>
      <c r="I4030" s="355">
        <v>0.2600148803696597</v>
      </c>
      <c r="J4030" s="355">
        <v>6.2654188040881854E-4</v>
      </c>
      <c r="K4030" s="355">
        <v>0</v>
      </c>
      <c r="M4030" s="364"/>
      <c r="N4030" s="364"/>
    </row>
    <row r="4031" spans="2:14" s="358" customFormat="1" x14ac:dyDescent="0.2">
      <c r="B4031" s="305">
        <v>41448.382638888892</v>
      </c>
      <c r="C4031" s="117" t="s">
        <v>771</v>
      </c>
      <c r="D4031" s="117" t="s">
        <v>554</v>
      </c>
      <c r="E4031" s="116"/>
      <c r="F4031" s="348">
        <v>243</v>
      </c>
      <c r="G4031" s="348">
        <v>299</v>
      </c>
      <c r="H4031" s="348">
        <v>72657</v>
      </c>
      <c r="I4031" s="355">
        <v>0.63225907506754908</v>
      </c>
      <c r="J4031" s="355">
        <v>2.1145788463797625E-3</v>
      </c>
      <c r="K4031" s="355">
        <v>0</v>
      </c>
      <c r="M4031" s="364"/>
      <c r="N4031" s="364"/>
    </row>
    <row r="4032" spans="2:14" s="358" customFormat="1" x14ac:dyDescent="0.2">
      <c r="B4032" s="305">
        <v>41444.429166666669</v>
      </c>
      <c r="C4032" s="117" t="s">
        <v>696</v>
      </c>
      <c r="D4032" s="117" t="s">
        <v>551</v>
      </c>
      <c r="E4032" s="116"/>
      <c r="F4032" s="348">
        <v>21</v>
      </c>
      <c r="G4032" s="348">
        <v>348</v>
      </c>
      <c r="H4032" s="348">
        <v>7308</v>
      </c>
      <c r="I4032" s="355">
        <v>2.8298872962920656E-2</v>
      </c>
      <c r="J4032" s="355">
        <v>8.1318600468162805E-5</v>
      </c>
      <c r="K4032" s="355">
        <v>0</v>
      </c>
      <c r="M4032" s="364"/>
      <c r="N4032" s="364"/>
    </row>
    <row r="4033" spans="2:14" s="358" customFormat="1" x14ac:dyDescent="0.2">
      <c r="B4033" s="305">
        <v>41444.392361111109</v>
      </c>
      <c r="C4033" s="117" t="s">
        <v>822</v>
      </c>
      <c r="D4033" s="117" t="s">
        <v>542</v>
      </c>
      <c r="E4033" s="116"/>
      <c r="F4033" s="348">
        <v>132</v>
      </c>
      <c r="G4033" s="348">
        <v>200</v>
      </c>
      <c r="H4033" s="348">
        <v>26400</v>
      </c>
      <c r="I4033" s="355">
        <v>9.1963952917242894E-2</v>
      </c>
      <c r="J4033" s="355">
        <v>4.5981976458621447E-4</v>
      </c>
      <c r="K4033" s="355">
        <v>0</v>
      </c>
      <c r="M4033" s="364"/>
      <c r="N4033" s="364"/>
    </row>
    <row r="4034" spans="2:14" s="358" customFormat="1" x14ac:dyDescent="0.2">
      <c r="B4034" s="305">
        <v>41443.388888888891</v>
      </c>
      <c r="C4034" s="117" t="s">
        <v>568</v>
      </c>
      <c r="D4034" s="117" t="s">
        <v>554</v>
      </c>
      <c r="E4034" s="116"/>
      <c r="F4034" s="348">
        <v>39</v>
      </c>
      <c r="G4034" s="348">
        <v>190</v>
      </c>
      <c r="H4034" s="348">
        <v>7410</v>
      </c>
      <c r="I4034" s="355">
        <v>6.4481601858740911E-2</v>
      </c>
      <c r="J4034" s="355">
        <v>3.3937685188811009E-4</v>
      </c>
      <c r="K4034" s="355">
        <v>0</v>
      </c>
      <c r="M4034" s="364"/>
      <c r="N4034" s="364"/>
    </row>
    <row r="4035" spans="2:14" s="358" customFormat="1" x14ac:dyDescent="0.2">
      <c r="B4035" s="305">
        <v>41445.4375</v>
      </c>
      <c r="C4035" s="117" t="s">
        <v>717</v>
      </c>
      <c r="D4035" s="117" t="s">
        <v>542</v>
      </c>
      <c r="E4035" s="116"/>
      <c r="F4035" s="348">
        <v>95</v>
      </c>
      <c r="G4035" s="348">
        <v>332.26315789473682</v>
      </c>
      <c r="H4035" s="348">
        <v>31565</v>
      </c>
      <c r="I4035" s="355">
        <v>0.10995614294821106</v>
      </c>
      <c r="J4035" s="355">
        <v>3.3093089117947251E-4</v>
      </c>
      <c r="K4035" s="355">
        <v>0</v>
      </c>
      <c r="M4035" s="364"/>
      <c r="N4035" s="364"/>
    </row>
    <row r="4036" spans="2:14" s="358" customFormat="1" x14ac:dyDescent="0.2">
      <c r="B4036" s="305">
        <v>41446.354166666664</v>
      </c>
      <c r="C4036" s="117" t="s">
        <v>546</v>
      </c>
      <c r="D4036" s="117" t="s">
        <v>542</v>
      </c>
      <c r="E4036" s="116"/>
      <c r="F4036" s="348">
        <v>126</v>
      </c>
      <c r="G4036" s="348">
        <v>200</v>
      </c>
      <c r="H4036" s="348">
        <v>25200</v>
      </c>
      <c r="I4036" s="355">
        <v>8.7783773239186402E-2</v>
      </c>
      <c r="J4036" s="355">
        <v>4.3891886619593199E-4</v>
      </c>
      <c r="K4036" s="355">
        <v>0</v>
      </c>
      <c r="M4036" s="364"/>
      <c r="N4036" s="364"/>
    </row>
    <row r="4037" spans="2:14" s="358" customFormat="1" x14ac:dyDescent="0.2">
      <c r="B4037" s="305">
        <v>41446.517361111109</v>
      </c>
      <c r="C4037" s="117" t="s">
        <v>544</v>
      </c>
      <c r="D4037" s="117" t="s">
        <v>542</v>
      </c>
      <c r="E4037" s="116"/>
      <c r="F4037" s="348">
        <v>98</v>
      </c>
      <c r="G4037" s="348">
        <v>145</v>
      </c>
      <c r="H4037" s="348">
        <v>14210</v>
      </c>
      <c r="I4037" s="355">
        <v>4.9500294354318998E-2</v>
      </c>
      <c r="J4037" s="355">
        <v>3.4138134037461378E-4</v>
      </c>
      <c r="K4037" s="355">
        <v>0</v>
      </c>
      <c r="M4037" s="364"/>
      <c r="N4037" s="364"/>
    </row>
    <row r="4038" spans="2:14" s="358" customFormat="1" x14ac:dyDescent="0.2">
      <c r="B4038" s="305">
        <v>41445.381944444445</v>
      </c>
      <c r="C4038" s="117" t="s">
        <v>596</v>
      </c>
      <c r="D4038" s="117" t="s">
        <v>554</v>
      </c>
      <c r="E4038" s="116"/>
      <c r="F4038" s="348">
        <v>90</v>
      </c>
      <c r="G4038" s="348">
        <v>300</v>
      </c>
      <c r="H4038" s="348">
        <v>27000</v>
      </c>
      <c r="I4038" s="355">
        <v>0.23495320515330698</v>
      </c>
      <c r="J4038" s="355">
        <v>7.8317735051102323E-4</v>
      </c>
      <c r="K4038" s="355">
        <v>0</v>
      </c>
      <c r="M4038" s="364"/>
      <c r="N4038" s="364"/>
    </row>
    <row r="4039" spans="2:14" s="358" customFormat="1" x14ac:dyDescent="0.2">
      <c r="B4039" s="305">
        <v>41446.375</v>
      </c>
      <c r="C4039" s="117" t="s">
        <v>671</v>
      </c>
      <c r="D4039" s="117" t="s">
        <v>554</v>
      </c>
      <c r="E4039" s="116"/>
      <c r="F4039" s="348">
        <v>25</v>
      </c>
      <c r="G4039" s="348">
        <v>142</v>
      </c>
      <c r="H4039" s="348">
        <v>3550</v>
      </c>
      <c r="I4039" s="355">
        <v>3.089199549237925E-2</v>
      </c>
      <c r="J4039" s="355">
        <v>2.1754926403083979E-4</v>
      </c>
      <c r="K4039" s="355">
        <v>0</v>
      </c>
      <c r="M4039" s="364"/>
      <c r="N4039" s="364"/>
    </row>
    <row r="4040" spans="2:14" s="358" customFormat="1" x14ac:dyDescent="0.2">
      <c r="B4040" s="305">
        <v>41449.402777777781</v>
      </c>
      <c r="C4040" s="117" t="s">
        <v>657</v>
      </c>
      <c r="D4040" s="117" t="s">
        <v>551</v>
      </c>
      <c r="E4040" s="116"/>
      <c r="F4040" s="348">
        <v>4</v>
      </c>
      <c r="G4040" s="348">
        <v>305</v>
      </c>
      <c r="H4040" s="348">
        <v>1220</v>
      </c>
      <c r="I4040" s="355">
        <v>4.7242234557694582E-3</v>
      </c>
      <c r="J4040" s="355">
        <v>1.5489257232031008E-5</v>
      </c>
      <c r="K4040" s="355">
        <v>0</v>
      </c>
      <c r="M4040" s="364"/>
      <c r="N4040" s="364"/>
    </row>
    <row r="4041" spans="2:14" s="358" customFormat="1" x14ac:dyDescent="0.2">
      <c r="B4041" s="305">
        <v>41449.356944444444</v>
      </c>
      <c r="C4041" s="117" t="s">
        <v>820</v>
      </c>
      <c r="D4041" s="117" t="s">
        <v>554</v>
      </c>
      <c r="E4041" s="116"/>
      <c r="F4041" s="348">
        <v>592</v>
      </c>
      <c r="G4041" s="348">
        <v>355</v>
      </c>
      <c r="H4041" s="348">
        <v>210160</v>
      </c>
      <c r="I4041" s="355">
        <v>1.8288061331488517</v>
      </c>
      <c r="J4041" s="355">
        <v>5.151566572250286E-3</v>
      </c>
      <c r="K4041" s="355">
        <v>0</v>
      </c>
      <c r="M4041" s="364"/>
      <c r="N4041" s="364"/>
    </row>
    <row r="4042" spans="2:14" s="358" customFormat="1" x14ac:dyDescent="0.2">
      <c r="B4042" s="305">
        <v>41449.388888888891</v>
      </c>
      <c r="C4042" s="117" t="s">
        <v>697</v>
      </c>
      <c r="D4042" s="117" t="s">
        <v>551</v>
      </c>
      <c r="E4042" s="116"/>
      <c r="F4042" s="348">
        <v>2</v>
      </c>
      <c r="G4042" s="348">
        <v>170</v>
      </c>
      <c r="H4042" s="348">
        <v>340</v>
      </c>
      <c r="I4042" s="355">
        <v>1.3165868647226357E-3</v>
      </c>
      <c r="J4042" s="355">
        <v>7.7446286160155041E-6</v>
      </c>
      <c r="K4042" s="355">
        <v>0</v>
      </c>
      <c r="M4042" s="364"/>
      <c r="N4042" s="364"/>
    </row>
    <row r="4043" spans="2:14" s="358" customFormat="1" x14ac:dyDescent="0.2">
      <c r="B4043" s="305">
        <v>41449.456944444442</v>
      </c>
      <c r="C4043" s="117" t="s">
        <v>598</v>
      </c>
      <c r="D4043" s="117" t="s">
        <v>551</v>
      </c>
      <c r="E4043" s="116"/>
      <c r="F4043" s="348">
        <v>2</v>
      </c>
      <c r="G4043" s="348">
        <v>134</v>
      </c>
      <c r="H4043" s="348">
        <v>268</v>
      </c>
      <c r="I4043" s="355">
        <v>1.0377802345460777E-3</v>
      </c>
      <c r="J4043" s="355">
        <v>7.7446286160155041E-6</v>
      </c>
      <c r="K4043" s="355">
        <v>0</v>
      </c>
      <c r="M4043" s="364"/>
      <c r="N4043" s="364"/>
    </row>
    <row r="4044" spans="2:14" s="358" customFormat="1" x14ac:dyDescent="0.2">
      <c r="B4044" s="305">
        <v>41447.375</v>
      </c>
      <c r="C4044" s="117" t="s">
        <v>671</v>
      </c>
      <c r="D4044" s="117" t="s">
        <v>554</v>
      </c>
      <c r="E4044" s="116"/>
      <c r="F4044" s="348">
        <v>29</v>
      </c>
      <c r="G4044" s="348">
        <v>412</v>
      </c>
      <c r="H4044" s="348">
        <v>11948</v>
      </c>
      <c r="I4044" s="355">
        <v>0.10397114426561894</v>
      </c>
      <c r="J4044" s="355">
        <v>2.5235714627577414E-4</v>
      </c>
      <c r="K4044" s="355">
        <v>0</v>
      </c>
      <c r="M4044" s="364"/>
      <c r="N4044" s="364"/>
    </row>
    <row r="4045" spans="2:14" s="358" customFormat="1" x14ac:dyDescent="0.2">
      <c r="B4045" s="305">
        <v>41442.440972222219</v>
      </c>
      <c r="C4045" s="117" t="s">
        <v>659</v>
      </c>
      <c r="D4045" s="117" t="s">
        <v>551</v>
      </c>
      <c r="E4045" s="116"/>
      <c r="F4045" s="348">
        <v>3</v>
      </c>
      <c r="G4045" s="348">
        <v>15</v>
      </c>
      <c r="H4045" s="348">
        <v>45</v>
      </c>
      <c r="I4045" s="355">
        <v>1.7425414386034886E-4</v>
      </c>
      <c r="J4045" s="355">
        <v>1.1616942924023257E-5</v>
      </c>
      <c r="K4045" s="355">
        <v>0</v>
      </c>
      <c r="M4045" s="364"/>
      <c r="N4045" s="364"/>
    </row>
    <row r="4046" spans="2:14" s="358" customFormat="1" x14ac:dyDescent="0.2">
      <c r="B4046" s="305">
        <v>41449.423611111109</v>
      </c>
      <c r="C4046" s="117" t="s">
        <v>674</v>
      </c>
      <c r="D4046" s="117" t="s">
        <v>551</v>
      </c>
      <c r="E4046" s="116"/>
      <c r="F4046" s="348">
        <v>8</v>
      </c>
      <c r="G4046" s="348">
        <v>156</v>
      </c>
      <c r="H4046" s="348">
        <v>1248</v>
      </c>
      <c r="I4046" s="355">
        <v>4.8326482563936747E-3</v>
      </c>
      <c r="J4046" s="355">
        <v>3.0978514464062016E-5</v>
      </c>
      <c r="K4046" s="355">
        <v>0</v>
      </c>
      <c r="M4046" s="364"/>
      <c r="N4046" s="364"/>
    </row>
    <row r="4047" spans="2:14" s="358" customFormat="1" x14ac:dyDescent="0.2">
      <c r="B4047" s="305">
        <v>41449.40625</v>
      </c>
      <c r="C4047" s="117" t="s">
        <v>674</v>
      </c>
      <c r="D4047" s="117" t="s">
        <v>551</v>
      </c>
      <c r="E4047" s="116"/>
      <c r="F4047" s="348">
        <v>6</v>
      </c>
      <c r="G4047" s="348">
        <v>210</v>
      </c>
      <c r="H4047" s="348">
        <v>1260</v>
      </c>
      <c r="I4047" s="355">
        <v>4.8791160280897677E-3</v>
      </c>
      <c r="J4047" s="355">
        <v>2.3233885848046514E-5</v>
      </c>
      <c r="K4047" s="355">
        <v>0</v>
      </c>
      <c r="M4047" s="364"/>
      <c r="N4047" s="364"/>
    </row>
    <row r="4048" spans="2:14" s="358" customFormat="1" x14ac:dyDescent="0.2">
      <c r="B4048" s="305">
        <v>41449.365277777775</v>
      </c>
      <c r="C4048" s="117" t="s">
        <v>547</v>
      </c>
      <c r="D4048" s="117" t="s">
        <v>542</v>
      </c>
      <c r="E4048" s="116"/>
      <c r="F4048" s="348">
        <v>482</v>
      </c>
      <c r="G4048" s="348">
        <v>285</v>
      </c>
      <c r="H4048" s="348">
        <v>137370</v>
      </c>
      <c r="I4048" s="355">
        <v>0.47852606864551728</v>
      </c>
      <c r="J4048" s="355">
        <v>1.6790388373526923E-3</v>
      </c>
      <c r="K4048" s="355">
        <v>0</v>
      </c>
      <c r="M4048" s="364"/>
      <c r="N4048" s="364"/>
    </row>
    <row r="4049" spans="2:14" s="358" customFormat="1" x14ac:dyDescent="0.2">
      <c r="B4049" s="305">
        <v>41443.388888888891</v>
      </c>
      <c r="C4049" s="117" t="s">
        <v>843</v>
      </c>
      <c r="D4049" s="117" t="s">
        <v>542</v>
      </c>
      <c r="E4049" s="116"/>
      <c r="F4049" s="348">
        <v>197</v>
      </c>
      <c r="G4049" s="348">
        <v>347</v>
      </c>
      <c r="H4049" s="348">
        <v>68359</v>
      </c>
      <c r="I4049" s="355">
        <v>0.23812741884355329</v>
      </c>
      <c r="J4049" s="355">
        <v>6.8624616381427459E-4</v>
      </c>
      <c r="K4049" s="355">
        <v>0</v>
      </c>
      <c r="M4049" s="364"/>
      <c r="N4049" s="364"/>
    </row>
    <row r="4050" spans="2:14" s="358" customFormat="1" x14ac:dyDescent="0.2">
      <c r="B4050" s="305">
        <v>41446.37777777778</v>
      </c>
      <c r="C4050" s="117" t="s">
        <v>599</v>
      </c>
      <c r="D4050" s="117" t="s">
        <v>554</v>
      </c>
      <c r="E4050" s="116"/>
      <c r="F4050" s="348">
        <v>15</v>
      </c>
      <c r="G4050" s="348">
        <v>379</v>
      </c>
      <c r="H4050" s="348">
        <v>5685</v>
      </c>
      <c r="I4050" s="355">
        <v>4.9470702640612964E-2</v>
      </c>
      <c r="J4050" s="355">
        <v>1.3052955841850387E-4</v>
      </c>
      <c r="K4050" s="355">
        <v>0</v>
      </c>
      <c r="M4050" s="364"/>
      <c r="N4050" s="364"/>
    </row>
    <row r="4051" spans="2:14" s="358" customFormat="1" x14ac:dyDescent="0.2">
      <c r="B4051" s="305">
        <v>41448.274305555555</v>
      </c>
      <c r="C4051" s="117" t="s">
        <v>825</v>
      </c>
      <c r="D4051" s="117" t="s">
        <v>542</v>
      </c>
      <c r="E4051" s="116"/>
      <c r="F4051" s="348">
        <v>12</v>
      </c>
      <c r="G4051" s="348">
        <v>137</v>
      </c>
      <c r="H4051" s="348">
        <v>1644</v>
      </c>
      <c r="I4051" s="355">
        <v>5.7268461589373987E-3</v>
      </c>
      <c r="J4051" s="355">
        <v>4.180179678056495E-5</v>
      </c>
      <c r="K4051" s="355">
        <v>0</v>
      </c>
      <c r="M4051" s="364"/>
      <c r="N4051" s="364"/>
    </row>
    <row r="4052" spans="2:14" s="358" customFormat="1" x14ac:dyDescent="0.2">
      <c r="B4052" s="305">
        <v>41448.399305555555</v>
      </c>
      <c r="C4052" s="117" t="s">
        <v>712</v>
      </c>
      <c r="D4052" s="117" t="s">
        <v>554</v>
      </c>
      <c r="E4052" s="116"/>
      <c r="F4052" s="348">
        <v>147</v>
      </c>
      <c r="G4052" s="348">
        <v>345</v>
      </c>
      <c r="H4052" s="348">
        <v>50715</v>
      </c>
      <c r="I4052" s="355">
        <v>0.44132043701296159</v>
      </c>
      <c r="J4052" s="355">
        <v>1.2791896725013378E-3</v>
      </c>
      <c r="K4052" s="355">
        <v>0</v>
      </c>
      <c r="M4052" s="364"/>
      <c r="N4052" s="364"/>
    </row>
    <row r="4053" spans="2:14" s="358" customFormat="1" x14ac:dyDescent="0.2">
      <c r="B4053" s="305">
        <v>41448.357638888891</v>
      </c>
      <c r="C4053" s="117" t="s">
        <v>599</v>
      </c>
      <c r="D4053" s="117" t="s">
        <v>554</v>
      </c>
      <c r="E4053" s="116"/>
      <c r="F4053" s="348">
        <v>111</v>
      </c>
      <c r="G4053" s="348">
        <v>455</v>
      </c>
      <c r="H4053" s="348">
        <v>50505</v>
      </c>
      <c r="I4053" s="355">
        <v>0.43949302319510253</v>
      </c>
      <c r="J4053" s="355">
        <v>9.6591873229692868E-4</v>
      </c>
      <c r="K4053" s="355">
        <v>0</v>
      </c>
      <c r="M4053" s="364"/>
      <c r="N4053" s="364"/>
    </row>
    <row r="4054" spans="2:14" s="358" customFormat="1" x14ac:dyDescent="0.2">
      <c r="B4054" s="305">
        <v>41446.388888888891</v>
      </c>
      <c r="C4054" s="117" t="s">
        <v>746</v>
      </c>
      <c r="D4054" s="117" t="s">
        <v>542</v>
      </c>
      <c r="E4054" s="116"/>
      <c r="F4054" s="348">
        <v>103</v>
      </c>
      <c r="G4054" s="348">
        <v>325</v>
      </c>
      <c r="H4054" s="348">
        <v>33475</v>
      </c>
      <c r="I4054" s="355">
        <v>0.11660959560245097</v>
      </c>
      <c r="J4054" s="355">
        <v>3.5879875569984918E-4</v>
      </c>
      <c r="K4054" s="355">
        <v>0</v>
      </c>
      <c r="M4054" s="364"/>
      <c r="N4054" s="364"/>
    </row>
    <row r="4055" spans="2:14" s="358" customFormat="1" x14ac:dyDescent="0.2">
      <c r="B4055" s="305">
        <v>41445.368055555555</v>
      </c>
      <c r="C4055" s="117" t="s">
        <v>839</v>
      </c>
      <c r="D4055" s="117" t="s">
        <v>542</v>
      </c>
      <c r="E4055" s="116"/>
      <c r="F4055" s="348">
        <v>297</v>
      </c>
      <c r="G4055" s="348">
        <v>280</v>
      </c>
      <c r="H4055" s="348">
        <v>83160</v>
      </c>
      <c r="I4055" s="355">
        <v>0.28968645168931512</v>
      </c>
      <c r="J4055" s="355">
        <v>1.0345944703189826E-3</v>
      </c>
      <c r="K4055" s="355">
        <v>0</v>
      </c>
      <c r="M4055" s="364"/>
      <c r="N4055" s="364"/>
    </row>
    <row r="4056" spans="2:14" s="358" customFormat="1" x14ac:dyDescent="0.2">
      <c r="B4056" s="305">
        <v>41449.361111111109</v>
      </c>
      <c r="C4056" s="117" t="s">
        <v>586</v>
      </c>
      <c r="D4056" s="117" t="s">
        <v>554</v>
      </c>
      <c r="E4056" s="116"/>
      <c r="F4056" s="348">
        <v>471</v>
      </c>
      <c r="G4056" s="348">
        <v>360</v>
      </c>
      <c r="H4056" s="348">
        <v>169560</v>
      </c>
      <c r="I4056" s="355">
        <v>1.4755061283627677</v>
      </c>
      <c r="J4056" s="355">
        <v>4.0986281343410218E-3</v>
      </c>
      <c r="K4056" s="355">
        <v>0</v>
      </c>
      <c r="M4056" s="364"/>
      <c r="N4056" s="364"/>
    </row>
    <row r="4057" spans="2:14" s="358" customFormat="1" x14ac:dyDescent="0.2">
      <c r="B4057" s="305">
        <v>41448.364583333336</v>
      </c>
      <c r="C4057" s="117" t="s">
        <v>543</v>
      </c>
      <c r="D4057" s="117" t="s">
        <v>542</v>
      </c>
      <c r="E4057" s="116"/>
      <c r="F4057" s="348">
        <v>752</v>
      </c>
      <c r="G4057" s="348">
        <v>290</v>
      </c>
      <c r="H4057" s="348">
        <v>218080</v>
      </c>
      <c r="I4057" s="355">
        <v>0.75967798682546706</v>
      </c>
      <c r="J4057" s="355">
        <v>2.6195792649154038E-3</v>
      </c>
      <c r="K4057" s="355">
        <v>0</v>
      </c>
      <c r="M4057" s="364"/>
      <c r="N4057" s="364"/>
    </row>
    <row r="4058" spans="2:14" s="358" customFormat="1" x14ac:dyDescent="0.2">
      <c r="B4058" s="305">
        <v>41449.395833333336</v>
      </c>
      <c r="C4058" s="117" t="s">
        <v>731</v>
      </c>
      <c r="D4058" s="117" t="s">
        <v>542</v>
      </c>
      <c r="E4058" s="116"/>
      <c r="F4058" s="348">
        <v>84</v>
      </c>
      <c r="G4058" s="348">
        <v>80</v>
      </c>
      <c r="H4058" s="348">
        <v>6720</v>
      </c>
      <c r="I4058" s="355">
        <v>2.3409006197116371E-2</v>
      </c>
      <c r="J4058" s="355">
        <v>2.9261257746395468E-4</v>
      </c>
      <c r="K4058" s="355">
        <v>0</v>
      </c>
      <c r="M4058" s="364"/>
      <c r="N4058" s="364"/>
    </row>
    <row r="4059" spans="2:14" s="358" customFormat="1" x14ac:dyDescent="0.2">
      <c r="B4059" s="305">
        <v>41448.35796296296</v>
      </c>
      <c r="C4059" s="117" t="s">
        <v>716</v>
      </c>
      <c r="D4059" s="117" t="s">
        <v>542</v>
      </c>
      <c r="E4059" s="116"/>
      <c r="F4059" s="348">
        <v>22</v>
      </c>
      <c r="G4059" s="348">
        <v>419</v>
      </c>
      <c r="H4059" s="348">
        <v>9218</v>
      </c>
      <c r="I4059" s="355">
        <v>3.2110746893603978E-2</v>
      </c>
      <c r="J4059" s="355">
        <v>7.6636627431035746E-5</v>
      </c>
      <c r="K4059" s="355">
        <v>0</v>
      </c>
      <c r="M4059" s="364"/>
      <c r="N4059" s="364"/>
    </row>
    <row r="4060" spans="2:14" s="358" customFormat="1" x14ac:dyDescent="0.2">
      <c r="B4060" s="305">
        <v>41445.390972222223</v>
      </c>
      <c r="C4060" s="117" t="s">
        <v>597</v>
      </c>
      <c r="D4060" s="117" t="s">
        <v>551</v>
      </c>
      <c r="E4060" s="116"/>
      <c r="F4060" s="348">
        <v>41</v>
      </c>
      <c r="G4060" s="348">
        <v>174</v>
      </c>
      <c r="H4060" s="348">
        <v>7134</v>
      </c>
      <c r="I4060" s="355">
        <v>2.7625090273327307E-2</v>
      </c>
      <c r="J4060" s="355">
        <v>1.5876488662831784E-4</v>
      </c>
      <c r="K4060" s="355">
        <v>0</v>
      </c>
      <c r="M4060" s="364"/>
      <c r="N4060" s="364"/>
    </row>
    <row r="4061" spans="2:14" s="358" customFormat="1" x14ac:dyDescent="0.2">
      <c r="B4061" s="305">
        <v>41448.316666666666</v>
      </c>
      <c r="C4061" s="117" t="s">
        <v>832</v>
      </c>
      <c r="D4061" s="117" t="s">
        <v>542</v>
      </c>
      <c r="E4061" s="116"/>
      <c r="F4061" s="348">
        <v>4</v>
      </c>
      <c r="G4061" s="348">
        <v>192</v>
      </c>
      <c r="H4061" s="348">
        <v>768</v>
      </c>
      <c r="I4061" s="355">
        <v>2.6753149939561568E-3</v>
      </c>
      <c r="J4061" s="355">
        <v>1.3933932260188318E-5</v>
      </c>
      <c r="K4061" s="355">
        <v>0</v>
      </c>
      <c r="M4061" s="364"/>
      <c r="N4061" s="364"/>
    </row>
    <row r="4062" spans="2:14" s="358" customFormat="1" x14ac:dyDescent="0.2">
      <c r="B4062" s="305">
        <v>41436.354166666664</v>
      </c>
      <c r="C4062" s="117" t="s">
        <v>688</v>
      </c>
      <c r="D4062" s="117" t="s">
        <v>554</v>
      </c>
      <c r="E4062" s="116"/>
      <c r="F4062" s="348">
        <v>365</v>
      </c>
      <c r="G4062" s="348">
        <v>46.090410958904108</v>
      </c>
      <c r="H4062" s="348">
        <v>16823</v>
      </c>
      <c r="I4062" s="355">
        <v>0.1463932507516327</v>
      </c>
      <c r="J4062" s="355">
        <v>3.1762192548502608E-3</v>
      </c>
      <c r="K4062" s="355">
        <v>0</v>
      </c>
      <c r="M4062" s="364"/>
      <c r="N4062" s="364"/>
    </row>
    <row r="4063" spans="2:14" s="358" customFormat="1" x14ac:dyDescent="0.2">
      <c r="B4063" s="305">
        <v>41450.395833333336</v>
      </c>
      <c r="C4063" s="117" t="s">
        <v>598</v>
      </c>
      <c r="D4063" s="117" t="s">
        <v>551</v>
      </c>
      <c r="E4063" s="116"/>
      <c r="F4063" s="348">
        <v>1</v>
      </c>
      <c r="G4063" s="348">
        <v>300</v>
      </c>
      <c r="H4063" s="348">
        <v>300</v>
      </c>
      <c r="I4063" s="355">
        <v>1.1616942924023257E-3</v>
      </c>
      <c r="J4063" s="355">
        <v>3.872314308007752E-6</v>
      </c>
      <c r="K4063" s="355">
        <v>0</v>
      </c>
      <c r="M4063" s="364"/>
      <c r="N4063" s="364"/>
    </row>
    <row r="4064" spans="2:14" s="358" customFormat="1" x14ac:dyDescent="0.2">
      <c r="B4064" s="305">
        <v>41451.40625</v>
      </c>
      <c r="C4064" s="117" t="s">
        <v>622</v>
      </c>
      <c r="D4064" s="117" t="s">
        <v>554</v>
      </c>
      <c r="E4064" s="116"/>
      <c r="F4064" s="348">
        <v>142</v>
      </c>
      <c r="G4064" s="348">
        <v>150</v>
      </c>
      <c r="H4064" s="348">
        <v>21300</v>
      </c>
      <c r="I4064" s="355">
        <v>0.1853519729542755</v>
      </c>
      <c r="J4064" s="355">
        <v>1.23567981969517E-3</v>
      </c>
      <c r="K4064" s="355">
        <v>0</v>
      </c>
      <c r="M4064" s="364"/>
      <c r="N4064" s="364"/>
    </row>
    <row r="4065" spans="2:14" s="358" customFormat="1" x14ac:dyDescent="0.2">
      <c r="B4065" s="305">
        <v>41450.357638888891</v>
      </c>
      <c r="C4065" s="117" t="s">
        <v>820</v>
      </c>
      <c r="D4065" s="117" t="s">
        <v>554</v>
      </c>
      <c r="E4065" s="116"/>
      <c r="F4065" s="348">
        <v>43</v>
      </c>
      <c r="G4065" s="348">
        <v>225</v>
      </c>
      <c r="H4065" s="348">
        <v>9675</v>
      </c>
      <c r="I4065" s="355">
        <v>8.4191565179934993E-2</v>
      </c>
      <c r="J4065" s="355">
        <v>3.741847341330444E-4</v>
      </c>
      <c r="K4065" s="355">
        <v>0</v>
      </c>
      <c r="M4065" s="364"/>
      <c r="N4065" s="364"/>
    </row>
    <row r="4066" spans="2:14" s="358" customFormat="1" x14ac:dyDescent="0.2">
      <c r="B4066" s="305">
        <v>41450.378472222219</v>
      </c>
      <c r="C4066" s="117" t="s">
        <v>633</v>
      </c>
      <c r="D4066" s="117" t="s">
        <v>554</v>
      </c>
      <c r="E4066" s="116"/>
      <c r="F4066" s="348">
        <v>75</v>
      </c>
      <c r="G4066" s="348">
        <v>312</v>
      </c>
      <c r="H4066" s="348">
        <v>23400</v>
      </c>
      <c r="I4066" s="355">
        <v>0.20362611113286605</v>
      </c>
      <c r="J4066" s="355">
        <v>6.526477920925193E-4</v>
      </c>
      <c r="K4066" s="355">
        <v>0</v>
      </c>
      <c r="M4066" s="364"/>
      <c r="N4066" s="364"/>
    </row>
    <row r="4067" spans="2:14" s="358" customFormat="1" x14ac:dyDescent="0.2">
      <c r="B4067" s="305">
        <v>41451.402777777781</v>
      </c>
      <c r="C4067" s="117" t="s">
        <v>701</v>
      </c>
      <c r="D4067" s="117" t="s">
        <v>551</v>
      </c>
      <c r="E4067" s="116"/>
      <c r="F4067" s="348">
        <v>12</v>
      </c>
      <c r="G4067" s="348">
        <v>275</v>
      </c>
      <c r="H4067" s="348">
        <v>3300</v>
      </c>
      <c r="I4067" s="355">
        <v>1.2778637216425583E-2</v>
      </c>
      <c r="J4067" s="355">
        <v>4.6467771696093028E-5</v>
      </c>
      <c r="K4067" s="355">
        <v>0</v>
      </c>
      <c r="M4067" s="364"/>
      <c r="N4067" s="364"/>
    </row>
    <row r="4068" spans="2:14" s="358" customFormat="1" x14ac:dyDescent="0.2">
      <c r="B4068" s="305">
        <v>41451.39166666667</v>
      </c>
      <c r="C4068" s="117" t="s">
        <v>686</v>
      </c>
      <c r="D4068" s="117" t="s">
        <v>551</v>
      </c>
      <c r="E4068" s="116"/>
      <c r="F4068" s="348">
        <v>65</v>
      </c>
      <c r="G4068" s="348">
        <v>231</v>
      </c>
      <c r="H4068" s="348">
        <v>15015</v>
      </c>
      <c r="I4068" s="355">
        <v>5.81427993347364E-2</v>
      </c>
      <c r="J4068" s="355">
        <v>2.517004300205039E-4</v>
      </c>
      <c r="K4068" s="355">
        <v>0</v>
      </c>
      <c r="M4068" s="364"/>
      <c r="N4068" s="364"/>
    </row>
    <row r="4069" spans="2:14" s="358" customFormat="1" x14ac:dyDescent="0.2">
      <c r="B4069" s="305">
        <v>41451.381944444445</v>
      </c>
      <c r="C4069" s="117" t="s">
        <v>564</v>
      </c>
      <c r="D4069" s="117" t="s">
        <v>554</v>
      </c>
      <c r="E4069" s="116"/>
      <c r="F4069" s="348">
        <v>10</v>
      </c>
      <c r="G4069" s="348">
        <v>390</v>
      </c>
      <c r="H4069" s="348">
        <v>3900</v>
      </c>
      <c r="I4069" s="355">
        <v>3.3937685188811004E-2</v>
      </c>
      <c r="J4069" s="355">
        <v>8.701970561233591E-5</v>
      </c>
      <c r="K4069" s="355">
        <v>0</v>
      </c>
      <c r="M4069" s="364"/>
      <c r="N4069" s="364"/>
    </row>
    <row r="4070" spans="2:14" s="358" customFormat="1" x14ac:dyDescent="0.2">
      <c r="B4070" s="305">
        <v>41450.486111111109</v>
      </c>
      <c r="C4070" s="117" t="s">
        <v>641</v>
      </c>
      <c r="D4070" s="117" t="s">
        <v>551</v>
      </c>
      <c r="E4070" s="116"/>
      <c r="F4070" s="348">
        <v>33</v>
      </c>
      <c r="G4070" s="348">
        <v>200</v>
      </c>
      <c r="H4070" s="348">
        <v>6600</v>
      </c>
      <c r="I4070" s="355">
        <v>2.5557274432851166E-2</v>
      </c>
      <c r="J4070" s="355">
        <v>1.2778637216425583E-4</v>
      </c>
      <c r="K4070" s="355">
        <v>0</v>
      </c>
      <c r="M4070" s="364"/>
      <c r="N4070" s="364"/>
    </row>
    <row r="4071" spans="2:14" s="358" customFormat="1" x14ac:dyDescent="0.2">
      <c r="B4071" s="305">
        <v>41450.375</v>
      </c>
      <c r="C4071" s="117" t="s">
        <v>750</v>
      </c>
      <c r="D4071" s="117" t="s">
        <v>554</v>
      </c>
      <c r="E4071" s="116"/>
      <c r="F4071" s="348">
        <v>67</v>
      </c>
      <c r="G4071" s="348">
        <v>220</v>
      </c>
      <c r="H4071" s="348">
        <v>14740</v>
      </c>
      <c r="I4071" s="355">
        <v>0.12826704607258313</v>
      </c>
      <c r="J4071" s="355">
        <v>5.8303202760265067E-4</v>
      </c>
      <c r="K4071" s="355">
        <v>0</v>
      </c>
      <c r="M4071" s="364"/>
      <c r="N4071" s="364"/>
    </row>
    <row r="4072" spans="2:14" s="358" customFormat="1" x14ac:dyDescent="0.2">
      <c r="B4072" s="305">
        <v>41450.379861111112</v>
      </c>
      <c r="C4072" s="117" t="s">
        <v>626</v>
      </c>
      <c r="D4072" s="117" t="s">
        <v>554</v>
      </c>
      <c r="E4072" s="116"/>
      <c r="F4072" s="348">
        <v>1</v>
      </c>
      <c r="G4072" s="348">
        <v>248</v>
      </c>
      <c r="H4072" s="348">
        <v>248</v>
      </c>
      <c r="I4072" s="355">
        <v>2.1580886991859308E-3</v>
      </c>
      <c r="J4072" s="355">
        <v>8.7019705612335906E-6</v>
      </c>
      <c r="K4072" s="355">
        <v>0</v>
      </c>
      <c r="M4072" s="364"/>
      <c r="N4072" s="364"/>
    </row>
    <row r="4073" spans="2:14" s="358" customFormat="1" x14ac:dyDescent="0.2">
      <c r="B4073" s="305">
        <v>41451.385416666664</v>
      </c>
      <c r="C4073" s="117" t="s">
        <v>702</v>
      </c>
      <c r="D4073" s="117" t="s">
        <v>554</v>
      </c>
      <c r="E4073" s="116"/>
      <c r="F4073" s="348">
        <v>74</v>
      </c>
      <c r="G4073" s="348">
        <v>275</v>
      </c>
      <c r="H4073" s="348">
        <v>20350</v>
      </c>
      <c r="I4073" s="355">
        <v>0.17708510092110358</v>
      </c>
      <c r="J4073" s="355">
        <v>6.4394582153128575E-4</v>
      </c>
      <c r="K4073" s="355">
        <v>0</v>
      </c>
      <c r="M4073" s="364"/>
      <c r="N4073" s="364"/>
    </row>
    <row r="4074" spans="2:14" s="358" customFormat="1" x14ac:dyDescent="0.2">
      <c r="B4074" s="305">
        <v>41450.420138888891</v>
      </c>
      <c r="C4074" s="117" t="s">
        <v>820</v>
      </c>
      <c r="D4074" s="117" t="s">
        <v>554</v>
      </c>
      <c r="E4074" s="116"/>
      <c r="F4074" s="348">
        <v>20</v>
      </c>
      <c r="G4074" s="348">
        <v>154</v>
      </c>
      <c r="H4074" s="348">
        <v>3080</v>
      </c>
      <c r="I4074" s="355">
        <v>2.6802069328599461E-2</v>
      </c>
      <c r="J4074" s="355">
        <v>1.7403941122467182E-4</v>
      </c>
      <c r="K4074" s="355">
        <v>0</v>
      </c>
      <c r="M4074" s="364"/>
      <c r="N4074" s="364"/>
    </row>
    <row r="4075" spans="2:14" s="358" customFormat="1" x14ac:dyDescent="0.2">
      <c r="B4075" s="305">
        <v>41451.434027777781</v>
      </c>
      <c r="C4075" s="117" t="s">
        <v>662</v>
      </c>
      <c r="D4075" s="117" t="s">
        <v>554</v>
      </c>
      <c r="E4075" s="116"/>
      <c r="F4075" s="348">
        <v>49</v>
      </c>
      <c r="G4075" s="348">
        <v>100</v>
      </c>
      <c r="H4075" s="348">
        <v>4900</v>
      </c>
      <c r="I4075" s="355">
        <v>4.2639655750044594E-2</v>
      </c>
      <c r="J4075" s="355">
        <v>4.2639655750044598E-4</v>
      </c>
      <c r="K4075" s="355">
        <v>0</v>
      </c>
      <c r="M4075" s="364"/>
      <c r="N4075" s="364"/>
    </row>
    <row r="4076" spans="2:14" s="358" customFormat="1" x14ac:dyDescent="0.2">
      <c r="B4076" s="305">
        <v>41451.375</v>
      </c>
      <c r="C4076" s="117" t="s">
        <v>629</v>
      </c>
      <c r="D4076" s="117" t="s">
        <v>551</v>
      </c>
      <c r="E4076" s="116"/>
      <c r="F4076" s="348">
        <v>65</v>
      </c>
      <c r="G4076" s="348">
        <v>295</v>
      </c>
      <c r="H4076" s="348">
        <v>19175</v>
      </c>
      <c r="I4076" s="355">
        <v>7.425162685604865E-2</v>
      </c>
      <c r="J4076" s="355">
        <v>2.517004300205039E-4</v>
      </c>
      <c r="K4076" s="355">
        <v>0</v>
      </c>
      <c r="M4076" s="364"/>
      <c r="N4076" s="364"/>
    </row>
    <row r="4077" spans="2:14" s="358" customFormat="1" x14ac:dyDescent="0.2">
      <c r="B4077" s="305">
        <v>41452.397916666669</v>
      </c>
      <c r="C4077" s="117" t="s">
        <v>622</v>
      </c>
      <c r="D4077" s="117" t="s">
        <v>554</v>
      </c>
      <c r="E4077" s="116"/>
      <c r="F4077" s="348">
        <v>34</v>
      </c>
      <c r="G4077" s="348">
        <v>207</v>
      </c>
      <c r="H4077" s="348">
        <v>7038</v>
      </c>
      <c r="I4077" s="355">
        <v>6.1244468809962017E-2</v>
      </c>
      <c r="J4077" s="355">
        <v>2.9586699908194211E-4</v>
      </c>
      <c r="K4077" s="355">
        <v>0</v>
      </c>
      <c r="M4077" s="364"/>
      <c r="N4077" s="364"/>
    </row>
    <row r="4078" spans="2:14" s="358" customFormat="1" x14ac:dyDescent="0.2">
      <c r="B4078" s="305">
        <v>41450.385416666664</v>
      </c>
      <c r="C4078" s="117" t="s">
        <v>592</v>
      </c>
      <c r="D4078" s="117" t="s">
        <v>554</v>
      </c>
      <c r="E4078" s="116"/>
      <c r="F4078" s="348">
        <v>51</v>
      </c>
      <c r="G4078" s="348">
        <v>440</v>
      </c>
      <c r="H4078" s="348">
        <v>22440</v>
      </c>
      <c r="I4078" s="355">
        <v>0.19527221939408179</v>
      </c>
      <c r="J4078" s="355">
        <v>4.4380049862291314E-4</v>
      </c>
      <c r="K4078" s="355">
        <v>0</v>
      </c>
      <c r="M4078" s="364"/>
      <c r="N4078" s="364"/>
    </row>
    <row r="4079" spans="2:14" s="358" customFormat="1" x14ac:dyDescent="0.2">
      <c r="B4079" s="305">
        <v>41450.458333333336</v>
      </c>
      <c r="C4079" s="117" t="s">
        <v>638</v>
      </c>
      <c r="D4079" s="117" t="s">
        <v>554</v>
      </c>
      <c r="E4079" s="116"/>
      <c r="F4079" s="348">
        <v>3</v>
      </c>
      <c r="G4079" s="348">
        <v>210</v>
      </c>
      <c r="H4079" s="348">
        <v>630</v>
      </c>
      <c r="I4079" s="355">
        <v>5.4822414535771625E-3</v>
      </c>
      <c r="J4079" s="355">
        <v>2.6105911683700774E-5</v>
      </c>
      <c r="K4079" s="355">
        <v>0</v>
      </c>
      <c r="M4079" s="364"/>
      <c r="N4079" s="364"/>
    </row>
    <row r="4080" spans="2:14" s="358" customFormat="1" x14ac:dyDescent="0.2">
      <c r="B4080" s="305">
        <v>41450.354166666664</v>
      </c>
      <c r="C4080" s="117" t="s">
        <v>602</v>
      </c>
      <c r="D4080" s="117" t="s">
        <v>542</v>
      </c>
      <c r="E4080" s="116"/>
      <c r="F4080" s="348">
        <v>88</v>
      </c>
      <c r="G4080" s="348">
        <v>285</v>
      </c>
      <c r="H4080" s="348">
        <v>25080</v>
      </c>
      <c r="I4080" s="355">
        <v>8.7365755271380754E-2</v>
      </c>
      <c r="J4080" s="355">
        <v>3.0654650972414298E-4</v>
      </c>
      <c r="K4080" s="355">
        <v>0</v>
      </c>
      <c r="M4080" s="364"/>
      <c r="N4080" s="364"/>
    </row>
    <row r="4081" spans="2:14" s="358" customFormat="1" x14ac:dyDescent="0.2">
      <c r="B4081" s="305">
        <v>41451.356944444444</v>
      </c>
      <c r="C4081" s="117" t="s">
        <v>725</v>
      </c>
      <c r="D4081" s="117" t="s">
        <v>554</v>
      </c>
      <c r="E4081" s="116"/>
      <c r="F4081" s="348">
        <v>11</v>
      </c>
      <c r="G4081" s="348">
        <v>331</v>
      </c>
      <c r="H4081" s="348">
        <v>3641</v>
      </c>
      <c r="I4081" s="355">
        <v>3.1683874813451508E-2</v>
      </c>
      <c r="J4081" s="355">
        <v>9.5721676173569502E-5</v>
      </c>
      <c r="K4081" s="355">
        <v>0</v>
      </c>
      <c r="M4081" s="364"/>
      <c r="N4081" s="364"/>
    </row>
    <row r="4082" spans="2:14" s="358" customFormat="1" x14ac:dyDescent="0.2">
      <c r="B4082" s="305">
        <v>41452.387499999997</v>
      </c>
      <c r="C4082" s="117" t="s">
        <v>820</v>
      </c>
      <c r="D4082" s="117" t="s">
        <v>554</v>
      </c>
      <c r="E4082" s="116"/>
      <c r="F4082" s="348">
        <v>25</v>
      </c>
      <c r="G4082" s="348">
        <v>202</v>
      </c>
      <c r="H4082" s="348">
        <v>5050</v>
      </c>
      <c r="I4082" s="355">
        <v>4.3944951334229633E-2</v>
      </c>
      <c r="J4082" s="355">
        <v>2.1754926403083979E-4</v>
      </c>
      <c r="K4082" s="355">
        <v>0</v>
      </c>
      <c r="M4082" s="364"/>
      <c r="N4082" s="364"/>
    </row>
    <row r="4083" spans="2:14" s="358" customFormat="1" x14ac:dyDescent="0.2">
      <c r="B4083" s="305">
        <v>41452.375</v>
      </c>
      <c r="C4083" s="117" t="s">
        <v>656</v>
      </c>
      <c r="D4083" s="117" t="s">
        <v>554</v>
      </c>
      <c r="E4083" s="116"/>
      <c r="F4083" s="348">
        <v>69</v>
      </c>
      <c r="G4083" s="348">
        <v>388</v>
      </c>
      <c r="H4083" s="348">
        <v>26772</v>
      </c>
      <c r="I4083" s="355">
        <v>0.2329691558653457</v>
      </c>
      <c r="J4083" s="355">
        <v>6.0043596872511778E-4</v>
      </c>
      <c r="K4083" s="355">
        <v>0</v>
      </c>
      <c r="M4083" s="364"/>
      <c r="N4083" s="364"/>
    </row>
    <row r="4084" spans="2:14" s="358" customFormat="1" x14ac:dyDescent="0.2">
      <c r="B4084" s="305">
        <v>41451.379861111112</v>
      </c>
      <c r="C4084" s="117" t="s">
        <v>804</v>
      </c>
      <c r="D4084" s="117" t="s">
        <v>542</v>
      </c>
      <c r="E4084" s="116"/>
      <c r="F4084" s="348">
        <v>124</v>
      </c>
      <c r="G4084" s="348">
        <v>358</v>
      </c>
      <c r="H4084" s="348">
        <v>44392</v>
      </c>
      <c r="I4084" s="355">
        <v>0.15463878022356994</v>
      </c>
      <c r="J4084" s="355">
        <v>4.319519000658378E-4</v>
      </c>
      <c r="K4084" s="355">
        <v>0</v>
      </c>
      <c r="M4084" s="364"/>
      <c r="N4084" s="364"/>
    </row>
    <row r="4085" spans="2:14" s="358" customFormat="1" x14ac:dyDescent="0.2">
      <c r="B4085" s="305">
        <v>41451.392361111109</v>
      </c>
      <c r="C4085" s="117" t="s">
        <v>602</v>
      </c>
      <c r="D4085" s="117" t="s">
        <v>542</v>
      </c>
      <c r="E4085" s="116"/>
      <c r="F4085" s="348">
        <v>145</v>
      </c>
      <c r="G4085" s="348">
        <v>250</v>
      </c>
      <c r="H4085" s="348">
        <v>36250</v>
      </c>
      <c r="I4085" s="355">
        <v>0.12627626110795662</v>
      </c>
      <c r="J4085" s="355">
        <v>5.0510504443182654E-4</v>
      </c>
      <c r="K4085" s="355">
        <v>0</v>
      </c>
      <c r="M4085" s="364"/>
      <c r="N4085" s="364"/>
    </row>
    <row r="4086" spans="2:14" s="358" customFormat="1" x14ac:dyDescent="0.2">
      <c r="B4086" s="305">
        <v>41452.385416666664</v>
      </c>
      <c r="C4086" s="117" t="s">
        <v>677</v>
      </c>
      <c r="D4086" s="117" t="s">
        <v>554</v>
      </c>
      <c r="E4086" s="116"/>
      <c r="F4086" s="348">
        <v>5</v>
      </c>
      <c r="G4086" s="348">
        <v>15</v>
      </c>
      <c r="H4086" s="348">
        <v>75</v>
      </c>
      <c r="I4086" s="355">
        <v>6.526477920925193E-4</v>
      </c>
      <c r="J4086" s="355">
        <v>4.3509852806167955E-5</v>
      </c>
      <c r="K4086" s="355">
        <v>0</v>
      </c>
      <c r="M4086" s="364"/>
      <c r="N4086" s="364"/>
    </row>
    <row r="4087" spans="2:14" s="358" customFormat="1" x14ac:dyDescent="0.2">
      <c r="B4087" s="305">
        <v>41452.46875</v>
      </c>
      <c r="C4087" s="117" t="s">
        <v>794</v>
      </c>
      <c r="D4087" s="117" t="s">
        <v>542</v>
      </c>
      <c r="E4087" s="116"/>
      <c r="F4087" s="348">
        <v>159</v>
      </c>
      <c r="G4087" s="348">
        <v>170</v>
      </c>
      <c r="H4087" s="348">
        <v>27030</v>
      </c>
      <c r="I4087" s="355">
        <v>9.4158547248222549E-2</v>
      </c>
      <c r="J4087" s="355">
        <v>5.5387380734248559E-4</v>
      </c>
      <c r="K4087" s="355">
        <v>0</v>
      </c>
      <c r="M4087" s="364"/>
      <c r="N4087" s="364"/>
    </row>
    <row r="4088" spans="2:14" s="358" customFormat="1" x14ac:dyDescent="0.2">
      <c r="B4088" s="305">
        <v>41452.479166666664</v>
      </c>
      <c r="C4088" s="117" t="s">
        <v>725</v>
      </c>
      <c r="D4088" s="117" t="s">
        <v>554</v>
      </c>
      <c r="E4088" s="116"/>
      <c r="F4088" s="348">
        <v>2</v>
      </c>
      <c r="G4088" s="348">
        <v>122</v>
      </c>
      <c r="H4088" s="348">
        <v>244</v>
      </c>
      <c r="I4088" s="355">
        <v>2.1232808169409961E-3</v>
      </c>
      <c r="J4088" s="355">
        <v>1.7403941122467181E-5</v>
      </c>
      <c r="K4088" s="355">
        <v>0</v>
      </c>
      <c r="M4088" s="364"/>
      <c r="N4088" s="364"/>
    </row>
    <row r="4089" spans="2:14" s="358" customFormat="1" x14ac:dyDescent="0.2">
      <c r="B4089" s="305">
        <v>41451.354166666664</v>
      </c>
      <c r="C4089" s="117" t="s">
        <v>720</v>
      </c>
      <c r="D4089" s="117" t="s">
        <v>542</v>
      </c>
      <c r="E4089" s="116"/>
      <c r="F4089" s="348">
        <v>323</v>
      </c>
      <c r="G4089" s="348">
        <v>330</v>
      </c>
      <c r="H4089" s="348">
        <v>106590</v>
      </c>
      <c r="I4089" s="355">
        <v>0.37130445990336819</v>
      </c>
      <c r="J4089" s="355">
        <v>1.1251650300102066E-3</v>
      </c>
      <c r="K4089" s="355">
        <v>0</v>
      </c>
      <c r="M4089" s="364"/>
      <c r="N4089" s="364"/>
    </row>
    <row r="4090" spans="2:14" s="358" customFormat="1" x14ac:dyDescent="0.2">
      <c r="B4090" s="305">
        <v>41451.354166666664</v>
      </c>
      <c r="C4090" s="117" t="s">
        <v>726</v>
      </c>
      <c r="D4090" s="117" t="s">
        <v>554</v>
      </c>
      <c r="E4090" s="116"/>
      <c r="F4090" s="348">
        <v>1</v>
      </c>
      <c r="G4090" s="348">
        <v>199</v>
      </c>
      <c r="H4090" s="348">
        <v>199</v>
      </c>
      <c r="I4090" s="355">
        <v>1.7316921416854847E-3</v>
      </c>
      <c r="J4090" s="355">
        <v>8.7019705612335906E-6</v>
      </c>
      <c r="K4090" s="355">
        <v>0</v>
      </c>
      <c r="M4090" s="364"/>
      <c r="N4090" s="364"/>
    </row>
    <row r="4091" spans="2:14" s="358" customFormat="1" x14ac:dyDescent="0.2">
      <c r="B4091" s="305">
        <v>41451.565972222219</v>
      </c>
      <c r="C4091" s="117" t="s">
        <v>616</v>
      </c>
      <c r="D4091" s="117" t="s">
        <v>554</v>
      </c>
      <c r="E4091" s="116"/>
      <c r="F4091" s="348">
        <v>136</v>
      </c>
      <c r="G4091" s="348">
        <v>213</v>
      </c>
      <c r="H4091" s="348">
        <v>28968</v>
      </c>
      <c r="I4091" s="355">
        <v>0.25207868321781468</v>
      </c>
      <c r="J4091" s="355">
        <v>1.1834679963277684E-3</v>
      </c>
      <c r="K4091" s="355">
        <v>0</v>
      </c>
      <c r="M4091" s="364"/>
      <c r="N4091" s="364"/>
    </row>
    <row r="4092" spans="2:14" s="358" customFormat="1" x14ac:dyDescent="0.2">
      <c r="B4092" s="305">
        <v>41452.371527777781</v>
      </c>
      <c r="C4092" s="117" t="s">
        <v>602</v>
      </c>
      <c r="D4092" s="117" t="s">
        <v>542</v>
      </c>
      <c r="E4092" s="116"/>
      <c r="F4092" s="348">
        <v>80</v>
      </c>
      <c r="G4092" s="348">
        <v>261</v>
      </c>
      <c r="H4092" s="348">
        <v>20880</v>
      </c>
      <c r="I4092" s="355">
        <v>7.2735126398183012E-2</v>
      </c>
      <c r="J4092" s="355">
        <v>2.7867864520376637E-4</v>
      </c>
      <c r="K4092" s="355">
        <v>0</v>
      </c>
      <c r="M4092" s="364"/>
      <c r="N4092" s="364"/>
    </row>
    <row r="4093" spans="2:14" s="358" customFormat="1" x14ac:dyDescent="0.2">
      <c r="B4093" s="305">
        <v>41452.390104166669</v>
      </c>
      <c r="C4093" s="117" t="s">
        <v>703</v>
      </c>
      <c r="D4093" s="117" t="s">
        <v>551</v>
      </c>
      <c r="E4093" s="116"/>
      <c r="F4093" s="348">
        <v>124</v>
      </c>
      <c r="G4093" s="348">
        <v>430</v>
      </c>
      <c r="H4093" s="348">
        <v>53320</v>
      </c>
      <c r="I4093" s="355">
        <v>0.20647179890297335</v>
      </c>
      <c r="J4093" s="355">
        <v>4.801669741929613E-4</v>
      </c>
      <c r="K4093" s="355">
        <v>0</v>
      </c>
      <c r="M4093" s="364"/>
      <c r="N4093" s="364"/>
    </row>
    <row r="4094" spans="2:14" s="358" customFormat="1" x14ac:dyDescent="0.2">
      <c r="B4094" s="305">
        <v>41451.402777777781</v>
      </c>
      <c r="C4094" s="117" t="s">
        <v>592</v>
      </c>
      <c r="D4094" s="117" t="s">
        <v>554</v>
      </c>
      <c r="E4094" s="116"/>
      <c r="F4094" s="348">
        <v>385</v>
      </c>
      <c r="G4094" s="348">
        <v>401</v>
      </c>
      <c r="H4094" s="348">
        <v>154385</v>
      </c>
      <c r="I4094" s="355">
        <v>1.3434537250960481</v>
      </c>
      <c r="J4094" s="355">
        <v>3.3502586660749327E-3</v>
      </c>
      <c r="K4094" s="355">
        <v>0</v>
      </c>
      <c r="M4094" s="364"/>
      <c r="N4094" s="364"/>
    </row>
    <row r="4095" spans="2:14" s="358" customFormat="1" x14ac:dyDescent="0.2">
      <c r="B4095" s="305">
        <v>41452.354166666664</v>
      </c>
      <c r="C4095" s="117" t="s">
        <v>708</v>
      </c>
      <c r="D4095" s="117" t="s">
        <v>554</v>
      </c>
      <c r="E4095" s="116"/>
      <c r="F4095" s="348">
        <v>78</v>
      </c>
      <c r="G4095" s="348">
        <v>160</v>
      </c>
      <c r="H4095" s="348">
        <v>12480</v>
      </c>
      <c r="I4095" s="355">
        <v>0.10860059260419522</v>
      </c>
      <c r="J4095" s="355">
        <v>6.7875370377622017E-4</v>
      </c>
      <c r="K4095" s="355">
        <v>0</v>
      </c>
      <c r="M4095" s="364"/>
      <c r="N4095" s="364"/>
    </row>
    <row r="4096" spans="2:14" s="358" customFormat="1" x14ac:dyDescent="0.2">
      <c r="B4096" s="305">
        <v>41452.395833333336</v>
      </c>
      <c r="C4096" s="117" t="s">
        <v>615</v>
      </c>
      <c r="D4096" s="117" t="s">
        <v>554</v>
      </c>
      <c r="E4096" s="116"/>
      <c r="F4096" s="348">
        <v>34</v>
      </c>
      <c r="G4096" s="348">
        <v>300</v>
      </c>
      <c r="H4096" s="348">
        <v>10200</v>
      </c>
      <c r="I4096" s="355">
        <v>8.8760099724582625E-2</v>
      </c>
      <c r="J4096" s="355">
        <v>2.9586699908194211E-4</v>
      </c>
      <c r="K4096" s="355">
        <v>0</v>
      </c>
      <c r="M4096" s="364"/>
      <c r="N4096" s="364"/>
    </row>
    <row r="4097" spans="2:14" s="358" customFormat="1" x14ac:dyDescent="0.2">
      <c r="B4097" s="305">
        <v>41450.416666666664</v>
      </c>
      <c r="C4097" s="117" t="s">
        <v>628</v>
      </c>
      <c r="D4097" s="117" t="s">
        <v>554</v>
      </c>
      <c r="E4097" s="116"/>
      <c r="F4097" s="348">
        <v>3</v>
      </c>
      <c r="G4097" s="348">
        <v>110</v>
      </c>
      <c r="H4097" s="348">
        <v>330</v>
      </c>
      <c r="I4097" s="355">
        <v>2.8716502852070853E-3</v>
      </c>
      <c r="J4097" s="355">
        <v>2.6105911683700774E-5</v>
      </c>
      <c r="K4097" s="355">
        <v>0</v>
      </c>
      <c r="M4097" s="364"/>
      <c r="N4097" s="364"/>
    </row>
    <row r="4098" spans="2:14" s="358" customFormat="1" x14ac:dyDescent="0.2">
      <c r="B4098" s="305">
        <v>41450.416666666664</v>
      </c>
      <c r="C4098" s="117" t="s">
        <v>628</v>
      </c>
      <c r="D4098" s="117" t="s">
        <v>554</v>
      </c>
      <c r="E4098" s="116"/>
      <c r="F4098" s="348">
        <v>1</v>
      </c>
      <c r="G4098" s="348">
        <v>299</v>
      </c>
      <c r="H4098" s="348">
        <v>299</v>
      </c>
      <c r="I4098" s="355">
        <v>2.601889197808844E-3</v>
      </c>
      <c r="J4098" s="355">
        <v>8.7019705612335906E-6</v>
      </c>
      <c r="K4098" s="355">
        <v>0</v>
      </c>
      <c r="M4098" s="364"/>
      <c r="N4098" s="364"/>
    </row>
    <row r="4099" spans="2:14" s="358" customFormat="1" x14ac:dyDescent="0.2">
      <c r="B4099" s="305">
        <v>41450.388888888891</v>
      </c>
      <c r="C4099" s="117" t="s">
        <v>625</v>
      </c>
      <c r="D4099" s="117" t="s">
        <v>551</v>
      </c>
      <c r="E4099" s="116"/>
      <c r="F4099" s="348">
        <v>19</v>
      </c>
      <c r="G4099" s="348">
        <v>155</v>
      </c>
      <c r="H4099" s="348">
        <v>2945</v>
      </c>
      <c r="I4099" s="355">
        <v>1.1403965637082831E-2</v>
      </c>
      <c r="J4099" s="355">
        <v>7.3573971852147296E-5</v>
      </c>
      <c r="K4099" s="355">
        <v>0</v>
      </c>
      <c r="M4099" s="364"/>
      <c r="N4099" s="364"/>
    </row>
    <row r="4100" spans="2:14" s="358" customFormat="1" x14ac:dyDescent="0.2">
      <c r="B4100" s="305">
        <v>41450.354166666664</v>
      </c>
      <c r="C4100" s="117" t="s">
        <v>625</v>
      </c>
      <c r="D4100" s="117" t="s">
        <v>551</v>
      </c>
      <c r="E4100" s="116"/>
      <c r="F4100" s="348">
        <v>4</v>
      </c>
      <c r="G4100" s="348">
        <v>270</v>
      </c>
      <c r="H4100" s="348">
        <v>1080</v>
      </c>
      <c r="I4100" s="355">
        <v>4.1820994526483727E-3</v>
      </c>
      <c r="J4100" s="355">
        <v>1.5489257232031008E-5</v>
      </c>
      <c r="K4100" s="355">
        <v>0</v>
      </c>
      <c r="M4100" s="364"/>
      <c r="N4100" s="364"/>
    </row>
    <row r="4101" spans="2:14" s="358" customFormat="1" x14ac:dyDescent="0.2">
      <c r="B4101" s="305">
        <v>41452.378472222219</v>
      </c>
      <c r="C4101" s="117" t="s">
        <v>562</v>
      </c>
      <c r="D4101" s="117" t="s">
        <v>554</v>
      </c>
      <c r="E4101" s="116"/>
      <c r="F4101" s="348">
        <v>44</v>
      </c>
      <c r="G4101" s="348">
        <v>345</v>
      </c>
      <c r="H4101" s="348">
        <v>15180</v>
      </c>
      <c r="I4101" s="355">
        <v>0.13209591311952593</v>
      </c>
      <c r="J4101" s="355">
        <v>3.8288670469427801E-4</v>
      </c>
      <c r="K4101" s="355">
        <v>0</v>
      </c>
      <c r="M4101" s="364"/>
      <c r="N4101" s="364"/>
    </row>
    <row r="4102" spans="2:14" s="358" customFormat="1" x14ac:dyDescent="0.2">
      <c r="B4102" s="305">
        <v>41450.517361111109</v>
      </c>
      <c r="C4102" s="117" t="s">
        <v>625</v>
      </c>
      <c r="D4102" s="117" t="s">
        <v>551</v>
      </c>
      <c r="E4102" s="116"/>
      <c r="F4102" s="348">
        <v>4</v>
      </c>
      <c r="G4102" s="348">
        <v>85</v>
      </c>
      <c r="H4102" s="348">
        <v>340</v>
      </c>
      <c r="I4102" s="355">
        <v>1.3165868647226357E-3</v>
      </c>
      <c r="J4102" s="355">
        <v>1.5489257232031008E-5</v>
      </c>
      <c r="K4102" s="355">
        <v>0</v>
      </c>
      <c r="M4102" s="364"/>
      <c r="N4102" s="364"/>
    </row>
    <row r="4103" spans="2:14" s="358" customFormat="1" x14ac:dyDescent="0.2">
      <c r="B4103" s="305">
        <v>41451.388333333336</v>
      </c>
      <c r="C4103" s="117" t="s">
        <v>625</v>
      </c>
      <c r="D4103" s="117" t="s">
        <v>551</v>
      </c>
      <c r="E4103" s="116"/>
      <c r="F4103" s="348">
        <v>9</v>
      </c>
      <c r="G4103" s="348">
        <v>75</v>
      </c>
      <c r="H4103" s="348">
        <v>675</v>
      </c>
      <c r="I4103" s="355">
        <v>2.6138121579052328E-3</v>
      </c>
      <c r="J4103" s="355">
        <v>3.4850828772069771E-5</v>
      </c>
      <c r="K4103" s="355">
        <v>0</v>
      </c>
      <c r="M4103" s="364"/>
      <c r="N4103" s="364"/>
    </row>
    <row r="4104" spans="2:14" s="358" customFormat="1" x14ac:dyDescent="0.2">
      <c r="B4104" s="305">
        <v>41450.381944444445</v>
      </c>
      <c r="C4104" s="117" t="s">
        <v>643</v>
      </c>
      <c r="D4104" s="117" t="s">
        <v>551</v>
      </c>
      <c r="E4104" s="116"/>
      <c r="F4104" s="348">
        <v>3</v>
      </c>
      <c r="G4104" s="348">
        <v>185</v>
      </c>
      <c r="H4104" s="348">
        <v>555</v>
      </c>
      <c r="I4104" s="355">
        <v>2.1491344409443024E-3</v>
      </c>
      <c r="J4104" s="355">
        <v>1.1616942924023257E-5</v>
      </c>
      <c r="K4104" s="355">
        <v>0</v>
      </c>
      <c r="M4104" s="364"/>
      <c r="N4104" s="364"/>
    </row>
    <row r="4105" spans="2:14" s="358" customFormat="1" x14ac:dyDescent="0.2">
      <c r="B4105" s="305">
        <v>41451.479166666664</v>
      </c>
      <c r="C4105" s="117" t="s">
        <v>625</v>
      </c>
      <c r="D4105" s="117" t="s">
        <v>551</v>
      </c>
      <c r="E4105" s="116"/>
      <c r="F4105" s="348">
        <v>4</v>
      </c>
      <c r="G4105" s="348">
        <v>195</v>
      </c>
      <c r="H4105" s="348">
        <v>780</v>
      </c>
      <c r="I4105" s="355">
        <v>3.0204051602460468E-3</v>
      </c>
      <c r="J4105" s="355">
        <v>1.5489257232031008E-5</v>
      </c>
      <c r="K4105" s="355">
        <v>0</v>
      </c>
      <c r="M4105" s="364"/>
      <c r="N4105" s="364"/>
    </row>
    <row r="4106" spans="2:14" s="358" customFormat="1" x14ac:dyDescent="0.2">
      <c r="B4106" s="305">
        <v>41452.364583333336</v>
      </c>
      <c r="C4106" s="117" t="s">
        <v>706</v>
      </c>
      <c r="D4106" s="117" t="s">
        <v>551</v>
      </c>
      <c r="E4106" s="116"/>
      <c r="F4106" s="348">
        <v>15</v>
      </c>
      <c r="G4106" s="348">
        <v>340</v>
      </c>
      <c r="H4106" s="348">
        <v>5100</v>
      </c>
      <c r="I4106" s="355">
        <v>1.9748802970839537E-2</v>
      </c>
      <c r="J4106" s="355">
        <v>5.8084714620116285E-5</v>
      </c>
      <c r="K4106" s="355">
        <v>0</v>
      </c>
      <c r="M4106" s="364"/>
      <c r="N4106" s="364"/>
    </row>
    <row r="4107" spans="2:14" s="358" customFormat="1" x14ac:dyDescent="0.2">
      <c r="B4107" s="305">
        <v>41452.427083333336</v>
      </c>
      <c r="C4107" s="117" t="s">
        <v>625</v>
      </c>
      <c r="D4107" s="117" t="s">
        <v>551</v>
      </c>
      <c r="E4107" s="116"/>
      <c r="F4107" s="348">
        <v>39</v>
      </c>
      <c r="G4107" s="348">
        <v>125</v>
      </c>
      <c r="H4107" s="348">
        <v>4875</v>
      </c>
      <c r="I4107" s="355">
        <v>1.8877532251537793E-2</v>
      </c>
      <c r="J4107" s="355">
        <v>1.5102025801230233E-4</v>
      </c>
      <c r="K4107" s="355">
        <v>0</v>
      </c>
      <c r="M4107" s="364"/>
      <c r="N4107" s="364"/>
    </row>
    <row r="4108" spans="2:14" s="358" customFormat="1" x14ac:dyDescent="0.2">
      <c r="B4108" s="305">
        <v>41452.430555555555</v>
      </c>
      <c r="C4108" s="117" t="s">
        <v>662</v>
      </c>
      <c r="D4108" s="117" t="s">
        <v>554</v>
      </c>
      <c r="E4108" s="116"/>
      <c r="F4108" s="348">
        <v>2</v>
      </c>
      <c r="G4108" s="348">
        <v>20</v>
      </c>
      <c r="H4108" s="348">
        <v>40</v>
      </c>
      <c r="I4108" s="355">
        <v>3.4807882244934364E-4</v>
      </c>
      <c r="J4108" s="355">
        <v>1.7403941122467181E-5</v>
      </c>
      <c r="K4108" s="355">
        <v>0</v>
      </c>
      <c r="M4108" s="364"/>
      <c r="N4108" s="364"/>
    </row>
    <row r="4109" spans="2:14" s="358" customFormat="1" x14ac:dyDescent="0.2">
      <c r="B4109" s="305">
        <v>41452.458333333336</v>
      </c>
      <c r="C4109" s="117" t="s">
        <v>682</v>
      </c>
      <c r="D4109" s="117" t="s">
        <v>551</v>
      </c>
      <c r="E4109" s="116"/>
      <c r="F4109" s="348">
        <v>26</v>
      </c>
      <c r="G4109" s="348">
        <v>240</v>
      </c>
      <c r="H4109" s="348">
        <v>6240</v>
      </c>
      <c r="I4109" s="355">
        <v>2.4163241281968374E-2</v>
      </c>
      <c r="J4109" s="355">
        <v>1.0068017200820156E-4</v>
      </c>
      <c r="K4109" s="355">
        <v>0</v>
      </c>
      <c r="M4109" s="364"/>
      <c r="N4109" s="364"/>
    </row>
    <row r="4110" spans="2:14" s="358" customFormat="1" x14ac:dyDescent="0.2">
      <c r="B4110" s="305">
        <v>41449.568055555559</v>
      </c>
      <c r="C4110" s="117" t="s">
        <v>674</v>
      </c>
      <c r="D4110" s="117" t="s">
        <v>551</v>
      </c>
      <c r="E4110" s="116"/>
      <c r="F4110" s="348">
        <v>3</v>
      </c>
      <c r="G4110" s="348">
        <v>88</v>
      </c>
      <c r="H4110" s="348">
        <v>264</v>
      </c>
      <c r="I4110" s="355">
        <v>1.0222909773140467E-3</v>
      </c>
      <c r="J4110" s="355">
        <v>1.1616942924023257E-5</v>
      </c>
      <c r="K4110" s="355">
        <v>0</v>
      </c>
      <c r="M4110" s="364"/>
      <c r="N4110" s="364"/>
    </row>
    <row r="4111" spans="2:14" s="358" customFormat="1" x14ac:dyDescent="0.2">
      <c r="B4111" s="305">
        <v>41450.357638888891</v>
      </c>
      <c r="C4111" s="117" t="s">
        <v>663</v>
      </c>
      <c r="D4111" s="117" t="s">
        <v>551</v>
      </c>
      <c r="E4111" s="116"/>
      <c r="F4111" s="348">
        <v>3</v>
      </c>
      <c r="G4111" s="348">
        <v>235</v>
      </c>
      <c r="H4111" s="348">
        <v>705</v>
      </c>
      <c r="I4111" s="355">
        <v>2.7299815871454653E-3</v>
      </c>
      <c r="J4111" s="355">
        <v>1.1616942924023257E-5</v>
      </c>
      <c r="K4111" s="355">
        <v>0</v>
      </c>
      <c r="M4111" s="364"/>
      <c r="N4111" s="364"/>
    </row>
    <row r="4112" spans="2:14" s="358" customFormat="1" x14ac:dyDescent="0.2">
      <c r="B4112" s="305">
        <v>41450.541666666664</v>
      </c>
      <c r="C4112" s="117" t="s">
        <v>663</v>
      </c>
      <c r="D4112" s="117" t="s">
        <v>551</v>
      </c>
      <c r="E4112" s="116"/>
      <c r="F4112" s="348">
        <v>1</v>
      </c>
      <c r="G4112" s="348">
        <v>90</v>
      </c>
      <c r="H4112" s="348">
        <v>90</v>
      </c>
      <c r="I4112" s="355">
        <v>3.4850828772069772E-4</v>
      </c>
      <c r="J4112" s="355">
        <v>3.872314308007752E-6</v>
      </c>
      <c r="K4112" s="355">
        <v>0</v>
      </c>
      <c r="M4112" s="364"/>
      <c r="N4112" s="364"/>
    </row>
    <row r="4113" spans="2:14" s="358" customFormat="1" x14ac:dyDescent="0.2">
      <c r="B4113" s="305">
        <v>41450.388888888891</v>
      </c>
      <c r="C4113" s="117" t="s">
        <v>550</v>
      </c>
      <c r="D4113" s="117" t="s">
        <v>551</v>
      </c>
      <c r="E4113" s="116"/>
      <c r="F4113" s="348">
        <v>7</v>
      </c>
      <c r="G4113" s="348">
        <v>370</v>
      </c>
      <c r="H4113" s="348">
        <v>2590</v>
      </c>
      <c r="I4113" s="355">
        <v>1.0029294057740079E-2</v>
      </c>
      <c r="J4113" s="355">
        <v>2.7106200156054265E-5</v>
      </c>
      <c r="K4113" s="355">
        <v>0</v>
      </c>
      <c r="M4113" s="364"/>
      <c r="N4113" s="364"/>
    </row>
    <row r="4114" spans="2:14" s="358" customFormat="1" x14ac:dyDescent="0.2">
      <c r="B4114" s="305">
        <v>41450.37222222222</v>
      </c>
      <c r="C4114" s="117" t="s">
        <v>613</v>
      </c>
      <c r="D4114" s="117" t="s">
        <v>554</v>
      </c>
      <c r="E4114" s="116"/>
      <c r="F4114" s="348">
        <v>39</v>
      </c>
      <c r="G4114" s="348">
        <v>329</v>
      </c>
      <c r="H4114" s="348">
        <v>12831</v>
      </c>
      <c r="I4114" s="355">
        <v>0.11165498427118821</v>
      </c>
      <c r="J4114" s="355">
        <v>3.3937685188811009E-4</v>
      </c>
      <c r="K4114" s="355">
        <v>0</v>
      </c>
      <c r="M4114" s="364"/>
      <c r="N4114" s="364"/>
    </row>
    <row r="4115" spans="2:14" s="358" customFormat="1" x14ac:dyDescent="0.2">
      <c r="B4115" s="305">
        <v>41450.368055555555</v>
      </c>
      <c r="C4115" s="117" t="s">
        <v>765</v>
      </c>
      <c r="D4115" s="117" t="s">
        <v>542</v>
      </c>
      <c r="E4115" s="116"/>
      <c r="F4115" s="348">
        <v>631</v>
      </c>
      <c r="G4115" s="348">
        <v>378</v>
      </c>
      <c r="H4115" s="348">
        <v>238518</v>
      </c>
      <c r="I4115" s="355">
        <v>0.83087341370889922</v>
      </c>
      <c r="J4115" s="355">
        <v>2.1980778140447072E-3</v>
      </c>
      <c r="K4115" s="355">
        <v>0</v>
      </c>
      <c r="M4115" s="364"/>
      <c r="N4115" s="364"/>
    </row>
    <row r="4116" spans="2:14" s="358" customFormat="1" x14ac:dyDescent="0.2">
      <c r="B4116" s="305">
        <v>41446.378472222219</v>
      </c>
      <c r="C4116" s="117" t="s">
        <v>648</v>
      </c>
      <c r="D4116" s="117" t="s">
        <v>554</v>
      </c>
      <c r="E4116" s="116"/>
      <c r="F4116" s="348">
        <v>7</v>
      </c>
      <c r="G4116" s="348">
        <v>175</v>
      </c>
      <c r="H4116" s="348">
        <v>1225</v>
      </c>
      <c r="I4116" s="355">
        <v>1.0659913937511149E-2</v>
      </c>
      <c r="J4116" s="355">
        <v>6.0913793928635139E-5</v>
      </c>
      <c r="K4116" s="355">
        <v>0</v>
      </c>
      <c r="M4116" s="364"/>
      <c r="N4116" s="364"/>
    </row>
    <row r="4117" spans="2:14" s="358" customFormat="1" x14ac:dyDescent="0.2">
      <c r="B4117" s="305">
        <v>41446.354166666664</v>
      </c>
      <c r="C4117" s="117" t="s">
        <v>741</v>
      </c>
      <c r="D4117" s="117" t="s">
        <v>542</v>
      </c>
      <c r="E4117" s="116"/>
      <c r="F4117" s="348">
        <v>107</v>
      </c>
      <c r="G4117" s="348">
        <v>144</v>
      </c>
      <c r="H4117" s="348">
        <v>15408</v>
      </c>
      <c r="I4117" s="355">
        <v>5.36735070662454E-2</v>
      </c>
      <c r="J4117" s="355">
        <v>3.7273268796003748E-4</v>
      </c>
      <c r="K4117" s="355">
        <v>0</v>
      </c>
      <c r="M4117" s="364"/>
      <c r="N4117" s="364"/>
    </row>
    <row r="4118" spans="2:14" s="358" customFormat="1" x14ac:dyDescent="0.2">
      <c r="B4118" s="305">
        <v>41446.375</v>
      </c>
      <c r="C4118" s="117" t="s">
        <v>597</v>
      </c>
      <c r="D4118" s="117" t="s">
        <v>551</v>
      </c>
      <c r="E4118" s="116"/>
      <c r="F4118" s="348">
        <v>4</v>
      </c>
      <c r="G4118" s="348">
        <v>300</v>
      </c>
      <c r="H4118" s="348">
        <v>1200</v>
      </c>
      <c r="I4118" s="355">
        <v>4.6467771696093027E-3</v>
      </c>
      <c r="J4118" s="355">
        <v>1.5489257232031008E-5</v>
      </c>
      <c r="K4118" s="355">
        <v>0</v>
      </c>
      <c r="M4118" s="364"/>
      <c r="N4118" s="364"/>
    </row>
    <row r="4119" spans="2:14" s="358" customFormat="1" x14ac:dyDescent="0.2">
      <c r="B4119" s="305">
        <v>41446.37222222222</v>
      </c>
      <c r="C4119" s="117" t="s">
        <v>660</v>
      </c>
      <c r="D4119" s="117" t="s">
        <v>551</v>
      </c>
      <c r="E4119" s="116"/>
      <c r="F4119" s="348">
        <v>102</v>
      </c>
      <c r="G4119" s="348">
        <v>105</v>
      </c>
      <c r="H4119" s="348">
        <v>10710</v>
      </c>
      <c r="I4119" s="355">
        <v>4.1472486238763026E-2</v>
      </c>
      <c r="J4119" s="355">
        <v>3.9497605941679072E-4</v>
      </c>
      <c r="K4119" s="355">
        <v>0</v>
      </c>
      <c r="M4119" s="364"/>
      <c r="N4119" s="364"/>
    </row>
    <row r="4120" spans="2:14" s="358" customFormat="1" x14ac:dyDescent="0.2">
      <c r="B4120" s="305">
        <v>41446.371527777781</v>
      </c>
      <c r="C4120" s="117" t="s">
        <v>660</v>
      </c>
      <c r="D4120" s="117" t="s">
        <v>551</v>
      </c>
      <c r="E4120" s="116"/>
      <c r="F4120" s="348">
        <v>399</v>
      </c>
      <c r="G4120" s="348">
        <v>1</v>
      </c>
      <c r="H4120" s="348">
        <v>399</v>
      </c>
      <c r="I4120" s="355">
        <v>1.5450534088950931E-3</v>
      </c>
      <c r="J4120" s="355">
        <v>1.5450534088950931E-3</v>
      </c>
      <c r="K4120" s="355">
        <v>0</v>
      </c>
      <c r="M4120" s="364"/>
      <c r="N4120" s="364"/>
    </row>
    <row r="4121" spans="2:14" s="358" customFormat="1" x14ac:dyDescent="0.2">
      <c r="B4121" s="305">
        <v>41446.470138888886</v>
      </c>
      <c r="C4121" s="117" t="s">
        <v>597</v>
      </c>
      <c r="D4121" s="117" t="s">
        <v>551</v>
      </c>
      <c r="E4121" s="116"/>
      <c r="F4121" s="348">
        <v>29</v>
      </c>
      <c r="G4121" s="348">
        <v>98</v>
      </c>
      <c r="H4121" s="348">
        <v>2842</v>
      </c>
      <c r="I4121" s="355">
        <v>1.1005117263358032E-2</v>
      </c>
      <c r="J4121" s="355">
        <v>1.1229711493222481E-4</v>
      </c>
      <c r="K4121" s="355">
        <v>0</v>
      </c>
      <c r="M4121" s="364"/>
      <c r="N4121" s="364"/>
    </row>
    <row r="4122" spans="2:14" s="358" customFormat="1" x14ac:dyDescent="0.2">
      <c r="B4122" s="305">
        <v>41446.493055555555</v>
      </c>
      <c r="C4122" s="117" t="s">
        <v>658</v>
      </c>
      <c r="D4122" s="117" t="s">
        <v>551</v>
      </c>
      <c r="E4122" s="116"/>
      <c r="F4122" s="348">
        <v>1</v>
      </c>
      <c r="G4122" s="348">
        <v>108</v>
      </c>
      <c r="H4122" s="348">
        <v>108</v>
      </c>
      <c r="I4122" s="355">
        <v>4.1820994526483728E-4</v>
      </c>
      <c r="J4122" s="355">
        <v>3.872314308007752E-6</v>
      </c>
      <c r="K4122" s="355">
        <v>0</v>
      </c>
      <c r="M4122" s="364"/>
      <c r="N4122" s="364"/>
    </row>
    <row r="4123" spans="2:14" s="358" customFormat="1" x14ac:dyDescent="0.2">
      <c r="B4123" s="305">
        <v>41451.354166666664</v>
      </c>
      <c r="C4123" s="117" t="s">
        <v>648</v>
      </c>
      <c r="D4123" s="117" t="s">
        <v>554</v>
      </c>
      <c r="E4123" s="116"/>
      <c r="F4123" s="348">
        <v>606</v>
      </c>
      <c r="G4123" s="348">
        <v>262</v>
      </c>
      <c r="H4123" s="348">
        <v>158772</v>
      </c>
      <c r="I4123" s="355">
        <v>1.3816292699481798</v>
      </c>
      <c r="J4123" s="355">
        <v>5.2733941601075564E-3</v>
      </c>
      <c r="K4123" s="355">
        <v>0</v>
      </c>
      <c r="M4123" s="364"/>
      <c r="N4123" s="364"/>
    </row>
    <row r="4124" spans="2:14" s="358" customFormat="1" x14ac:dyDescent="0.2">
      <c r="B4124" s="305">
        <v>41451.524305555555</v>
      </c>
      <c r="C4124" s="117" t="s">
        <v>827</v>
      </c>
      <c r="D4124" s="117" t="s">
        <v>554</v>
      </c>
      <c r="E4124" s="116"/>
      <c r="F4124" s="348">
        <v>69</v>
      </c>
      <c r="G4124" s="348">
        <v>85</v>
      </c>
      <c r="H4124" s="348">
        <v>5865</v>
      </c>
      <c r="I4124" s="355">
        <v>5.1037057341635016E-2</v>
      </c>
      <c r="J4124" s="355">
        <v>6.0043596872511778E-4</v>
      </c>
      <c r="K4124" s="355">
        <v>0</v>
      </c>
      <c r="M4124" s="364"/>
      <c r="N4124" s="364"/>
    </row>
    <row r="4125" spans="2:14" s="358" customFormat="1" x14ac:dyDescent="0.2">
      <c r="B4125" s="305">
        <v>41452.366666666669</v>
      </c>
      <c r="C4125" s="117" t="s">
        <v>658</v>
      </c>
      <c r="D4125" s="117" t="s">
        <v>551</v>
      </c>
      <c r="E4125" s="116"/>
      <c r="F4125" s="348">
        <v>85</v>
      </c>
      <c r="G4125" s="348">
        <v>359</v>
      </c>
      <c r="H4125" s="348">
        <v>30515</v>
      </c>
      <c r="I4125" s="355">
        <v>0.11816367110885656</v>
      </c>
      <c r="J4125" s="355">
        <v>3.2914671618065894E-4</v>
      </c>
      <c r="K4125" s="355">
        <v>0</v>
      </c>
      <c r="M4125" s="364"/>
      <c r="N4125" s="364"/>
    </row>
    <row r="4126" spans="2:14" s="358" customFormat="1" x14ac:dyDescent="0.2">
      <c r="B4126" s="305">
        <v>41449.427083333336</v>
      </c>
      <c r="C4126" s="117" t="s">
        <v>800</v>
      </c>
      <c r="D4126" s="117" t="s">
        <v>542</v>
      </c>
      <c r="E4126" s="116"/>
      <c r="F4126" s="348">
        <v>52</v>
      </c>
      <c r="G4126" s="348">
        <v>230</v>
      </c>
      <c r="H4126" s="348">
        <v>11960</v>
      </c>
      <c r="I4126" s="355">
        <v>4.166245745796307E-2</v>
      </c>
      <c r="J4126" s="355">
        <v>1.8114111938244813E-4</v>
      </c>
      <c r="K4126" s="355">
        <v>0</v>
      </c>
      <c r="M4126" s="364"/>
      <c r="N4126" s="364"/>
    </row>
    <row r="4127" spans="2:14" s="358" customFormat="1" x14ac:dyDescent="0.2">
      <c r="B4127" s="305">
        <v>41449.40625</v>
      </c>
      <c r="C4127" s="117" t="s">
        <v>603</v>
      </c>
      <c r="D4127" s="117" t="s">
        <v>542</v>
      </c>
      <c r="E4127" s="116"/>
      <c r="F4127" s="348">
        <v>60</v>
      </c>
      <c r="G4127" s="348">
        <v>160</v>
      </c>
      <c r="H4127" s="348">
        <v>9600</v>
      </c>
      <c r="I4127" s="355">
        <v>3.3441437424451964E-2</v>
      </c>
      <c r="J4127" s="355">
        <v>2.0900898390282475E-4</v>
      </c>
      <c r="K4127" s="355">
        <v>0</v>
      </c>
      <c r="M4127" s="364"/>
      <c r="N4127" s="364"/>
    </row>
    <row r="4128" spans="2:14" s="358" customFormat="1" x14ac:dyDescent="0.2">
      <c r="B4128" s="305">
        <v>41449.395833333336</v>
      </c>
      <c r="C4128" s="117" t="s">
        <v>642</v>
      </c>
      <c r="D4128" s="117" t="s">
        <v>542</v>
      </c>
      <c r="E4128" s="116"/>
      <c r="F4128" s="348">
        <v>97</v>
      </c>
      <c r="G4128" s="348">
        <v>270</v>
      </c>
      <c r="H4128" s="348">
        <v>26190</v>
      </c>
      <c r="I4128" s="355">
        <v>9.1232421473583E-2</v>
      </c>
      <c r="J4128" s="355">
        <v>3.3789785730956669E-4</v>
      </c>
      <c r="K4128" s="355">
        <v>0</v>
      </c>
      <c r="M4128" s="364"/>
      <c r="N4128" s="364"/>
    </row>
    <row r="4129" spans="2:14" s="358" customFormat="1" x14ac:dyDescent="0.2">
      <c r="B4129" s="305">
        <v>41450.385416666664</v>
      </c>
      <c r="C4129" s="117" t="s">
        <v>595</v>
      </c>
      <c r="D4129" s="117" t="s">
        <v>554</v>
      </c>
      <c r="E4129" s="116"/>
      <c r="F4129" s="348">
        <v>15</v>
      </c>
      <c r="G4129" s="348">
        <v>250</v>
      </c>
      <c r="H4129" s="348">
        <v>3750</v>
      </c>
      <c r="I4129" s="355">
        <v>3.2632389604625965E-2</v>
      </c>
      <c r="J4129" s="355">
        <v>1.3052955841850387E-4</v>
      </c>
      <c r="K4129" s="355">
        <v>0</v>
      </c>
      <c r="M4129" s="364"/>
      <c r="N4129" s="364"/>
    </row>
    <row r="4130" spans="2:14" s="358" customFormat="1" x14ac:dyDescent="0.2">
      <c r="B4130" s="305">
        <v>41445.39166666667</v>
      </c>
      <c r="C4130" s="117" t="s">
        <v>844</v>
      </c>
      <c r="D4130" s="117" t="s">
        <v>542</v>
      </c>
      <c r="E4130" s="116"/>
      <c r="F4130" s="348">
        <v>287</v>
      </c>
      <c r="G4130" s="348">
        <v>334.01742160278746</v>
      </c>
      <c r="H4130" s="348">
        <v>95863</v>
      </c>
      <c r="I4130" s="355">
        <v>0.33393713706460815</v>
      </c>
      <c r="J4130" s="355">
        <v>9.9975963966851176E-4</v>
      </c>
      <c r="K4130" s="355">
        <v>0</v>
      </c>
      <c r="M4130" s="364"/>
      <c r="N4130" s="364"/>
    </row>
    <row r="4131" spans="2:14" s="358" customFormat="1" x14ac:dyDescent="0.2">
      <c r="B4131" s="305">
        <v>41438.388888888891</v>
      </c>
      <c r="C4131" s="117" t="s">
        <v>569</v>
      </c>
      <c r="D4131" s="117" t="s">
        <v>551</v>
      </c>
      <c r="E4131" s="116"/>
      <c r="F4131" s="348">
        <v>41</v>
      </c>
      <c r="G4131" s="348">
        <v>430</v>
      </c>
      <c r="H4131" s="348">
        <v>17630</v>
      </c>
      <c r="I4131" s="355">
        <v>6.8268901250176678E-2</v>
      </c>
      <c r="J4131" s="355">
        <v>1.5876488662831784E-4</v>
      </c>
      <c r="K4131" s="355">
        <v>0</v>
      </c>
      <c r="M4131" s="364"/>
      <c r="N4131" s="364"/>
    </row>
    <row r="4132" spans="2:14" s="358" customFormat="1" x14ac:dyDescent="0.2">
      <c r="B4132" s="305">
        <v>41453.375</v>
      </c>
      <c r="C4132" s="117" t="s">
        <v>564</v>
      </c>
      <c r="D4132" s="117" t="s">
        <v>554</v>
      </c>
      <c r="E4132" s="116"/>
      <c r="F4132" s="348">
        <v>10</v>
      </c>
      <c r="G4132" s="348">
        <v>375</v>
      </c>
      <c r="H4132" s="348">
        <v>3750</v>
      </c>
      <c r="I4132" s="355">
        <v>3.2632389604625965E-2</v>
      </c>
      <c r="J4132" s="355">
        <v>8.701970561233591E-5</v>
      </c>
      <c r="K4132" s="355">
        <v>0</v>
      </c>
      <c r="M4132" s="364"/>
      <c r="N4132" s="364"/>
    </row>
    <row r="4133" spans="2:14" s="358" customFormat="1" x14ac:dyDescent="0.2">
      <c r="B4133" s="305">
        <v>41453.385416666664</v>
      </c>
      <c r="C4133" s="117" t="s">
        <v>750</v>
      </c>
      <c r="D4133" s="117" t="s">
        <v>554</v>
      </c>
      <c r="E4133" s="116"/>
      <c r="F4133" s="348">
        <v>143</v>
      </c>
      <c r="G4133" s="348">
        <v>95</v>
      </c>
      <c r="H4133" s="348">
        <v>13585</v>
      </c>
      <c r="I4133" s="355">
        <v>0.11821627007435834</v>
      </c>
      <c r="J4133" s="355">
        <v>1.2443817902564036E-3</v>
      </c>
      <c r="K4133" s="355">
        <v>0</v>
      </c>
      <c r="M4133" s="364"/>
      <c r="N4133" s="364"/>
    </row>
    <row r="4134" spans="2:14" s="358" customFormat="1" x14ac:dyDescent="0.2">
      <c r="B4134" s="305">
        <v>41453.357638888891</v>
      </c>
      <c r="C4134" s="117" t="s">
        <v>820</v>
      </c>
      <c r="D4134" s="117" t="s">
        <v>554</v>
      </c>
      <c r="E4134" s="116"/>
      <c r="F4134" s="348">
        <v>28</v>
      </c>
      <c r="G4134" s="348">
        <v>45</v>
      </c>
      <c r="H4134" s="348">
        <v>1260</v>
      </c>
      <c r="I4134" s="355">
        <v>1.0964482907154325E-2</v>
      </c>
      <c r="J4134" s="355">
        <v>2.4365517571454056E-4</v>
      </c>
      <c r="K4134" s="355">
        <v>0</v>
      </c>
      <c r="M4134" s="364"/>
      <c r="N4134" s="364"/>
    </row>
    <row r="4135" spans="2:14" s="358" customFormat="1" x14ac:dyDescent="0.2">
      <c r="B4135" s="305">
        <v>41453.385416666664</v>
      </c>
      <c r="C4135" s="117" t="s">
        <v>656</v>
      </c>
      <c r="D4135" s="117" t="s">
        <v>554</v>
      </c>
      <c r="E4135" s="116"/>
      <c r="F4135" s="348">
        <v>9</v>
      </c>
      <c r="G4135" s="348">
        <v>185</v>
      </c>
      <c r="H4135" s="348">
        <v>1665</v>
      </c>
      <c r="I4135" s="355">
        <v>1.448878098445393E-2</v>
      </c>
      <c r="J4135" s="355">
        <v>7.8317735051102317E-5</v>
      </c>
      <c r="K4135" s="355">
        <v>0</v>
      </c>
      <c r="M4135" s="364"/>
      <c r="N4135" s="364"/>
    </row>
    <row r="4136" spans="2:14" s="358" customFormat="1" x14ac:dyDescent="0.2">
      <c r="B4136" s="305">
        <v>41453.375</v>
      </c>
      <c r="C4136" s="117" t="s">
        <v>701</v>
      </c>
      <c r="D4136" s="117" t="s">
        <v>551</v>
      </c>
      <c r="E4136" s="116"/>
      <c r="F4136" s="348">
        <v>1</v>
      </c>
      <c r="G4136" s="348">
        <v>162</v>
      </c>
      <c r="H4136" s="348">
        <v>162</v>
      </c>
      <c r="I4136" s="355">
        <v>6.2731491789725583E-4</v>
      </c>
      <c r="J4136" s="355">
        <v>3.872314308007752E-6</v>
      </c>
      <c r="K4136" s="355">
        <v>0</v>
      </c>
      <c r="M4136" s="364"/>
      <c r="N4136" s="364"/>
    </row>
    <row r="4137" spans="2:14" s="358" customFormat="1" x14ac:dyDescent="0.2">
      <c r="B4137" s="305">
        <v>41453.461805555555</v>
      </c>
      <c r="C4137" s="117" t="s">
        <v>722</v>
      </c>
      <c r="D4137" s="117" t="s">
        <v>542</v>
      </c>
      <c r="E4137" s="116"/>
      <c r="F4137" s="348">
        <v>61</v>
      </c>
      <c r="G4137" s="348">
        <v>145</v>
      </c>
      <c r="H4137" s="348">
        <v>8845</v>
      </c>
      <c r="I4137" s="355">
        <v>3.0811407710341417E-2</v>
      </c>
      <c r="J4137" s="355">
        <v>2.1249246696787184E-4</v>
      </c>
      <c r="K4137" s="355">
        <v>0</v>
      </c>
      <c r="M4137" s="364"/>
      <c r="N4137" s="364"/>
    </row>
    <row r="4138" spans="2:14" s="358" customFormat="1" x14ac:dyDescent="0.2">
      <c r="B4138" s="305">
        <v>41452.503472222219</v>
      </c>
      <c r="C4138" s="117" t="s">
        <v>611</v>
      </c>
      <c r="D4138" s="117" t="s">
        <v>551</v>
      </c>
      <c r="E4138" s="116"/>
      <c r="F4138" s="348">
        <v>109</v>
      </c>
      <c r="G4138" s="348">
        <v>131</v>
      </c>
      <c r="H4138" s="348">
        <v>14279</v>
      </c>
      <c r="I4138" s="355">
        <v>5.5292776004042699E-2</v>
      </c>
      <c r="J4138" s="355">
        <v>4.2208225957284499E-4</v>
      </c>
      <c r="K4138" s="355">
        <v>0</v>
      </c>
      <c r="M4138" s="364"/>
      <c r="N4138" s="364"/>
    </row>
    <row r="4139" spans="2:14" s="358" customFormat="1" x14ac:dyDescent="0.2">
      <c r="B4139" s="305">
        <v>41453.359722222223</v>
      </c>
      <c r="C4139" s="117" t="s">
        <v>629</v>
      </c>
      <c r="D4139" s="117" t="s">
        <v>551</v>
      </c>
      <c r="E4139" s="116"/>
      <c r="F4139" s="348">
        <v>35</v>
      </c>
      <c r="G4139" s="348">
        <v>66</v>
      </c>
      <c r="H4139" s="348">
        <v>2310</v>
      </c>
      <c r="I4139" s="355">
        <v>8.9450460514979083E-3</v>
      </c>
      <c r="J4139" s="355">
        <v>1.3553100078027134E-4</v>
      </c>
      <c r="K4139" s="355">
        <v>0</v>
      </c>
      <c r="M4139" s="364"/>
      <c r="N4139" s="364"/>
    </row>
    <row r="4140" spans="2:14" s="358" customFormat="1" x14ac:dyDescent="0.2">
      <c r="B4140" s="305">
        <v>41453.359722222223</v>
      </c>
      <c r="C4140" s="117" t="s">
        <v>725</v>
      </c>
      <c r="D4140" s="117" t="s">
        <v>554</v>
      </c>
      <c r="E4140" s="116"/>
      <c r="F4140" s="348">
        <v>46</v>
      </c>
      <c r="G4140" s="348">
        <v>66</v>
      </c>
      <c r="H4140" s="348">
        <v>3036</v>
      </c>
      <c r="I4140" s="355">
        <v>2.6419182623905184E-2</v>
      </c>
      <c r="J4140" s="355">
        <v>4.0029064581674522E-4</v>
      </c>
      <c r="K4140" s="355">
        <v>0</v>
      </c>
      <c r="M4140" s="364"/>
      <c r="N4140" s="364"/>
    </row>
    <row r="4141" spans="2:14" s="358" customFormat="1" x14ac:dyDescent="0.2">
      <c r="B4141" s="305">
        <v>41453.419444444444</v>
      </c>
      <c r="C4141" s="117" t="s">
        <v>725</v>
      </c>
      <c r="D4141" s="117" t="s">
        <v>554</v>
      </c>
      <c r="E4141" s="116"/>
      <c r="F4141" s="348">
        <v>65</v>
      </c>
      <c r="G4141" s="348">
        <v>188</v>
      </c>
      <c r="H4141" s="348">
        <v>12220</v>
      </c>
      <c r="I4141" s="355">
        <v>0.10633808025827449</v>
      </c>
      <c r="J4141" s="355">
        <v>5.6562808648018346E-4</v>
      </c>
      <c r="K4141" s="355">
        <v>0</v>
      </c>
      <c r="M4141" s="364"/>
      <c r="N4141" s="364"/>
    </row>
    <row r="4142" spans="2:14" s="358" customFormat="1" x14ac:dyDescent="0.2">
      <c r="B4142" s="305">
        <v>41453.384027777778</v>
      </c>
      <c r="C4142" s="117" t="s">
        <v>611</v>
      </c>
      <c r="D4142" s="117" t="s">
        <v>551</v>
      </c>
      <c r="E4142" s="116"/>
      <c r="F4142" s="348">
        <v>3</v>
      </c>
      <c r="G4142" s="348">
        <v>307</v>
      </c>
      <c r="H4142" s="348">
        <v>921</v>
      </c>
      <c r="I4142" s="355">
        <v>3.5664014776751398E-3</v>
      </c>
      <c r="J4142" s="355">
        <v>1.1616942924023257E-5</v>
      </c>
      <c r="K4142" s="355">
        <v>0</v>
      </c>
      <c r="M4142" s="364"/>
      <c r="N4142" s="364"/>
    </row>
    <row r="4143" spans="2:14" s="358" customFormat="1" x14ac:dyDescent="0.2">
      <c r="B4143" s="305">
        <v>41453.388888888891</v>
      </c>
      <c r="C4143" s="117" t="s">
        <v>732</v>
      </c>
      <c r="D4143" s="117" t="s">
        <v>542</v>
      </c>
      <c r="E4143" s="116"/>
      <c r="F4143" s="348">
        <v>104</v>
      </c>
      <c r="G4143" s="348">
        <v>195</v>
      </c>
      <c r="H4143" s="348">
        <v>20280</v>
      </c>
      <c r="I4143" s="355">
        <v>7.0645036559154772E-2</v>
      </c>
      <c r="J4143" s="355">
        <v>3.6228223876489627E-4</v>
      </c>
      <c r="K4143" s="355">
        <v>0</v>
      </c>
      <c r="M4143" s="364"/>
      <c r="N4143" s="364"/>
    </row>
    <row r="4144" spans="2:14" s="358" customFormat="1" x14ac:dyDescent="0.2">
      <c r="B4144" s="305">
        <v>41453.370138888888</v>
      </c>
      <c r="C4144" s="117" t="s">
        <v>729</v>
      </c>
      <c r="D4144" s="117" t="s">
        <v>542</v>
      </c>
      <c r="E4144" s="116"/>
      <c r="F4144" s="348">
        <v>197</v>
      </c>
      <c r="G4144" s="348">
        <v>297</v>
      </c>
      <c r="H4144" s="348">
        <v>58509</v>
      </c>
      <c r="I4144" s="355">
        <v>0.20381511065283955</v>
      </c>
      <c r="J4144" s="355">
        <v>6.8624616381427459E-4</v>
      </c>
      <c r="K4144" s="355">
        <v>0</v>
      </c>
      <c r="M4144" s="364"/>
      <c r="N4144" s="364"/>
    </row>
    <row r="4145" spans="2:14" s="358" customFormat="1" x14ac:dyDescent="0.2">
      <c r="B4145" s="305">
        <v>41451.354166666664</v>
      </c>
      <c r="C4145" s="117" t="s">
        <v>795</v>
      </c>
      <c r="D4145" s="117" t="s">
        <v>542</v>
      </c>
      <c r="E4145" s="116"/>
      <c r="F4145" s="348">
        <v>53</v>
      </c>
      <c r="G4145" s="348">
        <v>295</v>
      </c>
      <c r="H4145" s="348">
        <v>15635</v>
      </c>
      <c r="I4145" s="355">
        <v>5.4464257722011085E-2</v>
      </c>
      <c r="J4145" s="355">
        <v>1.846246024474952E-4</v>
      </c>
      <c r="K4145" s="355">
        <v>0</v>
      </c>
      <c r="M4145" s="364"/>
      <c r="N4145" s="364"/>
    </row>
    <row r="4146" spans="2:14" s="358" customFormat="1" x14ac:dyDescent="0.2">
      <c r="B4146" s="305">
        <v>41451.354166666664</v>
      </c>
      <c r="C4146" s="117" t="s">
        <v>773</v>
      </c>
      <c r="D4146" s="117" t="s">
        <v>542</v>
      </c>
      <c r="E4146" s="116"/>
      <c r="F4146" s="348">
        <v>112</v>
      </c>
      <c r="G4146" s="348">
        <v>265</v>
      </c>
      <c r="H4146" s="348">
        <v>29680</v>
      </c>
      <c r="I4146" s="355">
        <v>0.10338977737059732</v>
      </c>
      <c r="J4146" s="355">
        <v>3.9015010328527288E-4</v>
      </c>
      <c r="K4146" s="355">
        <v>0</v>
      </c>
      <c r="M4146" s="364"/>
      <c r="N4146" s="364"/>
    </row>
    <row r="4147" spans="2:14" s="358" customFormat="1" x14ac:dyDescent="0.2">
      <c r="B4147" s="305">
        <v>41447.552083333336</v>
      </c>
      <c r="C4147" s="117" t="s">
        <v>617</v>
      </c>
      <c r="D4147" s="117" t="s">
        <v>542</v>
      </c>
      <c r="E4147" s="116"/>
      <c r="F4147" s="348">
        <v>1</v>
      </c>
      <c r="G4147" s="348">
        <v>90</v>
      </c>
      <c r="H4147" s="348">
        <v>90</v>
      </c>
      <c r="I4147" s="355">
        <v>3.1351347585423711E-4</v>
      </c>
      <c r="J4147" s="355">
        <v>3.4834830650470794E-6</v>
      </c>
      <c r="K4147" s="355">
        <v>0</v>
      </c>
      <c r="M4147" s="364"/>
      <c r="N4147" s="364"/>
    </row>
    <row r="4148" spans="2:14" s="358" customFormat="1" x14ac:dyDescent="0.2">
      <c r="B4148" s="305">
        <v>41452.375</v>
      </c>
      <c r="C4148" s="117" t="s">
        <v>672</v>
      </c>
      <c r="D4148" s="117" t="s">
        <v>551</v>
      </c>
      <c r="E4148" s="116"/>
      <c r="F4148" s="348">
        <v>51</v>
      </c>
      <c r="G4148" s="348">
        <v>392.25490196078431</v>
      </c>
      <c r="H4148" s="348">
        <v>20005</v>
      </c>
      <c r="I4148" s="355">
        <v>7.7465647731695092E-2</v>
      </c>
      <c r="J4148" s="355">
        <v>1.9748802970839536E-4</v>
      </c>
      <c r="K4148" s="355">
        <v>0</v>
      </c>
      <c r="M4148" s="364"/>
      <c r="N4148" s="364"/>
    </row>
    <row r="4149" spans="2:14" s="358" customFormat="1" x14ac:dyDescent="0.2">
      <c r="B4149" s="305">
        <v>41446.399305555555</v>
      </c>
      <c r="C4149" s="117" t="s">
        <v>760</v>
      </c>
      <c r="D4149" s="117" t="s">
        <v>542</v>
      </c>
      <c r="E4149" s="116"/>
      <c r="F4149" s="348">
        <v>11</v>
      </c>
      <c r="G4149" s="348">
        <v>245</v>
      </c>
      <c r="H4149" s="348">
        <v>2695</v>
      </c>
      <c r="I4149" s="355">
        <v>9.3879868603018793E-3</v>
      </c>
      <c r="J4149" s="355">
        <v>3.8318313715517873E-5</v>
      </c>
      <c r="K4149" s="355">
        <v>0</v>
      </c>
      <c r="M4149" s="364"/>
      <c r="N4149" s="364"/>
    </row>
    <row r="4150" spans="2:14" s="358" customFormat="1" x14ac:dyDescent="0.2">
      <c r="B4150" s="305">
        <v>41450.354166666664</v>
      </c>
      <c r="C4150" s="117" t="s">
        <v>620</v>
      </c>
      <c r="D4150" s="117" t="s">
        <v>542</v>
      </c>
      <c r="E4150" s="116"/>
      <c r="F4150" s="348">
        <v>67</v>
      </c>
      <c r="G4150" s="348">
        <v>59</v>
      </c>
      <c r="H4150" s="348">
        <v>3953</v>
      </c>
      <c r="I4150" s="355">
        <v>1.3770208556131104E-2</v>
      </c>
      <c r="J4150" s="355">
        <v>2.333933653581543E-4</v>
      </c>
      <c r="K4150" s="355">
        <v>0</v>
      </c>
      <c r="M4150" s="364"/>
      <c r="N4150" s="364"/>
    </row>
    <row r="4151" spans="2:14" s="358" customFormat="1" x14ac:dyDescent="0.2">
      <c r="B4151" s="305">
        <v>41453.375</v>
      </c>
      <c r="C4151" s="117" t="s">
        <v>629</v>
      </c>
      <c r="D4151" s="117" t="s">
        <v>551</v>
      </c>
      <c r="E4151" s="116"/>
      <c r="F4151" s="348">
        <v>25</v>
      </c>
      <c r="G4151" s="348">
        <v>310</v>
      </c>
      <c r="H4151" s="348">
        <v>7750</v>
      </c>
      <c r="I4151" s="355">
        <v>3.001043588706008E-2</v>
      </c>
      <c r="J4151" s="355">
        <v>9.680785770019381E-5</v>
      </c>
      <c r="K4151" s="355">
        <v>0</v>
      </c>
      <c r="M4151" s="364"/>
      <c r="N4151" s="364"/>
    </row>
    <row r="4152" spans="2:14" s="358" customFormat="1" x14ac:dyDescent="0.2">
      <c r="B4152" s="305">
        <v>41449.364583333336</v>
      </c>
      <c r="C4152" s="117" t="s">
        <v>576</v>
      </c>
      <c r="D4152" s="117" t="s">
        <v>542</v>
      </c>
      <c r="E4152" s="116"/>
      <c r="F4152" s="348">
        <v>14</v>
      </c>
      <c r="G4152" s="348">
        <v>303</v>
      </c>
      <c r="H4152" s="348">
        <v>4242</v>
      </c>
      <c r="I4152" s="355">
        <v>1.4776935161929711E-2</v>
      </c>
      <c r="J4152" s="355">
        <v>4.876876291065911E-5</v>
      </c>
      <c r="K4152" s="355">
        <v>0</v>
      </c>
      <c r="M4152" s="364"/>
      <c r="N4152" s="364"/>
    </row>
    <row r="4153" spans="2:14" s="358" customFormat="1" x14ac:dyDescent="0.2">
      <c r="B4153" s="305">
        <v>41449.392361111109</v>
      </c>
      <c r="C4153" s="117" t="s">
        <v>711</v>
      </c>
      <c r="D4153" s="117" t="s">
        <v>554</v>
      </c>
      <c r="E4153" s="116"/>
      <c r="F4153" s="348">
        <v>27</v>
      </c>
      <c r="G4153" s="348">
        <v>405</v>
      </c>
      <c r="H4153" s="348">
        <v>10935</v>
      </c>
      <c r="I4153" s="355">
        <v>9.5156048087089315E-2</v>
      </c>
      <c r="J4153" s="355">
        <v>2.3495320515330698E-4</v>
      </c>
      <c r="K4153" s="355">
        <v>0</v>
      </c>
      <c r="M4153" s="364"/>
      <c r="N4153" s="364"/>
    </row>
    <row r="4154" spans="2:14" s="358" customFormat="1" x14ac:dyDescent="0.2">
      <c r="B4154" s="305">
        <v>41449.380555555559</v>
      </c>
      <c r="C4154" s="117" t="s">
        <v>599</v>
      </c>
      <c r="D4154" s="117" t="s">
        <v>554</v>
      </c>
      <c r="E4154" s="116"/>
      <c r="F4154" s="348">
        <v>56</v>
      </c>
      <c r="G4154" s="348">
        <v>22</v>
      </c>
      <c r="H4154" s="348">
        <v>1232</v>
      </c>
      <c r="I4154" s="355">
        <v>1.0720827731439784E-2</v>
      </c>
      <c r="J4154" s="355">
        <v>4.8731035142908112E-4</v>
      </c>
      <c r="K4154" s="355">
        <v>0</v>
      </c>
      <c r="M4154" s="364"/>
      <c r="N4154" s="364"/>
    </row>
    <row r="4155" spans="2:14" s="358" customFormat="1" x14ac:dyDescent="0.2">
      <c r="B4155" s="305">
        <v>41449.666666666664</v>
      </c>
      <c r="C4155" s="117" t="s">
        <v>599</v>
      </c>
      <c r="D4155" s="117" t="s">
        <v>554</v>
      </c>
      <c r="E4155" s="116"/>
      <c r="F4155" s="348">
        <v>56</v>
      </c>
      <c r="G4155" s="348">
        <v>20</v>
      </c>
      <c r="H4155" s="348">
        <v>1120</v>
      </c>
      <c r="I4155" s="355">
        <v>9.746207028581623E-3</v>
      </c>
      <c r="J4155" s="355">
        <v>4.8731035142908112E-4</v>
      </c>
      <c r="K4155" s="355">
        <v>0</v>
      </c>
      <c r="M4155" s="364"/>
      <c r="N4155" s="364"/>
    </row>
    <row r="4156" spans="2:14" s="358" customFormat="1" x14ac:dyDescent="0.2">
      <c r="B4156" s="305">
        <v>41449.520833333336</v>
      </c>
      <c r="C4156" s="117" t="s">
        <v>745</v>
      </c>
      <c r="D4156" s="117" t="s">
        <v>554</v>
      </c>
      <c r="E4156" s="116"/>
      <c r="F4156" s="348">
        <v>51</v>
      </c>
      <c r="G4156" s="348">
        <v>50</v>
      </c>
      <c r="H4156" s="348">
        <v>2550</v>
      </c>
      <c r="I4156" s="355">
        <v>2.2190024931145656E-2</v>
      </c>
      <c r="J4156" s="355">
        <v>4.4380049862291314E-4</v>
      </c>
      <c r="K4156" s="355">
        <v>0</v>
      </c>
      <c r="M4156" s="364"/>
      <c r="N4156" s="364"/>
    </row>
    <row r="4157" spans="2:14" s="358" customFormat="1" x14ac:dyDescent="0.2">
      <c r="B4157" s="305">
        <v>41448.436111111114</v>
      </c>
      <c r="C4157" s="117" t="s">
        <v>822</v>
      </c>
      <c r="D4157" s="117" t="s">
        <v>542</v>
      </c>
      <c r="E4157" s="116"/>
      <c r="F4157" s="348">
        <v>332</v>
      </c>
      <c r="G4157" s="348">
        <v>372</v>
      </c>
      <c r="H4157" s="348">
        <v>123504</v>
      </c>
      <c r="I4157" s="355">
        <v>0.43022409246557447</v>
      </c>
      <c r="J4157" s="355">
        <v>1.1565163775956303E-3</v>
      </c>
      <c r="K4157" s="355">
        <v>0</v>
      </c>
      <c r="M4157" s="364"/>
      <c r="N4157" s="364"/>
    </row>
    <row r="4158" spans="2:14" s="358" customFormat="1" x14ac:dyDescent="0.2">
      <c r="B4158" s="305">
        <v>41448.413194444445</v>
      </c>
      <c r="C4158" s="117" t="s">
        <v>698</v>
      </c>
      <c r="D4158" s="117" t="s">
        <v>542</v>
      </c>
      <c r="E4158" s="116"/>
      <c r="F4158" s="348">
        <v>113</v>
      </c>
      <c r="G4158" s="348">
        <v>415</v>
      </c>
      <c r="H4158" s="348">
        <v>46895</v>
      </c>
      <c r="I4158" s="355">
        <v>0.16335793833538279</v>
      </c>
      <c r="J4158" s="355">
        <v>3.9363358635031997E-4</v>
      </c>
      <c r="K4158" s="355">
        <v>0</v>
      </c>
      <c r="M4158" s="364"/>
      <c r="N4158" s="364"/>
    </row>
    <row r="4159" spans="2:14" s="358" customFormat="1" x14ac:dyDescent="0.2">
      <c r="B4159" s="305">
        <v>41446.517361111109</v>
      </c>
      <c r="C4159" s="117" t="s">
        <v>634</v>
      </c>
      <c r="D4159" s="117" t="s">
        <v>542</v>
      </c>
      <c r="E4159" s="116"/>
      <c r="F4159" s="348">
        <v>54</v>
      </c>
      <c r="G4159" s="348">
        <v>47.092592592592595</v>
      </c>
      <c r="H4159" s="348">
        <v>2543</v>
      </c>
      <c r="I4159" s="355">
        <v>8.8584974344147228E-3</v>
      </c>
      <c r="J4159" s="355">
        <v>1.8810808551254229E-4</v>
      </c>
      <c r="K4159" s="355">
        <v>0</v>
      </c>
      <c r="M4159" s="364"/>
      <c r="N4159" s="364"/>
    </row>
    <row r="4160" spans="2:14" s="358" customFormat="1" x14ac:dyDescent="0.2">
      <c r="B4160" s="305">
        <v>41449.402777777781</v>
      </c>
      <c r="C4160" s="117" t="s">
        <v>645</v>
      </c>
      <c r="D4160" s="117" t="s">
        <v>554</v>
      </c>
      <c r="E4160" s="116"/>
      <c r="F4160" s="348">
        <v>4</v>
      </c>
      <c r="G4160" s="348">
        <v>210</v>
      </c>
      <c r="H4160" s="348">
        <v>840</v>
      </c>
      <c r="I4160" s="355">
        <v>7.3096552714362164E-3</v>
      </c>
      <c r="J4160" s="355">
        <v>3.4807882244934363E-5</v>
      </c>
      <c r="K4160" s="355">
        <v>0</v>
      </c>
      <c r="M4160" s="364"/>
      <c r="N4160" s="364"/>
    </row>
    <row r="4161" spans="2:14" s="358" customFormat="1" x14ac:dyDescent="0.2">
      <c r="B4161" s="305">
        <v>41450.388888888891</v>
      </c>
      <c r="C4161" s="117" t="s">
        <v>645</v>
      </c>
      <c r="D4161" s="117" t="s">
        <v>554</v>
      </c>
      <c r="E4161" s="116"/>
      <c r="F4161" s="348">
        <v>1</v>
      </c>
      <c r="G4161" s="348">
        <v>205</v>
      </c>
      <c r="H4161" s="348">
        <v>205</v>
      </c>
      <c r="I4161" s="355">
        <v>1.7839039650528862E-3</v>
      </c>
      <c r="J4161" s="355">
        <v>8.7019705612335906E-6</v>
      </c>
      <c r="K4161" s="355">
        <v>0</v>
      </c>
      <c r="M4161" s="364"/>
      <c r="N4161" s="364"/>
    </row>
    <row r="4162" spans="2:14" s="358" customFormat="1" x14ac:dyDescent="0.2">
      <c r="B4162" s="305">
        <v>41451.354166666664</v>
      </c>
      <c r="C4162" s="117" t="s">
        <v>556</v>
      </c>
      <c r="D4162" s="117" t="s">
        <v>551</v>
      </c>
      <c r="E4162" s="116"/>
      <c r="F4162" s="348">
        <v>107</v>
      </c>
      <c r="G4162" s="348">
        <v>430</v>
      </c>
      <c r="H4162" s="348">
        <v>46010</v>
      </c>
      <c r="I4162" s="355">
        <v>0.17816518131143669</v>
      </c>
      <c r="J4162" s="355">
        <v>4.1433763095682951E-4</v>
      </c>
      <c r="K4162" s="355">
        <v>0</v>
      </c>
      <c r="M4162" s="364"/>
      <c r="N4162" s="364"/>
    </row>
    <row r="4163" spans="2:14" s="358" customFormat="1" x14ac:dyDescent="0.2">
      <c r="B4163" s="305">
        <v>41451.333333333336</v>
      </c>
      <c r="C4163" s="117" t="s">
        <v>746</v>
      </c>
      <c r="D4163" s="117" t="s">
        <v>542</v>
      </c>
      <c r="E4163" s="116"/>
      <c r="F4163" s="348">
        <v>114</v>
      </c>
      <c r="G4163" s="348">
        <v>420</v>
      </c>
      <c r="H4163" s="348">
        <v>47880</v>
      </c>
      <c r="I4163" s="355">
        <v>0.16678916915445416</v>
      </c>
      <c r="J4163" s="355">
        <v>3.9711706941536706E-4</v>
      </c>
      <c r="K4163" s="355">
        <v>0</v>
      </c>
      <c r="M4163" s="364"/>
      <c r="N4163" s="364"/>
    </row>
    <row r="4164" spans="2:14" s="358" customFormat="1" x14ac:dyDescent="0.2">
      <c r="B4164" s="305">
        <v>41451.333333333336</v>
      </c>
      <c r="C4164" s="117" t="s">
        <v>832</v>
      </c>
      <c r="D4164" s="117" t="s">
        <v>542</v>
      </c>
      <c r="E4164" s="116"/>
      <c r="F4164" s="348">
        <v>174</v>
      </c>
      <c r="G4164" s="348">
        <v>420</v>
      </c>
      <c r="H4164" s="348">
        <v>73080</v>
      </c>
      <c r="I4164" s="355">
        <v>0.25457294239364053</v>
      </c>
      <c r="J4164" s="355">
        <v>6.0612605331819178E-4</v>
      </c>
      <c r="K4164" s="355">
        <v>0</v>
      </c>
      <c r="M4164" s="364"/>
      <c r="N4164" s="364"/>
    </row>
    <row r="4165" spans="2:14" s="358" customFormat="1" x14ac:dyDescent="0.2">
      <c r="B4165" s="305">
        <v>41451.354166666664</v>
      </c>
      <c r="C4165" s="117" t="s">
        <v>586</v>
      </c>
      <c r="D4165" s="117" t="s">
        <v>554</v>
      </c>
      <c r="E4165" s="116"/>
      <c r="F4165" s="348">
        <v>5</v>
      </c>
      <c r="G4165" s="348">
        <v>170</v>
      </c>
      <c r="H4165" s="348">
        <v>850</v>
      </c>
      <c r="I4165" s="355">
        <v>7.396674977048553E-3</v>
      </c>
      <c r="J4165" s="355">
        <v>4.3509852806167955E-5</v>
      </c>
      <c r="K4165" s="355">
        <v>0</v>
      </c>
      <c r="M4165" s="364"/>
      <c r="N4165" s="364"/>
    </row>
    <row r="4166" spans="2:14" s="358" customFormat="1" x14ac:dyDescent="0.2">
      <c r="B4166" s="305">
        <v>41451.355555555558</v>
      </c>
      <c r="C4166" s="117" t="s">
        <v>586</v>
      </c>
      <c r="D4166" s="117" t="s">
        <v>554</v>
      </c>
      <c r="E4166" s="116"/>
      <c r="F4166" s="348">
        <v>604</v>
      </c>
      <c r="G4166" s="348">
        <v>403</v>
      </c>
      <c r="H4166" s="348">
        <v>243412</v>
      </c>
      <c r="I4166" s="355">
        <v>2.1181640582509909</v>
      </c>
      <c r="J4166" s="355">
        <v>5.2559902189850891E-3</v>
      </c>
      <c r="K4166" s="355">
        <v>0</v>
      </c>
      <c r="M4166" s="364"/>
      <c r="N4166" s="364"/>
    </row>
    <row r="4167" spans="2:14" s="358" customFormat="1" x14ac:dyDescent="0.2">
      <c r="B4167" s="305">
        <v>41452.354166666664</v>
      </c>
      <c r="C4167" s="117" t="s">
        <v>544</v>
      </c>
      <c r="D4167" s="117" t="s">
        <v>542</v>
      </c>
      <c r="E4167" s="116"/>
      <c r="F4167" s="348">
        <v>322</v>
      </c>
      <c r="G4167" s="348">
        <v>470</v>
      </c>
      <c r="H4167" s="348">
        <v>151340</v>
      </c>
      <c r="I4167" s="355">
        <v>0.52719032706422497</v>
      </c>
      <c r="J4167" s="355">
        <v>1.1216815469451595E-3</v>
      </c>
      <c r="K4167" s="355">
        <v>0</v>
      </c>
      <c r="M4167" s="364"/>
      <c r="N4167" s="364"/>
    </row>
    <row r="4168" spans="2:14" s="358" customFormat="1" x14ac:dyDescent="0.2">
      <c r="B4168" s="305">
        <v>41453.375</v>
      </c>
      <c r="C4168" s="117" t="s">
        <v>820</v>
      </c>
      <c r="D4168" s="117" t="s">
        <v>554</v>
      </c>
      <c r="E4168" s="116"/>
      <c r="F4168" s="348">
        <v>47</v>
      </c>
      <c r="G4168" s="348">
        <v>140</v>
      </c>
      <c r="H4168" s="348">
        <v>6580</v>
      </c>
      <c r="I4168" s="355">
        <v>5.7258966292917032E-2</v>
      </c>
      <c r="J4168" s="355">
        <v>4.0899261637797877E-4</v>
      </c>
      <c r="K4168" s="355">
        <v>0</v>
      </c>
      <c r="M4168" s="364"/>
      <c r="N4168" s="364"/>
    </row>
    <row r="4169" spans="2:14" s="358" customFormat="1" x14ac:dyDescent="0.2">
      <c r="B4169" s="305">
        <v>41452.375</v>
      </c>
      <c r="C4169" s="117" t="s">
        <v>686</v>
      </c>
      <c r="D4169" s="117" t="s">
        <v>551</v>
      </c>
      <c r="E4169" s="116"/>
      <c r="F4169" s="348">
        <v>4</v>
      </c>
      <c r="G4169" s="348">
        <v>320</v>
      </c>
      <c r="H4169" s="348">
        <v>1280</v>
      </c>
      <c r="I4169" s="355">
        <v>4.9565623142499233E-3</v>
      </c>
      <c r="J4169" s="355">
        <v>1.5489257232031008E-5</v>
      </c>
      <c r="K4169" s="355">
        <v>0</v>
      </c>
      <c r="M4169" s="364"/>
      <c r="N4169" s="364"/>
    </row>
    <row r="4170" spans="2:14" s="358" customFormat="1" x14ac:dyDescent="0.2">
      <c r="B4170" s="305">
        <v>41451.384722222225</v>
      </c>
      <c r="C4170" s="117" t="s">
        <v>645</v>
      </c>
      <c r="D4170" s="117" t="s">
        <v>554</v>
      </c>
      <c r="E4170" s="116"/>
      <c r="F4170" s="348">
        <v>2</v>
      </c>
      <c r="G4170" s="348">
        <v>161</v>
      </c>
      <c r="H4170" s="348">
        <v>322</v>
      </c>
      <c r="I4170" s="355">
        <v>2.8020345207172164E-3</v>
      </c>
      <c r="J4170" s="355">
        <v>1.7403941122467181E-5</v>
      </c>
      <c r="K4170" s="355">
        <v>0</v>
      </c>
      <c r="M4170" s="364"/>
      <c r="N4170" s="364"/>
    </row>
    <row r="4171" spans="2:14" s="358" customFormat="1" x14ac:dyDescent="0.2">
      <c r="B4171" s="305">
        <v>41450.402777777781</v>
      </c>
      <c r="C4171" s="117" t="s">
        <v>845</v>
      </c>
      <c r="D4171" s="117" t="s">
        <v>554</v>
      </c>
      <c r="E4171" s="116"/>
      <c r="F4171" s="348">
        <v>1</v>
      </c>
      <c r="G4171" s="348">
        <v>80</v>
      </c>
      <c r="H4171" s="348">
        <v>80</v>
      </c>
      <c r="I4171" s="355">
        <v>6.9615764489868728E-4</v>
      </c>
      <c r="J4171" s="355">
        <v>8.7019705612335906E-6</v>
      </c>
      <c r="K4171" s="355">
        <v>0</v>
      </c>
      <c r="M4171" s="364"/>
      <c r="N4171" s="364"/>
    </row>
    <row r="4172" spans="2:14" s="358" customFormat="1" x14ac:dyDescent="0.2">
      <c r="B4172" s="305">
        <v>41453.399305555555</v>
      </c>
      <c r="C4172" s="117" t="s">
        <v>607</v>
      </c>
      <c r="D4172" s="117" t="s">
        <v>551</v>
      </c>
      <c r="E4172" s="116"/>
      <c r="F4172" s="348">
        <v>28</v>
      </c>
      <c r="G4172" s="348">
        <v>190</v>
      </c>
      <c r="H4172" s="348">
        <v>5320</v>
      </c>
      <c r="I4172" s="355">
        <v>2.0600712118601244E-2</v>
      </c>
      <c r="J4172" s="355">
        <v>1.0842480062421706E-4</v>
      </c>
      <c r="K4172" s="355">
        <v>0</v>
      </c>
      <c r="M4172" s="364"/>
      <c r="N4172" s="364"/>
    </row>
    <row r="4173" spans="2:14" s="358" customFormat="1" x14ac:dyDescent="0.2">
      <c r="B4173" s="305">
        <v>41445.375</v>
      </c>
      <c r="C4173" s="117" t="s">
        <v>562</v>
      </c>
      <c r="D4173" s="117" t="s">
        <v>554</v>
      </c>
      <c r="E4173" s="116"/>
      <c r="F4173" s="348">
        <v>29</v>
      </c>
      <c r="G4173" s="348">
        <v>165</v>
      </c>
      <c r="H4173" s="348">
        <v>4785</v>
      </c>
      <c r="I4173" s="355">
        <v>4.1638929135502732E-2</v>
      </c>
      <c r="J4173" s="355">
        <v>2.5235714627577414E-4</v>
      </c>
      <c r="K4173" s="355">
        <v>0</v>
      </c>
      <c r="M4173" s="364"/>
      <c r="N4173" s="364"/>
    </row>
    <row r="4174" spans="2:14" s="358" customFormat="1" x14ac:dyDescent="0.2">
      <c r="B4174" s="305">
        <v>41445.555555555555</v>
      </c>
      <c r="C4174" s="117" t="s">
        <v>564</v>
      </c>
      <c r="D4174" s="117" t="s">
        <v>554</v>
      </c>
      <c r="E4174" s="116"/>
      <c r="F4174" s="348">
        <v>3</v>
      </c>
      <c r="G4174" s="348">
        <v>50</v>
      </c>
      <c r="H4174" s="348">
        <v>150</v>
      </c>
      <c r="I4174" s="355">
        <v>1.3052955841850386E-3</v>
      </c>
      <c r="J4174" s="355">
        <v>2.6105911683700774E-5</v>
      </c>
      <c r="K4174" s="355">
        <v>0</v>
      </c>
      <c r="M4174" s="364"/>
      <c r="N4174" s="364"/>
    </row>
    <row r="4175" spans="2:14" s="358" customFormat="1" x14ac:dyDescent="0.2">
      <c r="B4175" s="305">
        <v>41450.449999999997</v>
      </c>
      <c r="C4175" s="117" t="s">
        <v>738</v>
      </c>
      <c r="D4175" s="117" t="s">
        <v>542</v>
      </c>
      <c r="E4175" s="116"/>
      <c r="F4175" s="348">
        <v>63</v>
      </c>
      <c r="G4175" s="348">
        <v>137</v>
      </c>
      <c r="H4175" s="348">
        <v>8631</v>
      </c>
      <c r="I4175" s="355">
        <v>3.006594233442134E-2</v>
      </c>
      <c r="J4175" s="355">
        <v>2.1945943309796599E-4</v>
      </c>
      <c r="K4175" s="355">
        <v>0</v>
      </c>
      <c r="M4175" s="364"/>
      <c r="N4175" s="364"/>
    </row>
    <row r="4176" spans="2:14" s="358" customFormat="1" x14ac:dyDescent="0.2">
      <c r="B4176" s="305">
        <v>41446.3125</v>
      </c>
      <c r="C4176" s="117" t="s">
        <v>631</v>
      </c>
      <c r="D4176" s="117" t="s">
        <v>542</v>
      </c>
      <c r="E4176" s="116"/>
      <c r="F4176" s="348">
        <v>1</v>
      </c>
      <c r="G4176" s="348">
        <v>345</v>
      </c>
      <c r="H4176" s="348">
        <v>345</v>
      </c>
      <c r="I4176" s="355">
        <v>1.2018016574412422E-3</v>
      </c>
      <c r="J4176" s="355">
        <v>3.4834830650470794E-6</v>
      </c>
      <c r="K4176" s="355">
        <v>0</v>
      </c>
      <c r="M4176" s="364"/>
      <c r="N4176" s="364"/>
    </row>
    <row r="4177" spans="2:14" s="358" customFormat="1" x14ac:dyDescent="0.2">
      <c r="B4177" s="305">
        <v>41453.388888888891</v>
      </c>
      <c r="C4177" s="117" t="s">
        <v>650</v>
      </c>
      <c r="D4177" s="117" t="s">
        <v>542</v>
      </c>
      <c r="E4177" s="116"/>
      <c r="F4177" s="348">
        <v>18</v>
      </c>
      <c r="G4177" s="348">
        <v>104</v>
      </c>
      <c r="H4177" s="348">
        <v>1872</v>
      </c>
      <c r="I4177" s="355">
        <v>6.5210802977681325E-3</v>
      </c>
      <c r="J4177" s="355">
        <v>6.2702695170847425E-5</v>
      </c>
      <c r="K4177" s="355">
        <v>0</v>
      </c>
      <c r="M4177" s="364"/>
      <c r="N4177" s="364"/>
    </row>
    <row r="4178" spans="2:14" s="358" customFormat="1" x14ac:dyDescent="0.2">
      <c r="B4178" s="305">
        <v>41453.378472222219</v>
      </c>
      <c r="C4178" s="117" t="s">
        <v>736</v>
      </c>
      <c r="D4178" s="117" t="s">
        <v>554</v>
      </c>
      <c r="E4178" s="116"/>
      <c r="F4178" s="348">
        <v>149</v>
      </c>
      <c r="G4178" s="348">
        <v>285</v>
      </c>
      <c r="H4178" s="348">
        <v>42465</v>
      </c>
      <c r="I4178" s="355">
        <v>0.36952917988278444</v>
      </c>
      <c r="J4178" s="355">
        <v>1.2965936136238052E-3</v>
      </c>
      <c r="K4178" s="355">
        <v>0</v>
      </c>
      <c r="M4178" s="364"/>
      <c r="N4178" s="364"/>
    </row>
    <row r="4179" spans="2:14" s="358" customFormat="1" x14ac:dyDescent="0.2">
      <c r="B4179" s="305">
        <v>41454.354166666664</v>
      </c>
      <c r="C4179" s="117" t="s">
        <v>724</v>
      </c>
      <c r="D4179" s="117" t="s">
        <v>554</v>
      </c>
      <c r="E4179" s="116"/>
      <c r="F4179" s="348">
        <v>42</v>
      </c>
      <c r="G4179" s="348">
        <v>365</v>
      </c>
      <c r="H4179" s="348">
        <v>15330</v>
      </c>
      <c r="I4179" s="355">
        <v>0.13340120870371094</v>
      </c>
      <c r="J4179" s="355">
        <v>3.6548276357181085E-4</v>
      </c>
      <c r="K4179" s="355">
        <v>0</v>
      </c>
      <c r="M4179" s="364"/>
      <c r="N4179" s="364"/>
    </row>
    <row r="4180" spans="2:14" s="358" customFormat="1" x14ac:dyDescent="0.2">
      <c r="B4180" s="305">
        <v>41438.412499999999</v>
      </c>
      <c r="C4180" s="117" t="s">
        <v>806</v>
      </c>
      <c r="D4180" s="117" t="s">
        <v>542</v>
      </c>
      <c r="E4180" s="116"/>
      <c r="F4180" s="348">
        <v>199</v>
      </c>
      <c r="G4180" s="348">
        <v>251</v>
      </c>
      <c r="H4180" s="348">
        <v>49949</v>
      </c>
      <c r="I4180" s="355">
        <v>0.17399649561603656</v>
      </c>
      <c r="J4180" s="355">
        <v>6.9321312994436877E-4</v>
      </c>
      <c r="K4180" s="355">
        <v>0</v>
      </c>
      <c r="M4180" s="364"/>
      <c r="N4180" s="364"/>
    </row>
    <row r="4181" spans="2:14" s="358" customFormat="1" x14ac:dyDescent="0.2">
      <c r="B4181" s="305">
        <v>41455.364583333336</v>
      </c>
      <c r="C4181" s="117" t="s">
        <v>750</v>
      </c>
      <c r="D4181" s="117" t="s">
        <v>554</v>
      </c>
      <c r="E4181" s="116"/>
      <c r="F4181" s="348">
        <v>91</v>
      </c>
      <c r="G4181" s="348">
        <v>254</v>
      </c>
      <c r="H4181" s="348">
        <v>23114</v>
      </c>
      <c r="I4181" s="355">
        <v>0.20113734755235324</v>
      </c>
      <c r="J4181" s="355">
        <v>7.9187932107225678E-4</v>
      </c>
      <c r="K4181" s="355">
        <v>0</v>
      </c>
      <c r="M4181" s="364"/>
      <c r="N4181" s="364"/>
    </row>
    <row r="4182" spans="2:14" s="358" customFormat="1" x14ac:dyDescent="0.2">
      <c r="B4182" s="305">
        <v>41455.333333333336</v>
      </c>
      <c r="C4182" s="117" t="s">
        <v>632</v>
      </c>
      <c r="D4182" s="117" t="s">
        <v>554</v>
      </c>
      <c r="E4182" s="116"/>
      <c r="F4182" s="348">
        <v>25</v>
      </c>
      <c r="G4182" s="348">
        <v>795</v>
      </c>
      <c r="H4182" s="348">
        <v>19875</v>
      </c>
      <c r="I4182" s="355">
        <v>0.17295166490451763</v>
      </c>
      <c r="J4182" s="355">
        <v>2.1754926403083979E-4</v>
      </c>
      <c r="K4182" s="355">
        <v>0</v>
      </c>
      <c r="M4182" s="364"/>
      <c r="N4182" s="364"/>
    </row>
    <row r="4183" spans="2:14" s="358" customFormat="1" x14ac:dyDescent="0.2">
      <c r="B4183" s="305">
        <v>41455.38958333333</v>
      </c>
      <c r="C4183" s="117" t="s">
        <v>592</v>
      </c>
      <c r="D4183" s="117" t="s">
        <v>554</v>
      </c>
      <c r="E4183" s="116"/>
      <c r="F4183" s="348">
        <v>109</v>
      </c>
      <c r="G4183" s="348">
        <v>257</v>
      </c>
      <c r="H4183" s="348">
        <v>28013</v>
      </c>
      <c r="I4183" s="355">
        <v>0.24376830133183661</v>
      </c>
      <c r="J4183" s="355">
        <v>9.4851479117446147E-4</v>
      </c>
      <c r="K4183" s="355">
        <v>0</v>
      </c>
      <c r="M4183" s="364"/>
      <c r="N4183" s="364"/>
    </row>
    <row r="4184" spans="2:14" s="358" customFormat="1" x14ac:dyDescent="0.2">
      <c r="B4184" s="305">
        <v>41455.361111111109</v>
      </c>
      <c r="C4184" s="117" t="s">
        <v>629</v>
      </c>
      <c r="D4184" s="117" t="s">
        <v>551</v>
      </c>
      <c r="E4184" s="116"/>
      <c r="F4184" s="348">
        <v>4</v>
      </c>
      <c r="G4184" s="348">
        <v>185</v>
      </c>
      <c r="H4184" s="348">
        <v>740</v>
      </c>
      <c r="I4184" s="355">
        <v>2.8655125879257369E-3</v>
      </c>
      <c r="J4184" s="355">
        <v>1.5489257232031008E-5</v>
      </c>
      <c r="K4184" s="355">
        <v>0</v>
      </c>
      <c r="M4184" s="364"/>
      <c r="N4184" s="364"/>
    </row>
    <row r="4185" spans="2:14" s="358" customFormat="1" x14ac:dyDescent="0.2">
      <c r="B4185" s="305">
        <v>41455.347222222219</v>
      </c>
      <c r="C4185" s="117" t="s">
        <v>832</v>
      </c>
      <c r="D4185" s="117" t="s">
        <v>542</v>
      </c>
      <c r="E4185" s="116"/>
      <c r="F4185" s="348">
        <v>20</v>
      </c>
      <c r="G4185" s="348">
        <v>363</v>
      </c>
      <c r="H4185" s="348">
        <v>7260</v>
      </c>
      <c r="I4185" s="355">
        <v>2.5290087052241797E-2</v>
      </c>
      <c r="J4185" s="355">
        <v>6.9669661300941592E-5</v>
      </c>
      <c r="K4185" s="355">
        <v>0</v>
      </c>
      <c r="M4185" s="364"/>
      <c r="N4185" s="364"/>
    </row>
    <row r="4186" spans="2:14" s="358" customFormat="1" x14ac:dyDescent="0.2">
      <c r="B4186" s="305">
        <v>41453.427083333336</v>
      </c>
      <c r="C4186" s="117" t="s">
        <v>682</v>
      </c>
      <c r="D4186" s="117" t="s">
        <v>551</v>
      </c>
      <c r="E4186" s="116"/>
      <c r="F4186" s="348">
        <v>31</v>
      </c>
      <c r="G4186" s="348">
        <v>310</v>
      </c>
      <c r="H4186" s="348">
        <v>9610</v>
      </c>
      <c r="I4186" s="355">
        <v>3.7212940499954501E-2</v>
      </c>
      <c r="J4186" s="355">
        <v>1.2004174354824032E-4</v>
      </c>
      <c r="K4186" s="355">
        <v>0</v>
      </c>
      <c r="M4186" s="364"/>
      <c r="N4186" s="364"/>
    </row>
    <row r="4187" spans="2:14" s="358" customFormat="1" x14ac:dyDescent="0.2">
      <c r="B4187" s="305">
        <v>41452.378472222219</v>
      </c>
      <c r="C4187" s="117" t="s">
        <v>550</v>
      </c>
      <c r="D4187" s="117" t="s">
        <v>551</v>
      </c>
      <c r="E4187" s="116"/>
      <c r="F4187" s="348">
        <v>2</v>
      </c>
      <c r="G4187" s="348">
        <v>278</v>
      </c>
      <c r="H4187" s="348">
        <v>556</v>
      </c>
      <c r="I4187" s="355">
        <v>2.1530067552523102E-3</v>
      </c>
      <c r="J4187" s="355">
        <v>7.7446286160155041E-6</v>
      </c>
      <c r="K4187" s="355">
        <v>0</v>
      </c>
      <c r="M4187" s="364"/>
      <c r="N4187" s="364"/>
    </row>
    <row r="4188" spans="2:14" s="358" customFormat="1" x14ac:dyDescent="0.2">
      <c r="B4188" s="305">
        <v>41450.361111111109</v>
      </c>
      <c r="C4188" s="117" t="s">
        <v>805</v>
      </c>
      <c r="D4188" s="117" t="s">
        <v>542</v>
      </c>
      <c r="E4188" s="116"/>
      <c r="F4188" s="348">
        <v>291</v>
      </c>
      <c r="G4188" s="348">
        <v>30</v>
      </c>
      <c r="H4188" s="348">
        <v>8730</v>
      </c>
      <c r="I4188" s="355">
        <v>3.0410807157861004E-2</v>
      </c>
      <c r="J4188" s="355">
        <v>1.0136935719287001E-3</v>
      </c>
      <c r="K4188" s="355">
        <v>0</v>
      </c>
      <c r="M4188" s="364"/>
      <c r="N4188" s="364"/>
    </row>
    <row r="4189" spans="2:14" s="358" customFormat="1" x14ac:dyDescent="0.2">
      <c r="B4189" s="305">
        <v>41450.361111111109</v>
      </c>
      <c r="C4189" s="117" t="s">
        <v>735</v>
      </c>
      <c r="D4189" s="117" t="s">
        <v>542</v>
      </c>
      <c r="E4189" s="116"/>
      <c r="F4189" s="348">
        <v>64</v>
      </c>
      <c r="G4189" s="348">
        <v>245</v>
      </c>
      <c r="H4189" s="348">
        <v>15680</v>
      </c>
      <c r="I4189" s="355">
        <v>5.4621014459938201E-2</v>
      </c>
      <c r="J4189" s="355">
        <v>2.2294291616301308E-4</v>
      </c>
      <c r="K4189" s="355">
        <v>0</v>
      </c>
      <c r="M4189" s="364"/>
      <c r="N4189" s="364"/>
    </row>
    <row r="4190" spans="2:14" s="358" customFormat="1" x14ac:dyDescent="0.2">
      <c r="B4190" s="305">
        <v>41452.420138888891</v>
      </c>
      <c r="C4190" s="117" t="s">
        <v>645</v>
      </c>
      <c r="D4190" s="117" t="s">
        <v>554</v>
      </c>
      <c r="E4190" s="116"/>
      <c r="F4190" s="348">
        <v>5</v>
      </c>
      <c r="G4190" s="348">
        <v>250</v>
      </c>
      <c r="H4190" s="348">
        <v>1250</v>
      </c>
      <c r="I4190" s="355">
        <v>1.0877463201541988E-2</v>
      </c>
      <c r="J4190" s="355">
        <v>4.3509852806167955E-5</v>
      </c>
      <c r="K4190" s="355">
        <v>0</v>
      </c>
      <c r="M4190" s="364"/>
      <c r="N4190" s="364"/>
    </row>
    <row r="4191" spans="2:14" s="358" customFormat="1" x14ac:dyDescent="0.2">
      <c r="B4191" s="305">
        <v>41450.572916666664</v>
      </c>
      <c r="C4191" s="117" t="s">
        <v>577</v>
      </c>
      <c r="D4191" s="117" t="s">
        <v>542</v>
      </c>
      <c r="E4191" s="116"/>
      <c r="F4191" s="348">
        <v>115</v>
      </c>
      <c r="G4191" s="348">
        <v>180</v>
      </c>
      <c r="H4191" s="348">
        <v>20700</v>
      </c>
      <c r="I4191" s="355">
        <v>7.2108099446474547E-2</v>
      </c>
      <c r="J4191" s="355">
        <v>4.006005524804141E-4</v>
      </c>
      <c r="K4191" s="355">
        <v>0</v>
      </c>
      <c r="M4191" s="364"/>
      <c r="N4191" s="364"/>
    </row>
    <row r="4192" spans="2:14" s="358" customFormat="1" x14ac:dyDescent="0.2">
      <c r="B4192" s="305">
        <v>41450.385416666664</v>
      </c>
      <c r="C4192" s="117" t="s">
        <v>789</v>
      </c>
      <c r="D4192" s="117" t="s">
        <v>542</v>
      </c>
      <c r="E4192" s="116"/>
      <c r="F4192" s="348">
        <v>129</v>
      </c>
      <c r="G4192" s="348">
        <v>330</v>
      </c>
      <c r="H4192" s="348">
        <v>42570</v>
      </c>
      <c r="I4192" s="355">
        <v>0.14829187407905417</v>
      </c>
      <c r="J4192" s="355">
        <v>4.493693153910732E-4</v>
      </c>
      <c r="K4192" s="355">
        <v>0</v>
      </c>
      <c r="M4192" s="364"/>
      <c r="N4192" s="364"/>
    </row>
    <row r="4193" spans="2:14" s="358" customFormat="1" x14ac:dyDescent="0.2">
      <c r="B4193" s="305">
        <v>41451.378472222219</v>
      </c>
      <c r="C4193" s="117" t="s">
        <v>731</v>
      </c>
      <c r="D4193" s="117" t="s">
        <v>542</v>
      </c>
      <c r="E4193" s="116"/>
      <c r="F4193" s="348">
        <v>59</v>
      </c>
      <c r="G4193" s="348">
        <v>145</v>
      </c>
      <c r="H4193" s="348">
        <v>8555</v>
      </c>
      <c r="I4193" s="355">
        <v>2.9801197621477763E-2</v>
      </c>
      <c r="J4193" s="355">
        <v>2.0552550083777769E-4</v>
      </c>
      <c r="K4193" s="355">
        <v>0</v>
      </c>
      <c r="M4193" s="364"/>
      <c r="N4193" s="364"/>
    </row>
    <row r="4194" spans="2:14" s="358" customFormat="1" x14ac:dyDescent="0.2">
      <c r="B4194" s="305">
        <v>41451.354166666664</v>
      </c>
      <c r="C4194" s="117" t="s">
        <v>578</v>
      </c>
      <c r="D4194" s="117" t="s">
        <v>542</v>
      </c>
      <c r="E4194" s="116"/>
      <c r="F4194" s="348">
        <v>29</v>
      </c>
      <c r="G4194" s="348">
        <v>160</v>
      </c>
      <c r="H4194" s="348">
        <v>4640</v>
      </c>
      <c r="I4194" s="355">
        <v>1.6163361421818449E-2</v>
      </c>
      <c r="J4194" s="355">
        <v>1.010210088863653E-4</v>
      </c>
      <c r="K4194" s="355">
        <v>0</v>
      </c>
      <c r="M4194" s="364"/>
      <c r="N4194" s="364"/>
    </row>
    <row r="4195" spans="2:14" s="358" customFormat="1" x14ac:dyDescent="0.2">
      <c r="B4195" s="305">
        <v>41451.402777777781</v>
      </c>
      <c r="C4195" s="117" t="s">
        <v>837</v>
      </c>
      <c r="D4195" s="117" t="s">
        <v>542</v>
      </c>
      <c r="E4195" s="116"/>
      <c r="F4195" s="348">
        <v>70</v>
      </c>
      <c r="G4195" s="348">
        <v>245</v>
      </c>
      <c r="H4195" s="348">
        <v>17150</v>
      </c>
      <c r="I4195" s="355">
        <v>5.9741734565557411E-2</v>
      </c>
      <c r="J4195" s="355">
        <v>2.4384381455329554E-4</v>
      </c>
      <c r="K4195" s="355">
        <v>0</v>
      </c>
      <c r="M4195" s="364"/>
      <c r="N4195" s="364"/>
    </row>
    <row r="4196" spans="2:14" s="358" customFormat="1" x14ac:dyDescent="0.2">
      <c r="B4196" s="305">
        <v>41451.375</v>
      </c>
      <c r="C4196" s="117" t="s">
        <v>743</v>
      </c>
      <c r="D4196" s="117" t="s">
        <v>554</v>
      </c>
      <c r="E4196" s="116"/>
      <c r="F4196" s="348">
        <v>132</v>
      </c>
      <c r="G4196" s="348">
        <v>140</v>
      </c>
      <c r="H4196" s="348">
        <v>18480</v>
      </c>
      <c r="I4196" s="355">
        <v>0.16081241597159676</v>
      </c>
      <c r="J4196" s="355">
        <v>1.148660114082834E-3</v>
      </c>
      <c r="K4196" s="355">
        <v>0</v>
      </c>
      <c r="M4196" s="364"/>
      <c r="N4196" s="364"/>
    </row>
    <row r="4197" spans="2:14" s="358" customFormat="1" x14ac:dyDescent="0.2">
      <c r="B4197" s="305">
        <v>41440.244212962964</v>
      </c>
      <c r="C4197" s="117" t="s">
        <v>846</v>
      </c>
      <c r="D4197" s="117" t="s">
        <v>542</v>
      </c>
      <c r="E4197" s="116"/>
      <c r="F4197" s="348">
        <v>1</v>
      </c>
      <c r="G4197" s="348">
        <v>735</v>
      </c>
      <c r="H4197" s="348">
        <v>735</v>
      </c>
      <c r="I4197" s="355">
        <v>2.5603600528096033E-3</v>
      </c>
      <c r="J4197" s="355">
        <v>3.4834830650470794E-6</v>
      </c>
      <c r="K4197" s="355">
        <v>0</v>
      </c>
      <c r="M4197" s="364"/>
      <c r="N4197" s="364"/>
    </row>
    <row r="4198" spans="2:14" s="358" customFormat="1" x14ac:dyDescent="0.2">
      <c r="B4198" s="305">
        <v>41456.385416666664</v>
      </c>
      <c r="C4198" s="117" t="s">
        <v>702</v>
      </c>
      <c r="D4198" s="117" t="s">
        <v>554</v>
      </c>
      <c r="E4198" s="116"/>
      <c r="F4198" s="348">
        <v>2</v>
      </c>
      <c r="G4198" s="348">
        <v>190</v>
      </c>
      <c r="H4198" s="348">
        <v>380</v>
      </c>
      <c r="I4198" s="355">
        <v>3.3067488132687648E-3</v>
      </c>
      <c r="J4198" s="355">
        <v>1.7403941122467181E-5</v>
      </c>
      <c r="K4198" s="355">
        <v>0</v>
      </c>
      <c r="M4198" s="364"/>
      <c r="N4198" s="364"/>
    </row>
    <row r="4199" spans="2:14" s="358" customFormat="1" x14ac:dyDescent="0.2">
      <c r="B4199" s="305">
        <v>41455.541666666664</v>
      </c>
      <c r="C4199" s="117" t="s">
        <v>629</v>
      </c>
      <c r="D4199" s="117" t="s">
        <v>551</v>
      </c>
      <c r="E4199" s="116"/>
      <c r="F4199" s="348">
        <v>11</v>
      </c>
      <c r="G4199" s="348">
        <v>85</v>
      </c>
      <c r="H4199" s="348">
        <v>935</v>
      </c>
      <c r="I4199" s="355">
        <v>3.6206138779872484E-3</v>
      </c>
      <c r="J4199" s="355">
        <v>4.2595457388085273E-5</v>
      </c>
      <c r="K4199" s="355">
        <v>0</v>
      </c>
      <c r="M4199" s="364"/>
      <c r="N4199" s="364"/>
    </row>
    <row r="4200" spans="2:14" s="358" customFormat="1" x14ac:dyDescent="0.2">
      <c r="B4200" s="305">
        <v>41456.413194444445</v>
      </c>
      <c r="C4200" s="117" t="s">
        <v>782</v>
      </c>
      <c r="D4200" s="117" t="s">
        <v>554</v>
      </c>
      <c r="E4200" s="116"/>
      <c r="F4200" s="348">
        <v>46</v>
      </c>
      <c r="G4200" s="348">
        <v>195</v>
      </c>
      <c r="H4200" s="348">
        <v>8970</v>
      </c>
      <c r="I4200" s="355">
        <v>7.805667593426531E-2</v>
      </c>
      <c r="J4200" s="355">
        <v>4.0029064581674522E-4</v>
      </c>
      <c r="K4200" s="355">
        <v>0</v>
      </c>
      <c r="M4200" s="364"/>
      <c r="N4200" s="364"/>
    </row>
    <row r="4201" spans="2:14" s="358" customFormat="1" x14ac:dyDescent="0.2">
      <c r="B4201" s="305">
        <v>41456.347222222219</v>
      </c>
      <c r="C4201" s="117" t="s">
        <v>707</v>
      </c>
      <c r="D4201" s="117" t="s">
        <v>554</v>
      </c>
      <c r="E4201" s="116"/>
      <c r="F4201" s="348">
        <v>20</v>
      </c>
      <c r="G4201" s="348">
        <v>116.5</v>
      </c>
      <c r="H4201" s="348">
        <v>2330</v>
      </c>
      <c r="I4201" s="355">
        <v>2.0275591407674268E-2</v>
      </c>
      <c r="J4201" s="355">
        <v>1.7403941122467182E-4</v>
      </c>
      <c r="K4201" s="355">
        <v>0</v>
      </c>
      <c r="M4201" s="364"/>
      <c r="N4201" s="364"/>
    </row>
    <row r="4202" spans="2:14" s="358" customFormat="1" x14ac:dyDescent="0.2">
      <c r="B4202" s="305">
        <v>41456.388888888891</v>
      </c>
      <c r="C4202" s="117" t="s">
        <v>748</v>
      </c>
      <c r="D4202" s="117" t="s">
        <v>551</v>
      </c>
      <c r="E4202" s="116"/>
      <c r="F4202" s="348">
        <v>51</v>
      </c>
      <c r="G4202" s="348">
        <v>269.60784313725492</v>
      </c>
      <c r="H4202" s="348">
        <v>13750</v>
      </c>
      <c r="I4202" s="355">
        <v>5.3244321735106598E-2</v>
      </c>
      <c r="J4202" s="355">
        <v>1.9748802970839536E-4</v>
      </c>
      <c r="K4202" s="355">
        <v>0</v>
      </c>
      <c r="M4202" s="364"/>
      <c r="N4202" s="364"/>
    </row>
    <row r="4203" spans="2:14" s="358" customFormat="1" x14ac:dyDescent="0.2">
      <c r="B4203" s="305">
        <v>41456.423611111109</v>
      </c>
      <c r="C4203" s="117" t="s">
        <v>703</v>
      </c>
      <c r="D4203" s="117" t="s">
        <v>551</v>
      </c>
      <c r="E4203" s="116"/>
      <c r="F4203" s="348">
        <v>17</v>
      </c>
      <c r="G4203" s="348">
        <v>180</v>
      </c>
      <c r="H4203" s="348">
        <v>3060</v>
      </c>
      <c r="I4203" s="355">
        <v>1.1849281782503723E-2</v>
      </c>
      <c r="J4203" s="355">
        <v>6.5829343236131787E-5</v>
      </c>
      <c r="K4203" s="355">
        <v>0</v>
      </c>
      <c r="M4203" s="364"/>
      <c r="N4203" s="364"/>
    </row>
    <row r="4204" spans="2:14" s="358" customFormat="1" x14ac:dyDescent="0.2">
      <c r="B4204" s="305">
        <v>41456.354166666664</v>
      </c>
      <c r="C4204" s="117" t="s">
        <v>625</v>
      </c>
      <c r="D4204" s="117" t="s">
        <v>551</v>
      </c>
      <c r="E4204" s="116"/>
      <c r="F4204" s="348">
        <v>47</v>
      </c>
      <c r="G4204" s="348">
        <v>367</v>
      </c>
      <c r="H4204" s="348">
        <v>17249</v>
      </c>
      <c r="I4204" s="355">
        <v>6.6793549498825724E-2</v>
      </c>
      <c r="J4204" s="355">
        <v>1.8199877247636437E-4</v>
      </c>
      <c r="K4204" s="355">
        <v>0</v>
      </c>
      <c r="M4204" s="364"/>
      <c r="N4204" s="364"/>
    </row>
    <row r="4205" spans="2:14" s="358" customFormat="1" x14ac:dyDescent="0.2">
      <c r="B4205" s="305">
        <v>41456.375</v>
      </c>
      <c r="C4205" s="117" t="s">
        <v>602</v>
      </c>
      <c r="D4205" s="117" t="s">
        <v>542</v>
      </c>
      <c r="E4205" s="116"/>
      <c r="F4205" s="348">
        <v>91</v>
      </c>
      <c r="G4205" s="348">
        <v>220</v>
      </c>
      <c r="H4205" s="348">
        <v>20020</v>
      </c>
      <c r="I4205" s="355">
        <v>6.9739330962242524E-2</v>
      </c>
      <c r="J4205" s="355">
        <v>3.169969589192842E-4</v>
      </c>
      <c r="K4205" s="355">
        <v>0</v>
      </c>
      <c r="M4205" s="364"/>
      <c r="N4205" s="364"/>
    </row>
    <row r="4206" spans="2:14" s="358" customFormat="1" x14ac:dyDescent="0.2">
      <c r="B4206" s="305">
        <v>41452.5625</v>
      </c>
      <c r="C4206" s="117" t="s">
        <v>674</v>
      </c>
      <c r="D4206" s="117" t="s">
        <v>551</v>
      </c>
      <c r="E4206" s="116"/>
      <c r="F4206" s="348">
        <v>4</v>
      </c>
      <c r="G4206" s="348">
        <v>60</v>
      </c>
      <c r="H4206" s="348">
        <v>240</v>
      </c>
      <c r="I4206" s="355">
        <v>9.2935543392186056E-4</v>
      </c>
      <c r="J4206" s="355">
        <v>1.5489257232031008E-5</v>
      </c>
      <c r="K4206" s="355">
        <v>0</v>
      </c>
      <c r="M4206" s="364"/>
      <c r="N4206" s="364"/>
    </row>
    <row r="4207" spans="2:14" s="358" customFormat="1" x14ac:dyDescent="0.2">
      <c r="B4207" s="305">
        <v>41452.5</v>
      </c>
      <c r="C4207" s="117" t="s">
        <v>674</v>
      </c>
      <c r="D4207" s="117" t="s">
        <v>551</v>
      </c>
      <c r="E4207" s="116"/>
      <c r="F4207" s="348">
        <v>2</v>
      </c>
      <c r="G4207" s="348">
        <v>70</v>
      </c>
      <c r="H4207" s="348">
        <v>140</v>
      </c>
      <c r="I4207" s="355">
        <v>5.4212400312108537E-4</v>
      </c>
      <c r="J4207" s="355">
        <v>7.7446286160155041E-6</v>
      </c>
      <c r="K4207" s="355">
        <v>0</v>
      </c>
      <c r="M4207" s="364"/>
      <c r="N4207" s="364"/>
    </row>
    <row r="4208" spans="2:14" s="358" customFormat="1" x14ac:dyDescent="0.2">
      <c r="B4208" s="305">
        <v>41452.392361111109</v>
      </c>
      <c r="C4208" s="117" t="s">
        <v>674</v>
      </c>
      <c r="D4208" s="117" t="s">
        <v>551</v>
      </c>
      <c r="E4208" s="116"/>
      <c r="F4208" s="348">
        <v>2</v>
      </c>
      <c r="G4208" s="348">
        <v>125</v>
      </c>
      <c r="H4208" s="348">
        <v>250</v>
      </c>
      <c r="I4208" s="355">
        <v>9.6807857700193813E-4</v>
      </c>
      <c r="J4208" s="355">
        <v>7.7446286160155041E-6</v>
      </c>
      <c r="K4208" s="355">
        <v>0</v>
      </c>
      <c r="M4208" s="364"/>
      <c r="N4208" s="364"/>
    </row>
    <row r="4209" spans="2:14" s="358" customFormat="1" x14ac:dyDescent="0.2">
      <c r="B4209" s="305">
        <v>41453.375</v>
      </c>
      <c r="C4209" s="117" t="s">
        <v>674</v>
      </c>
      <c r="D4209" s="117" t="s">
        <v>551</v>
      </c>
      <c r="E4209" s="116"/>
      <c r="F4209" s="348">
        <v>2</v>
      </c>
      <c r="G4209" s="348">
        <v>120</v>
      </c>
      <c r="H4209" s="348">
        <v>240</v>
      </c>
      <c r="I4209" s="355">
        <v>9.2935543392186056E-4</v>
      </c>
      <c r="J4209" s="355">
        <v>7.7446286160155041E-6</v>
      </c>
      <c r="K4209" s="355">
        <v>0</v>
      </c>
      <c r="M4209" s="364"/>
      <c r="N4209" s="364"/>
    </row>
    <row r="4210" spans="2:14" s="358" customFormat="1" x14ac:dyDescent="0.2">
      <c r="B4210" s="305">
        <v>41453.399305555555</v>
      </c>
      <c r="C4210" s="117" t="s">
        <v>674</v>
      </c>
      <c r="D4210" s="117" t="s">
        <v>551</v>
      </c>
      <c r="E4210" s="116"/>
      <c r="F4210" s="348">
        <v>1</v>
      </c>
      <c r="G4210" s="348">
        <v>35</v>
      </c>
      <c r="H4210" s="348">
        <v>35</v>
      </c>
      <c r="I4210" s="355">
        <v>1.3553100078027134E-4</v>
      </c>
      <c r="J4210" s="355">
        <v>3.872314308007752E-6</v>
      </c>
      <c r="K4210" s="355">
        <v>0</v>
      </c>
      <c r="M4210" s="364"/>
      <c r="N4210" s="364"/>
    </row>
    <row r="4211" spans="2:14" s="358" customFormat="1" x14ac:dyDescent="0.2">
      <c r="B4211" s="305">
        <v>41453.461805555555</v>
      </c>
      <c r="C4211" s="117" t="s">
        <v>674</v>
      </c>
      <c r="D4211" s="117" t="s">
        <v>551</v>
      </c>
      <c r="E4211" s="116"/>
      <c r="F4211" s="348">
        <v>1</v>
      </c>
      <c r="G4211" s="348">
        <v>30</v>
      </c>
      <c r="H4211" s="348">
        <v>30</v>
      </c>
      <c r="I4211" s="355">
        <v>1.1616942924023257E-4</v>
      </c>
      <c r="J4211" s="355">
        <v>3.872314308007752E-6</v>
      </c>
      <c r="K4211" s="355">
        <v>0</v>
      </c>
      <c r="M4211" s="364"/>
      <c r="N4211" s="364"/>
    </row>
    <row r="4212" spans="2:14" s="358" customFormat="1" x14ac:dyDescent="0.2">
      <c r="B4212" s="305">
        <v>41450.408333333333</v>
      </c>
      <c r="C4212" s="117" t="s">
        <v>738</v>
      </c>
      <c r="D4212" s="117" t="s">
        <v>542</v>
      </c>
      <c r="E4212" s="116"/>
      <c r="F4212" s="348">
        <v>337</v>
      </c>
      <c r="G4212" s="348">
        <v>202</v>
      </c>
      <c r="H4212" s="348">
        <v>68074</v>
      </c>
      <c r="I4212" s="355">
        <v>0.23713462617001488</v>
      </c>
      <c r="J4212" s="355">
        <v>1.1739337929208657E-3</v>
      </c>
      <c r="K4212" s="355">
        <v>0</v>
      </c>
      <c r="M4212" s="364"/>
      <c r="N4212" s="364"/>
    </row>
    <row r="4213" spans="2:14" s="358" customFormat="1" x14ac:dyDescent="0.2">
      <c r="B4213" s="305">
        <v>41455.384027777778</v>
      </c>
      <c r="C4213" s="117" t="s">
        <v>569</v>
      </c>
      <c r="D4213" s="117" t="s">
        <v>551</v>
      </c>
      <c r="E4213" s="116"/>
      <c r="F4213" s="348">
        <v>1</v>
      </c>
      <c r="G4213" s="348">
        <v>214</v>
      </c>
      <c r="H4213" s="348">
        <v>214</v>
      </c>
      <c r="I4213" s="355">
        <v>8.2867526191365902E-4</v>
      </c>
      <c r="J4213" s="355">
        <v>3.872314308007752E-6</v>
      </c>
      <c r="K4213" s="355">
        <v>0</v>
      </c>
      <c r="M4213" s="364"/>
      <c r="N4213" s="364"/>
    </row>
    <row r="4214" spans="2:14" s="358" customFormat="1" x14ac:dyDescent="0.2">
      <c r="B4214" s="305">
        <v>41450.402777777781</v>
      </c>
      <c r="C4214" s="117" t="s">
        <v>822</v>
      </c>
      <c r="D4214" s="117" t="s">
        <v>542</v>
      </c>
      <c r="E4214" s="116"/>
      <c r="F4214" s="348">
        <v>108</v>
      </c>
      <c r="G4214" s="348">
        <v>295</v>
      </c>
      <c r="H4214" s="348">
        <v>31860</v>
      </c>
      <c r="I4214" s="355">
        <v>0.11098377045239995</v>
      </c>
      <c r="J4214" s="355">
        <v>3.7621617102508457E-4</v>
      </c>
      <c r="K4214" s="355">
        <v>0</v>
      </c>
      <c r="M4214" s="364"/>
      <c r="N4214" s="364"/>
    </row>
    <row r="4215" spans="2:14" s="358" customFormat="1" x14ac:dyDescent="0.2">
      <c r="B4215" s="305">
        <v>41450.361111111109</v>
      </c>
      <c r="C4215" s="117" t="s">
        <v>609</v>
      </c>
      <c r="D4215" s="117" t="s">
        <v>554</v>
      </c>
      <c r="E4215" s="116"/>
      <c r="F4215" s="348">
        <v>115</v>
      </c>
      <c r="G4215" s="348">
        <v>425</v>
      </c>
      <c r="H4215" s="348">
        <v>48875</v>
      </c>
      <c r="I4215" s="355">
        <v>0.42530881118029179</v>
      </c>
      <c r="J4215" s="355">
        <v>1.0007266145418631E-3</v>
      </c>
      <c r="K4215" s="355">
        <v>0</v>
      </c>
      <c r="M4215" s="364"/>
      <c r="N4215" s="364"/>
    </row>
    <row r="4216" spans="2:14" s="358" customFormat="1" x14ac:dyDescent="0.2">
      <c r="B4216" s="305">
        <v>41457.38958333333</v>
      </c>
      <c r="C4216" s="117" t="s">
        <v>758</v>
      </c>
      <c r="D4216" s="117" t="s">
        <v>554</v>
      </c>
      <c r="E4216" s="116"/>
      <c r="F4216" s="348">
        <v>563</v>
      </c>
      <c r="G4216" s="348">
        <v>274</v>
      </c>
      <c r="H4216" s="348">
        <v>154262</v>
      </c>
      <c r="I4216" s="355">
        <v>1.3423833827170162</v>
      </c>
      <c r="J4216" s="355">
        <v>4.8992094259745116E-3</v>
      </c>
      <c r="K4216" s="355">
        <v>0</v>
      </c>
      <c r="M4216" s="364"/>
      <c r="N4216" s="364"/>
    </row>
    <row r="4217" spans="2:14" s="358" customFormat="1" x14ac:dyDescent="0.2">
      <c r="B4217" s="305">
        <v>41457.399305555555</v>
      </c>
      <c r="C4217" s="117" t="s">
        <v>633</v>
      </c>
      <c r="D4217" s="117" t="s">
        <v>554</v>
      </c>
      <c r="E4217" s="116"/>
      <c r="F4217" s="348">
        <v>1041</v>
      </c>
      <c r="G4217" s="348">
        <v>360</v>
      </c>
      <c r="H4217" s="348">
        <v>374760</v>
      </c>
      <c r="I4217" s="355">
        <v>3.2611504875279005</v>
      </c>
      <c r="J4217" s="355">
        <v>9.058751354244169E-3</v>
      </c>
      <c r="K4217" s="355">
        <v>0</v>
      </c>
      <c r="M4217" s="364"/>
      <c r="N4217" s="364"/>
    </row>
    <row r="4218" spans="2:14" s="358" customFormat="1" x14ac:dyDescent="0.2">
      <c r="B4218" s="305">
        <v>41457.486111111109</v>
      </c>
      <c r="C4218" s="117" t="s">
        <v>785</v>
      </c>
      <c r="D4218" s="117" t="s">
        <v>542</v>
      </c>
      <c r="E4218" s="116"/>
      <c r="F4218" s="348">
        <v>118</v>
      </c>
      <c r="G4218" s="348">
        <v>215</v>
      </c>
      <c r="H4218" s="348">
        <v>25370</v>
      </c>
      <c r="I4218" s="355">
        <v>8.8375965360244405E-2</v>
      </c>
      <c r="J4218" s="355">
        <v>4.1105100167555537E-4</v>
      </c>
      <c r="K4218" s="355">
        <v>0</v>
      </c>
      <c r="M4218" s="364"/>
      <c r="N4218" s="364"/>
    </row>
    <row r="4219" spans="2:14" s="358" customFormat="1" x14ac:dyDescent="0.2">
      <c r="B4219" s="305">
        <v>41458.336805555555</v>
      </c>
      <c r="C4219" s="117" t="s">
        <v>820</v>
      </c>
      <c r="D4219" s="117" t="s">
        <v>554</v>
      </c>
      <c r="E4219" s="116"/>
      <c r="F4219" s="348">
        <v>301</v>
      </c>
      <c r="G4219" s="348">
        <v>462</v>
      </c>
      <c r="H4219" s="348">
        <v>139062</v>
      </c>
      <c r="I4219" s="355">
        <v>1.2101134301862657</v>
      </c>
      <c r="J4219" s="355">
        <v>2.6192931389313109E-3</v>
      </c>
      <c r="K4219" s="355">
        <v>0</v>
      </c>
      <c r="M4219" s="364"/>
      <c r="N4219" s="364"/>
    </row>
    <row r="4220" spans="2:14" s="358" customFormat="1" x14ac:dyDescent="0.2">
      <c r="B4220" s="305">
        <v>41458.409722222219</v>
      </c>
      <c r="C4220" s="117" t="s">
        <v>656</v>
      </c>
      <c r="D4220" s="117" t="s">
        <v>554</v>
      </c>
      <c r="E4220" s="116"/>
      <c r="F4220" s="348">
        <v>10</v>
      </c>
      <c r="G4220" s="348">
        <v>280</v>
      </c>
      <c r="H4220" s="348">
        <v>2800</v>
      </c>
      <c r="I4220" s="355">
        <v>2.4365517571454057E-2</v>
      </c>
      <c r="J4220" s="355">
        <v>8.701970561233591E-5</v>
      </c>
      <c r="K4220" s="355">
        <v>0</v>
      </c>
      <c r="M4220" s="364"/>
      <c r="N4220" s="364"/>
    </row>
    <row r="4221" spans="2:14" s="358" customFormat="1" x14ac:dyDescent="0.2">
      <c r="B4221" s="305">
        <v>41458.402777777781</v>
      </c>
      <c r="C4221" s="117" t="s">
        <v>629</v>
      </c>
      <c r="D4221" s="117" t="s">
        <v>551</v>
      </c>
      <c r="E4221" s="116"/>
      <c r="F4221" s="348">
        <v>26</v>
      </c>
      <c r="G4221" s="348">
        <v>130</v>
      </c>
      <c r="H4221" s="348">
        <v>3380</v>
      </c>
      <c r="I4221" s="355">
        <v>1.3088422361066204E-2</v>
      </c>
      <c r="J4221" s="355">
        <v>1.0068017200820156E-4</v>
      </c>
      <c r="K4221" s="355">
        <v>0</v>
      </c>
      <c r="M4221" s="364"/>
      <c r="N4221" s="364"/>
    </row>
    <row r="4222" spans="2:14" s="358" customFormat="1" x14ac:dyDescent="0.2">
      <c r="B4222" s="305">
        <v>41458.413888888892</v>
      </c>
      <c r="C4222" s="117" t="s">
        <v>681</v>
      </c>
      <c r="D4222" s="117" t="s">
        <v>554</v>
      </c>
      <c r="E4222" s="116"/>
      <c r="F4222" s="348">
        <v>2</v>
      </c>
      <c r="G4222" s="348">
        <v>74</v>
      </c>
      <c r="H4222" s="348">
        <v>148</v>
      </c>
      <c r="I4222" s="355">
        <v>1.2878916430625715E-3</v>
      </c>
      <c r="J4222" s="355">
        <v>1.7403941122467181E-5</v>
      </c>
      <c r="K4222" s="355">
        <v>0</v>
      </c>
      <c r="M4222" s="364"/>
      <c r="N4222" s="364"/>
    </row>
    <row r="4223" spans="2:14" s="358" customFormat="1" x14ac:dyDescent="0.2">
      <c r="B4223" s="305">
        <v>41457.385416666664</v>
      </c>
      <c r="C4223" s="117" t="s">
        <v>697</v>
      </c>
      <c r="D4223" s="117" t="s">
        <v>551</v>
      </c>
      <c r="E4223" s="116"/>
      <c r="F4223" s="348">
        <v>3</v>
      </c>
      <c r="G4223" s="348">
        <v>270</v>
      </c>
      <c r="H4223" s="348">
        <v>810</v>
      </c>
      <c r="I4223" s="355">
        <v>3.1365745894862793E-3</v>
      </c>
      <c r="J4223" s="355">
        <v>1.1616942924023257E-5</v>
      </c>
      <c r="K4223" s="355">
        <v>0</v>
      </c>
      <c r="M4223" s="364"/>
      <c r="N4223" s="364"/>
    </row>
    <row r="4224" spans="2:14" s="358" customFormat="1" x14ac:dyDescent="0.2">
      <c r="B4224" s="305">
        <v>41459.392361111109</v>
      </c>
      <c r="C4224" s="117" t="s">
        <v>701</v>
      </c>
      <c r="D4224" s="117" t="s">
        <v>551</v>
      </c>
      <c r="E4224" s="116"/>
      <c r="F4224" s="348">
        <v>36</v>
      </c>
      <c r="G4224" s="348">
        <v>151</v>
      </c>
      <c r="H4224" s="348">
        <v>5436</v>
      </c>
      <c r="I4224" s="355">
        <v>2.1049900578330141E-2</v>
      </c>
      <c r="J4224" s="355">
        <v>1.3940331508827908E-4</v>
      </c>
      <c r="K4224" s="355">
        <v>0</v>
      </c>
      <c r="M4224" s="364"/>
      <c r="N4224" s="364"/>
    </row>
    <row r="4225" spans="2:14" s="358" customFormat="1" x14ac:dyDescent="0.2">
      <c r="B4225" s="305">
        <v>41457.395833333336</v>
      </c>
      <c r="C4225" s="117" t="s">
        <v>752</v>
      </c>
      <c r="D4225" s="117" t="s">
        <v>554</v>
      </c>
      <c r="E4225" s="116"/>
      <c r="F4225" s="348">
        <v>537</v>
      </c>
      <c r="G4225" s="348">
        <v>105</v>
      </c>
      <c r="H4225" s="348">
        <v>56385</v>
      </c>
      <c r="I4225" s="355">
        <v>0.49066061009515605</v>
      </c>
      <c r="J4225" s="355">
        <v>4.6729581913824382E-3</v>
      </c>
      <c r="K4225" s="355">
        <v>0</v>
      </c>
      <c r="M4225" s="364"/>
      <c r="N4225" s="364"/>
    </row>
    <row r="4226" spans="2:14" s="358" customFormat="1" x14ac:dyDescent="0.2">
      <c r="B4226" s="305">
        <v>41458.377083333333</v>
      </c>
      <c r="C4226" s="117" t="s">
        <v>598</v>
      </c>
      <c r="D4226" s="117" t="s">
        <v>551</v>
      </c>
      <c r="E4226" s="116"/>
      <c r="F4226" s="348">
        <v>1</v>
      </c>
      <c r="G4226" s="348">
        <v>235</v>
      </c>
      <c r="H4226" s="348">
        <v>235</v>
      </c>
      <c r="I4226" s="355">
        <v>9.0999386238182177E-4</v>
      </c>
      <c r="J4226" s="355">
        <v>3.872314308007752E-6</v>
      </c>
      <c r="K4226" s="355">
        <v>0</v>
      </c>
      <c r="M4226" s="364"/>
      <c r="N4226" s="364"/>
    </row>
    <row r="4227" spans="2:14" s="358" customFormat="1" x14ac:dyDescent="0.2">
      <c r="B4227" s="305">
        <v>41459.388888888891</v>
      </c>
      <c r="C4227" s="117" t="s">
        <v>748</v>
      </c>
      <c r="D4227" s="117" t="s">
        <v>551</v>
      </c>
      <c r="E4227" s="116"/>
      <c r="F4227" s="348">
        <v>1</v>
      </c>
      <c r="G4227" s="348">
        <v>320</v>
      </c>
      <c r="H4227" s="348">
        <v>320</v>
      </c>
      <c r="I4227" s="355">
        <v>1.2391405785624808E-3</v>
      </c>
      <c r="J4227" s="355">
        <v>3.872314308007752E-6</v>
      </c>
      <c r="K4227" s="355">
        <v>0</v>
      </c>
      <c r="M4227" s="364"/>
      <c r="N4227" s="364"/>
    </row>
    <row r="4228" spans="2:14" s="358" customFormat="1" x14ac:dyDescent="0.2">
      <c r="B4228" s="305">
        <v>41456.472222222219</v>
      </c>
      <c r="C4228" s="117" t="s">
        <v>726</v>
      </c>
      <c r="D4228" s="117" t="s">
        <v>554</v>
      </c>
      <c r="E4228" s="116"/>
      <c r="F4228" s="348">
        <v>22</v>
      </c>
      <c r="G4228" s="348">
        <v>65</v>
      </c>
      <c r="H4228" s="348">
        <v>1430</v>
      </c>
      <c r="I4228" s="355">
        <v>1.2443817902564035E-2</v>
      </c>
      <c r="J4228" s="355">
        <v>1.91443352347139E-4</v>
      </c>
      <c r="K4228" s="355">
        <v>0</v>
      </c>
      <c r="M4228" s="364"/>
      <c r="N4228" s="364"/>
    </row>
    <row r="4229" spans="2:14" s="358" customFormat="1" x14ac:dyDescent="0.2">
      <c r="B4229" s="305">
        <v>41456.552083333336</v>
      </c>
      <c r="C4229" s="117" t="s">
        <v>726</v>
      </c>
      <c r="D4229" s="117" t="s">
        <v>554</v>
      </c>
      <c r="E4229" s="116"/>
      <c r="F4229" s="348">
        <v>44</v>
      </c>
      <c r="G4229" s="348">
        <v>145</v>
      </c>
      <c r="H4229" s="348">
        <v>6380</v>
      </c>
      <c r="I4229" s="355">
        <v>5.5518572180670314E-2</v>
      </c>
      <c r="J4229" s="355">
        <v>3.8288670469427801E-4</v>
      </c>
      <c r="K4229" s="355">
        <v>0</v>
      </c>
      <c r="M4229" s="364"/>
      <c r="N4229" s="364"/>
    </row>
    <row r="4230" spans="2:14" s="358" customFormat="1" x14ac:dyDescent="0.2">
      <c r="B4230" s="305">
        <v>41457.418749999997</v>
      </c>
      <c r="C4230" s="117" t="s">
        <v>726</v>
      </c>
      <c r="D4230" s="117" t="s">
        <v>554</v>
      </c>
      <c r="E4230" s="116"/>
      <c r="F4230" s="348">
        <v>177</v>
      </c>
      <c r="G4230" s="348">
        <v>322</v>
      </c>
      <c r="H4230" s="348">
        <v>56994</v>
      </c>
      <c r="I4230" s="355">
        <v>0.4959601101669473</v>
      </c>
      <c r="J4230" s="355">
        <v>1.5402487893383457E-3</v>
      </c>
      <c r="K4230" s="355">
        <v>0</v>
      </c>
      <c r="M4230" s="364"/>
      <c r="N4230" s="364"/>
    </row>
    <row r="4231" spans="2:14" s="358" customFormat="1" x14ac:dyDescent="0.2">
      <c r="B4231" s="305">
        <v>41457.375</v>
      </c>
      <c r="C4231" s="117" t="s">
        <v>672</v>
      </c>
      <c r="D4231" s="117" t="s">
        <v>551</v>
      </c>
      <c r="E4231" s="116"/>
      <c r="F4231" s="348">
        <v>2</v>
      </c>
      <c r="G4231" s="348">
        <v>240</v>
      </c>
      <c r="H4231" s="348">
        <v>480</v>
      </c>
      <c r="I4231" s="355">
        <v>1.8587108678437211E-3</v>
      </c>
      <c r="J4231" s="355">
        <v>7.7446286160155041E-6</v>
      </c>
      <c r="K4231" s="355">
        <v>0</v>
      </c>
      <c r="M4231" s="364"/>
      <c r="N4231" s="364"/>
    </row>
    <row r="4232" spans="2:14" s="358" customFormat="1" x14ac:dyDescent="0.2">
      <c r="B4232" s="305">
        <v>41459.381944444445</v>
      </c>
      <c r="C4232" s="117" t="s">
        <v>672</v>
      </c>
      <c r="D4232" s="117" t="s">
        <v>551</v>
      </c>
      <c r="E4232" s="116"/>
      <c r="F4232" s="348">
        <v>50</v>
      </c>
      <c r="G4232" s="348">
        <v>380</v>
      </c>
      <c r="H4232" s="348">
        <v>19000</v>
      </c>
      <c r="I4232" s="355">
        <v>7.3573971852147299E-2</v>
      </c>
      <c r="J4232" s="355">
        <v>1.9361571540038762E-4</v>
      </c>
      <c r="K4232" s="355">
        <v>0</v>
      </c>
      <c r="M4232" s="364"/>
      <c r="N4232" s="364"/>
    </row>
    <row r="4233" spans="2:14" s="358" customFormat="1" x14ac:dyDescent="0.2">
      <c r="B4233" s="305">
        <v>41458.375</v>
      </c>
      <c r="C4233" s="117" t="s">
        <v>703</v>
      </c>
      <c r="D4233" s="117" t="s">
        <v>551</v>
      </c>
      <c r="E4233" s="116"/>
      <c r="F4233" s="348">
        <v>54</v>
      </c>
      <c r="G4233" s="348">
        <v>315</v>
      </c>
      <c r="H4233" s="348">
        <v>17010</v>
      </c>
      <c r="I4233" s="355">
        <v>6.5868066379211873E-2</v>
      </c>
      <c r="J4233" s="355">
        <v>2.0910497263241864E-4</v>
      </c>
      <c r="K4233" s="355">
        <v>0</v>
      </c>
      <c r="M4233" s="364"/>
      <c r="N4233" s="364"/>
    </row>
    <row r="4234" spans="2:14" s="358" customFormat="1" x14ac:dyDescent="0.2">
      <c r="B4234" s="305">
        <v>41459.368055555555</v>
      </c>
      <c r="C4234" s="117" t="s">
        <v>634</v>
      </c>
      <c r="D4234" s="117" t="s">
        <v>542</v>
      </c>
      <c r="E4234" s="116"/>
      <c r="F4234" s="348">
        <v>48</v>
      </c>
      <c r="G4234" s="348">
        <v>319</v>
      </c>
      <c r="H4234" s="348">
        <v>15312</v>
      </c>
      <c r="I4234" s="355">
        <v>5.3339092692000878E-2</v>
      </c>
      <c r="J4234" s="355">
        <v>1.672071871222598E-4</v>
      </c>
      <c r="K4234" s="355">
        <v>0</v>
      </c>
      <c r="M4234" s="364"/>
      <c r="N4234" s="364"/>
    </row>
    <row r="4235" spans="2:14" s="358" customFormat="1" x14ac:dyDescent="0.2">
      <c r="B4235" s="305">
        <v>41459.354166666664</v>
      </c>
      <c r="C4235" s="117" t="s">
        <v>703</v>
      </c>
      <c r="D4235" s="117" t="s">
        <v>551</v>
      </c>
      <c r="E4235" s="116"/>
      <c r="F4235" s="348">
        <v>7</v>
      </c>
      <c r="G4235" s="348">
        <v>435</v>
      </c>
      <c r="H4235" s="348">
        <v>3045</v>
      </c>
      <c r="I4235" s="355">
        <v>1.1791197067883607E-2</v>
      </c>
      <c r="J4235" s="355">
        <v>2.7106200156054265E-5</v>
      </c>
      <c r="K4235" s="355">
        <v>0</v>
      </c>
      <c r="M4235" s="364"/>
      <c r="N4235" s="364"/>
    </row>
    <row r="4236" spans="2:14" s="358" customFormat="1" x14ac:dyDescent="0.2">
      <c r="B4236" s="305">
        <v>41458.572916666664</v>
      </c>
      <c r="C4236" s="117" t="s">
        <v>707</v>
      </c>
      <c r="D4236" s="117" t="s">
        <v>554</v>
      </c>
      <c r="E4236" s="116"/>
      <c r="F4236" s="348">
        <v>2</v>
      </c>
      <c r="G4236" s="348">
        <v>35</v>
      </c>
      <c r="H4236" s="348">
        <v>70</v>
      </c>
      <c r="I4236" s="355">
        <v>6.0913793928635144E-4</v>
      </c>
      <c r="J4236" s="355">
        <v>1.7403941122467181E-5</v>
      </c>
      <c r="K4236" s="355">
        <v>0</v>
      </c>
      <c r="M4236" s="364"/>
      <c r="N4236" s="364"/>
    </row>
    <row r="4237" spans="2:14" s="358" customFormat="1" x14ac:dyDescent="0.2">
      <c r="B4237" s="305">
        <v>41458.34375</v>
      </c>
      <c r="C4237" s="117" t="s">
        <v>707</v>
      </c>
      <c r="D4237" s="117" t="s">
        <v>554</v>
      </c>
      <c r="E4237" s="116"/>
      <c r="F4237" s="348">
        <v>1</v>
      </c>
      <c r="G4237" s="348">
        <v>41</v>
      </c>
      <c r="H4237" s="348">
        <v>41</v>
      </c>
      <c r="I4237" s="355">
        <v>3.5678079301057724E-4</v>
      </c>
      <c r="J4237" s="355">
        <v>8.7019705612335906E-6</v>
      </c>
      <c r="K4237" s="355">
        <v>0</v>
      </c>
      <c r="M4237" s="364"/>
      <c r="N4237" s="364"/>
    </row>
    <row r="4238" spans="2:14" s="358" customFormat="1" x14ac:dyDescent="0.2">
      <c r="B4238" s="305">
        <v>41458.423611111109</v>
      </c>
      <c r="C4238" s="117" t="s">
        <v>707</v>
      </c>
      <c r="D4238" s="117" t="s">
        <v>554</v>
      </c>
      <c r="E4238" s="116"/>
      <c r="F4238" s="348">
        <v>5</v>
      </c>
      <c r="G4238" s="348">
        <v>40</v>
      </c>
      <c r="H4238" s="348">
        <v>200</v>
      </c>
      <c r="I4238" s="355">
        <v>1.7403941122467184E-3</v>
      </c>
      <c r="J4238" s="355">
        <v>4.3509852806167955E-5</v>
      </c>
      <c r="K4238" s="355">
        <v>0</v>
      </c>
      <c r="M4238" s="364"/>
      <c r="N4238" s="364"/>
    </row>
    <row r="4239" spans="2:14" s="358" customFormat="1" x14ac:dyDescent="0.2">
      <c r="B4239" s="305">
        <v>41458.5</v>
      </c>
      <c r="C4239" s="117" t="s">
        <v>707</v>
      </c>
      <c r="D4239" s="117" t="s">
        <v>554</v>
      </c>
      <c r="E4239" s="116"/>
      <c r="F4239" s="348">
        <v>3</v>
      </c>
      <c r="G4239" s="348">
        <v>60</v>
      </c>
      <c r="H4239" s="348">
        <v>180</v>
      </c>
      <c r="I4239" s="355">
        <v>1.5663547010220465E-3</v>
      </c>
      <c r="J4239" s="355">
        <v>2.6105911683700774E-5</v>
      </c>
      <c r="K4239" s="355">
        <v>0</v>
      </c>
      <c r="M4239" s="364"/>
      <c r="N4239" s="364"/>
    </row>
    <row r="4240" spans="2:14" s="358" customFormat="1" x14ac:dyDescent="0.2">
      <c r="B4240" s="305">
        <v>41457.375</v>
      </c>
      <c r="C4240" s="117" t="s">
        <v>656</v>
      </c>
      <c r="D4240" s="117" t="s">
        <v>554</v>
      </c>
      <c r="E4240" s="116"/>
      <c r="F4240" s="348">
        <v>340</v>
      </c>
      <c r="G4240" s="348">
        <v>226.5</v>
      </c>
      <c r="H4240" s="348">
        <v>77010</v>
      </c>
      <c r="I4240" s="355">
        <v>0.67013875292059888</v>
      </c>
      <c r="J4240" s="355">
        <v>2.958669990819421E-3</v>
      </c>
      <c r="K4240" s="355">
        <v>0</v>
      </c>
      <c r="M4240" s="364"/>
      <c r="N4240" s="364"/>
    </row>
    <row r="4241" spans="2:14" s="358" customFormat="1" x14ac:dyDescent="0.2">
      <c r="B4241" s="305">
        <v>41459.390277777777</v>
      </c>
      <c r="C4241" s="117" t="s">
        <v>820</v>
      </c>
      <c r="D4241" s="117" t="s">
        <v>554</v>
      </c>
      <c r="E4241" s="116"/>
      <c r="F4241" s="348">
        <v>184</v>
      </c>
      <c r="G4241" s="348">
        <v>256</v>
      </c>
      <c r="H4241" s="348">
        <v>47104</v>
      </c>
      <c r="I4241" s="355">
        <v>0.4098976213163471</v>
      </c>
      <c r="J4241" s="355">
        <v>1.6011625832669809E-3</v>
      </c>
      <c r="K4241" s="355">
        <v>0</v>
      </c>
      <c r="M4241" s="364"/>
      <c r="N4241" s="364"/>
    </row>
    <row r="4242" spans="2:14" s="358" customFormat="1" x14ac:dyDescent="0.2">
      <c r="B4242" s="305">
        <v>41457.375</v>
      </c>
      <c r="C4242" s="117" t="s">
        <v>621</v>
      </c>
      <c r="D4242" s="117" t="s">
        <v>554</v>
      </c>
      <c r="E4242" s="116"/>
      <c r="F4242" s="348">
        <v>18</v>
      </c>
      <c r="G4242" s="348">
        <v>235</v>
      </c>
      <c r="H4242" s="348">
        <v>4230</v>
      </c>
      <c r="I4242" s="355">
        <v>3.6809335474018094E-2</v>
      </c>
      <c r="J4242" s="355">
        <v>1.5663547010220463E-4</v>
      </c>
      <c r="K4242" s="355">
        <v>0</v>
      </c>
      <c r="M4242" s="364"/>
      <c r="N4242" s="364"/>
    </row>
    <row r="4243" spans="2:14" s="358" customFormat="1" x14ac:dyDescent="0.2">
      <c r="B4243" s="305">
        <v>41457.395833333336</v>
      </c>
      <c r="C4243" s="117" t="s">
        <v>785</v>
      </c>
      <c r="D4243" s="117" t="s">
        <v>542</v>
      </c>
      <c r="E4243" s="116"/>
      <c r="F4243" s="348">
        <v>83</v>
      </c>
      <c r="G4243" s="348">
        <v>85</v>
      </c>
      <c r="H4243" s="348">
        <v>7055</v>
      </c>
      <c r="I4243" s="355">
        <v>2.4575973023907145E-2</v>
      </c>
      <c r="J4243" s="355">
        <v>2.8912909439890758E-4</v>
      </c>
      <c r="K4243" s="355">
        <v>0</v>
      </c>
      <c r="M4243" s="364"/>
      <c r="N4243" s="364"/>
    </row>
    <row r="4244" spans="2:14" s="358" customFormat="1" x14ac:dyDescent="0.2">
      <c r="B4244" s="305">
        <v>41459.375</v>
      </c>
      <c r="C4244" s="117" t="s">
        <v>750</v>
      </c>
      <c r="D4244" s="117" t="s">
        <v>554</v>
      </c>
      <c r="E4244" s="116"/>
      <c r="F4244" s="348">
        <v>18</v>
      </c>
      <c r="G4244" s="348">
        <v>169</v>
      </c>
      <c r="H4244" s="348">
        <v>3042</v>
      </c>
      <c r="I4244" s="355">
        <v>2.6471394447272586E-2</v>
      </c>
      <c r="J4244" s="355">
        <v>1.5663547010220463E-4</v>
      </c>
      <c r="K4244" s="355">
        <v>0</v>
      </c>
      <c r="M4244" s="364"/>
      <c r="N4244" s="364"/>
    </row>
    <row r="4245" spans="2:14" s="358" customFormat="1" x14ac:dyDescent="0.2">
      <c r="B4245" s="305">
        <v>41459.354166666664</v>
      </c>
      <c r="C4245" s="117" t="s">
        <v>590</v>
      </c>
      <c r="D4245" s="117" t="s">
        <v>551</v>
      </c>
      <c r="E4245" s="116"/>
      <c r="F4245" s="348">
        <v>2</v>
      </c>
      <c r="G4245" s="348">
        <v>347.5</v>
      </c>
      <c r="H4245" s="348">
        <v>695</v>
      </c>
      <c r="I4245" s="355">
        <v>2.691258444065388E-3</v>
      </c>
      <c r="J4245" s="355">
        <v>7.7446286160155041E-6</v>
      </c>
      <c r="K4245" s="355">
        <v>0</v>
      </c>
      <c r="M4245" s="364"/>
      <c r="N4245" s="364"/>
    </row>
    <row r="4246" spans="2:14" s="358" customFormat="1" x14ac:dyDescent="0.2">
      <c r="B4246" s="305">
        <v>41457.368055555555</v>
      </c>
      <c r="C4246" s="117" t="s">
        <v>595</v>
      </c>
      <c r="D4246" s="117" t="s">
        <v>554</v>
      </c>
      <c r="E4246" s="116"/>
      <c r="F4246" s="348">
        <v>95</v>
      </c>
      <c r="G4246" s="348">
        <v>360</v>
      </c>
      <c r="H4246" s="348">
        <v>34200</v>
      </c>
      <c r="I4246" s="355">
        <v>0.29760739319418883</v>
      </c>
      <c r="J4246" s="355">
        <v>8.266872033171912E-4</v>
      </c>
      <c r="K4246" s="355">
        <v>0</v>
      </c>
      <c r="M4246" s="364"/>
      <c r="N4246" s="364"/>
    </row>
    <row r="4247" spans="2:14" s="358" customFormat="1" x14ac:dyDescent="0.2">
      <c r="B4247" s="305">
        <v>41459.588888888888</v>
      </c>
      <c r="C4247" s="117" t="s">
        <v>632</v>
      </c>
      <c r="D4247" s="117" t="s">
        <v>554</v>
      </c>
      <c r="E4247" s="116"/>
      <c r="F4247" s="348">
        <v>171</v>
      </c>
      <c r="G4247" s="348">
        <v>67</v>
      </c>
      <c r="H4247" s="348">
        <v>11457</v>
      </c>
      <c r="I4247" s="355">
        <v>9.9698476720053261E-2</v>
      </c>
      <c r="J4247" s="355">
        <v>1.4880369659709442E-3</v>
      </c>
      <c r="K4247" s="355">
        <v>0</v>
      </c>
      <c r="M4247" s="364"/>
      <c r="N4247" s="364"/>
    </row>
    <row r="4248" spans="2:14" s="358" customFormat="1" x14ac:dyDescent="0.2">
      <c r="B4248" s="305">
        <v>41459.409722222219</v>
      </c>
      <c r="C4248" s="117" t="s">
        <v>632</v>
      </c>
      <c r="D4248" s="117" t="s">
        <v>554</v>
      </c>
      <c r="E4248" s="116"/>
      <c r="F4248" s="348">
        <v>3</v>
      </c>
      <c r="G4248" s="348">
        <v>255</v>
      </c>
      <c r="H4248" s="348">
        <v>765</v>
      </c>
      <c r="I4248" s="355">
        <v>6.6570074793436971E-3</v>
      </c>
      <c r="J4248" s="355">
        <v>2.6105911683700774E-5</v>
      </c>
      <c r="K4248" s="355">
        <v>0</v>
      </c>
      <c r="M4248" s="364"/>
      <c r="N4248" s="364"/>
    </row>
    <row r="4249" spans="2:14" s="358" customFormat="1" x14ac:dyDescent="0.2">
      <c r="B4249" s="305">
        <v>41457.361111111109</v>
      </c>
      <c r="C4249" s="117" t="s">
        <v>546</v>
      </c>
      <c r="D4249" s="117" t="s">
        <v>542</v>
      </c>
      <c r="E4249" s="116"/>
      <c r="F4249" s="348">
        <v>122</v>
      </c>
      <c r="G4249" s="348">
        <v>445</v>
      </c>
      <c r="H4249" s="348">
        <v>54290</v>
      </c>
      <c r="I4249" s="355">
        <v>0.18911829560140594</v>
      </c>
      <c r="J4249" s="355">
        <v>4.2498493393574368E-4</v>
      </c>
      <c r="K4249" s="355">
        <v>0</v>
      </c>
      <c r="M4249" s="364"/>
      <c r="N4249" s="364"/>
    </row>
    <row r="4250" spans="2:14" s="358" customFormat="1" x14ac:dyDescent="0.2">
      <c r="B4250" s="305">
        <v>41457.385416666664</v>
      </c>
      <c r="C4250" s="117" t="s">
        <v>566</v>
      </c>
      <c r="D4250" s="117" t="s">
        <v>551</v>
      </c>
      <c r="E4250" s="116"/>
      <c r="F4250" s="348">
        <v>1</v>
      </c>
      <c r="G4250" s="348">
        <v>160</v>
      </c>
      <c r="H4250" s="348">
        <v>160</v>
      </c>
      <c r="I4250" s="355">
        <v>6.1957028928124041E-4</v>
      </c>
      <c r="J4250" s="355">
        <v>3.872314308007752E-6</v>
      </c>
      <c r="K4250" s="355">
        <v>0</v>
      </c>
      <c r="M4250" s="364"/>
      <c r="N4250" s="364"/>
    </row>
    <row r="4251" spans="2:14" s="358" customFormat="1" x14ac:dyDescent="0.2">
      <c r="B4251" s="305">
        <v>41457.420138888891</v>
      </c>
      <c r="C4251" s="117" t="s">
        <v>569</v>
      </c>
      <c r="D4251" s="117" t="s">
        <v>551</v>
      </c>
      <c r="E4251" s="116"/>
      <c r="F4251" s="348">
        <v>1</v>
      </c>
      <c r="G4251" s="348">
        <v>50</v>
      </c>
      <c r="H4251" s="348">
        <v>50</v>
      </c>
      <c r="I4251" s="355">
        <v>1.9361571540038762E-4</v>
      </c>
      <c r="J4251" s="355">
        <v>3.872314308007752E-6</v>
      </c>
      <c r="K4251" s="355">
        <v>0</v>
      </c>
      <c r="M4251" s="364"/>
      <c r="N4251" s="364"/>
    </row>
    <row r="4252" spans="2:14" s="358" customFormat="1" x14ac:dyDescent="0.2">
      <c r="B4252" s="305">
        <v>41459.388888888891</v>
      </c>
      <c r="C4252" s="117" t="s">
        <v>629</v>
      </c>
      <c r="D4252" s="117" t="s">
        <v>551</v>
      </c>
      <c r="E4252" s="116"/>
      <c r="F4252" s="348">
        <v>179</v>
      </c>
      <c r="G4252" s="348">
        <v>320</v>
      </c>
      <c r="H4252" s="348">
        <v>57280</v>
      </c>
      <c r="I4252" s="355">
        <v>0.22180616356268407</v>
      </c>
      <c r="J4252" s="355">
        <v>6.9314426113338762E-4</v>
      </c>
      <c r="K4252" s="355">
        <v>0</v>
      </c>
      <c r="M4252" s="364"/>
      <c r="N4252" s="364"/>
    </row>
    <row r="4253" spans="2:14" s="358" customFormat="1" x14ac:dyDescent="0.2">
      <c r="B4253" s="305">
        <v>41457.364583333336</v>
      </c>
      <c r="C4253" s="117" t="s">
        <v>559</v>
      </c>
      <c r="D4253" s="117" t="s">
        <v>551</v>
      </c>
      <c r="E4253" s="116"/>
      <c r="F4253" s="348">
        <v>309</v>
      </c>
      <c r="G4253" s="348">
        <v>245</v>
      </c>
      <c r="H4253" s="348">
        <v>75705</v>
      </c>
      <c r="I4253" s="355">
        <v>0.29315355468772691</v>
      </c>
      <c r="J4253" s="355">
        <v>1.1965451211743954E-3</v>
      </c>
      <c r="K4253" s="355">
        <v>0</v>
      </c>
      <c r="M4253" s="364"/>
      <c r="N4253" s="364"/>
    </row>
    <row r="4254" spans="2:14" s="358" customFormat="1" x14ac:dyDescent="0.2">
      <c r="B4254" s="305">
        <v>41459.395833333336</v>
      </c>
      <c r="C4254" s="117" t="s">
        <v>611</v>
      </c>
      <c r="D4254" s="117" t="s">
        <v>551</v>
      </c>
      <c r="E4254" s="116"/>
      <c r="F4254" s="348">
        <v>16</v>
      </c>
      <c r="G4254" s="348">
        <v>141</v>
      </c>
      <c r="H4254" s="348">
        <v>2256</v>
      </c>
      <c r="I4254" s="355">
        <v>8.7359410788654893E-3</v>
      </c>
      <c r="J4254" s="355">
        <v>6.1957028928124033E-5</v>
      </c>
      <c r="K4254" s="355">
        <v>0</v>
      </c>
      <c r="M4254" s="364"/>
      <c r="N4254" s="364"/>
    </row>
    <row r="4255" spans="2:14" s="358" customFormat="1" x14ac:dyDescent="0.2">
      <c r="B4255" s="305">
        <v>41457.454861111109</v>
      </c>
      <c r="C4255" s="117" t="s">
        <v>643</v>
      </c>
      <c r="D4255" s="117" t="s">
        <v>551</v>
      </c>
      <c r="E4255" s="116"/>
      <c r="F4255" s="348">
        <v>3</v>
      </c>
      <c r="G4255" s="348">
        <v>210</v>
      </c>
      <c r="H4255" s="348">
        <v>630</v>
      </c>
      <c r="I4255" s="355">
        <v>2.4395580140448838E-3</v>
      </c>
      <c r="J4255" s="355">
        <v>1.1616942924023257E-5</v>
      </c>
      <c r="K4255" s="355">
        <v>0</v>
      </c>
      <c r="M4255" s="364"/>
      <c r="N4255" s="364"/>
    </row>
    <row r="4256" spans="2:14" s="358" customFormat="1" x14ac:dyDescent="0.2">
      <c r="B4256" s="305">
        <v>41457.361111111109</v>
      </c>
      <c r="C4256" s="117" t="s">
        <v>625</v>
      </c>
      <c r="D4256" s="117" t="s">
        <v>551</v>
      </c>
      <c r="E4256" s="116"/>
      <c r="F4256" s="348">
        <v>69</v>
      </c>
      <c r="G4256" s="348">
        <v>360</v>
      </c>
      <c r="H4256" s="348">
        <v>24840</v>
      </c>
      <c r="I4256" s="355">
        <v>9.6188287410912565E-2</v>
      </c>
      <c r="J4256" s="355">
        <v>2.6718968725253492E-4</v>
      </c>
      <c r="K4256" s="355">
        <v>0</v>
      </c>
      <c r="M4256" s="364"/>
      <c r="N4256" s="364"/>
    </row>
    <row r="4257" spans="2:14" s="358" customFormat="1" x14ac:dyDescent="0.2">
      <c r="B4257" s="305">
        <v>41457.354166666664</v>
      </c>
      <c r="C4257" s="117" t="s">
        <v>625</v>
      </c>
      <c r="D4257" s="117" t="s">
        <v>551</v>
      </c>
      <c r="E4257" s="116"/>
      <c r="F4257" s="348">
        <v>558</v>
      </c>
      <c r="G4257" s="348">
        <v>449</v>
      </c>
      <c r="H4257" s="348">
        <v>250542</v>
      </c>
      <c r="I4257" s="355">
        <v>0.97017737135687832</v>
      </c>
      <c r="J4257" s="355">
        <v>2.1607513838683258E-3</v>
      </c>
      <c r="K4257" s="355">
        <v>0</v>
      </c>
      <c r="M4257" s="364"/>
      <c r="N4257" s="364"/>
    </row>
    <row r="4258" spans="2:14" s="358" customFormat="1" x14ac:dyDescent="0.2">
      <c r="B4258" s="305">
        <v>41458.380555555559</v>
      </c>
      <c r="C4258" s="117" t="s">
        <v>569</v>
      </c>
      <c r="D4258" s="117" t="s">
        <v>551</v>
      </c>
      <c r="E4258" s="116"/>
      <c r="F4258" s="348">
        <v>61</v>
      </c>
      <c r="G4258" s="348">
        <v>225</v>
      </c>
      <c r="H4258" s="348">
        <v>13725</v>
      </c>
      <c r="I4258" s="355">
        <v>5.3147513877406398E-2</v>
      </c>
      <c r="J4258" s="355">
        <v>2.3621117278847291E-4</v>
      </c>
      <c r="K4258" s="355">
        <v>0</v>
      </c>
      <c r="M4258" s="364"/>
      <c r="N4258" s="364"/>
    </row>
    <row r="4259" spans="2:14" s="358" customFormat="1" x14ac:dyDescent="0.2">
      <c r="B4259" s="305">
        <v>41458.375</v>
      </c>
      <c r="C4259" s="117" t="s">
        <v>621</v>
      </c>
      <c r="D4259" s="117" t="s">
        <v>554</v>
      </c>
      <c r="E4259" s="116"/>
      <c r="F4259" s="348">
        <v>23</v>
      </c>
      <c r="G4259" s="348">
        <v>370</v>
      </c>
      <c r="H4259" s="348">
        <v>8510</v>
      </c>
      <c r="I4259" s="355">
        <v>7.4053769476097861E-2</v>
      </c>
      <c r="J4259" s="355">
        <v>2.0014532290837261E-4</v>
      </c>
      <c r="K4259" s="355">
        <v>0</v>
      </c>
      <c r="M4259" s="364"/>
      <c r="N4259" s="364"/>
    </row>
    <row r="4260" spans="2:14" s="358" customFormat="1" x14ac:dyDescent="0.2">
      <c r="B4260" s="305">
        <v>41458.357638888891</v>
      </c>
      <c r="C4260" s="117" t="s">
        <v>643</v>
      </c>
      <c r="D4260" s="117" t="s">
        <v>551</v>
      </c>
      <c r="E4260" s="116"/>
      <c r="F4260" s="348">
        <v>901</v>
      </c>
      <c r="G4260" s="348">
        <v>403</v>
      </c>
      <c r="H4260" s="348">
        <v>363103</v>
      </c>
      <c r="I4260" s="355">
        <v>1.4060489421805389</v>
      </c>
      <c r="J4260" s="355">
        <v>3.488955191514985E-3</v>
      </c>
      <c r="K4260" s="355">
        <v>0</v>
      </c>
      <c r="M4260" s="364"/>
      <c r="N4260" s="364"/>
    </row>
    <row r="4261" spans="2:14" s="358" customFormat="1" x14ac:dyDescent="0.2">
      <c r="B4261" s="305">
        <v>41457.395833333336</v>
      </c>
      <c r="C4261" s="117" t="s">
        <v>737</v>
      </c>
      <c r="D4261" s="117" t="s">
        <v>542</v>
      </c>
      <c r="E4261" s="116"/>
      <c r="F4261" s="348">
        <v>1</v>
      </c>
      <c r="G4261" s="348">
        <v>126</v>
      </c>
      <c r="H4261" s="348">
        <v>126</v>
      </c>
      <c r="I4261" s="355">
        <v>4.3891886619593199E-4</v>
      </c>
      <c r="J4261" s="355">
        <v>3.4834830650470794E-6</v>
      </c>
      <c r="K4261" s="355">
        <v>0</v>
      </c>
      <c r="M4261" s="364"/>
      <c r="N4261" s="364"/>
    </row>
    <row r="4262" spans="2:14" s="358" customFormat="1" x14ac:dyDescent="0.2">
      <c r="B4262" s="305">
        <v>41458.479166666664</v>
      </c>
      <c r="C4262" s="117" t="s">
        <v>667</v>
      </c>
      <c r="D4262" s="117" t="s">
        <v>554</v>
      </c>
      <c r="E4262" s="116"/>
      <c r="F4262" s="348">
        <v>12</v>
      </c>
      <c r="G4262" s="348">
        <v>80</v>
      </c>
      <c r="H4262" s="348">
        <v>960</v>
      </c>
      <c r="I4262" s="355">
        <v>8.3538917387842478E-3</v>
      </c>
      <c r="J4262" s="355">
        <v>1.0442364673480309E-4</v>
      </c>
      <c r="K4262" s="355">
        <v>0</v>
      </c>
      <c r="M4262" s="364"/>
      <c r="N4262" s="364"/>
    </row>
    <row r="4263" spans="2:14" s="358" customFormat="1" x14ac:dyDescent="0.2">
      <c r="B4263" s="305">
        <v>41456.413194444445</v>
      </c>
      <c r="C4263" s="117" t="s">
        <v>671</v>
      </c>
      <c r="D4263" s="117" t="s">
        <v>554</v>
      </c>
      <c r="E4263" s="116"/>
      <c r="F4263" s="348">
        <v>2</v>
      </c>
      <c r="G4263" s="348">
        <v>155</v>
      </c>
      <c r="H4263" s="348">
        <v>310</v>
      </c>
      <c r="I4263" s="355">
        <v>2.6976108739824134E-3</v>
      </c>
      <c r="J4263" s="355">
        <v>1.7403941122467181E-5</v>
      </c>
      <c r="K4263" s="355">
        <v>0</v>
      </c>
      <c r="M4263" s="364"/>
      <c r="N4263" s="364"/>
    </row>
    <row r="4264" spans="2:14" s="358" customFormat="1" x14ac:dyDescent="0.2">
      <c r="B4264" s="305">
        <v>41458.399305555555</v>
      </c>
      <c r="C4264" s="117" t="s">
        <v>667</v>
      </c>
      <c r="D4264" s="117" t="s">
        <v>554</v>
      </c>
      <c r="E4264" s="116"/>
      <c r="F4264" s="348">
        <v>32</v>
      </c>
      <c r="G4264" s="348">
        <v>100</v>
      </c>
      <c r="H4264" s="348">
        <v>3200</v>
      </c>
      <c r="I4264" s="355">
        <v>2.7846305795947494E-2</v>
      </c>
      <c r="J4264" s="355">
        <v>2.784630579594749E-4</v>
      </c>
      <c r="K4264" s="355">
        <v>0</v>
      </c>
      <c r="M4264" s="364"/>
      <c r="N4264" s="364"/>
    </row>
    <row r="4265" spans="2:14" s="358" customFormat="1" x14ac:dyDescent="0.2">
      <c r="B4265" s="305">
        <v>41458.579861111109</v>
      </c>
      <c r="C4265" s="117" t="s">
        <v>667</v>
      </c>
      <c r="D4265" s="117" t="s">
        <v>554</v>
      </c>
      <c r="E4265" s="116"/>
      <c r="F4265" s="348">
        <v>106</v>
      </c>
      <c r="G4265" s="348">
        <v>55</v>
      </c>
      <c r="H4265" s="348">
        <v>5830</v>
      </c>
      <c r="I4265" s="355">
        <v>5.0732488371991839E-2</v>
      </c>
      <c r="J4265" s="355">
        <v>9.224088794907607E-4</v>
      </c>
      <c r="K4265" s="355">
        <v>0</v>
      </c>
      <c r="M4265" s="364"/>
      <c r="N4265" s="364"/>
    </row>
    <row r="4266" spans="2:14" s="358" customFormat="1" x14ac:dyDescent="0.2">
      <c r="B4266" s="305">
        <v>41458.385416666664</v>
      </c>
      <c r="C4266" s="117" t="s">
        <v>563</v>
      </c>
      <c r="D4266" s="117" t="s">
        <v>551</v>
      </c>
      <c r="E4266" s="116"/>
      <c r="F4266" s="348">
        <v>19</v>
      </c>
      <c r="G4266" s="348">
        <v>318</v>
      </c>
      <c r="H4266" s="348">
        <v>6042</v>
      </c>
      <c r="I4266" s="355">
        <v>2.3396523048982841E-2</v>
      </c>
      <c r="J4266" s="355">
        <v>7.3573971852147296E-5</v>
      </c>
      <c r="K4266" s="355">
        <v>0</v>
      </c>
      <c r="M4266" s="364"/>
      <c r="N4266" s="364"/>
    </row>
    <row r="4267" spans="2:14" s="358" customFormat="1" x14ac:dyDescent="0.2">
      <c r="B4267" s="305">
        <v>41450.354166666664</v>
      </c>
      <c r="C4267" s="117" t="s">
        <v>844</v>
      </c>
      <c r="D4267" s="117" t="s">
        <v>542</v>
      </c>
      <c r="E4267" s="116"/>
      <c r="F4267" s="348">
        <v>138</v>
      </c>
      <c r="G4267" s="348">
        <v>455</v>
      </c>
      <c r="H4267" s="348">
        <v>62790</v>
      </c>
      <c r="I4267" s="355">
        <v>0.21872790165430611</v>
      </c>
      <c r="J4267" s="355">
        <v>4.8072066297649696E-4</v>
      </c>
      <c r="K4267" s="355">
        <v>0</v>
      </c>
      <c r="M4267" s="364"/>
      <c r="N4267" s="364"/>
    </row>
    <row r="4268" spans="2:14" s="358" customFormat="1" x14ac:dyDescent="0.2">
      <c r="B4268" s="305">
        <v>41450.510416666664</v>
      </c>
      <c r="C4268" s="117" t="s">
        <v>789</v>
      </c>
      <c r="D4268" s="117" t="s">
        <v>542</v>
      </c>
      <c r="E4268" s="116"/>
      <c r="F4268" s="348">
        <v>70</v>
      </c>
      <c r="G4268" s="348">
        <v>75</v>
      </c>
      <c r="H4268" s="348">
        <v>5250</v>
      </c>
      <c r="I4268" s="355">
        <v>1.8288286091497165E-2</v>
      </c>
      <c r="J4268" s="355">
        <v>2.4384381455329554E-4</v>
      </c>
      <c r="K4268" s="355">
        <v>0</v>
      </c>
      <c r="M4268" s="364"/>
      <c r="N4268" s="364"/>
    </row>
    <row r="4269" spans="2:14" s="358" customFormat="1" x14ac:dyDescent="0.2">
      <c r="B4269" s="305">
        <v>41450.586805555555</v>
      </c>
      <c r="C4269" s="117" t="s">
        <v>789</v>
      </c>
      <c r="D4269" s="117" t="s">
        <v>542</v>
      </c>
      <c r="E4269" s="116"/>
      <c r="F4269" s="348">
        <v>44</v>
      </c>
      <c r="G4269" s="348">
        <v>70</v>
      </c>
      <c r="H4269" s="348">
        <v>3080</v>
      </c>
      <c r="I4269" s="355">
        <v>1.0729127840345003E-2</v>
      </c>
      <c r="J4269" s="355">
        <v>1.5327325486207149E-4</v>
      </c>
      <c r="K4269" s="355">
        <v>0</v>
      </c>
      <c r="M4269" s="364"/>
      <c r="N4269" s="364"/>
    </row>
    <row r="4270" spans="2:14" s="358" customFormat="1" x14ac:dyDescent="0.2">
      <c r="B4270" s="305">
        <v>41452.385416666664</v>
      </c>
      <c r="C4270" s="117" t="s">
        <v>596</v>
      </c>
      <c r="D4270" s="117" t="s">
        <v>554</v>
      </c>
      <c r="E4270" s="116"/>
      <c r="F4270" s="348">
        <v>288</v>
      </c>
      <c r="G4270" s="348">
        <v>299</v>
      </c>
      <c r="H4270" s="348">
        <v>86112</v>
      </c>
      <c r="I4270" s="355">
        <v>0.749344088968947</v>
      </c>
      <c r="J4270" s="355">
        <v>2.5061675216352742E-3</v>
      </c>
      <c r="K4270" s="355">
        <v>0</v>
      </c>
      <c r="M4270" s="364"/>
      <c r="N4270" s="364"/>
    </row>
    <row r="4271" spans="2:14" s="358" customFormat="1" x14ac:dyDescent="0.2">
      <c r="B4271" s="305">
        <v>41452.357638888891</v>
      </c>
      <c r="C4271" s="117" t="s">
        <v>827</v>
      </c>
      <c r="D4271" s="117" t="s">
        <v>554</v>
      </c>
      <c r="E4271" s="116"/>
      <c r="F4271" s="348">
        <v>163</v>
      </c>
      <c r="G4271" s="348">
        <v>105</v>
      </c>
      <c r="H4271" s="348">
        <v>17115</v>
      </c>
      <c r="I4271" s="355">
        <v>0.14893422615551291</v>
      </c>
      <c r="J4271" s="355">
        <v>1.4184212014810753E-3</v>
      </c>
      <c r="K4271" s="355">
        <v>0</v>
      </c>
      <c r="M4271" s="364"/>
      <c r="N4271" s="364"/>
    </row>
    <row r="4272" spans="2:14" s="358" customFormat="1" x14ac:dyDescent="0.2">
      <c r="B4272" s="305">
        <v>41452.357638888891</v>
      </c>
      <c r="C4272" s="117" t="s">
        <v>576</v>
      </c>
      <c r="D4272" s="117" t="s">
        <v>542</v>
      </c>
      <c r="E4272" s="116"/>
      <c r="F4272" s="348">
        <v>191</v>
      </c>
      <c r="G4272" s="348">
        <v>105</v>
      </c>
      <c r="H4272" s="348">
        <v>20055</v>
      </c>
      <c r="I4272" s="355">
        <v>6.9861252869519178E-2</v>
      </c>
      <c r="J4272" s="355">
        <v>6.6534526542399216E-4</v>
      </c>
      <c r="K4272" s="355">
        <v>0</v>
      </c>
      <c r="M4272" s="364"/>
      <c r="N4272" s="364"/>
    </row>
    <row r="4273" spans="2:14" s="358" customFormat="1" x14ac:dyDescent="0.2">
      <c r="B4273" s="305">
        <v>41452.357638888891</v>
      </c>
      <c r="C4273" s="117" t="s">
        <v>579</v>
      </c>
      <c r="D4273" s="117" t="s">
        <v>542</v>
      </c>
      <c r="E4273" s="116"/>
      <c r="F4273" s="348">
        <v>1</v>
      </c>
      <c r="G4273" s="348">
        <v>40</v>
      </c>
      <c r="H4273" s="348">
        <v>40</v>
      </c>
      <c r="I4273" s="355">
        <v>1.3933932260188318E-4</v>
      </c>
      <c r="J4273" s="355">
        <v>3.4834830650470794E-6</v>
      </c>
      <c r="K4273" s="355">
        <v>0</v>
      </c>
      <c r="M4273" s="364"/>
      <c r="N4273" s="364"/>
    </row>
    <row r="4274" spans="2:14" s="358" customFormat="1" x14ac:dyDescent="0.2">
      <c r="B4274" s="305">
        <v>41459.378472222219</v>
      </c>
      <c r="C4274" s="117" t="s">
        <v>661</v>
      </c>
      <c r="D4274" s="117" t="s">
        <v>554</v>
      </c>
      <c r="E4274" s="116"/>
      <c r="F4274" s="348">
        <v>1</v>
      </c>
      <c r="G4274" s="348">
        <v>55</v>
      </c>
      <c r="H4274" s="348">
        <v>55</v>
      </c>
      <c r="I4274" s="355">
        <v>4.7860838086784751E-4</v>
      </c>
      <c r="J4274" s="355">
        <v>8.7019705612335906E-6</v>
      </c>
      <c r="K4274" s="355">
        <v>0</v>
      </c>
      <c r="M4274" s="364"/>
      <c r="N4274" s="364"/>
    </row>
    <row r="4275" spans="2:14" s="358" customFormat="1" x14ac:dyDescent="0.2">
      <c r="B4275" s="305">
        <v>41452.359027777777</v>
      </c>
      <c r="C4275" s="117" t="s">
        <v>578</v>
      </c>
      <c r="D4275" s="117" t="s">
        <v>542</v>
      </c>
      <c r="E4275" s="116"/>
      <c r="F4275" s="348">
        <v>196</v>
      </c>
      <c r="G4275" s="348">
        <v>306.85714285714283</v>
      </c>
      <c r="H4275" s="348">
        <v>60144</v>
      </c>
      <c r="I4275" s="355">
        <v>0.20951060546419153</v>
      </c>
      <c r="J4275" s="355">
        <v>6.8276268074922756E-4</v>
      </c>
      <c r="K4275" s="355">
        <v>0</v>
      </c>
      <c r="M4275" s="364"/>
      <c r="N4275" s="364"/>
    </row>
    <row r="4276" spans="2:14" s="358" customFormat="1" x14ac:dyDescent="0.2">
      <c r="B4276" s="305">
        <v>41452.357638888891</v>
      </c>
      <c r="C4276" s="117" t="s">
        <v>652</v>
      </c>
      <c r="D4276" s="117" t="s">
        <v>554</v>
      </c>
      <c r="E4276" s="116"/>
      <c r="F4276" s="348">
        <v>283</v>
      </c>
      <c r="G4276" s="348">
        <v>543</v>
      </c>
      <c r="H4276" s="348">
        <v>153669</v>
      </c>
      <c r="I4276" s="355">
        <v>1.3372231141742048</v>
      </c>
      <c r="J4276" s="355">
        <v>2.4626576688291063E-3</v>
      </c>
      <c r="K4276" s="355">
        <v>0</v>
      </c>
      <c r="M4276" s="364"/>
      <c r="N4276" s="364"/>
    </row>
    <row r="4277" spans="2:14" s="358" customFormat="1" x14ac:dyDescent="0.2">
      <c r="B4277" s="305">
        <v>41451.416666666664</v>
      </c>
      <c r="C4277" s="117" t="s">
        <v>634</v>
      </c>
      <c r="D4277" s="117" t="s">
        <v>542</v>
      </c>
      <c r="E4277" s="116"/>
      <c r="F4277" s="348">
        <v>190</v>
      </c>
      <c r="G4277" s="348">
        <v>330</v>
      </c>
      <c r="H4277" s="348">
        <v>62700</v>
      </c>
      <c r="I4277" s="355">
        <v>0.21841438817845188</v>
      </c>
      <c r="J4277" s="355">
        <v>6.6186178235894501E-4</v>
      </c>
      <c r="K4277" s="355">
        <v>0</v>
      </c>
      <c r="M4277" s="364"/>
      <c r="N4277" s="364"/>
    </row>
    <row r="4278" spans="2:14" s="358" customFormat="1" x14ac:dyDescent="0.2">
      <c r="B4278" s="305">
        <v>41453.392361111109</v>
      </c>
      <c r="C4278" s="117" t="s">
        <v>812</v>
      </c>
      <c r="D4278" s="117" t="s">
        <v>542</v>
      </c>
      <c r="E4278" s="116"/>
      <c r="F4278" s="348">
        <v>73</v>
      </c>
      <c r="G4278" s="348">
        <v>211</v>
      </c>
      <c r="H4278" s="348">
        <v>15403</v>
      </c>
      <c r="I4278" s="355">
        <v>5.3656089650920162E-2</v>
      </c>
      <c r="J4278" s="355">
        <v>2.5429426374843679E-4</v>
      </c>
      <c r="K4278" s="355">
        <v>0</v>
      </c>
      <c r="M4278" s="364"/>
      <c r="N4278" s="364"/>
    </row>
    <row r="4279" spans="2:14" s="358" customFormat="1" x14ac:dyDescent="0.2">
      <c r="B4279" s="305">
        <v>41453.371527777781</v>
      </c>
      <c r="C4279" s="117" t="s">
        <v>844</v>
      </c>
      <c r="D4279" s="117" t="s">
        <v>542</v>
      </c>
      <c r="E4279" s="116"/>
      <c r="F4279" s="348">
        <v>123</v>
      </c>
      <c r="G4279" s="348">
        <v>275</v>
      </c>
      <c r="H4279" s="348">
        <v>33825</v>
      </c>
      <c r="I4279" s="355">
        <v>0.11782881467521746</v>
      </c>
      <c r="J4279" s="355">
        <v>4.2846841700079077E-4</v>
      </c>
      <c r="K4279" s="355">
        <v>0</v>
      </c>
      <c r="M4279" s="364"/>
      <c r="N4279" s="364"/>
    </row>
    <row r="4280" spans="2:14" s="358" customFormat="1" x14ac:dyDescent="0.2">
      <c r="B4280" s="305">
        <v>41452.34375</v>
      </c>
      <c r="C4280" s="117" t="s">
        <v>815</v>
      </c>
      <c r="D4280" s="117" t="s">
        <v>542</v>
      </c>
      <c r="E4280" s="116"/>
      <c r="F4280" s="348">
        <v>210</v>
      </c>
      <c r="G4280" s="348">
        <v>463</v>
      </c>
      <c r="H4280" s="348">
        <v>97230</v>
      </c>
      <c r="I4280" s="355">
        <v>0.33869905841452752</v>
      </c>
      <c r="J4280" s="355">
        <v>7.3153144365988661E-4</v>
      </c>
      <c r="K4280" s="355">
        <v>0</v>
      </c>
      <c r="M4280" s="364"/>
      <c r="N4280" s="364"/>
    </row>
    <row r="4281" spans="2:14" s="358" customFormat="1" x14ac:dyDescent="0.2">
      <c r="B4281" s="305">
        <v>41459.380555555559</v>
      </c>
      <c r="C4281" s="117" t="s">
        <v>563</v>
      </c>
      <c r="D4281" s="117" t="s">
        <v>551</v>
      </c>
      <c r="E4281" s="116"/>
      <c r="F4281" s="348">
        <v>5</v>
      </c>
      <c r="G4281" s="348">
        <v>186</v>
      </c>
      <c r="H4281" s="348">
        <v>930</v>
      </c>
      <c r="I4281" s="355">
        <v>3.6012523064472097E-3</v>
      </c>
      <c r="J4281" s="355">
        <v>1.9361571540038763E-5</v>
      </c>
      <c r="K4281" s="355">
        <v>0</v>
      </c>
      <c r="M4281" s="364"/>
      <c r="N4281" s="364"/>
    </row>
    <row r="4282" spans="2:14" s="358" customFormat="1" x14ac:dyDescent="0.2">
      <c r="B4282" s="305">
        <v>41452.375</v>
      </c>
      <c r="C4282" s="117" t="s">
        <v>630</v>
      </c>
      <c r="D4282" s="117" t="s">
        <v>554</v>
      </c>
      <c r="E4282" s="116"/>
      <c r="F4282" s="348">
        <v>44</v>
      </c>
      <c r="G4282" s="348">
        <v>298</v>
      </c>
      <c r="H4282" s="348">
        <v>13112</v>
      </c>
      <c r="I4282" s="355">
        <v>0.11410023799889485</v>
      </c>
      <c r="J4282" s="355">
        <v>3.8288670469427801E-4</v>
      </c>
      <c r="K4282" s="355">
        <v>0</v>
      </c>
      <c r="M4282" s="364"/>
      <c r="N4282" s="364"/>
    </row>
    <row r="4283" spans="2:14" s="358" customFormat="1" x14ac:dyDescent="0.2">
      <c r="B4283" s="305">
        <v>41453.384027777778</v>
      </c>
      <c r="C4283" s="117" t="s">
        <v>640</v>
      </c>
      <c r="D4283" s="117" t="s">
        <v>542</v>
      </c>
      <c r="E4283" s="116"/>
      <c r="F4283" s="348">
        <v>94</v>
      </c>
      <c r="G4283" s="348">
        <v>117</v>
      </c>
      <c r="H4283" s="348">
        <v>10998</v>
      </c>
      <c r="I4283" s="355">
        <v>3.8311346749387777E-2</v>
      </c>
      <c r="J4283" s="355">
        <v>3.2744740811442547E-4</v>
      </c>
      <c r="K4283" s="355">
        <v>0</v>
      </c>
      <c r="M4283" s="364"/>
      <c r="N4283" s="364"/>
    </row>
    <row r="4284" spans="2:14" s="358" customFormat="1" x14ac:dyDescent="0.2">
      <c r="B4284" s="305">
        <v>41455.395833333336</v>
      </c>
      <c r="C4284" s="117" t="s">
        <v>841</v>
      </c>
      <c r="D4284" s="117" t="s">
        <v>554</v>
      </c>
      <c r="E4284" s="116"/>
      <c r="F4284" s="348">
        <v>10</v>
      </c>
      <c r="G4284" s="348">
        <v>410</v>
      </c>
      <c r="H4284" s="348">
        <v>4100</v>
      </c>
      <c r="I4284" s="355">
        <v>3.5678079301057722E-2</v>
      </c>
      <c r="J4284" s="355">
        <v>8.701970561233591E-5</v>
      </c>
      <c r="K4284" s="355">
        <v>0</v>
      </c>
      <c r="M4284" s="364"/>
      <c r="N4284" s="364"/>
    </row>
    <row r="4285" spans="2:14" s="358" customFormat="1" x14ac:dyDescent="0.2">
      <c r="B4285" s="305">
        <v>41459.333333333336</v>
      </c>
      <c r="C4285" s="117" t="s">
        <v>726</v>
      </c>
      <c r="D4285" s="117" t="s">
        <v>554</v>
      </c>
      <c r="E4285" s="116"/>
      <c r="F4285" s="348">
        <v>133</v>
      </c>
      <c r="G4285" s="348">
        <v>170</v>
      </c>
      <c r="H4285" s="348">
        <v>22610</v>
      </c>
      <c r="I4285" s="355">
        <v>0.19675155438949149</v>
      </c>
      <c r="J4285" s="355">
        <v>1.1573620846440677E-3</v>
      </c>
      <c r="K4285" s="355">
        <v>0</v>
      </c>
      <c r="M4285" s="364"/>
      <c r="N4285" s="364"/>
    </row>
    <row r="4286" spans="2:14" s="358" customFormat="1" x14ac:dyDescent="0.2">
      <c r="B4286" s="305">
        <v>41458.409722222219</v>
      </c>
      <c r="C4286" s="117" t="s">
        <v>689</v>
      </c>
      <c r="D4286" s="117" t="s">
        <v>554</v>
      </c>
      <c r="E4286" s="116"/>
      <c r="F4286" s="348">
        <v>391</v>
      </c>
      <c r="G4286" s="348">
        <v>352</v>
      </c>
      <c r="H4286" s="348">
        <v>137632</v>
      </c>
      <c r="I4286" s="355">
        <v>1.1976696122837016</v>
      </c>
      <c r="J4286" s="355">
        <v>3.4024704894423342E-3</v>
      </c>
      <c r="K4286" s="355">
        <v>0</v>
      </c>
      <c r="M4286" s="364"/>
      <c r="N4286" s="364"/>
    </row>
    <row r="4287" spans="2:14" s="358" customFormat="1" x14ac:dyDescent="0.2">
      <c r="B4287" s="305">
        <v>41453.472222222219</v>
      </c>
      <c r="C4287" s="117" t="s">
        <v>640</v>
      </c>
      <c r="D4287" s="117" t="s">
        <v>542</v>
      </c>
      <c r="E4287" s="116"/>
      <c r="F4287" s="348">
        <v>123</v>
      </c>
      <c r="G4287" s="348">
        <v>115</v>
      </c>
      <c r="H4287" s="348">
        <v>14145</v>
      </c>
      <c r="I4287" s="355">
        <v>4.9273867955090936E-2</v>
      </c>
      <c r="J4287" s="355">
        <v>4.2846841700079077E-4</v>
      </c>
      <c r="K4287" s="355">
        <v>0</v>
      </c>
      <c r="M4287" s="364"/>
      <c r="N4287" s="364"/>
    </row>
    <row r="4288" spans="2:14" s="358" customFormat="1" x14ac:dyDescent="0.2">
      <c r="B4288" s="305">
        <v>41457.388888888891</v>
      </c>
      <c r="C4288" s="117" t="s">
        <v>613</v>
      </c>
      <c r="D4288" s="117" t="s">
        <v>554</v>
      </c>
      <c r="E4288" s="116"/>
      <c r="F4288" s="348">
        <v>17</v>
      </c>
      <c r="G4288" s="348">
        <v>95</v>
      </c>
      <c r="H4288" s="348">
        <v>1615</v>
      </c>
      <c r="I4288" s="355">
        <v>1.405368245639225E-2</v>
      </c>
      <c r="J4288" s="355">
        <v>1.4793349954097106E-4</v>
      </c>
      <c r="K4288" s="355">
        <v>0</v>
      </c>
      <c r="M4288" s="364"/>
      <c r="N4288" s="364"/>
    </row>
    <row r="4289" spans="2:14" s="358" customFormat="1" x14ac:dyDescent="0.2">
      <c r="B4289" s="305">
        <v>41457.393750000003</v>
      </c>
      <c r="C4289" s="117" t="s">
        <v>746</v>
      </c>
      <c r="D4289" s="117" t="s">
        <v>542</v>
      </c>
      <c r="E4289" s="116"/>
      <c r="F4289" s="348">
        <v>182</v>
      </c>
      <c r="G4289" s="348">
        <v>243</v>
      </c>
      <c r="H4289" s="348">
        <v>44226</v>
      </c>
      <c r="I4289" s="355">
        <v>0.15406052203477213</v>
      </c>
      <c r="J4289" s="355">
        <v>6.339939178385684E-4</v>
      </c>
      <c r="K4289" s="355">
        <v>0</v>
      </c>
      <c r="M4289" s="364"/>
      <c r="N4289" s="364"/>
    </row>
    <row r="4290" spans="2:14" s="358" customFormat="1" x14ac:dyDescent="0.2">
      <c r="B4290" s="305">
        <v>41453.402777777781</v>
      </c>
      <c r="C4290" s="117" t="s">
        <v>658</v>
      </c>
      <c r="D4290" s="117" t="s">
        <v>551</v>
      </c>
      <c r="E4290" s="116"/>
      <c r="F4290" s="348">
        <v>49</v>
      </c>
      <c r="G4290" s="348">
        <v>380</v>
      </c>
      <c r="H4290" s="348">
        <v>18620</v>
      </c>
      <c r="I4290" s="355">
        <v>7.2102492415104344E-2</v>
      </c>
      <c r="J4290" s="355">
        <v>1.8974340109237988E-4</v>
      </c>
      <c r="K4290" s="355">
        <v>0</v>
      </c>
      <c r="M4290" s="364"/>
      <c r="N4290" s="364"/>
    </row>
    <row r="4291" spans="2:14" s="358" customFormat="1" x14ac:dyDescent="0.2">
      <c r="B4291" s="305">
        <v>41457.402777777781</v>
      </c>
      <c r="C4291" s="117" t="s">
        <v>736</v>
      </c>
      <c r="D4291" s="117" t="s">
        <v>554</v>
      </c>
      <c r="E4291" s="116"/>
      <c r="F4291" s="348">
        <v>15</v>
      </c>
      <c r="G4291" s="348">
        <v>385</v>
      </c>
      <c r="H4291" s="348">
        <v>5775</v>
      </c>
      <c r="I4291" s="355">
        <v>5.025387999112399E-2</v>
      </c>
      <c r="J4291" s="355">
        <v>1.3052955841850387E-4</v>
      </c>
      <c r="K4291" s="355">
        <v>0</v>
      </c>
      <c r="M4291" s="364"/>
      <c r="N4291" s="364"/>
    </row>
    <row r="4292" spans="2:14" s="358" customFormat="1" x14ac:dyDescent="0.2">
      <c r="B4292" s="305">
        <v>41457.395833333336</v>
      </c>
      <c r="C4292" s="117" t="s">
        <v>795</v>
      </c>
      <c r="D4292" s="117" t="s">
        <v>542</v>
      </c>
      <c r="E4292" s="116"/>
      <c r="F4292" s="348">
        <v>69</v>
      </c>
      <c r="G4292" s="348">
        <v>300</v>
      </c>
      <c r="H4292" s="348">
        <v>20700</v>
      </c>
      <c r="I4292" s="355">
        <v>7.2108099446474547E-2</v>
      </c>
      <c r="J4292" s="355">
        <v>2.4036033148824848E-4</v>
      </c>
      <c r="K4292" s="355">
        <v>0</v>
      </c>
      <c r="M4292" s="364"/>
      <c r="N4292" s="364"/>
    </row>
    <row r="4293" spans="2:14" s="358" customFormat="1" x14ac:dyDescent="0.2">
      <c r="B4293" s="305">
        <v>41456.385416666664</v>
      </c>
      <c r="C4293" s="117" t="s">
        <v>699</v>
      </c>
      <c r="D4293" s="117" t="s">
        <v>554</v>
      </c>
      <c r="E4293" s="116"/>
      <c r="F4293" s="348">
        <v>26</v>
      </c>
      <c r="G4293" s="348">
        <v>75</v>
      </c>
      <c r="H4293" s="348">
        <v>1950</v>
      </c>
      <c r="I4293" s="355">
        <v>1.6968842594405502E-2</v>
      </c>
      <c r="J4293" s="355">
        <v>2.2625123459207337E-4</v>
      </c>
      <c r="K4293" s="355">
        <v>0</v>
      </c>
      <c r="M4293" s="364"/>
      <c r="N4293" s="364"/>
    </row>
    <row r="4294" spans="2:14" s="358" customFormat="1" x14ac:dyDescent="0.2">
      <c r="B4294" s="305">
        <v>41456.333333333336</v>
      </c>
      <c r="C4294" s="117" t="s">
        <v>784</v>
      </c>
      <c r="D4294" s="117" t="s">
        <v>542</v>
      </c>
      <c r="E4294" s="116"/>
      <c r="F4294" s="348">
        <v>1</v>
      </c>
      <c r="G4294" s="348">
        <v>240</v>
      </c>
      <c r="H4294" s="348">
        <v>240</v>
      </c>
      <c r="I4294" s="355">
        <v>8.3603593561129899E-4</v>
      </c>
      <c r="J4294" s="355">
        <v>3.4834830650470794E-6</v>
      </c>
      <c r="K4294" s="355">
        <v>0</v>
      </c>
      <c r="M4294" s="364"/>
      <c r="N4294" s="364"/>
    </row>
    <row r="4295" spans="2:14" s="358" customFormat="1" x14ac:dyDescent="0.2">
      <c r="B4295" s="305">
        <v>41451.364583333336</v>
      </c>
      <c r="C4295" s="117" t="s">
        <v>610</v>
      </c>
      <c r="D4295" s="117" t="s">
        <v>542</v>
      </c>
      <c r="E4295" s="116"/>
      <c r="F4295" s="348">
        <v>362</v>
      </c>
      <c r="G4295" s="348">
        <v>375</v>
      </c>
      <c r="H4295" s="348">
        <v>135750</v>
      </c>
      <c r="I4295" s="355">
        <v>0.47288282608014104</v>
      </c>
      <c r="J4295" s="355">
        <v>1.2610208695470427E-3</v>
      </c>
      <c r="K4295" s="355">
        <v>0</v>
      </c>
      <c r="M4295" s="364"/>
      <c r="N4295" s="364"/>
    </row>
    <row r="4296" spans="2:14" s="358" customFormat="1" x14ac:dyDescent="0.2">
      <c r="B4296" s="305">
        <v>41457.479166666664</v>
      </c>
      <c r="C4296" s="117" t="s">
        <v>613</v>
      </c>
      <c r="D4296" s="117" t="s">
        <v>554</v>
      </c>
      <c r="E4296" s="116"/>
      <c r="F4296" s="348">
        <v>37</v>
      </c>
      <c r="G4296" s="348">
        <v>210</v>
      </c>
      <c r="H4296" s="348">
        <v>7770</v>
      </c>
      <c r="I4296" s="355">
        <v>6.7614311260785001E-2</v>
      </c>
      <c r="J4296" s="355">
        <v>3.2197291076564288E-4</v>
      </c>
      <c r="K4296" s="355">
        <v>0</v>
      </c>
      <c r="M4296" s="364"/>
      <c r="N4296" s="364"/>
    </row>
    <row r="4297" spans="2:14" s="358" customFormat="1" x14ac:dyDescent="0.2">
      <c r="B4297" s="305">
        <v>41457.554166666669</v>
      </c>
      <c r="C4297" s="117" t="s">
        <v>613</v>
      </c>
      <c r="D4297" s="117" t="s">
        <v>554</v>
      </c>
      <c r="E4297" s="116"/>
      <c r="F4297" s="348">
        <v>46</v>
      </c>
      <c r="G4297" s="348">
        <v>110</v>
      </c>
      <c r="H4297" s="348">
        <v>5060</v>
      </c>
      <c r="I4297" s="355">
        <v>4.4031971039841973E-2</v>
      </c>
      <c r="J4297" s="355">
        <v>4.0029064581674522E-4</v>
      </c>
      <c r="K4297" s="355">
        <v>0</v>
      </c>
      <c r="M4297" s="364"/>
      <c r="N4297" s="364"/>
    </row>
    <row r="4298" spans="2:14" s="358" customFormat="1" x14ac:dyDescent="0.2">
      <c r="B4298" s="305">
        <v>41458.364583333336</v>
      </c>
      <c r="C4298" s="117" t="s">
        <v>746</v>
      </c>
      <c r="D4298" s="117" t="s">
        <v>542</v>
      </c>
      <c r="E4298" s="116"/>
      <c r="F4298" s="348">
        <v>104</v>
      </c>
      <c r="G4298" s="348">
        <v>362</v>
      </c>
      <c r="H4298" s="348">
        <v>37648</v>
      </c>
      <c r="I4298" s="355">
        <v>0.13114617043289245</v>
      </c>
      <c r="J4298" s="355">
        <v>3.6228223876489627E-4</v>
      </c>
      <c r="K4298" s="355">
        <v>0</v>
      </c>
      <c r="M4298" s="364"/>
      <c r="N4298" s="364"/>
    </row>
    <row r="4299" spans="2:14" s="358" customFormat="1" x14ac:dyDescent="0.2">
      <c r="B4299" s="305">
        <v>41458.375</v>
      </c>
      <c r="C4299" s="117" t="s">
        <v>620</v>
      </c>
      <c r="D4299" s="117" t="s">
        <v>542</v>
      </c>
      <c r="E4299" s="116"/>
      <c r="F4299" s="348">
        <v>78</v>
      </c>
      <c r="G4299" s="348">
        <v>345</v>
      </c>
      <c r="H4299" s="348">
        <v>26910</v>
      </c>
      <c r="I4299" s="355">
        <v>9.3740529280416901E-2</v>
      </c>
      <c r="J4299" s="355">
        <v>2.7171167907367219E-4</v>
      </c>
      <c r="K4299" s="355">
        <v>0</v>
      </c>
      <c r="M4299" s="364"/>
      <c r="N4299" s="364"/>
    </row>
    <row r="4300" spans="2:14" s="358" customFormat="1" x14ac:dyDescent="0.2">
      <c r="B4300" s="305">
        <v>41452.369444444441</v>
      </c>
      <c r="C4300" s="117" t="s">
        <v>556</v>
      </c>
      <c r="D4300" s="117" t="s">
        <v>551</v>
      </c>
      <c r="E4300" s="116"/>
      <c r="F4300" s="348">
        <v>3</v>
      </c>
      <c r="G4300" s="348">
        <v>326</v>
      </c>
      <c r="H4300" s="348">
        <v>978</v>
      </c>
      <c r="I4300" s="355">
        <v>3.7871233932315817E-3</v>
      </c>
      <c r="J4300" s="355">
        <v>1.1616942924023257E-5</v>
      </c>
      <c r="K4300" s="355">
        <v>0</v>
      </c>
      <c r="M4300" s="364"/>
      <c r="N4300" s="364"/>
    </row>
    <row r="4301" spans="2:14" s="358" customFormat="1" x14ac:dyDescent="0.2">
      <c r="B4301" s="305">
        <v>41456.520833333336</v>
      </c>
      <c r="C4301" s="117" t="s">
        <v>699</v>
      </c>
      <c r="D4301" s="117" t="s">
        <v>554</v>
      </c>
      <c r="E4301" s="116"/>
      <c r="F4301" s="348">
        <v>1</v>
      </c>
      <c r="G4301" s="348">
        <v>70</v>
      </c>
      <c r="H4301" s="348">
        <v>70</v>
      </c>
      <c r="I4301" s="355">
        <v>6.0913793928635144E-4</v>
      </c>
      <c r="J4301" s="355">
        <v>8.7019705612335906E-6</v>
      </c>
      <c r="K4301" s="355">
        <v>0</v>
      </c>
      <c r="M4301" s="364"/>
      <c r="N4301" s="364"/>
    </row>
    <row r="4302" spans="2:14" s="358" customFormat="1" x14ac:dyDescent="0.2">
      <c r="B4302" s="305">
        <v>41460.392361111109</v>
      </c>
      <c r="C4302" s="117" t="s">
        <v>607</v>
      </c>
      <c r="D4302" s="117" t="s">
        <v>551</v>
      </c>
      <c r="E4302" s="116"/>
      <c r="F4302" s="348">
        <v>1</v>
      </c>
      <c r="G4302" s="348">
        <v>220</v>
      </c>
      <c r="H4302" s="348">
        <v>220</v>
      </c>
      <c r="I4302" s="355">
        <v>8.5190914776170552E-4</v>
      </c>
      <c r="J4302" s="355">
        <v>3.872314308007752E-6</v>
      </c>
      <c r="K4302" s="355">
        <v>0</v>
      </c>
      <c r="M4302" s="364"/>
      <c r="N4302" s="364"/>
    </row>
    <row r="4303" spans="2:14" s="358" customFormat="1" x14ac:dyDescent="0.2">
      <c r="B4303" s="305">
        <v>41460.368055555555</v>
      </c>
      <c r="C4303" s="117" t="s">
        <v>627</v>
      </c>
      <c r="D4303" s="117" t="s">
        <v>554</v>
      </c>
      <c r="E4303" s="116"/>
      <c r="F4303" s="348">
        <v>2</v>
      </c>
      <c r="G4303" s="348">
        <v>80</v>
      </c>
      <c r="H4303" s="348">
        <v>160</v>
      </c>
      <c r="I4303" s="355">
        <v>1.3923152897973746E-3</v>
      </c>
      <c r="J4303" s="355">
        <v>1.7403941122467181E-5</v>
      </c>
      <c r="K4303" s="355">
        <v>0</v>
      </c>
      <c r="M4303" s="364"/>
      <c r="N4303" s="364"/>
    </row>
    <row r="4304" spans="2:14" s="358" customFormat="1" x14ac:dyDescent="0.2">
      <c r="B4304" s="305">
        <v>41460.364583333336</v>
      </c>
      <c r="C4304" s="117" t="s">
        <v>626</v>
      </c>
      <c r="D4304" s="117" t="s">
        <v>554</v>
      </c>
      <c r="E4304" s="116"/>
      <c r="F4304" s="348">
        <v>3</v>
      </c>
      <c r="G4304" s="348">
        <v>60</v>
      </c>
      <c r="H4304" s="348">
        <v>180</v>
      </c>
      <c r="I4304" s="355">
        <v>1.5663547010220465E-3</v>
      </c>
      <c r="J4304" s="355">
        <v>2.6105911683700774E-5</v>
      </c>
      <c r="K4304" s="355">
        <v>0</v>
      </c>
      <c r="M4304" s="364"/>
      <c r="N4304" s="364"/>
    </row>
    <row r="4305" spans="2:14" s="358" customFormat="1" x14ac:dyDescent="0.2">
      <c r="B4305" s="305">
        <v>41459.479166666664</v>
      </c>
      <c r="C4305" s="117" t="s">
        <v>679</v>
      </c>
      <c r="D4305" s="117" t="s">
        <v>554</v>
      </c>
      <c r="E4305" s="116"/>
      <c r="F4305" s="348">
        <v>60</v>
      </c>
      <c r="G4305" s="348">
        <v>87</v>
      </c>
      <c r="H4305" s="348">
        <v>5220</v>
      </c>
      <c r="I4305" s="355">
        <v>4.5424286329639345E-2</v>
      </c>
      <c r="J4305" s="355">
        <v>5.2211823367401549E-4</v>
      </c>
      <c r="K4305" s="355">
        <v>0</v>
      </c>
      <c r="M4305" s="364"/>
      <c r="N4305" s="364"/>
    </row>
    <row r="4306" spans="2:14" s="358" customFormat="1" x14ac:dyDescent="0.2">
      <c r="B4306" s="305">
        <v>41460.401388888888</v>
      </c>
      <c r="C4306" s="117" t="s">
        <v>732</v>
      </c>
      <c r="D4306" s="117" t="s">
        <v>542</v>
      </c>
      <c r="E4306" s="116"/>
      <c r="F4306" s="348">
        <v>18</v>
      </c>
      <c r="G4306" s="348">
        <v>131</v>
      </c>
      <c r="H4306" s="348">
        <v>2358</v>
      </c>
      <c r="I4306" s="355">
        <v>8.2140530673810129E-3</v>
      </c>
      <c r="J4306" s="355">
        <v>6.2702695170847425E-5</v>
      </c>
      <c r="K4306" s="355">
        <v>0</v>
      </c>
      <c r="M4306" s="364"/>
      <c r="N4306" s="364"/>
    </row>
    <row r="4307" spans="2:14" s="358" customFormat="1" x14ac:dyDescent="0.2">
      <c r="B4307" s="305">
        <v>41459.541666666664</v>
      </c>
      <c r="C4307" s="117" t="s">
        <v>679</v>
      </c>
      <c r="D4307" s="117" t="s">
        <v>554</v>
      </c>
      <c r="E4307" s="116"/>
      <c r="F4307" s="348">
        <v>12</v>
      </c>
      <c r="G4307" s="348">
        <v>90</v>
      </c>
      <c r="H4307" s="348">
        <v>1080</v>
      </c>
      <c r="I4307" s="355">
        <v>9.3981282061322783E-3</v>
      </c>
      <c r="J4307" s="355">
        <v>1.0442364673480309E-4</v>
      </c>
      <c r="K4307" s="355">
        <v>0</v>
      </c>
      <c r="M4307" s="364"/>
      <c r="N4307" s="364"/>
    </row>
    <row r="4308" spans="2:14" s="358" customFormat="1" x14ac:dyDescent="0.2">
      <c r="B4308" s="305">
        <v>41459.565972222219</v>
      </c>
      <c r="C4308" s="117" t="s">
        <v>563</v>
      </c>
      <c r="D4308" s="117" t="s">
        <v>551</v>
      </c>
      <c r="E4308" s="116"/>
      <c r="F4308" s="348">
        <v>3</v>
      </c>
      <c r="G4308" s="348">
        <v>55</v>
      </c>
      <c r="H4308" s="348">
        <v>165</v>
      </c>
      <c r="I4308" s="355">
        <v>6.3893186082127919E-4</v>
      </c>
      <c r="J4308" s="355">
        <v>1.1616942924023257E-5</v>
      </c>
      <c r="K4308" s="355">
        <v>0</v>
      </c>
      <c r="M4308" s="364"/>
      <c r="N4308" s="364"/>
    </row>
    <row r="4309" spans="2:14" s="358" customFormat="1" x14ac:dyDescent="0.2">
      <c r="B4309" s="305">
        <v>41459.458333333336</v>
      </c>
      <c r="C4309" s="117" t="s">
        <v>726</v>
      </c>
      <c r="D4309" s="117" t="s">
        <v>554</v>
      </c>
      <c r="E4309" s="116"/>
      <c r="F4309" s="348">
        <v>31</v>
      </c>
      <c r="G4309" s="348">
        <v>50</v>
      </c>
      <c r="H4309" s="348">
        <v>1550</v>
      </c>
      <c r="I4309" s="355">
        <v>1.3488054369912067E-2</v>
      </c>
      <c r="J4309" s="355">
        <v>2.6976108739824135E-4</v>
      </c>
      <c r="K4309" s="355">
        <v>0</v>
      </c>
      <c r="M4309" s="364"/>
      <c r="N4309" s="364"/>
    </row>
    <row r="4310" spans="2:14" s="358" customFormat="1" x14ac:dyDescent="0.2">
      <c r="B4310" s="305">
        <v>41456.375</v>
      </c>
      <c r="C4310" s="117" t="s">
        <v>671</v>
      </c>
      <c r="D4310" s="117" t="s">
        <v>554</v>
      </c>
      <c r="E4310" s="116"/>
      <c r="F4310" s="348">
        <v>187</v>
      </c>
      <c r="G4310" s="348">
        <v>257</v>
      </c>
      <c r="H4310" s="348">
        <v>48059</v>
      </c>
      <c r="I4310" s="355">
        <v>0.41820800320232515</v>
      </c>
      <c r="J4310" s="355">
        <v>1.6272684949506816E-3</v>
      </c>
      <c r="K4310" s="355">
        <v>0</v>
      </c>
      <c r="M4310" s="364"/>
      <c r="N4310" s="364"/>
    </row>
    <row r="4311" spans="2:14" s="358" customFormat="1" x14ac:dyDescent="0.2">
      <c r="B4311" s="305">
        <v>41457.416666666664</v>
      </c>
      <c r="C4311" s="117" t="s">
        <v>674</v>
      </c>
      <c r="D4311" s="117" t="s">
        <v>551</v>
      </c>
      <c r="E4311" s="116"/>
      <c r="F4311" s="348">
        <v>16</v>
      </c>
      <c r="G4311" s="348">
        <v>270</v>
      </c>
      <c r="H4311" s="348">
        <v>4320</v>
      </c>
      <c r="I4311" s="355">
        <v>1.6728397810593491E-2</v>
      </c>
      <c r="J4311" s="355">
        <v>6.1957028928124033E-5</v>
      </c>
      <c r="K4311" s="355">
        <v>0</v>
      </c>
      <c r="M4311" s="364"/>
      <c r="N4311" s="364"/>
    </row>
    <row r="4312" spans="2:14" s="358" customFormat="1" x14ac:dyDescent="0.2">
      <c r="B4312" s="305">
        <v>41457.375</v>
      </c>
      <c r="C4312" s="117" t="s">
        <v>645</v>
      </c>
      <c r="D4312" s="117" t="s">
        <v>554</v>
      </c>
      <c r="E4312" s="116"/>
      <c r="F4312" s="348">
        <v>45</v>
      </c>
      <c r="G4312" s="348">
        <v>383</v>
      </c>
      <c r="H4312" s="348">
        <v>17235</v>
      </c>
      <c r="I4312" s="355">
        <v>0.14997846262286094</v>
      </c>
      <c r="J4312" s="355">
        <v>3.9158867525551161E-4</v>
      </c>
      <c r="K4312" s="355">
        <v>0</v>
      </c>
      <c r="M4312" s="364"/>
      <c r="N4312" s="364"/>
    </row>
    <row r="4313" spans="2:14" s="358" customFormat="1" x14ac:dyDescent="0.2">
      <c r="B4313" s="305">
        <v>41445.368055555555</v>
      </c>
      <c r="C4313" s="117" t="s">
        <v>566</v>
      </c>
      <c r="D4313" s="117" t="s">
        <v>551</v>
      </c>
      <c r="E4313" s="116"/>
      <c r="F4313" s="348">
        <v>1</v>
      </c>
      <c r="G4313" s="348">
        <v>90</v>
      </c>
      <c r="H4313" s="348">
        <v>90</v>
      </c>
      <c r="I4313" s="355">
        <v>3.4850828772069772E-4</v>
      </c>
      <c r="J4313" s="355">
        <v>3.872314308007752E-6</v>
      </c>
      <c r="K4313" s="355">
        <v>0</v>
      </c>
      <c r="M4313" s="364"/>
      <c r="N4313" s="364"/>
    </row>
    <row r="4314" spans="2:14" s="358" customFormat="1" x14ac:dyDescent="0.2">
      <c r="B4314" s="305">
        <v>41457.482638888891</v>
      </c>
      <c r="C4314" s="117" t="s">
        <v>847</v>
      </c>
      <c r="D4314" s="117" t="s">
        <v>542</v>
      </c>
      <c r="E4314" s="116"/>
      <c r="F4314" s="348">
        <v>3</v>
      </c>
      <c r="G4314" s="348">
        <v>139</v>
      </c>
      <c r="H4314" s="348">
        <v>417</v>
      </c>
      <c r="I4314" s="355">
        <v>1.4526124381246321E-3</v>
      </c>
      <c r="J4314" s="355">
        <v>1.0450449195141237E-5</v>
      </c>
      <c r="K4314" s="355">
        <v>0</v>
      </c>
      <c r="M4314" s="364"/>
      <c r="N4314" s="364"/>
    </row>
    <row r="4315" spans="2:14" s="358" customFormat="1" x14ac:dyDescent="0.2">
      <c r="B4315" s="305">
        <v>41458.402777777781</v>
      </c>
      <c r="C4315" s="117" t="s">
        <v>730</v>
      </c>
      <c r="D4315" s="117" t="s">
        <v>542</v>
      </c>
      <c r="E4315" s="116"/>
      <c r="F4315" s="348">
        <v>125</v>
      </c>
      <c r="G4315" s="348">
        <v>465</v>
      </c>
      <c r="H4315" s="348">
        <v>58125</v>
      </c>
      <c r="I4315" s="355">
        <v>0.20247745315586149</v>
      </c>
      <c r="J4315" s="355">
        <v>4.354353831308849E-4</v>
      </c>
      <c r="K4315" s="355">
        <v>0</v>
      </c>
      <c r="M4315" s="364"/>
      <c r="N4315" s="364"/>
    </row>
    <row r="4316" spans="2:14" s="358" customFormat="1" x14ac:dyDescent="0.2">
      <c r="B4316" s="305">
        <v>41458.397222222222</v>
      </c>
      <c r="C4316" s="117" t="s">
        <v>586</v>
      </c>
      <c r="D4316" s="117" t="s">
        <v>554</v>
      </c>
      <c r="E4316" s="116"/>
      <c r="F4316" s="348">
        <v>542</v>
      </c>
      <c r="G4316" s="348">
        <v>285</v>
      </c>
      <c r="H4316" s="348">
        <v>154470</v>
      </c>
      <c r="I4316" s="355">
        <v>1.3441933925937528</v>
      </c>
      <c r="J4316" s="355">
        <v>4.7164680441886065E-3</v>
      </c>
      <c r="K4316" s="355">
        <v>0</v>
      </c>
      <c r="M4316" s="364"/>
      <c r="N4316" s="364"/>
    </row>
    <row r="4317" spans="2:14" s="358" customFormat="1" x14ac:dyDescent="0.2">
      <c r="B4317" s="305">
        <v>41453.404861111114</v>
      </c>
      <c r="C4317" s="117" t="s">
        <v>603</v>
      </c>
      <c r="D4317" s="117" t="s">
        <v>542</v>
      </c>
      <c r="E4317" s="116"/>
      <c r="F4317" s="348">
        <v>110</v>
      </c>
      <c r="G4317" s="348">
        <v>255</v>
      </c>
      <c r="H4317" s="348">
        <v>28050</v>
      </c>
      <c r="I4317" s="355">
        <v>9.7711699974570576E-2</v>
      </c>
      <c r="J4317" s="355">
        <v>3.831831371551787E-4</v>
      </c>
      <c r="K4317" s="355">
        <v>0</v>
      </c>
      <c r="M4317" s="364"/>
      <c r="N4317" s="364"/>
    </row>
    <row r="4318" spans="2:14" s="358" customFormat="1" x14ac:dyDescent="0.2">
      <c r="B4318" s="305">
        <v>41460.444444444445</v>
      </c>
      <c r="C4318" s="117" t="s">
        <v>627</v>
      </c>
      <c r="D4318" s="117" t="s">
        <v>554</v>
      </c>
      <c r="E4318" s="116"/>
      <c r="F4318" s="348">
        <v>2</v>
      </c>
      <c r="G4318" s="348">
        <v>85</v>
      </c>
      <c r="H4318" s="348">
        <v>170</v>
      </c>
      <c r="I4318" s="355">
        <v>1.4793349954097105E-3</v>
      </c>
      <c r="J4318" s="355">
        <v>1.7403941122467181E-5</v>
      </c>
      <c r="K4318" s="355">
        <v>0</v>
      </c>
      <c r="M4318" s="364"/>
      <c r="N4318" s="364"/>
    </row>
    <row r="4319" spans="2:14" s="358" customFormat="1" x14ac:dyDescent="0.2">
      <c r="B4319" s="305">
        <v>41460.440972222219</v>
      </c>
      <c r="C4319" s="117" t="s">
        <v>627</v>
      </c>
      <c r="D4319" s="117" t="s">
        <v>554</v>
      </c>
      <c r="E4319" s="116"/>
      <c r="F4319" s="348">
        <v>1</v>
      </c>
      <c r="G4319" s="348">
        <v>75</v>
      </c>
      <c r="H4319" s="348">
        <v>75</v>
      </c>
      <c r="I4319" s="355">
        <v>6.526477920925193E-4</v>
      </c>
      <c r="J4319" s="355">
        <v>8.7019705612335906E-6</v>
      </c>
      <c r="K4319" s="355">
        <v>0</v>
      </c>
      <c r="M4319" s="364"/>
      <c r="N4319" s="364"/>
    </row>
    <row r="4320" spans="2:14" s="358" customFormat="1" x14ac:dyDescent="0.2">
      <c r="B4320" s="305">
        <v>41461.375</v>
      </c>
      <c r="C4320" s="117" t="s">
        <v>666</v>
      </c>
      <c r="D4320" s="117" t="s">
        <v>554</v>
      </c>
      <c r="E4320" s="116"/>
      <c r="F4320" s="348">
        <v>46</v>
      </c>
      <c r="G4320" s="348">
        <v>360</v>
      </c>
      <c r="H4320" s="348">
        <v>16560</v>
      </c>
      <c r="I4320" s="355">
        <v>0.14410463249402827</v>
      </c>
      <c r="J4320" s="355">
        <v>4.0029064581674522E-4</v>
      </c>
      <c r="K4320" s="355">
        <v>0</v>
      </c>
      <c r="M4320" s="364"/>
      <c r="N4320" s="364"/>
    </row>
    <row r="4321" spans="2:14" s="358" customFormat="1" x14ac:dyDescent="0.2">
      <c r="B4321" s="305">
        <v>41455.429166666669</v>
      </c>
      <c r="C4321" s="117" t="s">
        <v>848</v>
      </c>
      <c r="D4321" s="117" t="s">
        <v>542</v>
      </c>
      <c r="E4321" s="116"/>
      <c r="F4321" s="348">
        <v>1</v>
      </c>
      <c r="G4321" s="348">
        <v>73</v>
      </c>
      <c r="H4321" s="348">
        <v>73</v>
      </c>
      <c r="I4321" s="355">
        <v>2.5429426374843679E-4</v>
      </c>
      <c r="J4321" s="355">
        <v>3.4834830650470794E-6</v>
      </c>
      <c r="K4321" s="355">
        <v>0</v>
      </c>
      <c r="M4321" s="364"/>
      <c r="N4321" s="364"/>
    </row>
    <row r="4322" spans="2:14" s="358" customFormat="1" x14ac:dyDescent="0.2">
      <c r="B4322" s="305">
        <v>41455.354166666664</v>
      </c>
      <c r="C4322" s="117" t="s">
        <v>764</v>
      </c>
      <c r="D4322" s="117" t="s">
        <v>542</v>
      </c>
      <c r="E4322" s="116"/>
      <c r="F4322" s="348">
        <v>17</v>
      </c>
      <c r="G4322" s="348">
        <v>380</v>
      </c>
      <c r="H4322" s="348">
        <v>6460</v>
      </c>
      <c r="I4322" s="355">
        <v>2.2503300600204133E-2</v>
      </c>
      <c r="J4322" s="355">
        <v>5.9219212105800348E-5</v>
      </c>
      <c r="K4322" s="355">
        <v>0</v>
      </c>
      <c r="M4322" s="364"/>
      <c r="N4322" s="364"/>
    </row>
    <row r="4323" spans="2:14" s="358" customFormat="1" x14ac:dyDescent="0.2">
      <c r="B4323" s="305">
        <v>41459.368055555555</v>
      </c>
      <c r="C4323" s="117" t="s">
        <v>625</v>
      </c>
      <c r="D4323" s="117" t="s">
        <v>551</v>
      </c>
      <c r="E4323" s="116"/>
      <c r="F4323" s="348">
        <v>725</v>
      </c>
      <c r="G4323" s="348">
        <v>328</v>
      </c>
      <c r="H4323" s="348">
        <v>237800</v>
      </c>
      <c r="I4323" s="355">
        <v>0.92083634244424351</v>
      </c>
      <c r="J4323" s="355">
        <v>2.8074278733056205E-3</v>
      </c>
      <c r="K4323" s="355">
        <v>0</v>
      </c>
      <c r="M4323" s="364"/>
      <c r="N4323" s="364"/>
    </row>
    <row r="4324" spans="2:14" s="358" customFormat="1" x14ac:dyDescent="0.2">
      <c r="B4324" s="305">
        <v>41458.354166666664</v>
      </c>
      <c r="C4324" s="117" t="s">
        <v>552</v>
      </c>
      <c r="D4324" s="117" t="s">
        <v>551</v>
      </c>
      <c r="E4324" s="116"/>
      <c r="F4324" s="348">
        <v>34</v>
      </c>
      <c r="G4324" s="348">
        <v>365</v>
      </c>
      <c r="H4324" s="348">
        <v>12410</v>
      </c>
      <c r="I4324" s="355">
        <v>4.805542056237621E-2</v>
      </c>
      <c r="J4324" s="355">
        <v>1.3165868647226357E-4</v>
      </c>
      <c r="K4324" s="355">
        <v>0</v>
      </c>
      <c r="M4324" s="364"/>
      <c r="N4324" s="364"/>
    </row>
    <row r="4325" spans="2:14" s="358" customFormat="1" x14ac:dyDescent="0.2">
      <c r="B4325" s="305">
        <v>41456.381944444445</v>
      </c>
      <c r="C4325" s="117" t="s">
        <v>813</v>
      </c>
      <c r="D4325" s="117" t="s">
        <v>554</v>
      </c>
      <c r="E4325" s="116"/>
      <c r="F4325" s="348">
        <v>2</v>
      </c>
      <c r="G4325" s="348">
        <v>10</v>
      </c>
      <c r="H4325" s="348">
        <v>20</v>
      </c>
      <c r="I4325" s="355">
        <v>1.7403941122467182E-4</v>
      </c>
      <c r="J4325" s="355">
        <v>1.7403941122467181E-5</v>
      </c>
      <c r="K4325" s="355">
        <v>0</v>
      </c>
      <c r="M4325" s="364"/>
      <c r="N4325" s="364"/>
    </row>
    <row r="4326" spans="2:14" s="358" customFormat="1" x14ac:dyDescent="0.2">
      <c r="B4326" s="305">
        <v>41455.402083333334</v>
      </c>
      <c r="C4326" s="117" t="s">
        <v>636</v>
      </c>
      <c r="D4326" s="117" t="s">
        <v>542</v>
      </c>
      <c r="E4326" s="116"/>
      <c r="F4326" s="348">
        <v>65</v>
      </c>
      <c r="G4326" s="348">
        <v>285</v>
      </c>
      <c r="H4326" s="348">
        <v>18525</v>
      </c>
      <c r="I4326" s="355">
        <v>6.4531523779997144E-2</v>
      </c>
      <c r="J4326" s="355">
        <v>2.2642639922806015E-4</v>
      </c>
      <c r="K4326" s="355">
        <v>0</v>
      </c>
      <c r="M4326" s="364"/>
      <c r="N4326" s="364"/>
    </row>
    <row r="4327" spans="2:14" s="358" customFormat="1" x14ac:dyDescent="0.2">
      <c r="B4327" s="305">
        <v>41456.441666666666</v>
      </c>
      <c r="C4327" s="117" t="s">
        <v>813</v>
      </c>
      <c r="D4327" s="117" t="s">
        <v>554</v>
      </c>
      <c r="E4327" s="116"/>
      <c r="F4327" s="348">
        <v>3</v>
      </c>
      <c r="G4327" s="348">
        <v>5</v>
      </c>
      <c r="H4327" s="348">
        <v>15</v>
      </c>
      <c r="I4327" s="355">
        <v>1.3052955841850387E-4</v>
      </c>
      <c r="J4327" s="355">
        <v>2.6105911683700774E-5</v>
      </c>
      <c r="K4327" s="355">
        <v>0</v>
      </c>
      <c r="M4327" s="364"/>
      <c r="N4327" s="364"/>
    </row>
    <row r="4328" spans="2:14" s="358" customFormat="1" x14ac:dyDescent="0.2">
      <c r="B4328" s="305">
        <v>41458.40625</v>
      </c>
      <c r="C4328" s="117" t="s">
        <v>612</v>
      </c>
      <c r="D4328" s="117" t="s">
        <v>551</v>
      </c>
      <c r="E4328" s="116"/>
      <c r="F4328" s="348">
        <v>4</v>
      </c>
      <c r="G4328" s="348">
        <v>270</v>
      </c>
      <c r="H4328" s="348">
        <v>1080</v>
      </c>
      <c r="I4328" s="355">
        <v>4.1820994526483727E-3</v>
      </c>
      <c r="J4328" s="355">
        <v>1.5489257232031008E-5</v>
      </c>
      <c r="K4328" s="355">
        <v>0</v>
      </c>
      <c r="M4328" s="364"/>
      <c r="N4328" s="364"/>
    </row>
    <row r="4329" spans="2:14" s="358" customFormat="1" x14ac:dyDescent="0.2">
      <c r="B4329" s="305">
        <v>41456.527083333334</v>
      </c>
      <c r="C4329" s="117" t="s">
        <v>813</v>
      </c>
      <c r="D4329" s="117" t="s">
        <v>554</v>
      </c>
      <c r="E4329" s="116"/>
      <c r="F4329" s="348">
        <v>1</v>
      </c>
      <c r="G4329" s="348">
        <v>6</v>
      </c>
      <c r="H4329" s="348">
        <v>6</v>
      </c>
      <c r="I4329" s="355">
        <v>5.2211823367401547E-5</v>
      </c>
      <c r="J4329" s="355">
        <v>8.7019705612335906E-6</v>
      </c>
      <c r="K4329" s="355">
        <v>0</v>
      </c>
      <c r="M4329" s="364"/>
      <c r="N4329" s="364"/>
    </row>
    <row r="4330" spans="2:14" s="358" customFormat="1" x14ac:dyDescent="0.2">
      <c r="B4330" s="305">
        <v>41458.381944444445</v>
      </c>
      <c r="C4330" s="117" t="s">
        <v>663</v>
      </c>
      <c r="D4330" s="117" t="s">
        <v>551</v>
      </c>
      <c r="E4330" s="116"/>
      <c r="F4330" s="348">
        <v>277</v>
      </c>
      <c r="G4330" s="348">
        <v>346</v>
      </c>
      <c r="H4330" s="348">
        <v>95842</v>
      </c>
      <c r="I4330" s="355">
        <v>0.37113034790807903</v>
      </c>
      <c r="J4330" s="355">
        <v>1.0726310633181475E-3</v>
      </c>
      <c r="K4330" s="355">
        <v>0</v>
      </c>
      <c r="M4330" s="364"/>
      <c r="N4330" s="364"/>
    </row>
    <row r="4331" spans="2:14" s="358" customFormat="1" x14ac:dyDescent="0.2">
      <c r="B4331" s="305">
        <v>41458.395833333336</v>
      </c>
      <c r="C4331" s="117" t="s">
        <v>567</v>
      </c>
      <c r="D4331" s="117" t="s">
        <v>551</v>
      </c>
      <c r="E4331" s="116"/>
      <c r="F4331" s="348">
        <v>1</v>
      </c>
      <c r="G4331" s="348">
        <v>320</v>
      </c>
      <c r="H4331" s="348">
        <v>320</v>
      </c>
      <c r="I4331" s="355">
        <v>1.2391405785624808E-3</v>
      </c>
      <c r="J4331" s="355">
        <v>3.872314308007752E-6</v>
      </c>
      <c r="K4331" s="355">
        <v>0</v>
      </c>
      <c r="M4331" s="364"/>
      <c r="N4331" s="364"/>
    </row>
    <row r="4332" spans="2:14" s="358" customFormat="1" x14ac:dyDescent="0.2">
      <c r="B4332" s="305">
        <v>41457.375</v>
      </c>
      <c r="C4332" s="117" t="s">
        <v>597</v>
      </c>
      <c r="D4332" s="117" t="s">
        <v>551</v>
      </c>
      <c r="E4332" s="116"/>
      <c r="F4332" s="348">
        <v>30</v>
      </c>
      <c r="G4332" s="348">
        <v>385</v>
      </c>
      <c r="H4332" s="348">
        <v>11550</v>
      </c>
      <c r="I4332" s="355">
        <v>4.4725230257489541E-2</v>
      </c>
      <c r="J4332" s="355">
        <v>1.1616942924023257E-4</v>
      </c>
      <c r="K4332" s="355">
        <v>0</v>
      </c>
      <c r="M4332" s="364"/>
      <c r="N4332" s="364"/>
    </row>
    <row r="4333" spans="2:14" s="358" customFormat="1" x14ac:dyDescent="0.2">
      <c r="B4333" s="305">
        <v>41457.365277777775</v>
      </c>
      <c r="C4333" s="117" t="s">
        <v>710</v>
      </c>
      <c r="D4333" s="117" t="s">
        <v>554</v>
      </c>
      <c r="E4333" s="116"/>
      <c r="F4333" s="348">
        <v>36</v>
      </c>
      <c r="G4333" s="348">
        <v>249</v>
      </c>
      <c r="H4333" s="348">
        <v>8964</v>
      </c>
      <c r="I4333" s="355">
        <v>7.8004464110897911E-2</v>
      </c>
      <c r="J4333" s="355">
        <v>3.1327094020440927E-4</v>
      </c>
      <c r="K4333" s="355">
        <v>0</v>
      </c>
      <c r="M4333" s="364"/>
      <c r="N4333" s="364"/>
    </row>
    <row r="4334" spans="2:14" s="358" customFormat="1" x14ac:dyDescent="0.2">
      <c r="B4334" s="305">
        <v>41458.423611111109</v>
      </c>
      <c r="C4334" s="117" t="s">
        <v>658</v>
      </c>
      <c r="D4334" s="117" t="s">
        <v>551</v>
      </c>
      <c r="E4334" s="116"/>
      <c r="F4334" s="348">
        <v>55</v>
      </c>
      <c r="G4334" s="348">
        <v>360</v>
      </c>
      <c r="H4334" s="348">
        <v>19800</v>
      </c>
      <c r="I4334" s="355">
        <v>7.6671823298553501E-2</v>
      </c>
      <c r="J4334" s="355">
        <v>2.1297728694042638E-4</v>
      </c>
      <c r="K4334" s="355">
        <v>0</v>
      </c>
      <c r="M4334" s="364"/>
      <c r="N4334" s="364"/>
    </row>
    <row r="4335" spans="2:14" s="358" customFormat="1" x14ac:dyDescent="0.2">
      <c r="B4335" s="305">
        <v>41458.443055555559</v>
      </c>
      <c r="C4335" s="117" t="s">
        <v>660</v>
      </c>
      <c r="D4335" s="117" t="s">
        <v>551</v>
      </c>
      <c r="E4335" s="116"/>
      <c r="F4335" s="348">
        <v>50</v>
      </c>
      <c r="G4335" s="348">
        <v>202</v>
      </c>
      <c r="H4335" s="348">
        <v>10100</v>
      </c>
      <c r="I4335" s="355">
        <v>3.9110374510878301E-2</v>
      </c>
      <c r="J4335" s="355">
        <v>1.9361571540038762E-4</v>
      </c>
      <c r="K4335" s="355">
        <v>0</v>
      </c>
      <c r="M4335" s="364"/>
      <c r="N4335" s="364"/>
    </row>
    <row r="4336" spans="2:14" s="358" customFormat="1" x14ac:dyDescent="0.2">
      <c r="B4336" s="305">
        <v>41462.375</v>
      </c>
      <c r="C4336" s="117" t="s">
        <v>703</v>
      </c>
      <c r="D4336" s="117" t="s">
        <v>551</v>
      </c>
      <c r="E4336" s="116"/>
      <c r="F4336" s="348">
        <v>25</v>
      </c>
      <c r="G4336" s="348">
        <v>398</v>
      </c>
      <c r="H4336" s="348">
        <v>9950</v>
      </c>
      <c r="I4336" s="355">
        <v>3.8529527364677137E-2</v>
      </c>
      <c r="J4336" s="355">
        <v>9.680785770019381E-5</v>
      </c>
      <c r="K4336" s="355">
        <v>0</v>
      </c>
      <c r="M4336" s="364"/>
      <c r="N4336" s="364"/>
    </row>
    <row r="4337" spans="2:14" s="358" customFormat="1" x14ac:dyDescent="0.2">
      <c r="B4337" s="305">
        <v>41462.375</v>
      </c>
      <c r="C4337" s="117" t="s">
        <v>681</v>
      </c>
      <c r="D4337" s="117" t="s">
        <v>554</v>
      </c>
      <c r="E4337" s="116"/>
      <c r="F4337" s="348">
        <v>10</v>
      </c>
      <c r="G4337" s="348">
        <v>90</v>
      </c>
      <c r="H4337" s="348">
        <v>900</v>
      </c>
      <c r="I4337" s="355">
        <v>7.8317735051102316E-3</v>
      </c>
      <c r="J4337" s="355">
        <v>8.701970561233591E-5</v>
      </c>
      <c r="K4337" s="355">
        <v>0</v>
      </c>
      <c r="M4337" s="364"/>
      <c r="N4337" s="364"/>
    </row>
    <row r="4338" spans="2:14" s="358" customFormat="1" x14ac:dyDescent="0.2">
      <c r="B4338" s="305">
        <v>41456.604166666664</v>
      </c>
      <c r="C4338" s="117" t="s">
        <v>813</v>
      </c>
      <c r="D4338" s="117" t="s">
        <v>554</v>
      </c>
      <c r="E4338" s="116"/>
      <c r="F4338" s="348">
        <v>1</v>
      </c>
      <c r="G4338" s="348">
        <v>10</v>
      </c>
      <c r="H4338" s="348">
        <v>10</v>
      </c>
      <c r="I4338" s="355">
        <v>8.701970561233591E-5</v>
      </c>
      <c r="J4338" s="355">
        <v>8.7019705612335906E-6</v>
      </c>
      <c r="K4338" s="355">
        <v>0</v>
      </c>
      <c r="M4338" s="364"/>
      <c r="N4338" s="364"/>
    </row>
    <row r="4339" spans="2:14" s="358" customFormat="1" x14ac:dyDescent="0.2">
      <c r="B4339" s="305">
        <v>41459.388888888891</v>
      </c>
      <c r="C4339" s="117" t="s">
        <v>674</v>
      </c>
      <c r="D4339" s="117" t="s">
        <v>551</v>
      </c>
      <c r="E4339" s="116"/>
      <c r="F4339" s="348">
        <v>1</v>
      </c>
      <c r="G4339" s="348">
        <v>135</v>
      </c>
      <c r="H4339" s="348">
        <v>135</v>
      </c>
      <c r="I4339" s="355">
        <v>5.2276243158104658E-4</v>
      </c>
      <c r="J4339" s="355">
        <v>3.872314308007752E-6</v>
      </c>
      <c r="K4339" s="355">
        <v>0</v>
      </c>
      <c r="M4339" s="364"/>
      <c r="N4339" s="364"/>
    </row>
    <row r="4340" spans="2:14" s="358" customFormat="1" x14ac:dyDescent="0.2">
      <c r="B4340" s="305">
        <v>41456.513888888891</v>
      </c>
      <c r="C4340" s="117" t="s">
        <v>609</v>
      </c>
      <c r="D4340" s="117" t="s">
        <v>554</v>
      </c>
      <c r="E4340" s="116"/>
      <c r="F4340" s="348">
        <v>1</v>
      </c>
      <c r="G4340" s="348">
        <v>52</v>
      </c>
      <c r="H4340" s="348">
        <v>52</v>
      </c>
      <c r="I4340" s="355">
        <v>4.5250246918414675E-4</v>
      </c>
      <c r="J4340" s="355">
        <v>8.7019705612335906E-6</v>
      </c>
      <c r="K4340" s="355">
        <v>0</v>
      </c>
      <c r="M4340" s="364"/>
      <c r="N4340" s="364"/>
    </row>
    <row r="4341" spans="2:14" s="358" customFormat="1" x14ac:dyDescent="0.2">
      <c r="B4341" s="305">
        <v>41456.597222222219</v>
      </c>
      <c r="C4341" s="117" t="s">
        <v>634</v>
      </c>
      <c r="D4341" s="117" t="s">
        <v>542</v>
      </c>
      <c r="E4341" s="116"/>
      <c r="F4341" s="348">
        <v>6</v>
      </c>
      <c r="G4341" s="348">
        <v>60</v>
      </c>
      <c r="H4341" s="348">
        <v>360</v>
      </c>
      <c r="I4341" s="355">
        <v>1.2540539034169484E-3</v>
      </c>
      <c r="J4341" s="355">
        <v>2.0900898390282475E-5</v>
      </c>
      <c r="K4341" s="355">
        <v>0</v>
      </c>
      <c r="M4341" s="364"/>
      <c r="N4341" s="364"/>
    </row>
    <row r="4342" spans="2:14" s="358" customFormat="1" x14ac:dyDescent="0.2">
      <c r="B4342" s="305">
        <v>41459.385416666664</v>
      </c>
      <c r="C4342" s="117" t="s">
        <v>663</v>
      </c>
      <c r="D4342" s="117" t="s">
        <v>551</v>
      </c>
      <c r="E4342" s="116"/>
      <c r="F4342" s="348">
        <v>1</v>
      </c>
      <c r="G4342" s="348">
        <v>168</v>
      </c>
      <c r="H4342" s="348">
        <v>168</v>
      </c>
      <c r="I4342" s="355">
        <v>6.5054880374530244E-4</v>
      </c>
      <c r="J4342" s="355">
        <v>3.872314308007752E-6</v>
      </c>
      <c r="K4342" s="355">
        <v>0</v>
      </c>
      <c r="M4342" s="364"/>
      <c r="N4342" s="364"/>
    </row>
    <row r="4343" spans="2:14" s="358" customFormat="1" x14ac:dyDescent="0.2">
      <c r="B4343" s="305">
        <v>41457.381944444445</v>
      </c>
      <c r="C4343" s="117" t="s">
        <v>757</v>
      </c>
      <c r="D4343" s="117" t="s">
        <v>542</v>
      </c>
      <c r="E4343" s="116"/>
      <c r="F4343" s="348">
        <v>204</v>
      </c>
      <c r="G4343" s="348">
        <v>330</v>
      </c>
      <c r="H4343" s="348">
        <v>67320</v>
      </c>
      <c r="I4343" s="355">
        <v>0.23450807993896938</v>
      </c>
      <c r="J4343" s="355">
        <v>7.1063054526960417E-4</v>
      </c>
      <c r="K4343" s="355">
        <v>0</v>
      </c>
      <c r="M4343" s="364"/>
      <c r="N4343" s="364"/>
    </row>
    <row r="4344" spans="2:14" s="358" customFormat="1" x14ac:dyDescent="0.2">
      <c r="B4344" s="305">
        <v>41459.436111111114</v>
      </c>
      <c r="C4344" s="117" t="s">
        <v>594</v>
      </c>
      <c r="D4344" s="117" t="s">
        <v>551</v>
      </c>
      <c r="E4344" s="116"/>
      <c r="F4344" s="348">
        <v>138</v>
      </c>
      <c r="G4344" s="348">
        <v>262</v>
      </c>
      <c r="H4344" s="348">
        <v>36156</v>
      </c>
      <c r="I4344" s="355">
        <v>0.14000739612032828</v>
      </c>
      <c r="J4344" s="355">
        <v>5.3437937450506983E-4</v>
      </c>
      <c r="K4344" s="355">
        <v>0</v>
      </c>
      <c r="M4344" s="364"/>
      <c r="N4344" s="364"/>
    </row>
    <row r="4345" spans="2:14" s="358" customFormat="1" x14ac:dyDescent="0.2">
      <c r="B4345" s="305">
        <v>41460.363888888889</v>
      </c>
      <c r="C4345" s="117" t="s">
        <v>643</v>
      </c>
      <c r="D4345" s="117" t="s">
        <v>551</v>
      </c>
      <c r="E4345" s="116"/>
      <c r="F4345" s="348">
        <v>46</v>
      </c>
      <c r="G4345" s="348">
        <v>351</v>
      </c>
      <c r="H4345" s="348">
        <v>16146</v>
      </c>
      <c r="I4345" s="355">
        <v>6.252238681709317E-2</v>
      </c>
      <c r="J4345" s="355">
        <v>1.781264581683566E-4</v>
      </c>
      <c r="K4345" s="355">
        <v>0</v>
      </c>
      <c r="M4345" s="364"/>
      <c r="N4345" s="364"/>
    </row>
    <row r="4346" spans="2:14" s="358" customFormat="1" x14ac:dyDescent="0.2">
      <c r="B4346" s="305">
        <v>41459.402777777781</v>
      </c>
      <c r="C4346" s="117" t="s">
        <v>612</v>
      </c>
      <c r="D4346" s="117" t="s">
        <v>551</v>
      </c>
      <c r="E4346" s="116"/>
      <c r="F4346" s="348">
        <v>3</v>
      </c>
      <c r="G4346" s="348">
        <v>155</v>
      </c>
      <c r="H4346" s="348">
        <v>465</v>
      </c>
      <c r="I4346" s="355">
        <v>1.8006261532236049E-3</v>
      </c>
      <c r="J4346" s="355">
        <v>1.1616942924023257E-5</v>
      </c>
      <c r="K4346" s="355">
        <v>0</v>
      </c>
      <c r="M4346" s="364"/>
      <c r="N4346" s="364"/>
    </row>
    <row r="4347" spans="2:14" s="358" customFormat="1" x14ac:dyDescent="0.2">
      <c r="B4347" s="305">
        <v>41458.344444444447</v>
      </c>
      <c r="C4347" s="117" t="s">
        <v>717</v>
      </c>
      <c r="D4347" s="117" t="s">
        <v>542</v>
      </c>
      <c r="E4347" s="116"/>
      <c r="F4347" s="348">
        <v>270</v>
      </c>
      <c r="G4347" s="348">
        <v>311</v>
      </c>
      <c r="H4347" s="348">
        <v>83970</v>
      </c>
      <c r="I4347" s="355">
        <v>0.29250807297200326</v>
      </c>
      <c r="J4347" s="355">
        <v>9.4054042756271138E-4</v>
      </c>
      <c r="K4347" s="355">
        <v>0</v>
      </c>
      <c r="M4347" s="364"/>
      <c r="N4347" s="364"/>
    </row>
    <row r="4348" spans="2:14" s="358" customFormat="1" x14ac:dyDescent="0.2">
      <c r="B4348" s="305">
        <v>41459.461805555555</v>
      </c>
      <c r="C4348" s="117" t="s">
        <v>764</v>
      </c>
      <c r="D4348" s="117" t="s">
        <v>542</v>
      </c>
      <c r="E4348" s="116"/>
      <c r="F4348" s="348">
        <v>84</v>
      </c>
      <c r="G4348" s="348">
        <v>118</v>
      </c>
      <c r="H4348" s="348">
        <v>9912</v>
      </c>
      <c r="I4348" s="355">
        <v>3.452828414074665E-2</v>
      </c>
      <c r="J4348" s="355">
        <v>2.9261257746395468E-4</v>
      </c>
      <c r="K4348" s="355">
        <v>0</v>
      </c>
      <c r="M4348" s="364"/>
      <c r="N4348" s="364"/>
    </row>
    <row r="4349" spans="2:14" s="358" customFormat="1" x14ac:dyDescent="0.2">
      <c r="B4349" s="305">
        <v>41459.520833333336</v>
      </c>
      <c r="C4349" s="117" t="s">
        <v>674</v>
      </c>
      <c r="D4349" s="117" t="s">
        <v>551</v>
      </c>
      <c r="E4349" s="116"/>
      <c r="F4349" s="348">
        <v>3</v>
      </c>
      <c r="G4349" s="348">
        <v>135</v>
      </c>
      <c r="H4349" s="348">
        <v>405</v>
      </c>
      <c r="I4349" s="355">
        <v>1.5682872947431396E-3</v>
      </c>
      <c r="J4349" s="355">
        <v>1.1616942924023257E-5</v>
      </c>
      <c r="K4349" s="355">
        <v>0</v>
      </c>
      <c r="M4349" s="364"/>
      <c r="N4349" s="364"/>
    </row>
    <row r="4350" spans="2:14" s="358" customFormat="1" x14ac:dyDescent="0.2">
      <c r="B4350" s="305">
        <v>41459.541666666664</v>
      </c>
      <c r="C4350" s="117" t="s">
        <v>663</v>
      </c>
      <c r="D4350" s="117" t="s">
        <v>551</v>
      </c>
      <c r="E4350" s="116"/>
      <c r="F4350" s="348">
        <v>4</v>
      </c>
      <c r="G4350" s="348">
        <v>52</v>
      </c>
      <c r="H4350" s="348">
        <v>208</v>
      </c>
      <c r="I4350" s="355">
        <v>8.0544137606561252E-4</v>
      </c>
      <c r="J4350" s="355">
        <v>1.5489257232031008E-5</v>
      </c>
      <c r="K4350" s="355">
        <v>0</v>
      </c>
      <c r="M4350" s="364"/>
      <c r="N4350" s="364"/>
    </row>
    <row r="4351" spans="2:14" s="358" customFormat="1" x14ac:dyDescent="0.2">
      <c r="B4351" s="305">
        <v>41459.430555555555</v>
      </c>
      <c r="C4351" s="117" t="s">
        <v>692</v>
      </c>
      <c r="D4351" s="117" t="s">
        <v>542</v>
      </c>
      <c r="E4351" s="116"/>
      <c r="F4351" s="348">
        <v>85</v>
      </c>
      <c r="G4351" s="348">
        <v>138</v>
      </c>
      <c r="H4351" s="348">
        <v>11730</v>
      </c>
      <c r="I4351" s="355">
        <v>4.0861256353002237E-2</v>
      </c>
      <c r="J4351" s="355">
        <v>2.9609606052900171E-4</v>
      </c>
      <c r="K4351" s="355">
        <v>0</v>
      </c>
      <c r="M4351" s="364"/>
      <c r="N4351" s="364"/>
    </row>
    <row r="4352" spans="2:14" s="358" customFormat="1" x14ac:dyDescent="0.2">
      <c r="B4352" s="305">
        <v>41457.388888888891</v>
      </c>
      <c r="C4352" s="117" t="s">
        <v>671</v>
      </c>
      <c r="D4352" s="117" t="s">
        <v>554</v>
      </c>
      <c r="E4352" s="116"/>
      <c r="F4352" s="348">
        <v>3</v>
      </c>
      <c r="G4352" s="348">
        <v>315</v>
      </c>
      <c r="H4352" s="348">
        <v>945</v>
      </c>
      <c r="I4352" s="355">
        <v>8.2233621803657446E-3</v>
      </c>
      <c r="J4352" s="355">
        <v>2.6105911683700774E-5</v>
      </c>
      <c r="K4352" s="355">
        <v>0</v>
      </c>
      <c r="M4352" s="364"/>
      <c r="N4352" s="364"/>
    </row>
    <row r="4353" spans="2:14" s="358" customFormat="1" x14ac:dyDescent="0.2">
      <c r="B4353" s="305">
        <v>41458.378472222219</v>
      </c>
      <c r="C4353" s="117" t="s">
        <v>789</v>
      </c>
      <c r="D4353" s="117" t="s">
        <v>542</v>
      </c>
      <c r="E4353" s="116"/>
      <c r="F4353" s="348">
        <v>74</v>
      </c>
      <c r="G4353" s="348">
        <v>260</v>
      </c>
      <c r="H4353" s="348">
        <v>19240</v>
      </c>
      <c r="I4353" s="355">
        <v>6.7022214171505806E-2</v>
      </c>
      <c r="J4353" s="355">
        <v>2.5777774681348388E-4</v>
      </c>
      <c r="K4353" s="355">
        <v>0</v>
      </c>
      <c r="M4353" s="364"/>
      <c r="N4353" s="364"/>
    </row>
    <row r="4354" spans="2:14" s="358" customFormat="1" x14ac:dyDescent="0.2">
      <c r="B4354" s="305">
        <v>41463.368055555555</v>
      </c>
      <c r="C4354" s="117" t="s">
        <v>607</v>
      </c>
      <c r="D4354" s="117" t="s">
        <v>551</v>
      </c>
      <c r="E4354" s="116"/>
      <c r="F4354" s="348">
        <v>24</v>
      </c>
      <c r="G4354" s="348">
        <v>335</v>
      </c>
      <c r="H4354" s="348">
        <v>8040</v>
      </c>
      <c r="I4354" s="355">
        <v>3.113340703638233E-2</v>
      </c>
      <c r="J4354" s="355">
        <v>9.2935543392186056E-5</v>
      </c>
      <c r="K4354" s="355">
        <v>0</v>
      </c>
      <c r="M4354" s="364"/>
      <c r="N4354" s="364"/>
    </row>
    <row r="4355" spans="2:14" s="358" customFormat="1" x14ac:dyDescent="0.2">
      <c r="B4355" s="305">
        <v>41463.375</v>
      </c>
      <c r="C4355" s="117" t="s">
        <v>697</v>
      </c>
      <c r="D4355" s="117" t="s">
        <v>551</v>
      </c>
      <c r="E4355" s="116"/>
      <c r="F4355" s="348">
        <v>72</v>
      </c>
      <c r="G4355" s="348">
        <v>200</v>
      </c>
      <c r="H4355" s="348">
        <v>14400</v>
      </c>
      <c r="I4355" s="355">
        <v>5.5761326035311636E-2</v>
      </c>
      <c r="J4355" s="355">
        <v>2.7880663017655817E-4</v>
      </c>
      <c r="K4355" s="355">
        <v>0</v>
      </c>
      <c r="M4355" s="364"/>
      <c r="N4355" s="364"/>
    </row>
    <row r="4356" spans="2:14" s="358" customFormat="1" x14ac:dyDescent="0.2">
      <c r="B4356" s="305">
        <v>41463.375</v>
      </c>
      <c r="C4356" s="117" t="s">
        <v>797</v>
      </c>
      <c r="D4356" s="117" t="s">
        <v>554</v>
      </c>
      <c r="E4356" s="116"/>
      <c r="F4356" s="348">
        <v>125</v>
      </c>
      <c r="G4356" s="348">
        <v>220</v>
      </c>
      <c r="H4356" s="348">
        <v>27500</v>
      </c>
      <c r="I4356" s="355">
        <v>0.23930419043392376</v>
      </c>
      <c r="J4356" s="355">
        <v>1.0877463201541988E-3</v>
      </c>
      <c r="K4356" s="355">
        <v>0</v>
      </c>
      <c r="M4356" s="364"/>
      <c r="N4356" s="364"/>
    </row>
    <row r="4357" spans="2:14" s="358" customFormat="1" x14ac:dyDescent="0.2">
      <c r="B4357" s="305">
        <v>41463.375694444447</v>
      </c>
      <c r="C4357" s="117" t="s">
        <v>797</v>
      </c>
      <c r="D4357" s="117" t="s">
        <v>554</v>
      </c>
      <c r="E4357" s="116"/>
      <c r="F4357" s="348">
        <v>91</v>
      </c>
      <c r="G4357" s="348">
        <v>237</v>
      </c>
      <c r="H4357" s="348">
        <v>21567</v>
      </c>
      <c r="I4357" s="355">
        <v>0.18767539909412487</v>
      </c>
      <c r="J4357" s="355">
        <v>7.9187932107225678E-4</v>
      </c>
      <c r="K4357" s="355">
        <v>0</v>
      </c>
      <c r="M4357" s="364"/>
      <c r="N4357" s="364"/>
    </row>
    <row r="4358" spans="2:14" s="358" customFormat="1" x14ac:dyDescent="0.2">
      <c r="B4358" s="305">
        <v>41463.388888888891</v>
      </c>
      <c r="C4358" s="117" t="s">
        <v>629</v>
      </c>
      <c r="D4358" s="117" t="s">
        <v>551</v>
      </c>
      <c r="E4358" s="116"/>
      <c r="F4358" s="348">
        <v>63</v>
      </c>
      <c r="G4358" s="348">
        <v>156</v>
      </c>
      <c r="H4358" s="348">
        <v>9828</v>
      </c>
      <c r="I4358" s="355">
        <v>3.8057105019100188E-2</v>
      </c>
      <c r="J4358" s="355">
        <v>2.4395580140448839E-4</v>
      </c>
      <c r="K4358" s="355">
        <v>0</v>
      </c>
      <c r="M4358" s="364"/>
      <c r="N4358" s="364"/>
    </row>
    <row r="4359" spans="2:14" s="358" customFormat="1" x14ac:dyDescent="0.2">
      <c r="B4359" s="305">
        <v>41462.510416666664</v>
      </c>
      <c r="C4359" s="117" t="s">
        <v>633</v>
      </c>
      <c r="D4359" s="117" t="s">
        <v>554</v>
      </c>
      <c r="E4359" s="116"/>
      <c r="F4359" s="348">
        <v>2</v>
      </c>
      <c r="G4359" s="348">
        <v>80</v>
      </c>
      <c r="H4359" s="348">
        <v>160</v>
      </c>
      <c r="I4359" s="355">
        <v>1.3923152897973746E-3</v>
      </c>
      <c r="J4359" s="355">
        <v>1.7403941122467181E-5</v>
      </c>
      <c r="K4359" s="355">
        <v>0</v>
      </c>
      <c r="M4359" s="364"/>
      <c r="N4359" s="364"/>
    </row>
    <row r="4360" spans="2:14" s="358" customFormat="1" x14ac:dyDescent="0.2">
      <c r="B4360" s="305">
        <v>41463.375</v>
      </c>
      <c r="C4360" s="117" t="s">
        <v>622</v>
      </c>
      <c r="D4360" s="117" t="s">
        <v>554</v>
      </c>
      <c r="E4360" s="116"/>
      <c r="F4360" s="348">
        <v>292</v>
      </c>
      <c r="G4360" s="348">
        <v>300</v>
      </c>
      <c r="H4360" s="348">
        <v>87600</v>
      </c>
      <c r="I4360" s="355">
        <v>0.7622926211640626</v>
      </c>
      <c r="J4360" s="355">
        <v>2.5409754038802088E-3</v>
      </c>
      <c r="K4360" s="355">
        <v>0</v>
      </c>
      <c r="M4360" s="364"/>
      <c r="N4360" s="364"/>
    </row>
    <row r="4361" spans="2:14" s="358" customFormat="1" x14ac:dyDescent="0.2">
      <c r="B4361" s="305">
        <v>41459.392361111109</v>
      </c>
      <c r="C4361" s="117" t="s">
        <v>610</v>
      </c>
      <c r="D4361" s="117" t="s">
        <v>542</v>
      </c>
      <c r="E4361" s="116"/>
      <c r="F4361" s="348">
        <v>195</v>
      </c>
      <c r="G4361" s="348">
        <v>390</v>
      </c>
      <c r="H4361" s="348">
        <v>76050</v>
      </c>
      <c r="I4361" s="355">
        <v>0.26491888709683037</v>
      </c>
      <c r="J4361" s="355">
        <v>6.7927919768418041E-4</v>
      </c>
      <c r="K4361" s="355">
        <v>0</v>
      </c>
      <c r="M4361" s="364"/>
      <c r="N4361" s="364"/>
    </row>
    <row r="4362" spans="2:14" s="358" customFormat="1" x14ac:dyDescent="0.2">
      <c r="B4362" s="305">
        <v>41458.527777777781</v>
      </c>
      <c r="C4362" s="117" t="s">
        <v>614</v>
      </c>
      <c r="D4362" s="117" t="s">
        <v>542</v>
      </c>
      <c r="E4362" s="116"/>
      <c r="F4362" s="348">
        <v>123</v>
      </c>
      <c r="G4362" s="348">
        <v>171</v>
      </c>
      <c r="H4362" s="348">
        <v>21033</v>
      </c>
      <c r="I4362" s="355">
        <v>7.3268099307135223E-2</v>
      </c>
      <c r="J4362" s="355">
        <v>4.2846841700079077E-4</v>
      </c>
      <c r="K4362" s="355">
        <v>0</v>
      </c>
      <c r="M4362" s="364"/>
      <c r="N4362" s="364"/>
    </row>
    <row r="4363" spans="2:14" s="358" customFormat="1" x14ac:dyDescent="0.2">
      <c r="B4363" s="305">
        <v>41460.378472222219</v>
      </c>
      <c r="C4363" s="117" t="s">
        <v>671</v>
      </c>
      <c r="D4363" s="117" t="s">
        <v>554</v>
      </c>
      <c r="E4363" s="116"/>
      <c r="F4363" s="348">
        <v>525</v>
      </c>
      <c r="G4363" s="348">
        <v>335</v>
      </c>
      <c r="H4363" s="348">
        <v>175875</v>
      </c>
      <c r="I4363" s="355">
        <v>1.5304590724569578</v>
      </c>
      <c r="J4363" s="355">
        <v>4.5685345446476351E-3</v>
      </c>
      <c r="K4363" s="355">
        <v>0</v>
      </c>
      <c r="M4363" s="364"/>
      <c r="N4363" s="364"/>
    </row>
    <row r="4364" spans="2:14" s="358" customFormat="1" x14ac:dyDescent="0.2">
      <c r="B4364" s="305">
        <v>41460.402777777781</v>
      </c>
      <c r="C4364" s="117" t="s">
        <v>663</v>
      </c>
      <c r="D4364" s="117" t="s">
        <v>551</v>
      </c>
      <c r="E4364" s="116"/>
      <c r="F4364" s="348">
        <v>2</v>
      </c>
      <c r="G4364" s="348">
        <v>70</v>
      </c>
      <c r="H4364" s="348">
        <v>140</v>
      </c>
      <c r="I4364" s="355">
        <v>5.4212400312108537E-4</v>
      </c>
      <c r="J4364" s="355">
        <v>7.7446286160155041E-6</v>
      </c>
      <c r="K4364" s="355">
        <v>0</v>
      </c>
      <c r="M4364" s="364"/>
      <c r="N4364" s="364"/>
    </row>
    <row r="4365" spans="2:14" s="358" customFormat="1" x14ac:dyDescent="0.2">
      <c r="B4365" s="305">
        <v>41452.384027777778</v>
      </c>
      <c r="C4365" s="117" t="s">
        <v>555</v>
      </c>
      <c r="D4365" s="117" t="s">
        <v>542</v>
      </c>
      <c r="E4365" s="116"/>
      <c r="F4365" s="348">
        <v>91</v>
      </c>
      <c r="G4365" s="348">
        <v>115</v>
      </c>
      <c r="H4365" s="348">
        <v>10465</v>
      </c>
      <c r="I4365" s="355">
        <v>3.6454650275717683E-2</v>
      </c>
      <c r="J4365" s="355">
        <v>3.169969589192842E-4</v>
      </c>
      <c r="K4365" s="355">
        <v>0</v>
      </c>
      <c r="M4365" s="364"/>
      <c r="N4365" s="364"/>
    </row>
    <row r="4366" spans="2:14" s="358" customFormat="1" x14ac:dyDescent="0.2">
      <c r="B4366" s="305">
        <v>41457.375</v>
      </c>
      <c r="C4366" s="117" t="s">
        <v>570</v>
      </c>
      <c r="D4366" s="117" t="s">
        <v>551</v>
      </c>
      <c r="E4366" s="116"/>
      <c r="F4366" s="348">
        <v>2</v>
      </c>
      <c r="G4366" s="348">
        <v>14</v>
      </c>
      <c r="H4366" s="348">
        <v>28</v>
      </c>
      <c r="I4366" s="355">
        <v>1.0842480062421706E-4</v>
      </c>
      <c r="J4366" s="355">
        <v>7.7446286160155041E-6</v>
      </c>
      <c r="K4366" s="355">
        <v>0</v>
      </c>
      <c r="M4366" s="364"/>
      <c r="N4366" s="364"/>
    </row>
    <row r="4367" spans="2:14" s="358" customFormat="1" x14ac:dyDescent="0.2">
      <c r="B4367" s="305">
        <v>41459.377083333333</v>
      </c>
      <c r="C4367" s="117" t="s">
        <v>643</v>
      </c>
      <c r="D4367" s="117" t="s">
        <v>551</v>
      </c>
      <c r="E4367" s="116"/>
      <c r="F4367" s="348">
        <v>21</v>
      </c>
      <c r="G4367" s="348">
        <v>321</v>
      </c>
      <c r="H4367" s="348">
        <v>6741</v>
      </c>
      <c r="I4367" s="355">
        <v>2.6103270750280259E-2</v>
      </c>
      <c r="J4367" s="355">
        <v>8.1318600468162805E-5</v>
      </c>
      <c r="K4367" s="355">
        <v>0</v>
      </c>
      <c r="M4367" s="364"/>
      <c r="N4367" s="364"/>
    </row>
    <row r="4368" spans="2:14" s="358" customFormat="1" x14ac:dyDescent="0.2">
      <c r="B4368" s="305">
        <v>41460.354166666664</v>
      </c>
      <c r="C4368" s="117" t="s">
        <v>669</v>
      </c>
      <c r="D4368" s="117" t="s">
        <v>554</v>
      </c>
      <c r="E4368" s="116"/>
      <c r="F4368" s="348">
        <v>69</v>
      </c>
      <c r="G4368" s="348">
        <v>240</v>
      </c>
      <c r="H4368" s="348">
        <v>16560</v>
      </c>
      <c r="I4368" s="355">
        <v>0.14410463249402827</v>
      </c>
      <c r="J4368" s="355">
        <v>6.0043596872511778E-4</v>
      </c>
      <c r="K4368" s="355">
        <v>0</v>
      </c>
      <c r="M4368" s="364"/>
      <c r="N4368" s="364"/>
    </row>
    <row r="4369" spans="2:14" s="358" customFormat="1" x14ac:dyDescent="0.2">
      <c r="B4369" s="305">
        <v>41458.512499999997</v>
      </c>
      <c r="C4369" s="117" t="s">
        <v>593</v>
      </c>
      <c r="D4369" s="117" t="s">
        <v>554</v>
      </c>
      <c r="E4369" s="116"/>
      <c r="F4369" s="348">
        <v>239</v>
      </c>
      <c r="G4369" s="348">
        <v>232</v>
      </c>
      <c r="H4369" s="348">
        <v>55448</v>
      </c>
      <c r="I4369" s="355">
        <v>0.4825068636792802</v>
      </c>
      <c r="J4369" s="355">
        <v>2.0797709641348283E-3</v>
      </c>
      <c r="K4369" s="355">
        <v>0</v>
      </c>
      <c r="M4369" s="364"/>
      <c r="N4369" s="364"/>
    </row>
    <row r="4370" spans="2:14" s="358" customFormat="1" x14ac:dyDescent="0.2">
      <c r="B4370" s="305">
        <v>41462.34375</v>
      </c>
      <c r="C4370" s="117" t="s">
        <v>769</v>
      </c>
      <c r="D4370" s="117" t="s">
        <v>542</v>
      </c>
      <c r="E4370" s="116"/>
      <c r="F4370" s="348">
        <v>66</v>
      </c>
      <c r="G4370" s="348">
        <v>65</v>
      </c>
      <c r="H4370" s="348">
        <v>4290</v>
      </c>
      <c r="I4370" s="355">
        <v>1.494414234905197E-2</v>
      </c>
      <c r="J4370" s="355">
        <v>2.2990988229310724E-4</v>
      </c>
      <c r="K4370" s="355">
        <v>0</v>
      </c>
      <c r="M4370" s="364"/>
      <c r="N4370" s="364"/>
    </row>
    <row r="4371" spans="2:14" s="358" customFormat="1" x14ac:dyDescent="0.2">
      <c r="B4371" s="305">
        <v>41458.381944444445</v>
      </c>
      <c r="C4371" s="117" t="s">
        <v>713</v>
      </c>
      <c r="D4371" s="117" t="s">
        <v>542</v>
      </c>
      <c r="E4371" s="116"/>
      <c r="F4371" s="348">
        <v>640</v>
      </c>
      <c r="G4371" s="348">
        <v>390</v>
      </c>
      <c r="H4371" s="348">
        <v>249600</v>
      </c>
      <c r="I4371" s="355">
        <v>0.86947737303575101</v>
      </c>
      <c r="J4371" s="355">
        <v>2.2294291616301309E-3</v>
      </c>
      <c r="K4371" s="355">
        <v>0</v>
      </c>
      <c r="M4371" s="364"/>
      <c r="N4371" s="364"/>
    </row>
    <row r="4372" spans="2:14" s="358" customFormat="1" x14ac:dyDescent="0.2">
      <c r="B4372" s="305">
        <v>41463.384027777778</v>
      </c>
      <c r="C4372" s="117" t="s">
        <v>556</v>
      </c>
      <c r="D4372" s="117" t="s">
        <v>551</v>
      </c>
      <c r="E4372" s="116"/>
      <c r="F4372" s="348">
        <v>22</v>
      </c>
      <c r="G4372" s="348">
        <v>355</v>
      </c>
      <c r="H4372" s="348">
        <v>7810</v>
      </c>
      <c r="I4372" s="355">
        <v>3.0242774745540546E-2</v>
      </c>
      <c r="J4372" s="355">
        <v>8.5190914776170546E-5</v>
      </c>
      <c r="K4372" s="355">
        <v>0</v>
      </c>
      <c r="M4372" s="364"/>
      <c r="N4372" s="364"/>
    </row>
    <row r="4373" spans="2:14" s="358" customFormat="1" x14ac:dyDescent="0.2">
      <c r="B4373" s="305">
        <v>41459.362500000003</v>
      </c>
      <c r="C4373" s="117" t="s">
        <v>599</v>
      </c>
      <c r="D4373" s="117" t="s">
        <v>554</v>
      </c>
      <c r="E4373" s="116"/>
      <c r="F4373" s="348">
        <v>70</v>
      </c>
      <c r="G4373" s="348">
        <v>272</v>
      </c>
      <c r="H4373" s="348">
        <v>19040</v>
      </c>
      <c r="I4373" s="355">
        <v>0.16568551948588758</v>
      </c>
      <c r="J4373" s="355">
        <v>6.0913793928635144E-4</v>
      </c>
      <c r="K4373" s="355">
        <v>0</v>
      </c>
      <c r="M4373" s="364"/>
      <c r="N4373" s="364"/>
    </row>
    <row r="4374" spans="2:14" s="358" customFormat="1" x14ac:dyDescent="0.2">
      <c r="B4374" s="305">
        <v>41459.361111111109</v>
      </c>
      <c r="C4374" s="117" t="s">
        <v>599</v>
      </c>
      <c r="D4374" s="117" t="s">
        <v>554</v>
      </c>
      <c r="E4374" s="116"/>
      <c r="F4374" s="348">
        <v>674</v>
      </c>
      <c r="G4374" s="348">
        <v>498</v>
      </c>
      <c r="H4374" s="348">
        <v>335652</v>
      </c>
      <c r="I4374" s="355">
        <v>2.9208338228191773</v>
      </c>
      <c r="J4374" s="355">
        <v>5.8651281582714409E-3</v>
      </c>
      <c r="K4374" s="355">
        <v>0</v>
      </c>
      <c r="M4374" s="364"/>
      <c r="N4374" s="364"/>
    </row>
    <row r="4375" spans="2:14" s="358" customFormat="1" x14ac:dyDescent="0.2">
      <c r="B4375" s="305">
        <v>41449.503472222219</v>
      </c>
      <c r="C4375" s="117" t="s">
        <v>640</v>
      </c>
      <c r="D4375" s="117" t="s">
        <v>542</v>
      </c>
      <c r="E4375" s="116"/>
      <c r="F4375" s="348">
        <v>5796</v>
      </c>
      <c r="G4375" s="348">
        <v>210</v>
      </c>
      <c r="H4375" s="348">
        <v>1217160</v>
      </c>
      <c r="I4375" s="355">
        <v>4.2399562474527031</v>
      </c>
      <c r="J4375" s="355">
        <v>2.019026784501287E-2</v>
      </c>
      <c r="K4375" s="355">
        <v>0</v>
      </c>
      <c r="M4375" s="364"/>
      <c r="N4375" s="364"/>
    </row>
    <row r="4376" spans="2:14" s="358" customFormat="1" x14ac:dyDescent="0.2">
      <c r="B4376" s="305">
        <v>41464.375</v>
      </c>
      <c r="C4376" s="117" t="s">
        <v>646</v>
      </c>
      <c r="D4376" s="117" t="s">
        <v>542</v>
      </c>
      <c r="E4376" s="116"/>
      <c r="F4376" s="348">
        <v>245</v>
      </c>
      <c r="G4376" s="348">
        <v>330</v>
      </c>
      <c r="H4376" s="348">
        <v>80850</v>
      </c>
      <c r="I4376" s="355">
        <v>0.28163960580905634</v>
      </c>
      <c r="J4376" s="355">
        <v>8.5345335093653439E-4</v>
      </c>
      <c r="K4376" s="355">
        <v>0</v>
      </c>
      <c r="M4376" s="364"/>
      <c r="N4376" s="364"/>
    </row>
    <row r="4377" spans="2:14" s="358" customFormat="1" x14ac:dyDescent="0.2">
      <c r="B4377" s="305">
        <v>41465.378472222219</v>
      </c>
      <c r="C4377" s="117" t="s">
        <v>736</v>
      </c>
      <c r="D4377" s="117" t="s">
        <v>554</v>
      </c>
      <c r="E4377" s="116"/>
      <c r="F4377" s="348">
        <v>67</v>
      </c>
      <c r="G4377" s="348">
        <v>215</v>
      </c>
      <c r="H4377" s="348">
        <v>14405</v>
      </c>
      <c r="I4377" s="355">
        <v>0.12535188593456989</v>
      </c>
      <c r="J4377" s="355">
        <v>5.8303202760265067E-4</v>
      </c>
      <c r="K4377" s="355">
        <v>0</v>
      </c>
      <c r="M4377" s="364"/>
      <c r="N4377" s="364"/>
    </row>
    <row r="4378" spans="2:14" s="358" customFormat="1" x14ac:dyDescent="0.2">
      <c r="B4378" s="305">
        <v>41463.534722222219</v>
      </c>
      <c r="C4378" s="117" t="s">
        <v>697</v>
      </c>
      <c r="D4378" s="117" t="s">
        <v>551</v>
      </c>
      <c r="E4378" s="116"/>
      <c r="F4378" s="348">
        <v>8</v>
      </c>
      <c r="G4378" s="348">
        <v>115</v>
      </c>
      <c r="H4378" s="348">
        <v>920</v>
      </c>
      <c r="I4378" s="355">
        <v>3.5625291633671324E-3</v>
      </c>
      <c r="J4378" s="355">
        <v>3.0978514464062016E-5</v>
      </c>
      <c r="K4378" s="355">
        <v>0</v>
      </c>
      <c r="M4378" s="364"/>
      <c r="N4378" s="364"/>
    </row>
    <row r="4379" spans="2:14" s="358" customFormat="1" x14ac:dyDescent="0.2">
      <c r="B4379" s="305">
        <v>41464.423611111109</v>
      </c>
      <c r="C4379" s="117" t="s">
        <v>697</v>
      </c>
      <c r="D4379" s="117" t="s">
        <v>551</v>
      </c>
      <c r="E4379" s="116"/>
      <c r="F4379" s="348">
        <v>1</v>
      </c>
      <c r="G4379" s="348">
        <v>150</v>
      </c>
      <c r="H4379" s="348">
        <v>150</v>
      </c>
      <c r="I4379" s="355">
        <v>5.8084714620116283E-4</v>
      </c>
      <c r="J4379" s="355">
        <v>3.872314308007752E-6</v>
      </c>
      <c r="K4379" s="355">
        <v>0</v>
      </c>
      <c r="M4379" s="364"/>
      <c r="N4379" s="364"/>
    </row>
    <row r="4380" spans="2:14" s="358" customFormat="1" x14ac:dyDescent="0.2">
      <c r="B4380" s="305">
        <v>41464.381944444445</v>
      </c>
      <c r="C4380" s="117" t="s">
        <v>657</v>
      </c>
      <c r="D4380" s="117" t="s">
        <v>551</v>
      </c>
      <c r="E4380" s="116"/>
      <c r="F4380" s="348">
        <v>37</v>
      </c>
      <c r="G4380" s="348">
        <v>210</v>
      </c>
      <c r="H4380" s="348">
        <v>7770</v>
      </c>
      <c r="I4380" s="355">
        <v>3.0087882173220237E-2</v>
      </c>
      <c r="J4380" s="355">
        <v>1.4327562939628682E-4</v>
      </c>
      <c r="K4380" s="355">
        <v>0</v>
      </c>
      <c r="M4380" s="364"/>
      <c r="N4380" s="364"/>
    </row>
    <row r="4381" spans="2:14" s="358" customFormat="1" x14ac:dyDescent="0.2">
      <c r="B4381" s="305">
        <v>41464.402777777781</v>
      </c>
      <c r="C4381" s="117" t="s">
        <v>697</v>
      </c>
      <c r="D4381" s="117" t="s">
        <v>551</v>
      </c>
      <c r="E4381" s="116"/>
      <c r="F4381" s="348">
        <v>2</v>
      </c>
      <c r="G4381" s="348">
        <v>85</v>
      </c>
      <c r="H4381" s="348">
        <v>170</v>
      </c>
      <c r="I4381" s="355">
        <v>6.5829343236131787E-4</v>
      </c>
      <c r="J4381" s="355">
        <v>7.7446286160155041E-6</v>
      </c>
      <c r="K4381" s="355">
        <v>0</v>
      </c>
      <c r="M4381" s="364"/>
      <c r="N4381" s="364"/>
    </row>
    <row r="4382" spans="2:14" s="358" customFormat="1" x14ac:dyDescent="0.2">
      <c r="B4382" s="305">
        <v>41464.48333333333</v>
      </c>
      <c r="C4382" s="117" t="s">
        <v>697</v>
      </c>
      <c r="D4382" s="117" t="s">
        <v>551</v>
      </c>
      <c r="E4382" s="116"/>
      <c r="F4382" s="348">
        <v>2</v>
      </c>
      <c r="G4382" s="348">
        <v>29</v>
      </c>
      <c r="H4382" s="348">
        <v>58</v>
      </c>
      <c r="I4382" s="355">
        <v>2.2459422986444963E-4</v>
      </c>
      <c r="J4382" s="355">
        <v>7.7446286160155041E-6</v>
      </c>
      <c r="K4382" s="355">
        <v>0</v>
      </c>
      <c r="M4382" s="364"/>
      <c r="N4382" s="364"/>
    </row>
    <row r="4383" spans="2:14" s="358" customFormat="1" x14ac:dyDescent="0.2">
      <c r="B4383" s="305">
        <v>41464.552083333336</v>
      </c>
      <c r="C4383" s="117" t="s">
        <v>697</v>
      </c>
      <c r="D4383" s="117" t="s">
        <v>551</v>
      </c>
      <c r="E4383" s="116"/>
      <c r="F4383" s="348">
        <v>4</v>
      </c>
      <c r="G4383" s="348">
        <v>45</v>
      </c>
      <c r="H4383" s="348">
        <v>180</v>
      </c>
      <c r="I4383" s="355">
        <v>6.9701657544139544E-4</v>
      </c>
      <c r="J4383" s="355">
        <v>1.5489257232031008E-5</v>
      </c>
      <c r="K4383" s="355">
        <v>0</v>
      </c>
      <c r="M4383" s="364"/>
      <c r="N4383" s="364"/>
    </row>
    <row r="4384" spans="2:14" s="358" customFormat="1" x14ac:dyDescent="0.2">
      <c r="B4384" s="305">
        <v>41465.347222222219</v>
      </c>
      <c r="C4384" s="117" t="s">
        <v>820</v>
      </c>
      <c r="D4384" s="117" t="s">
        <v>554</v>
      </c>
      <c r="E4384" s="116"/>
      <c r="F4384" s="348">
        <v>173</v>
      </c>
      <c r="G4384" s="348">
        <v>290</v>
      </c>
      <c r="H4384" s="348">
        <v>50170</v>
      </c>
      <c r="I4384" s="355">
        <v>0.43657786305708929</v>
      </c>
      <c r="J4384" s="355">
        <v>1.5054409070934113E-3</v>
      </c>
      <c r="K4384" s="355">
        <v>0</v>
      </c>
      <c r="M4384" s="364"/>
      <c r="N4384" s="364"/>
    </row>
    <row r="4385" spans="2:14" s="358" customFormat="1" x14ac:dyDescent="0.2">
      <c r="B4385" s="305">
        <v>41465.385416666664</v>
      </c>
      <c r="C4385" s="117" t="s">
        <v>607</v>
      </c>
      <c r="D4385" s="117" t="s">
        <v>551</v>
      </c>
      <c r="E4385" s="116"/>
      <c r="F4385" s="348">
        <v>64</v>
      </c>
      <c r="G4385" s="348">
        <v>302</v>
      </c>
      <c r="H4385" s="348">
        <v>19328</v>
      </c>
      <c r="I4385" s="355">
        <v>7.4844090945173844E-2</v>
      </c>
      <c r="J4385" s="355">
        <v>2.4782811571249613E-4</v>
      </c>
      <c r="K4385" s="355">
        <v>0</v>
      </c>
      <c r="M4385" s="364"/>
      <c r="N4385" s="364"/>
    </row>
    <row r="4386" spans="2:14" s="358" customFormat="1" x14ac:dyDescent="0.2">
      <c r="B4386" s="305">
        <v>41466.375</v>
      </c>
      <c r="C4386" s="117" t="s">
        <v>633</v>
      </c>
      <c r="D4386" s="117" t="s">
        <v>554</v>
      </c>
      <c r="E4386" s="116"/>
      <c r="F4386" s="348">
        <v>1</v>
      </c>
      <c r="G4386" s="348">
        <v>320</v>
      </c>
      <c r="H4386" s="348">
        <v>320</v>
      </c>
      <c r="I4386" s="355">
        <v>2.7846305795947491E-3</v>
      </c>
      <c r="J4386" s="355">
        <v>8.7019705612335906E-6</v>
      </c>
      <c r="K4386" s="355">
        <v>0</v>
      </c>
      <c r="M4386" s="364"/>
      <c r="N4386" s="364"/>
    </row>
    <row r="4387" spans="2:14" s="358" customFormat="1" x14ac:dyDescent="0.2">
      <c r="B4387" s="305">
        <v>41464.399305555555</v>
      </c>
      <c r="C4387" s="117" t="s">
        <v>567</v>
      </c>
      <c r="D4387" s="117" t="s">
        <v>551</v>
      </c>
      <c r="E4387" s="116"/>
      <c r="F4387" s="348">
        <v>3</v>
      </c>
      <c r="G4387" s="348">
        <v>185</v>
      </c>
      <c r="H4387" s="348">
        <v>555</v>
      </c>
      <c r="I4387" s="355">
        <v>2.1491344409443024E-3</v>
      </c>
      <c r="J4387" s="355">
        <v>1.1616942924023257E-5</v>
      </c>
      <c r="K4387" s="355">
        <v>0</v>
      </c>
      <c r="M4387" s="364"/>
      <c r="N4387" s="364"/>
    </row>
    <row r="4388" spans="2:14" s="358" customFormat="1" x14ac:dyDescent="0.2">
      <c r="B4388" s="305">
        <v>41463.5625</v>
      </c>
      <c r="C4388" s="117" t="s">
        <v>797</v>
      </c>
      <c r="D4388" s="117" t="s">
        <v>554</v>
      </c>
      <c r="E4388" s="116"/>
      <c r="F4388" s="348">
        <v>247</v>
      </c>
      <c r="G4388" s="348">
        <v>130</v>
      </c>
      <c r="H4388" s="348">
        <v>32110</v>
      </c>
      <c r="I4388" s="355">
        <v>0.27942027472121062</v>
      </c>
      <c r="J4388" s="355">
        <v>2.1493867286246971E-3</v>
      </c>
      <c r="K4388" s="355">
        <v>0</v>
      </c>
      <c r="M4388" s="364"/>
      <c r="N4388" s="364"/>
    </row>
    <row r="4389" spans="2:14" s="358" customFormat="1" x14ac:dyDescent="0.2">
      <c r="B4389" s="305">
        <v>41464.375</v>
      </c>
      <c r="C4389" s="117" t="s">
        <v>797</v>
      </c>
      <c r="D4389" s="117" t="s">
        <v>554</v>
      </c>
      <c r="E4389" s="116"/>
      <c r="F4389" s="348">
        <v>45</v>
      </c>
      <c r="G4389" s="348">
        <v>60</v>
      </c>
      <c r="H4389" s="348">
        <v>2700</v>
      </c>
      <c r="I4389" s="355">
        <v>2.3495320515330698E-2</v>
      </c>
      <c r="J4389" s="355">
        <v>3.9158867525551161E-4</v>
      </c>
      <c r="K4389" s="355">
        <v>0</v>
      </c>
      <c r="M4389" s="364"/>
      <c r="N4389" s="364"/>
    </row>
    <row r="4390" spans="2:14" s="358" customFormat="1" x14ac:dyDescent="0.2">
      <c r="B4390" s="305">
        <v>41464.458333333336</v>
      </c>
      <c r="C4390" s="117" t="s">
        <v>797</v>
      </c>
      <c r="D4390" s="117" t="s">
        <v>554</v>
      </c>
      <c r="E4390" s="116"/>
      <c r="F4390" s="348">
        <v>38</v>
      </c>
      <c r="G4390" s="348">
        <v>56</v>
      </c>
      <c r="H4390" s="348">
        <v>2128</v>
      </c>
      <c r="I4390" s="355">
        <v>1.8517793354305083E-2</v>
      </c>
      <c r="J4390" s="355">
        <v>3.3067488132687648E-4</v>
      </c>
      <c r="K4390" s="355">
        <v>0</v>
      </c>
      <c r="M4390" s="364"/>
      <c r="N4390" s="364"/>
    </row>
    <row r="4391" spans="2:14" s="358" customFormat="1" x14ac:dyDescent="0.2">
      <c r="B4391" s="305">
        <v>41464.375</v>
      </c>
      <c r="C4391" s="117" t="s">
        <v>797</v>
      </c>
      <c r="D4391" s="117" t="s">
        <v>554</v>
      </c>
      <c r="E4391" s="116"/>
      <c r="F4391" s="348">
        <v>74</v>
      </c>
      <c r="G4391" s="348">
        <v>250</v>
      </c>
      <c r="H4391" s="348">
        <v>18500</v>
      </c>
      <c r="I4391" s="355">
        <v>0.16098645538282144</v>
      </c>
      <c r="J4391" s="355">
        <v>6.4394582153128575E-4</v>
      </c>
      <c r="K4391" s="355">
        <v>0</v>
      </c>
      <c r="M4391" s="364"/>
      <c r="N4391" s="364"/>
    </row>
    <row r="4392" spans="2:14" s="358" customFormat="1" x14ac:dyDescent="0.2">
      <c r="B4392" s="305">
        <v>41466.392361111109</v>
      </c>
      <c r="C4392" s="117" t="s">
        <v>667</v>
      </c>
      <c r="D4392" s="117" t="s">
        <v>554</v>
      </c>
      <c r="E4392" s="116"/>
      <c r="F4392" s="348">
        <v>33</v>
      </c>
      <c r="G4392" s="348">
        <v>320</v>
      </c>
      <c r="H4392" s="348">
        <v>10560</v>
      </c>
      <c r="I4392" s="355">
        <v>9.1892809126626729E-2</v>
      </c>
      <c r="J4392" s="355">
        <v>2.8716502852070851E-4</v>
      </c>
      <c r="K4392" s="355">
        <v>0</v>
      </c>
      <c r="M4392" s="364"/>
      <c r="N4392" s="364"/>
    </row>
    <row r="4393" spans="2:14" s="358" customFormat="1" x14ac:dyDescent="0.2">
      <c r="B4393" s="305">
        <v>41464.392361111109</v>
      </c>
      <c r="C4393" s="117" t="s">
        <v>677</v>
      </c>
      <c r="D4393" s="117" t="s">
        <v>554</v>
      </c>
      <c r="E4393" s="116"/>
      <c r="F4393" s="348">
        <v>1</v>
      </c>
      <c r="G4393" s="348">
        <v>13</v>
      </c>
      <c r="H4393" s="348">
        <v>13</v>
      </c>
      <c r="I4393" s="355">
        <v>1.1312561729603669E-4</v>
      </c>
      <c r="J4393" s="355">
        <v>8.7019705612335906E-6</v>
      </c>
      <c r="K4393" s="355">
        <v>0</v>
      </c>
      <c r="M4393" s="364"/>
      <c r="N4393" s="364"/>
    </row>
    <row r="4394" spans="2:14" s="358" customFormat="1" x14ac:dyDescent="0.2">
      <c r="B4394" s="305">
        <v>41466.354166666664</v>
      </c>
      <c r="C4394" s="117" t="s">
        <v>820</v>
      </c>
      <c r="D4394" s="117" t="s">
        <v>554</v>
      </c>
      <c r="E4394" s="116"/>
      <c r="F4394" s="348">
        <v>28</v>
      </c>
      <c r="G4394" s="348">
        <v>72</v>
      </c>
      <c r="H4394" s="348">
        <v>2016</v>
      </c>
      <c r="I4394" s="355">
        <v>1.754317265144692E-2</v>
      </c>
      <c r="J4394" s="355">
        <v>2.4365517571454056E-4</v>
      </c>
      <c r="K4394" s="355">
        <v>0</v>
      </c>
      <c r="M4394" s="364"/>
      <c r="N4394" s="364"/>
    </row>
    <row r="4395" spans="2:14" s="358" customFormat="1" x14ac:dyDescent="0.2">
      <c r="B4395" s="305">
        <v>41466.378472222219</v>
      </c>
      <c r="C4395" s="117" t="s">
        <v>622</v>
      </c>
      <c r="D4395" s="117" t="s">
        <v>554</v>
      </c>
      <c r="E4395" s="116"/>
      <c r="F4395" s="348">
        <v>108</v>
      </c>
      <c r="G4395" s="348">
        <v>220</v>
      </c>
      <c r="H4395" s="348">
        <v>23760</v>
      </c>
      <c r="I4395" s="355">
        <v>0.20675882053491013</v>
      </c>
      <c r="J4395" s="355">
        <v>9.3981282061322792E-4</v>
      </c>
      <c r="K4395" s="355">
        <v>0</v>
      </c>
      <c r="M4395" s="364"/>
      <c r="N4395" s="364"/>
    </row>
    <row r="4396" spans="2:14" s="358" customFormat="1" x14ac:dyDescent="0.2">
      <c r="B4396" s="305">
        <v>41466.399305555555</v>
      </c>
      <c r="C4396" s="117" t="s">
        <v>633</v>
      </c>
      <c r="D4396" s="117" t="s">
        <v>554</v>
      </c>
      <c r="E4396" s="116"/>
      <c r="F4396" s="348">
        <v>1</v>
      </c>
      <c r="G4396" s="348">
        <v>25</v>
      </c>
      <c r="H4396" s="348">
        <v>25</v>
      </c>
      <c r="I4396" s="355">
        <v>2.1754926403083979E-4</v>
      </c>
      <c r="J4396" s="355">
        <v>8.7019705612335906E-6</v>
      </c>
      <c r="K4396" s="355">
        <v>0</v>
      </c>
      <c r="M4396" s="364"/>
      <c r="N4396" s="364"/>
    </row>
    <row r="4397" spans="2:14" s="358" customFormat="1" x14ac:dyDescent="0.2">
      <c r="B4397" s="305">
        <v>41465.354166666664</v>
      </c>
      <c r="C4397" s="117" t="s">
        <v>602</v>
      </c>
      <c r="D4397" s="117" t="s">
        <v>542</v>
      </c>
      <c r="E4397" s="116"/>
      <c r="F4397" s="348">
        <v>63</v>
      </c>
      <c r="G4397" s="348">
        <v>147</v>
      </c>
      <c r="H4397" s="348">
        <v>9261</v>
      </c>
      <c r="I4397" s="355">
        <v>3.2260536665401005E-2</v>
      </c>
      <c r="J4397" s="355">
        <v>2.1945943309796599E-4</v>
      </c>
      <c r="K4397" s="355">
        <v>0</v>
      </c>
      <c r="M4397" s="364"/>
      <c r="N4397" s="364"/>
    </row>
    <row r="4398" spans="2:14" s="358" customFormat="1" x14ac:dyDescent="0.2">
      <c r="B4398" s="305">
        <v>41466.385416666664</v>
      </c>
      <c r="C4398" s="117" t="s">
        <v>602</v>
      </c>
      <c r="D4398" s="117" t="s">
        <v>542</v>
      </c>
      <c r="E4398" s="116"/>
      <c r="F4398" s="348">
        <v>32</v>
      </c>
      <c r="G4398" s="348">
        <v>89</v>
      </c>
      <c r="H4398" s="348">
        <v>2848</v>
      </c>
      <c r="I4398" s="355">
        <v>9.9209597692540823E-3</v>
      </c>
      <c r="J4398" s="355">
        <v>1.1147145808150654E-4</v>
      </c>
      <c r="K4398" s="355">
        <v>0</v>
      </c>
      <c r="M4398" s="364"/>
      <c r="N4398" s="364"/>
    </row>
    <row r="4399" spans="2:14" s="358" customFormat="1" x14ac:dyDescent="0.2">
      <c r="B4399" s="305">
        <v>41465.378472222219</v>
      </c>
      <c r="C4399" s="117" t="s">
        <v>622</v>
      </c>
      <c r="D4399" s="117" t="s">
        <v>554</v>
      </c>
      <c r="E4399" s="116"/>
      <c r="F4399" s="348">
        <v>427</v>
      </c>
      <c r="G4399" s="348">
        <v>275</v>
      </c>
      <c r="H4399" s="348">
        <v>117425</v>
      </c>
      <c r="I4399" s="355">
        <v>1.0218288931528545</v>
      </c>
      <c r="J4399" s="355">
        <v>3.7157414296467434E-3</v>
      </c>
      <c r="K4399" s="355">
        <v>0</v>
      </c>
      <c r="M4399" s="364"/>
      <c r="N4399" s="364"/>
    </row>
    <row r="4400" spans="2:14" s="358" customFormat="1" x14ac:dyDescent="0.2">
      <c r="B4400" s="305">
        <v>41465.375</v>
      </c>
      <c r="C4400" s="117" t="s">
        <v>589</v>
      </c>
      <c r="D4400" s="117" t="s">
        <v>554</v>
      </c>
      <c r="E4400" s="116"/>
      <c r="F4400" s="348">
        <v>429</v>
      </c>
      <c r="G4400" s="348">
        <v>91</v>
      </c>
      <c r="H4400" s="348">
        <v>39039</v>
      </c>
      <c r="I4400" s="355">
        <v>0.33971622873999818</v>
      </c>
      <c r="J4400" s="355">
        <v>3.7331453707692107E-3</v>
      </c>
      <c r="K4400" s="355">
        <v>0</v>
      </c>
      <c r="M4400" s="364"/>
      <c r="N4400" s="364"/>
    </row>
    <row r="4401" spans="2:14" s="358" customFormat="1" x14ac:dyDescent="0.2">
      <c r="B4401" s="305">
        <v>41464.40625</v>
      </c>
      <c r="C4401" s="117" t="s">
        <v>564</v>
      </c>
      <c r="D4401" s="117" t="s">
        <v>554</v>
      </c>
      <c r="E4401" s="116"/>
      <c r="F4401" s="348">
        <v>3</v>
      </c>
      <c r="G4401" s="348">
        <v>305</v>
      </c>
      <c r="H4401" s="348">
        <v>915</v>
      </c>
      <c r="I4401" s="355">
        <v>7.9623030635287365E-3</v>
      </c>
      <c r="J4401" s="355">
        <v>2.6105911683700774E-5</v>
      </c>
      <c r="K4401" s="355">
        <v>0</v>
      </c>
      <c r="M4401" s="364"/>
      <c r="N4401" s="364"/>
    </row>
    <row r="4402" spans="2:14" s="358" customFormat="1" x14ac:dyDescent="0.2">
      <c r="B4402" s="305">
        <v>41465.552083333336</v>
      </c>
      <c r="C4402" s="117" t="s">
        <v>589</v>
      </c>
      <c r="D4402" s="117" t="s">
        <v>554</v>
      </c>
      <c r="E4402" s="116"/>
      <c r="F4402" s="348">
        <v>1</v>
      </c>
      <c r="G4402" s="348">
        <v>85</v>
      </c>
      <c r="H4402" s="348">
        <v>85</v>
      </c>
      <c r="I4402" s="355">
        <v>7.3966749770485525E-4</v>
      </c>
      <c r="J4402" s="355">
        <v>8.7019705612335906E-6</v>
      </c>
      <c r="K4402" s="355">
        <v>0</v>
      </c>
      <c r="M4402" s="364"/>
      <c r="N4402" s="364"/>
    </row>
    <row r="4403" spans="2:14" s="358" customFormat="1" x14ac:dyDescent="0.2">
      <c r="B4403" s="305">
        <v>41466.394444444442</v>
      </c>
      <c r="C4403" s="117" t="s">
        <v>626</v>
      </c>
      <c r="D4403" s="117" t="s">
        <v>554</v>
      </c>
      <c r="E4403" s="116"/>
      <c r="F4403" s="348">
        <v>36</v>
      </c>
      <c r="G4403" s="348">
        <v>133</v>
      </c>
      <c r="H4403" s="348">
        <v>4788</v>
      </c>
      <c r="I4403" s="355">
        <v>4.1665035047186438E-2</v>
      </c>
      <c r="J4403" s="355">
        <v>3.1327094020440927E-4</v>
      </c>
      <c r="K4403" s="355">
        <v>0</v>
      </c>
      <c r="M4403" s="364"/>
      <c r="N4403" s="364"/>
    </row>
    <row r="4404" spans="2:14" s="358" customFormat="1" x14ac:dyDescent="0.2">
      <c r="B4404" s="305">
        <v>41466.361111111109</v>
      </c>
      <c r="C4404" s="117" t="s">
        <v>703</v>
      </c>
      <c r="D4404" s="117" t="s">
        <v>551</v>
      </c>
      <c r="E4404" s="116"/>
      <c r="F4404" s="348">
        <v>1</v>
      </c>
      <c r="G4404" s="348">
        <v>57</v>
      </c>
      <c r="H4404" s="348">
        <v>57</v>
      </c>
      <c r="I4404" s="355">
        <v>2.2072191555644189E-4</v>
      </c>
      <c r="J4404" s="355">
        <v>3.872314308007752E-6</v>
      </c>
      <c r="K4404" s="355">
        <v>0</v>
      </c>
      <c r="M4404" s="364"/>
      <c r="N4404" s="364"/>
    </row>
    <row r="4405" spans="2:14" s="358" customFormat="1" x14ac:dyDescent="0.2">
      <c r="B4405" s="305">
        <v>41464.379166666666</v>
      </c>
      <c r="C4405" s="117" t="s">
        <v>601</v>
      </c>
      <c r="D4405" s="117" t="s">
        <v>551</v>
      </c>
      <c r="E4405" s="116"/>
      <c r="F4405" s="348">
        <v>5</v>
      </c>
      <c r="G4405" s="348">
        <v>398</v>
      </c>
      <c r="H4405" s="348">
        <v>1990</v>
      </c>
      <c r="I4405" s="355">
        <v>7.7059054729354268E-3</v>
      </c>
      <c r="J4405" s="355">
        <v>1.9361571540038763E-5</v>
      </c>
      <c r="K4405" s="355">
        <v>0</v>
      </c>
      <c r="M4405" s="364"/>
      <c r="N4405" s="364"/>
    </row>
    <row r="4406" spans="2:14" s="358" customFormat="1" x14ac:dyDescent="0.2">
      <c r="B4406" s="305">
        <v>41464.34375</v>
      </c>
      <c r="C4406" s="117" t="s">
        <v>726</v>
      </c>
      <c r="D4406" s="117" t="s">
        <v>554</v>
      </c>
      <c r="E4406" s="116"/>
      <c r="F4406" s="348">
        <v>98</v>
      </c>
      <c r="G4406" s="348">
        <v>518</v>
      </c>
      <c r="H4406" s="348">
        <v>50764</v>
      </c>
      <c r="I4406" s="355">
        <v>0.44174683357046202</v>
      </c>
      <c r="J4406" s="355">
        <v>8.5279311500089197E-4</v>
      </c>
      <c r="K4406" s="355">
        <v>0</v>
      </c>
      <c r="M4406" s="364"/>
      <c r="N4406" s="364"/>
    </row>
    <row r="4407" spans="2:14" s="358" customFormat="1" x14ac:dyDescent="0.2">
      <c r="B4407" s="305">
        <v>41464.402777777781</v>
      </c>
      <c r="C4407" s="117" t="s">
        <v>660</v>
      </c>
      <c r="D4407" s="117" t="s">
        <v>551</v>
      </c>
      <c r="E4407" s="116"/>
      <c r="F4407" s="348">
        <v>19</v>
      </c>
      <c r="G4407" s="348">
        <v>225</v>
      </c>
      <c r="H4407" s="348">
        <v>4275</v>
      </c>
      <c r="I4407" s="355">
        <v>1.6554143666733141E-2</v>
      </c>
      <c r="J4407" s="355">
        <v>7.3573971852147296E-5</v>
      </c>
      <c r="K4407" s="355">
        <v>0</v>
      </c>
      <c r="M4407" s="364"/>
      <c r="N4407" s="364"/>
    </row>
    <row r="4408" spans="2:14" s="358" customFormat="1" x14ac:dyDescent="0.2">
      <c r="B4408" s="305">
        <v>41465.378472222219</v>
      </c>
      <c r="C4408" s="117" t="s">
        <v>657</v>
      </c>
      <c r="D4408" s="117" t="s">
        <v>551</v>
      </c>
      <c r="E4408" s="116"/>
      <c r="F4408" s="348">
        <v>7</v>
      </c>
      <c r="G4408" s="348">
        <v>155</v>
      </c>
      <c r="H4408" s="348">
        <v>1085</v>
      </c>
      <c r="I4408" s="355">
        <v>4.2014610241884109E-3</v>
      </c>
      <c r="J4408" s="355">
        <v>2.7106200156054265E-5</v>
      </c>
      <c r="K4408" s="355">
        <v>0</v>
      </c>
      <c r="M4408" s="364"/>
      <c r="N4408" s="364"/>
    </row>
    <row r="4409" spans="2:14" s="358" customFormat="1" x14ac:dyDescent="0.2">
      <c r="B4409" s="305">
        <v>41464.411111111112</v>
      </c>
      <c r="C4409" s="117" t="s">
        <v>682</v>
      </c>
      <c r="D4409" s="117" t="s">
        <v>551</v>
      </c>
      <c r="E4409" s="116"/>
      <c r="F4409" s="348">
        <v>1</v>
      </c>
      <c r="G4409" s="348">
        <v>143</v>
      </c>
      <c r="H4409" s="348">
        <v>143</v>
      </c>
      <c r="I4409" s="355">
        <v>5.5374094604510862E-4</v>
      </c>
      <c r="J4409" s="355">
        <v>3.872314308007752E-6</v>
      </c>
      <c r="K4409" s="355">
        <v>0</v>
      </c>
      <c r="M4409" s="364"/>
      <c r="N4409" s="364"/>
    </row>
    <row r="4410" spans="2:14" s="358" customFormat="1" x14ac:dyDescent="0.2">
      <c r="B4410" s="305">
        <v>41464.40625</v>
      </c>
      <c r="C4410" s="117" t="s">
        <v>611</v>
      </c>
      <c r="D4410" s="117" t="s">
        <v>551</v>
      </c>
      <c r="E4410" s="116"/>
      <c r="F4410" s="348">
        <v>218</v>
      </c>
      <c r="G4410" s="348">
        <v>593</v>
      </c>
      <c r="H4410" s="348">
        <v>129274</v>
      </c>
      <c r="I4410" s="355">
        <v>0.50058955985339415</v>
      </c>
      <c r="J4410" s="355">
        <v>8.4416451914568998E-4</v>
      </c>
      <c r="K4410" s="355">
        <v>0</v>
      </c>
      <c r="M4410" s="364"/>
      <c r="N4410" s="364"/>
    </row>
    <row r="4411" spans="2:14" s="358" customFormat="1" x14ac:dyDescent="0.2">
      <c r="B4411" s="305">
        <v>41466.395833333336</v>
      </c>
      <c r="C4411" s="117" t="s">
        <v>758</v>
      </c>
      <c r="D4411" s="117" t="s">
        <v>554</v>
      </c>
      <c r="E4411" s="116"/>
      <c r="F4411" s="348">
        <v>12</v>
      </c>
      <c r="G4411" s="348">
        <v>230</v>
      </c>
      <c r="H4411" s="348">
        <v>2760</v>
      </c>
      <c r="I4411" s="355">
        <v>2.4017438749004711E-2</v>
      </c>
      <c r="J4411" s="355">
        <v>1.0442364673480309E-4</v>
      </c>
      <c r="K4411" s="355">
        <v>0</v>
      </c>
      <c r="M4411" s="364"/>
      <c r="N4411" s="364"/>
    </row>
    <row r="4412" spans="2:14" s="358" customFormat="1" x14ac:dyDescent="0.2">
      <c r="B4412" s="305">
        <v>41464.40625</v>
      </c>
      <c r="C4412" s="117" t="s">
        <v>758</v>
      </c>
      <c r="D4412" s="117" t="s">
        <v>554</v>
      </c>
      <c r="E4412" s="116"/>
      <c r="F4412" s="348">
        <v>3</v>
      </c>
      <c r="G4412" s="348">
        <v>165</v>
      </c>
      <c r="H4412" s="348">
        <v>495</v>
      </c>
      <c r="I4412" s="355">
        <v>4.3074754278106279E-3</v>
      </c>
      <c r="J4412" s="355">
        <v>2.6105911683700774E-5</v>
      </c>
      <c r="K4412" s="355">
        <v>0</v>
      </c>
      <c r="M4412" s="364"/>
      <c r="N4412" s="364"/>
    </row>
    <row r="4413" spans="2:14" s="358" customFormat="1" x14ac:dyDescent="0.2">
      <c r="B4413" s="305">
        <v>41464.427083333336</v>
      </c>
      <c r="C4413" s="117" t="s">
        <v>779</v>
      </c>
      <c r="D4413" s="117" t="s">
        <v>542</v>
      </c>
      <c r="E4413" s="116"/>
      <c r="F4413" s="348">
        <v>24</v>
      </c>
      <c r="G4413" s="348">
        <v>235</v>
      </c>
      <c r="H4413" s="348">
        <v>5640</v>
      </c>
      <c r="I4413" s="355">
        <v>1.9646844486865527E-2</v>
      </c>
      <c r="J4413" s="355">
        <v>8.3603593561129899E-5</v>
      </c>
      <c r="K4413" s="355">
        <v>0</v>
      </c>
      <c r="M4413" s="364"/>
      <c r="N4413" s="364"/>
    </row>
    <row r="4414" spans="2:14" s="358" customFormat="1" x14ac:dyDescent="0.2">
      <c r="B4414" s="305">
        <v>41466.416666666664</v>
      </c>
      <c r="C4414" s="117" t="s">
        <v>587</v>
      </c>
      <c r="D4414" s="117" t="s">
        <v>554</v>
      </c>
      <c r="E4414" s="116"/>
      <c r="F4414" s="348">
        <v>40</v>
      </c>
      <c r="G4414" s="348">
        <v>140</v>
      </c>
      <c r="H4414" s="348">
        <v>5600</v>
      </c>
      <c r="I4414" s="355">
        <v>4.8731035142908115E-2</v>
      </c>
      <c r="J4414" s="355">
        <v>3.4807882244934364E-4</v>
      </c>
      <c r="K4414" s="355">
        <v>0</v>
      </c>
      <c r="M4414" s="364"/>
      <c r="N4414" s="364"/>
    </row>
    <row r="4415" spans="2:14" s="358" customFormat="1" x14ac:dyDescent="0.2">
      <c r="B4415" s="305">
        <v>41465.583333333336</v>
      </c>
      <c r="C4415" s="117" t="s">
        <v>707</v>
      </c>
      <c r="D4415" s="117" t="s">
        <v>554</v>
      </c>
      <c r="E4415" s="116"/>
      <c r="F4415" s="348">
        <v>10</v>
      </c>
      <c r="G4415" s="348">
        <v>40</v>
      </c>
      <c r="H4415" s="348">
        <v>400</v>
      </c>
      <c r="I4415" s="355">
        <v>3.4807882244934367E-3</v>
      </c>
      <c r="J4415" s="355">
        <v>8.701970561233591E-5</v>
      </c>
      <c r="K4415" s="355">
        <v>0</v>
      </c>
      <c r="M4415" s="364"/>
      <c r="N4415" s="364"/>
    </row>
    <row r="4416" spans="2:14" s="358" customFormat="1" x14ac:dyDescent="0.2">
      <c r="B4416" s="305">
        <v>41465.375</v>
      </c>
      <c r="C4416" s="117" t="s">
        <v>607</v>
      </c>
      <c r="D4416" s="117" t="s">
        <v>551</v>
      </c>
      <c r="E4416" s="116"/>
      <c r="F4416" s="348">
        <v>89</v>
      </c>
      <c r="G4416" s="348">
        <v>300</v>
      </c>
      <c r="H4416" s="348">
        <v>26700</v>
      </c>
      <c r="I4416" s="355">
        <v>0.10339079202380699</v>
      </c>
      <c r="J4416" s="355">
        <v>3.4463597341268995E-4</v>
      </c>
      <c r="K4416" s="355">
        <v>0</v>
      </c>
      <c r="M4416" s="364"/>
      <c r="N4416" s="364"/>
    </row>
    <row r="4417" spans="2:14" s="358" customFormat="1" x14ac:dyDescent="0.2">
      <c r="B4417" s="305">
        <v>41466.420138888891</v>
      </c>
      <c r="C4417" s="117" t="s">
        <v>657</v>
      </c>
      <c r="D4417" s="117" t="s">
        <v>551</v>
      </c>
      <c r="E4417" s="116"/>
      <c r="F4417" s="348">
        <v>356</v>
      </c>
      <c r="G4417" s="348">
        <v>245</v>
      </c>
      <c r="H4417" s="348">
        <v>87220</v>
      </c>
      <c r="I4417" s="355">
        <v>0.33774325394443616</v>
      </c>
      <c r="J4417" s="355">
        <v>1.3785438936507598E-3</v>
      </c>
      <c r="K4417" s="355">
        <v>0</v>
      </c>
      <c r="M4417" s="364"/>
      <c r="N4417" s="364"/>
    </row>
    <row r="4418" spans="2:14" s="358" customFormat="1" x14ac:dyDescent="0.2">
      <c r="B4418" s="305">
        <v>41465.385416666664</v>
      </c>
      <c r="C4418" s="117" t="s">
        <v>629</v>
      </c>
      <c r="D4418" s="117" t="s">
        <v>551</v>
      </c>
      <c r="E4418" s="116"/>
      <c r="F4418" s="348">
        <v>61</v>
      </c>
      <c r="G4418" s="348">
        <v>405</v>
      </c>
      <c r="H4418" s="348">
        <v>24705</v>
      </c>
      <c r="I4418" s="355">
        <v>9.566552497933152E-2</v>
      </c>
      <c r="J4418" s="355">
        <v>2.3621117278847291E-4</v>
      </c>
      <c r="K4418" s="355">
        <v>0</v>
      </c>
      <c r="M4418" s="364"/>
      <c r="N4418" s="364"/>
    </row>
    <row r="4419" spans="2:14" s="358" customFormat="1" x14ac:dyDescent="0.2">
      <c r="B4419" s="305">
        <v>41466.350694444445</v>
      </c>
      <c r="C4419" s="117" t="s">
        <v>720</v>
      </c>
      <c r="D4419" s="117" t="s">
        <v>542</v>
      </c>
      <c r="E4419" s="116"/>
      <c r="F4419" s="348">
        <v>71</v>
      </c>
      <c r="G4419" s="348">
        <v>140</v>
      </c>
      <c r="H4419" s="348">
        <v>9940</v>
      </c>
      <c r="I4419" s="355">
        <v>3.4625821666567969E-2</v>
      </c>
      <c r="J4419" s="355">
        <v>2.4732729761834261E-4</v>
      </c>
      <c r="K4419" s="355">
        <v>0</v>
      </c>
      <c r="M4419" s="364"/>
      <c r="N4419" s="364"/>
    </row>
    <row r="4420" spans="2:14" s="358" customFormat="1" x14ac:dyDescent="0.2">
      <c r="B4420" s="305">
        <v>41466.375</v>
      </c>
      <c r="C4420" s="117" t="s">
        <v>632</v>
      </c>
      <c r="D4420" s="117" t="s">
        <v>554</v>
      </c>
      <c r="E4420" s="116"/>
      <c r="F4420" s="348">
        <v>107</v>
      </c>
      <c r="G4420" s="348">
        <v>235</v>
      </c>
      <c r="H4420" s="348">
        <v>25145</v>
      </c>
      <c r="I4420" s="355">
        <v>0.21881104976221866</v>
      </c>
      <c r="J4420" s="355">
        <v>9.3111085005199426E-4</v>
      </c>
      <c r="K4420" s="355">
        <v>0</v>
      </c>
      <c r="M4420" s="364"/>
      <c r="N4420" s="364"/>
    </row>
    <row r="4421" spans="2:14" s="358" customFormat="1" x14ac:dyDescent="0.2">
      <c r="B4421" s="305">
        <v>41466.393750000003</v>
      </c>
      <c r="C4421" s="117" t="s">
        <v>707</v>
      </c>
      <c r="D4421" s="117" t="s">
        <v>554</v>
      </c>
      <c r="E4421" s="116"/>
      <c r="F4421" s="348">
        <v>576</v>
      </c>
      <c r="G4421" s="348">
        <v>433</v>
      </c>
      <c r="H4421" s="348">
        <v>249408</v>
      </c>
      <c r="I4421" s="355">
        <v>2.1703410737361475</v>
      </c>
      <c r="J4421" s="355">
        <v>5.0123350432705483E-3</v>
      </c>
      <c r="K4421" s="355">
        <v>0</v>
      </c>
      <c r="M4421" s="364"/>
      <c r="N4421" s="364"/>
    </row>
    <row r="4422" spans="2:14" s="358" customFormat="1" x14ac:dyDescent="0.2">
      <c r="B4422" s="305">
        <v>41465.40347222222</v>
      </c>
      <c r="C4422" s="117" t="s">
        <v>623</v>
      </c>
      <c r="D4422" s="117" t="s">
        <v>554</v>
      </c>
      <c r="E4422" s="116"/>
      <c r="F4422" s="348">
        <v>1</v>
      </c>
      <c r="G4422" s="348">
        <v>54</v>
      </c>
      <c r="H4422" s="348">
        <v>54</v>
      </c>
      <c r="I4422" s="355">
        <v>4.6990641030661396E-4</v>
      </c>
      <c r="J4422" s="355">
        <v>8.7019705612335906E-6</v>
      </c>
      <c r="K4422" s="355">
        <v>0</v>
      </c>
      <c r="M4422" s="364"/>
      <c r="N4422" s="364"/>
    </row>
    <row r="4423" spans="2:14" s="358" customFormat="1" x14ac:dyDescent="0.2">
      <c r="B4423" s="305">
        <v>41465.361805555556</v>
      </c>
      <c r="C4423" s="117" t="s">
        <v>706</v>
      </c>
      <c r="D4423" s="117" t="s">
        <v>551</v>
      </c>
      <c r="E4423" s="116"/>
      <c r="F4423" s="348">
        <v>1152</v>
      </c>
      <c r="G4423" s="348">
        <v>416</v>
      </c>
      <c r="H4423" s="348">
        <v>479232</v>
      </c>
      <c r="I4423" s="355">
        <v>1.8557369304551712</v>
      </c>
      <c r="J4423" s="355">
        <v>4.4609060828249307E-3</v>
      </c>
      <c r="K4423" s="355">
        <v>0</v>
      </c>
      <c r="M4423" s="364"/>
      <c r="N4423" s="364"/>
    </row>
    <row r="4424" spans="2:14" s="358" customFormat="1" x14ac:dyDescent="0.2">
      <c r="B4424" s="305">
        <v>41465.392361111109</v>
      </c>
      <c r="C4424" s="117" t="s">
        <v>641</v>
      </c>
      <c r="D4424" s="117" t="s">
        <v>551</v>
      </c>
      <c r="E4424" s="116"/>
      <c r="F4424" s="348">
        <v>27</v>
      </c>
      <c r="G4424" s="348">
        <v>140</v>
      </c>
      <c r="H4424" s="348">
        <v>3780</v>
      </c>
      <c r="I4424" s="355">
        <v>1.4637348084269305E-2</v>
      </c>
      <c r="J4424" s="355">
        <v>1.0455248631620932E-4</v>
      </c>
      <c r="K4424" s="355">
        <v>0</v>
      </c>
      <c r="M4424" s="364"/>
      <c r="N4424" s="364"/>
    </row>
    <row r="4425" spans="2:14" s="358" customFormat="1" x14ac:dyDescent="0.2">
      <c r="B4425" s="305">
        <v>41466.378472222219</v>
      </c>
      <c r="C4425" s="117" t="s">
        <v>762</v>
      </c>
      <c r="D4425" s="117" t="s">
        <v>551</v>
      </c>
      <c r="E4425" s="116"/>
      <c r="F4425" s="348">
        <v>41</v>
      </c>
      <c r="G4425" s="348">
        <v>204</v>
      </c>
      <c r="H4425" s="348">
        <v>8364</v>
      </c>
      <c r="I4425" s="355">
        <v>3.238803687217684E-2</v>
      </c>
      <c r="J4425" s="355">
        <v>1.5876488662831784E-4</v>
      </c>
      <c r="K4425" s="355">
        <v>0</v>
      </c>
      <c r="M4425" s="364"/>
      <c r="N4425" s="364"/>
    </row>
    <row r="4426" spans="2:14" s="358" customFormat="1" x14ac:dyDescent="0.2">
      <c r="B4426" s="305">
        <v>41466.381944444445</v>
      </c>
      <c r="C4426" s="117" t="s">
        <v>641</v>
      </c>
      <c r="D4426" s="117" t="s">
        <v>551</v>
      </c>
      <c r="E4426" s="116"/>
      <c r="F4426" s="348">
        <v>37</v>
      </c>
      <c r="G4426" s="348">
        <v>205</v>
      </c>
      <c r="H4426" s="348">
        <v>7585</v>
      </c>
      <c r="I4426" s="355">
        <v>2.9371504026238802E-2</v>
      </c>
      <c r="J4426" s="355">
        <v>1.4327562939628682E-4</v>
      </c>
      <c r="K4426" s="355">
        <v>0</v>
      </c>
      <c r="M4426" s="364"/>
      <c r="N4426" s="364"/>
    </row>
    <row r="4427" spans="2:14" s="358" customFormat="1" x14ac:dyDescent="0.2">
      <c r="B4427" s="305">
        <v>41464.375</v>
      </c>
      <c r="C4427" s="117" t="s">
        <v>556</v>
      </c>
      <c r="D4427" s="117" t="s">
        <v>551</v>
      </c>
      <c r="E4427" s="116"/>
      <c r="F4427" s="348">
        <v>20</v>
      </c>
      <c r="G4427" s="348">
        <v>380</v>
      </c>
      <c r="H4427" s="348">
        <v>7600</v>
      </c>
      <c r="I4427" s="355">
        <v>2.9429588740858919E-2</v>
      </c>
      <c r="J4427" s="355">
        <v>7.7446286160155051E-5</v>
      </c>
      <c r="K4427" s="355">
        <v>0</v>
      </c>
      <c r="M4427" s="364"/>
      <c r="N4427" s="364"/>
    </row>
    <row r="4428" spans="2:14" s="358" customFormat="1" x14ac:dyDescent="0.2">
      <c r="B4428" s="305">
        <v>41464.378472222219</v>
      </c>
      <c r="C4428" s="117" t="s">
        <v>601</v>
      </c>
      <c r="D4428" s="117" t="s">
        <v>551</v>
      </c>
      <c r="E4428" s="116"/>
      <c r="F4428" s="348">
        <v>42</v>
      </c>
      <c r="G4428" s="348">
        <v>445</v>
      </c>
      <c r="H4428" s="348">
        <v>18690</v>
      </c>
      <c r="I4428" s="355">
        <v>7.237355441666489E-2</v>
      </c>
      <c r="J4428" s="355">
        <v>1.6263720093632561E-4</v>
      </c>
      <c r="K4428" s="355">
        <v>0</v>
      </c>
      <c r="M4428" s="364"/>
      <c r="N4428" s="364"/>
    </row>
    <row r="4429" spans="2:14" s="358" customFormat="1" x14ac:dyDescent="0.2">
      <c r="B4429" s="305">
        <v>41459.395833333336</v>
      </c>
      <c r="C4429" s="117" t="s">
        <v>595</v>
      </c>
      <c r="D4429" s="117" t="s">
        <v>554</v>
      </c>
      <c r="E4429" s="116"/>
      <c r="F4429" s="348">
        <v>157</v>
      </c>
      <c r="G4429" s="348">
        <v>380</v>
      </c>
      <c r="H4429" s="348">
        <v>59660</v>
      </c>
      <c r="I4429" s="355">
        <v>0.51915956368319605</v>
      </c>
      <c r="J4429" s="355">
        <v>1.3662093781136738E-3</v>
      </c>
      <c r="K4429" s="355">
        <v>0</v>
      </c>
      <c r="M4429" s="364"/>
      <c r="N4429" s="364"/>
    </row>
    <row r="4430" spans="2:14" s="358" customFormat="1" x14ac:dyDescent="0.2">
      <c r="B4430" s="305">
        <v>41459.381944444445</v>
      </c>
      <c r="C4430" s="117" t="s">
        <v>806</v>
      </c>
      <c r="D4430" s="117" t="s">
        <v>542</v>
      </c>
      <c r="E4430" s="116"/>
      <c r="F4430" s="348">
        <v>122</v>
      </c>
      <c r="G4430" s="348">
        <v>130</v>
      </c>
      <c r="H4430" s="348">
        <v>15860</v>
      </c>
      <c r="I4430" s="355">
        <v>5.524804141164668E-2</v>
      </c>
      <c r="J4430" s="355">
        <v>4.2498493393574368E-4</v>
      </c>
      <c r="K4430" s="355">
        <v>0</v>
      </c>
      <c r="M4430" s="364"/>
      <c r="N4430" s="364"/>
    </row>
    <row r="4431" spans="2:14" s="358" customFormat="1" x14ac:dyDescent="0.2">
      <c r="B4431" s="305">
        <v>41459.431250000001</v>
      </c>
      <c r="C4431" s="117" t="s">
        <v>547</v>
      </c>
      <c r="D4431" s="117" t="s">
        <v>542</v>
      </c>
      <c r="E4431" s="116"/>
      <c r="F4431" s="348">
        <v>84</v>
      </c>
      <c r="G4431" s="348">
        <v>265</v>
      </c>
      <c r="H4431" s="348">
        <v>22260</v>
      </c>
      <c r="I4431" s="355">
        <v>7.7542333027947982E-2</v>
      </c>
      <c r="J4431" s="355">
        <v>2.9261257746395468E-4</v>
      </c>
      <c r="K4431" s="355">
        <v>0</v>
      </c>
      <c r="M4431" s="364"/>
      <c r="N4431" s="364"/>
    </row>
    <row r="4432" spans="2:14" s="358" customFormat="1" x14ac:dyDescent="0.2">
      <c r="B4432" s="305">
        <v>41459.482638888891</v>
      </c>
      <c r="C4432" s="117" t="s">
        <v>806</v>
      </c>
      <c r="D4432" s="117" t="s">
        <v>542</v>
      </c>
      <c r="E4432" s="116"/>
      <c r="F4432" s="348">
        <v>132</v>
      </c>
      <c r="G4432" s="348">
        <v>182</v>
      </c>
      <c r="H4432" s="348">
        <v>24024</v>
      </c>
      <c r="I4432" s="355">
        <v>8.3687197154691029E-2</v>
      </c>
      <c r="J4432" s="355">
        <v>4.5981976458621447E-4</v>
      </c>
      <c r="K4432" s="355">
        <v>0</v>
      </c>
      <c r="M4432" s="364"/>
      <c r="N4432" s="364"/>
    </row>
    <row r="4433" spans="2:14" s="358" customFormat="1" x14ac:dyDescent="0.2">
      <c r="B4433" s="305">
        <v>41458.376388888886</v>
      </c>
      <c r="C4433" s="117" t="s">
        <v>593</v>
      </c>
      <c r="D4433" s="117" t="s">
        <v>554</v>
      </c>
      <c r="E4433" s="116"/>
      <c r="F4433" s="348">
        <v>64</v>
      </c>
      <c r="G4433" s="348">
        <v>53</v>
      </c>
      <c r="H4433" s="348">
        <v>3392</v>
      </c>
      <c r="I4433" s="355">
        <v>2.9517084143704343E-2</v>
      </c>
      <c r="J4433" s="355">
        <v>5.569261159189498E-4</v>
      </c>
      <c r="K4433" s="355">
        <v>0</v>
      </c>
      <c r="M4433" s="364"/>
      <c r="N4433" s="364"/>
    </row>
    <row r="4434" spans="2:14" s="358" customFormat="1" x14ac:dyDescent="0.2">
      <c r="B4434" s="305">
        <v>41459.392361111109</v>
      </c>
      <c r="C4434" s="117" t="s">
        <v>709</v>
      </c>
      <c r="D4434" s="117" t="s">
        <v>542</v>
      </c>
      <c r="E4434" s="116"/>
      <c r="F4434" s="348">
        <v>151</v>
      </c>
      <c r="G4434" s="348">
        <v>105</v>
      </c>
      <c r="H4434" s="348">
        <v>15855</v>
      </c>
      <c r="I4434" s="355">
        <v>5.5230623996321442E-2</v>
      </c>
      <c r="J4434" s="355">
        <v>5.2600594282210898E-4</v>
      </c>
      <c r="K4434" s="355">
        <v>0</v>
      </c>
      <c r="M4434" s="364"/>
      <c r="N4434" s="364"/>
    </row>
    <row r="4435" spans="2:14" s="358" customFormat="1" x14ac:dyDescent="0.2">
      <c r="B4435" s="305">
        <v>41459.572916666664</v>
      </c>
      <c r="C4435" s="117" t="s">
        <v>630</v>
      </c>
      <c r="D4435" s="117" t="s">
        <v>554</v>
      </c>
      <c r="E4435" s="116"/>
      <c r="F4435" s="348">
        <v>61</v>
      </c>
      <c r="G4435" s="348">
        <v>27</v>
      </c>
      <c r="H4435" s="348">
        <v>1647</v>
      </c>
      <c r="I4435" s="355">
        <v>1.4332145514351725E-2</v>
      </c>
      <c r="J4435" s="355">
        <v>5.3082020423524904E-4</v>
      </c>
      <c r="K4435" s="355">
        <v>0</v>
      </c>
      <c r="M4435" s="364"/>
      <c r="N4435" s="364"/>
    </row>
    <row r="4436" spans="2:14" s="358" customFormat="1" x14ac:dyDescent="0.2">
      <c r="B4436" s="305">
        <v>41460.378472222219</v>
      </c>
      <c r="C4436" s="117" t="s">
        <v>736</v>
      </c>
      <c r="D4436" s="117" t="s">
        <v>554</v>
      </c>
      <c r="E4436" s="116"/>
      <c r="F4436" s="348">
        <v>222</v>
      </c>
      <c r="G4436" s="348">
        <v>320</v>
      </c>
      <c r="H4436" s="348">
        <v>71040</v>
      </c>
      <c r="I4436" s="355">
        <v>0.61818798867003433</v>
      </c>
      <c r="J4436" s="355">
        <v>1.9318374645938574E-3</v>
      </c>
      <c r="K4436" s="355">
        <v>0</v>
      </c>
      <c r="M4436" s="364"/>
      <c r="N4436" s="364"/>
    </row>
    <row r="4437" spans="2:14" s="358" customFormat="1" x14ac:dyDescent="0.2">
      <c r="B4437" s="305">
        <v>41459.375</v>
      </c>
      <c r="C4437" s="117" t="s">
        <v>597</v>
      </c>
      <c r="D4437" s="117" t="s">
        <v>551</v>
      </c>
      <c r="E4437" s="116"/>
      <c r="F4437" s="348">
        <v>1</v>
      </c>
      <c r="G4437" s="348">
        <v>380</v>
      </c>
      <c r="H4437" s="348">
        <v>380</v>
      </c>
      <c r="I4437" s="355">
        <v>1.4714794370429458E-3</v>
      </c>
      <c r="J4437" s="355">
        <v>3.872314308007752E-6</v>
      </c>
      <c r="K4437" s="355">
        <v>0</v>
      </c>
      <c r="M4437" s="364"/>
      <c r="N4437" s="364"/>
    </row>
    <row r="4438" spans="2:14" s="358" customFormat="1" x14ac:dyDescent="0.2">
      <c r="B4438" s="305">
        <v>41459.378472222219</v>
      </c>
      <c r="C4438" s="117" t="s">
        <v>658</v>
      </c>
      <c r="D4438" s="117" t="s">
        <v>551</v>
      </c>
      <c r="E4438" s="116"/>
      <c r="F4438" s="348">
        <v>33</v>
      </c>
      <c r="G4438" s="348">
        <v>305</v>
      </c>
      <c r="H4438" s="348">
        <v>10065</v>
      </c>
      <c r="I4438" s="355">
        <v>3.8974843510098028E-2</v>
      </c>
      <c r="J4438" s="355">
        <v>1.2778637216425583E-4</v>
      </c>
      <c r="K4438" s="355">
        <v>0</v>
      </c>
      <c r="M4438" s="364"/>
      <c r="N4438" s="364"/>
    </row>
    <row r="4439" spans="2:14" s="358" customFormat="1" x14ac:dyDescent="0.2">
      <c r="B4439" s="305">
        <v>41460.381944444445</v>
      </c>
      <c r="C4439" s="117" t="s">
        <v>597</v>
      </c>
      <c r="D4439" s="117" t="s">
        <v>551</v>
      </c>
      <c r="E4439" s="116"/>
      <c r="F4439" s="348">
        <v>1</v>
      </c>
      <c r="G4439" s="348">
        <v>65</v>
      </c>
      <c r="H4439" s="348">
        <v>65</v>
      </c>
      <c r="I4439" s="355">
        <v>2.517004300205039E-4</v>
      </c>
      <c r="J4439" s="355">
        <v>3.872314308007752E-6</v>
      </c>
      <c r="K4439" s="355">
        <v>0</v>
      </c>
      <c r="M4439" s="364"/>
      <c r="N4439" s="364"/>
    </row>
    <row r="4440" spans="2:14" s="358" customFormat="1" x14ac:dyDescent="0.2">
      <c r="B4440" s="305">
        <v>41457.423611111109</v>
      </c>
      <c r="C4440" s="117" t="s">
        <v>592</v>
      </c>
      <c r="D4440" s="117" t="s">
        <v>554</v>
      </c>
      <c r="E4440" s="116"/>
      <c r="F4440" s="348">
        <v>1</v>
      </c>
      <c r="G4440" s="348">
        <v>170</v>
      </c>
      <c r="H4440" s="348">
        <v>170</v>
      </c>
      <c r="I4440" s="355">
        <v>1.4793349954097105E-3</v>
      </c>
      <c r="J4440" s="355">
        <v>8.7019705612335906E-6</v>
      </c>
      <c r="K4440" s="355">
        <v>0</v>
      </c>
      <c r="M4440" s="364"/>
      <c r="N4440" s="364"/>
    </row>
    <row r="4441" spans="2:14" s="358" customFormat="1" x14ac:dyDescent="0.2">
      <c r="B4441" s="305">
        <v>41464.40625</v>
      </c>
      <c r="C4441" s="117" t="s">
        <v>670</v>
      </c>
      <c r="D4441" s="117" t="s">
        <v>551</v>
      </c>
      <c r="E4441" s="116"/>
      <c r="F4441" s="348">
        <v>24</v>
      </c>
      <c r="G4441" s="348">
        <v>127</v>
      </c>
      <c r="H4441" s="348">
        <v>3048</v>
      </c>
      <c r="I4441" s="355">
        <v>1.1802814010807629E-2</v>
      </c>
      <c r="J4441" s="355">
        <v>9.2935543392186056E-5</v>
      </c>
      <c r="K4441" s="355">
        <v>0</v>
      </c>
      <c r="M4441" s="364"/>
      <c r="N4441" s="364"/>
    </row>
    <row r="4442" spans="2:14" s="358" customFormat="1" x14ac:dyDescent="0.2">
      <c r="B4442" s="305">
        <v>41463.361111111109</v>
      </c>
      <c r="C4442" s="117" t="s">
        <v>560</v>
      </c>
      <c r="D4442" s="117" t="s">
        <v>551</v>
      </c>
      <c r="E4442" s="116"/>
      <c r="F4442" s="348">
        <v>51</v>
      </c>
      <c r="G4442" s="348">
        <v>360</v>
      </c>
      <c r="H4442" s="348">
        <v>18360</v>
      </c>
      <c r="I4442" s="355">
        <v>7.1095690695022334E-2</v>
      </c>
      <c r="J4442" s="355">
        <v>1.9748802970839536E-4</v>
      </c>
      <c r="K4442" s="355">
        <v>0</v>
      </c>
      <c r="M4442" s="364"/>
      <c r="N4442" s="364"/>
    </row>
    <row r="4443" spans="2:14" s="358" customFormat="1" x14ac:dyDescent="0.2">
      <c r="B4443" s="305">
        <v>41463.398611111108</v>
      </c>
      <c r="C4443" s="117" t="s">
        <v>711</v>
      </c>
      <c r="D4443" s="117" t="s">
        <v>554</v>
      </c>
      <c r="E4443" s="116"/>
      <c r="F4443" s="348">
        <v>176</v>
      </c>
      <c r="G4443" s="348">
        <v>276</v>
      </c>
      <c r="H4443" s="348">
        <v>48576</v>
      </c>
      <c r="I4443" s="355">
        <v>0.42270692198248294</v>
      </c>
      <c r="J4443" s="355">
        <v>1.531546818777112E-3</v>
      </c>
      <c r="K4443" s="355">
        <v>0</v>
      </c>
      <c r="M4443" s="364"/>
      <c r="N4443" s="364"/>
    </row>
    <row r="4444" spans="2:14" s="358" customFormat="1" x14ac:dyDescent="0.2">
      <c r="B4444" s="305">
        <v>41459.402777777781</v>
      </c>
      <c r="C4444" s="117" t="s">
        <v>709</v>
      </c>
      <c r="D4444" s="117" t="s">
        <v>542</v>
      </c>
      <c r="E4444" s="116"/>
      <c r="F4444" s="348">
        <v>79</v>
      </c>
      <c r="G4444" s="348">
        <v>262</v>
      </c>
      <c r="H4444" s="348">
        <v>20698</v>
      </c>
      <c r="I4444" s="355">
        <v>7.2101132480344443E-2</v>
      </c>
      <c r="J4444" s="355">
        <v>2.7519516213871928E-4</v>
      </c>
      <c r="K4444" s="355">
        <v>0</v>
      </c>
      <c r="M4444" s="364"/>
      <c r="N4444" s="364"/>
    </row>
    <row r="4445" spans="2:14" s="358" customFormat="1" x14ac:dyDescent="0.2">
      <c r="B4445" s="305">
        <v>41460.397916666669</v>
      </c>
      <c r="C4445" s="117" t="s">
        <v>741</v>
      </c>
      <c r="D4445" s="117" t="s">
        <v>542</v>
      </c>
      <c r="E4445" s="116"/>
      <c r="F4445" s="348">
        <v>190</v>
      </c>
      <c r="G4445" s="348">
        <v>102</v>
      </c>
      <c r="H4445" s="348">
        <v>19380</v>
      </c>
      <c r="I4445" s="355">
        <v>6.7509901800612393E-2</v>
      </c>
      <c r="J4445" s="355">
        <v>6.6186178235894501E-4</v>
      </c>
      <c r="K4445" s="355">
        <v>0</v>
      </c>
      <c r="M4445" s="364"/>
      <c r="N4445" s="364"/>
    </row>
    <row r="4446" spans="2:14" s="358" customFormat="1" x14ac:dyDescent="0.2">
      <c r="B4446" s="305">
        <v>41463.402777777781</v>
      </c>
      <c r="C4446" s="117" t="s">
        <v>738</v>
      </c>
      <c r="D4446" s="117" t="s">
        <v>542</v>
      </c>
      <c r="E4446" s="116"/>
      <c r="F4446" s="348">
        <v>131</v>
      </c>
      <c r="G4446" s="348">
        <v>160</v>
      </c>
      <c r="H4446" s="348">
        <v>20960</v>
      </c>
      <c r="I4446" s="355">
        <v>7.3013805043386781E-2</v>
      </c>
      <c r="J4446" s="355">
        <v>4.5633628152116738E-4</v>
      </c>
      <c r="K4446" s="355">
        <v>0</v>
      </c>
      <c r="M4446" s="364"/>
      <c r="N4446" s="364"/>
    </row>
    <row r="4447" spans="2:14" s="358" customFormat="1" x14ac:dyDescent="0.2">
      <c r="B4447" s="305">
        <v>41460.458333333336</v>
      </c>
      <c r="C4447" s="117" t="s">
        <v>597</v>
      </c>
      <c r="D4447" s="117" t="s">
        <v>551</v>
      </c>
      <c r="E4447" s="116"/>
      <c r="F4447" s="348">
        <v>2</v>
      </c>
      <c r="G4447" s="348">
        <v>60</v>
      </c>
      <c r="H4447" s="348">
        <v>120</v>
      </c>
      <c r="I4447" s="355">
        <v>4.6467771696093028E-4</v>
      </c>
      <c r="J4447" s="355">
        <v>7.7446286160155041E-6</v>
      </c>
      <c r="K4447" s="355">
        <v>0</v>
      </c>
      <c r="M4447" s="364"/>
      <c r="N4447" s="364"/>
    </row>
    <row r="4448" spans="2:14" s="358" customFormat="1" x14ac:dyDescent="0.2">
      <c r="B4448" s="305">
        <v>41463.385416666664</v>
      </c>
      <c r="C4448" s="117" t="s">
        <v>609</v>
      </c>
      <c r="D4448" s="117" t="s">
        <v>554</v>
      </c>
      <c r="E4448" s="116"/>
      <c r="F4448" s="348">
        <v>65</v>
      </c>
      <c r="G4448" s="348">
        <v>125</v>
      </c>
      <c r="H4448" s="348">
        <v>8125</v>
      </c>
      <c r="I4448" s="355">
        <v>7.0703510810022935E-2</v>
      </c>
      <c r="J4448" s="355">
        <v>5.6562808648018346E-4</v>
      </c>
      <c r="K4448" s="355">
        <v>0</v>
      </c>
      <c r="M4448" s="364"/>
      <c r="N4448" s="364"/>
    </row>
    <row r="4449" spans="2:14" s="358" customFormat="1" x14ac:dyDescent="0.2">
      <c r="B4449" s="305">
        <v>41461.337500000001</v>
      </c>
      <c r="C4449" s="117" t="s">
        <v>843</v>
      </c>
      <c r="D4449" s="117" t="s">
        <v>542</v>
      </c>
      <c r="E4449" s="116"/>
      <c r="F4449" s="348">
        <v>49</v>
      </c>
      <c r="G4449" s="348">
        <v>369</v>
      </c>
      <c r="H4449" s="348">
        <v>18081</v>
      </c>
      <c r="I4449" s="355">
        <v>6.2984857299116237E-2</v>
      </c>
      <c r="J4449" s="355">
        <v>1.7069067018730689E-4</v>
      </c>
      <c r="K4449" s="355">
        <v>0</v>
      </c>
      <c r="M4449" s="364"/>
      <c r="N4449" s="364"/>
    </row>
    <row r="4450" spans="2:14" s="358" customFormat="1" x14ac:dyDescent="0.2">
      <c r="B4450" s="305">
        <v>41463.496527777781</v>
      </c>
      <c r="C4450" s="117" t="s">
        <v>713</v>
      </c>
      <c r="D4450" s="117" t="s">
        <v>542</v>
      </c>
      <c r="E4450" s="116"/>
      <c r="F4450" s="348">
        <v>117</v>
      </c>
      <c r="G4450" s="348">
        <v>70</v>
      </c>
      <c r="H4450" s="348">
        <v>8190</v>
      </c>
      <c r="I4450" s="355">
        <v>2.8529726302735578E-2</v>
      </c>
      <c r="J4450" s="355">
        <v>4.0756751861050828E-4</v>
      </c>
      <c r="K4450" s="355">
        <v>0</v>
      </c>
      <c r="M4450" s="364"/>
      <c r="N4450" s="364"/>
    </row>
    <row r="4451" spans="2:14" s="358" customFormat="1" x14ac:dyDescent="0.2">
      <c r="B4451" s="305">
        <v>41463.527777777781</v>
      </c>
      <c r="C4451" s="117" t="s">
        <v>738</v>
      </c>
      <c r="D4451" s="117" t="s">
        <v>542</v>
      </c>
      <c r="E4451" s="116"/>
      <c r="F4451" s="348">
        <v>10</v>
      </c>
      <c r="G4451" s="348">
        <v>40</v>
      </c>
      <c r="H4451" s="348">
        <v>400</v>
      </c>
      <c r="I4451" s="355">
        <v>1.3933932260188316E-3</v>
      </c>
      <c r="J4451" s="355">
        <v>3.4834830650470796E-5</v>
      </c>
      <c r="K4451" s="355">
        <v>0</v>
      </c>
      <c r="M4451" s="364"/>
      <c r="N4451" s="364"/>
    </row>
    <row r="4452" spans="2:14" s="358" customFormat="1" x14ac:dyDescent="0.2">
      <c r="B4452" s="305">
        <v>41460.364583333336</v>
      </c>
      <c r="C4452" s="117" t="s">
        <v>556</v>
      </c>
      <c r="D4452" s="117" t="s">
        <v>551</v>
      </c>
      <c r="E4452" s="116"/>
      <c r="F4452" s="348">
        <v>143</v>
      </c>
      <c r="G4452" s="348">
        <v>432.09090909090907</v>
      </c>
      <c r="H4452" s="348">
        <v>61789</v>
      </c>
      <c r="I4452" s="355">
        <v>0.23926642877749102</v>
      </c>
      <c r="J4452" s="355">
        <v>5.5374094604510862E-4</v>
      </c>
      <c r="K4452" s="355">
        <v>0</v>
      </c>
      <c r="M4452" s="364"/>
      <c r="N4452" s="364"/>
    </row>
    <row r="4453" spans="2:14" s="358" customFormat="1" x14ac:dyDescent="0.2">
      <c r="B4453" s="305">
        <v>41464.395833333336</v>
      </c>
      <c r="C4453" s="117" t="s">
        <v>789</v>
      </c>
      <c r="D4453" s="117" t="s">
        <v>542</v>
      </c>
      <c r="E4453" s="116"/>
      <c r="F4453" s="348">
        <v>410</v>
      </c>
      <c r="G4453" s="348">
        <v>375</v>
      </c>
      <c r="H4453" s="348">
        <v>153750</v>
      </c>
      <c r="I4453" s="355">
        <v>0.53558552125098846</v>
      </c>
      <c r="J4453" s="355">
        <v>1.4282280566693024E-3</v>
      </c>
      <c r="K4453" s="355">
        <v>0</v>
      </c>
      <c r="M4453" s="364"/>
      <c r="N4453" s="364"/>
    </row>
    <row r="4454" spans="2:14" s="358" customFormat="1" x14ac:dyDescent="0.2">
      <c r="B4454" s="305">
        <v>41467.368055555555</v>
      </c>
      <c r="C4454" s="117" t="s">
        <v>744</v>
      </c>
      <c r="D4454" s="117" t="s">
        <v>554</v>
      </c>
      <c r="E4454" s="116"/>
      <c r="F4454" s="348">
        <v>3</v>
      </c>
      <c r="G4454" s="348">
        <v>113</v>
      </c>
      <c r="H4454" s="348">
        <v>339</v>
      </c>
      <c r="I4454" s="355">
        <v>2.9499680202581873E-3</v>
      </c>
      <c r="J4454" s="355">
        <v>2.6105911683700774E-5</v>
      </c>
      <c r="K4454" s="355">
        <v>0</v>
      </c>
      <c r="M4454" s="364"/>
      <c r="N4454" s="364"/>
    </row>
    <row r="4455" spans="2:14" s="358" customFormat="1" x14ac:dyDescent="0.2">
      <c r="B4455" s="305">
        <v>41467.354166666664</v>
      </c>
      <c r="C4455" s="117" t="s">
        <v>744</v>
      </c>
      <c r="D4455" s="117" t="s">
        <v>554</v>
      </c>
      <c r="E4455" s="116"/>
      <c r="F4455" s="348">
        <v>1</v>
      </c>
      <c r="G4455" s="348">
        <v>68</v>
      </c>
      <c r="H4455" s="348">
        <v>68</v>
      </c>
      <c r="I4455" s="355">
        <v>5.9173399816388422E-4</v>
      </c>
      <c r="J4455" s="355">
        <v>8.7019705612335906E-6</v>
      </c>
      <c r="K4455" s="355">
        <v>0</v>
      </c>
      <c r="M4455" s="364"/>
      <c r="N4455" s="364"/>
    </row>
    <row r="4456" spans="2:14" s="358" customFormat="1" x14ac:dyDescent="0.2">
      <c r="B4456" s="305">
        <v>41467.395833333336</v>
      </c>
      <c r="C4456" s="117" t="s">
        <v>639</v>
      </c>
      <c r="D4456" s="117" t="s">
        <v>554</v>
      </c>
      <c r="E4456" s="116"/>
      <c r="F4456" s="348">
        <v>54</v>
      </c>
      <c r="G4456" s="348">
        <v>210</v>
      </c>
      <c r="H4456" s="348">
        <v>11340</v>
      </c>
      <c r="I4456" s="355">
        <v>9.8680346164388921E-2</v>
      </c>
      <c r="J4456" s="355">
        <v>4.6990641030661396E-4</v>
      </c>
      <c r="K4456" s="355">
        <v>0</v>
      </c>
      <c r="M4456" s="364"/>
      <c r="N4456" s="364"/>
    </row>
    <row r="4457" spans="2:14" s="358" customFormat="1" x14ac:dyDescent="0.2">
      <c r="B4457" s="305">
        <v>41467.378472222219</v>
      </c>
      <c r="C4457" s="117" t="s">
        <v>772</v>
      </c>
      <c r="D4457" s="117" t="s">
        <v>554</v>
      </c>
      <c r="E4457" s="116"/>
      <c r="F4457" s="348">
        <v>82</v>
      </c>
      <c r="G4457" s="348">
        <v>280</v>
      </c>
      <c r="H4457" s="348">
        <v>22960</v>
      </c>
      <c r="I4457" s="355">
        <v>0.19979724408592325</v>
      </c>
      <c r="J4457" s="355">
        <v>7.1356158602115449E-4</v>
      </c>
      <c r="K4457" s="355">
        <v>0</v>
      </c>
      <c r="M4457" s="364"/>
      <c r="N4457" s="364"/>
    </row>
    <row r="4458" spans="2:14" s="358" customFormat="1" x14ac:dyDescent="0.2">
      <c r="B4458" s="305">
        <v>41467.395833333336</v>
      </c>
      <c r="C4458" s="117" t="s">
        <v>697</v>
      </c>
      <c r="D4458" s="117" t="s">
        <v>551</v>
      </c>
      <c r="E4458" s="116"/>
      <c r="F4458" s="348">
        <v>2</v>
      </c>
      <c r="G4458" s="348">
        <v>65</v>
      </c>
      <c r="H4458" s="348">
        <v>130</v>
      </c>
      <c r="I4458" s="355">
        <v>5.034008600410078E-4</v>
      </c>
      <c r="J4458" s="355">
        <v>7.7446286160155041E-6</v>
      </c>
      <c r="K4458" s="355">
        <v>0</v>
      </c>
      <c r="M4458" s="364"/>
      <c r="N4458" s="364"/>
    </row>
    <row r="4459" spans="2:14" s="358" customFormat="1" x14ac:dyDescent="0.2">
      <c r="B4459" s="305">
        <v>41466.545138888891</v>
      </c>
      <c r="C4459" s="117" t="s">
        <v>748</v>
      </c>
      <c r="D4459" s="117" t="s">
        <v>551</v>
      </c>
      <c r="E4459" s="116"/>
      <c r="F4459" s="348">
        <v>6</v>
      </c>
      <c r="G4459" s="348">
        <v>98</v>
      </c>
      <c r="H4459" s="348">
        <v>588</v>
      </c>
      <c r="I4459" s="355">
        <v>2.2769208131085583E-3</v>
      </c>
      <c r="J4459" s="355">
        <v>2.3233885848046514E-5</v>
      </c>
      <c r="K4459" s="355">
        <v>0</v>
      </c>
      <c r="M4459" s="364"/>
      <c r="N4459" s="364"/>
    </row>
    <row r="4460" spans="2:14" s="358" customFormat="1" x14ac:dyDescent="0.2">
      <c r="B4460" s="305">
        <v>41467.402777777781</v>
      </c>
      <c r="C4460" s="117" t="s">
        <v>786</v>
      </c>
      <c r="D4460" s="117" t="s">
        <v>542</v>
      </c>
      <c r="E4460" s="116"/>
      <c r="F4460" s="348">
        <v>111</v>
      </c>
      <c r="G4460" s="348">
        <v>324</v>
      </c>
      <c r="H4460" s="348">
        <v>35964</v>
      </c>
      <c r="I4460" s="355">
        <v>0.12527998495135315</v>
      </c>
      <c r="J4460" s="355">
        <v>3.8666662022022579E-4</v>
      </c>
      <c r="K4460" s="355">
        <v>0</v>
      </c>
      <c r="M4460" s="364"/>
      <c r="N4460" s="364"/>
    </row>
    <row r="4461" spans="2:14" s="358" customFormat="1" x14ac:dyDescent="0.2">
      <c r="B4461" s="305">
        <v>41467.375</v>
      </c>
      <c r="C4461" s="117" t="s">
        <v>649</v>
      </c>
      <c r="D4461" s="117" t="s">
        <v>551</v>
      </c>
      <c r="E4461" s="116"/>
      <c r="F4461" s="348">
        <v>291</v>
      </c>
      <c r="G4461" s="348">
        <v>440</v>
      </c>
      <c r="H4461" s="348">
        <v>128040</v>
      </c>
      <c r="I4461" s="355">
        <v>0.49581112399731264</v>
      </c>
      <c r="J4461" s="355">
        <v>1.1268434636302559E-3</v>
      </c>
      <c r="K4461" s="355">
        <v>0</v>
      </c>
      <c r="M4461" s="364"/>
      <c r="N4461" s="364"/>
    </row>
    <row r="4462" spans="2:14" s="358" customFormat="1" x14ac:dyDescent="0.2">
      <c r="B4462" s="305">
        <v>41466.461805555555</v>
      </c>
      <c r="C4462" s="117" t="s">
        <v>676</v>
      </c>
      <c r="D4462" s="117" t="s">
        <v>554</v>
      </c>
      <c r="E4462" s="116"/>
      <c r="F4462" s="348">
        <v>2</v>
      </c>
      <c r="G4462" s="348">
        <v>40</v>
      </c>
      <c r="H4462" s="348">
        <v>80</v>
      </c>
      <c r="I4462" s="355">
        <v>6.9615764489868728E-4</v>
      </c>
      <c r="J4462" s="355">
        <v>1.7403941122467181E-5</v>
      </c>
      <c r="K4462" s="355">
        <v>0</v>
      </c>
      <c r="M4462" s="364"/>
      <c r="N4462" s="364"/>
    </row>
    <row r="4463" spans="2:14" s="358" customFormat="1" x14ac:dyDescent="0.2">
      <c r="B4463" s="305">
        <v>41467.381944444445</v>
      </c>
      <c r="C4463" s="117" t="s">
        <v>598</v>
      </c>
      <c r="D4463" s="117" t="s">
        <v>551</v>
      </c>
      <c r="E4463" s="116"/>
      <c r="F4463" s="348">
        <v>1</v>
      </c>
      <c r="G4463" s="348">
        <v>280</v>
      </c>
      <c r="H4463" s="348">
        <v>280</v>
      </c>
      <c r="I4463" s="355">
        <v>1.0842480062421707E-3</v>
      </c>
      <c r="J4463" s="355">
        <v>3.872314308007752E-6</v>
      </c>
      <c r="K4463" s="355">
        <v>0</v>
      </c>
      <c r="M4463" s="364"/>
      <c r="N4463" s="364"/>
    </row>
    <row r="4464" spans="2:14" s="358" customFormat="1" x14ac:dyDescent="0.2">
      <c r="B4464" s="305">
        <v>41466.541666666664</v>
      </c>
      <c r="C4464" s="117" t="s">
        <v>587</v>
      </c>
      <c r="D4464" s="117" t="s">
        <v>554</v>
      </c>
      <c r="E4464" s="116"/>
      <c r="F4464" s="348">
        <v>11</v>
      </c>
      <c r="G4464" s="348">
        <v>105</v>
      </c>
      <c r="H4464" s="348">
        <v>1155</v>
      </c>
      <c r="I4464" s="355">
        <v>1.0050775998224798E-2</v>
      </c>
      <c r="J4464" s="355">
        <v>9.5721676173569502E-5</v>
      </c>
      <c r="K4464" s="355">
        <v>0</v>
      </c>
      <c r="M4464" s="364"/>
      <c r="N4464" s="364"/>
    </row>
    <row r="4465" spans="2:14" s="358" customFormat="1" x14ac:dyDescent="0.2">
      <c r="B4465" s="305">
        <v>41467.395833333336</v>
      </c>
      <c r="C4465" s="117" t="s">
        <v>587</v>
      </c>
      <c r="D4465" s="117" t="s">
        <v>554</v>
      </c>
      <c r="E4465" s="116"/>
      <c r="F4465" s="348">
        <v>14</v>
      </c>
      <c r="G4465" s="348">
        <v>90</v>
      </c>
      <c r="H4465" s="348">
        <v>1260</v>
      </c>
      <c r="I4465" s="355">
        <v>1.0964482907154325E-2</v>
      </c>
      <c r="J4465" s="355">
        <v>1.2182758785727028E-4</v>
      </c>
      <c r="K4465" s="355">
        <v>0</v>
      </c>
      <c r="M4465" s="364"/>
      <c r="N4465" s="364"/>
    </row>
    <row r="4466" spans="2:14" s="358" customFormat="1" x14ac:dyDescent="0.2">
      <c r="B4466" s="305">
        <v>41466.538194444445</v>
      </c>
      <c r="C4466" s="117" t="s">
        <v>632</v>
      </c>
      <c r="D4466" s="117" t="s">
        <v>554</v>
      </c>
      <c r="E4466" s="116"/>
      <c r="F4466" s="348">
        <v>48</v>
      </c>
      <c r="G4466" s="348">
        <v>100</v>
      </c>
      <c r="H4466" s="348">
        <v>4800</v>
      </c>
      <c r="I4466" s="355">
        <v>4.1769458693921235E-2</v>
      </c>
      <c r="J4466" s="355">
        <v>4.1769458693921238E-4</v>
      </c>
      <c r="K4466" s="355">
        <v>0</v>
      </c>
      <c r="M4466" s="364"/>
      <c r="N4466" s="364"/>
    </row>
    <row r="4467" spans="2:14" s="358" customFormat="1" x14ac:dyDescent="0.2">
      <c r="B4467" s="305">
        <v>41466.4375</v>
      </c>
      <c r="C4467" s="117" t="s">
        <v>638</v>
      </c>
      <c r="D4467" s="117" t="s">
        <v>554</v>
      </c>
      <c r="E4467" s="116"/>
      <c r="F4467" s="348">
        <v>3</v>
      </c>
      <c r="G4467" s="348">
        <v>50</v>
      </c>
      <c r="H4467" s="348">
        <v>150</v>
      </c>
      <c r="I4467" s="355">
        <v>1.3052955841850386E-3</v>
      </c>
      <c r="J4467" s="355">
        <v>2.6105911683700774E-5</v>
      </c>
      <c r="K4467" s="355">
        <v>0</v>
      </c>
      <c r="M4467" s="364"/>
      <c r="N4467" s="364"/>
    </row>
    <row r="4468" spans="2:14" s="358" customFormat="1" x14ac:dyDescent="0.2">
      <c r="B4468" s="305">
        <v>41467.378472222219</v>
      </c>
      <c r="C4468" s="117" t="s">
        <v>686</v>
      </c>
      <c r="D4468" s="117" t="s">
        <v>551</v>
      </c>
      <c r="E4468" s="116"/>
      <c r="F4468" s="348">
        <v>18</v>
      </c>
      <c r="G4468" s="348">
        <v>480</v>
      </c>
      <c r="H4468" s="348">
        <v>8640</v>
      </c>
      <c r="I4468" s="355">
        <v>3.3456795621186981E-2</v>
      </c>
      <c r="J4468" s="355">
        <v>6.9701657544139542E-5</v>
      </c>
      <c r="K4468" s="355">
        <v>0</v>
      </c>
      <c r="M4468" s="364"/>
      <c r="N4468" s="364"/>
    </row>
    <row r="4469" spans="2:14" s="358" customFormat="1" x14ac:dyDescent="0.2">
      <c r="B4469" s="305">
        <v>41467.395138888889</v>
      </c>
      <c r="C4469" s="117" t="s">
        <v>732</v>
      </c>
      <c r="D4469" s="117" t="s">
        <v>542</v>
      </c>
      <c r="E4469" s="116"/>
      <c r="F4469" s="348">
        <v>840</v>
      </c>
      <c r="G4469" s="348">
        <v>151.90952380952382</v>
      </c>
      <c r="H4469" s="348">
        <v>127604</v>
      </c>
      <c r="I4469" s="355">
        <v>0.44450637303226748</v>
      </c>
      <c r="J4469" s="355">
        <v>2.9261257746395464E-3</v>
      </c>
      <c r="K4469" s="355">
        <v>0</v>
      </c>
      <c r="M4469" s="364"/>
      <c r="N4469" s="364"/>
    </row>
    <row r="4470" spans="2:14" s="358" customFormat="1" x14ac:dyDescent="0.2">
      <c r="B4470" s="305">
        <v>41463.416666666664</v>
      </c>
      <c r="C4470" s="117" t="s">
        <v>766</v>
      </c>
      <c r="D4470" s="117" t="s">
        <v>542</v>
      </c>
      <c r="E4470" s="116"/>
      <c r="F4470" s="348">
        <v>111</v>
      </c>
      <c r="G4470" s="348">
        <v>280</v>
      </c>
      <c r="H4470" s="348">
        <v>31080</v>
      </c>
      <c r="I4470" s="355">
        <v>0.10826665366166323</v>
      </c>
      <c r="J4470" s="355">
        <v>3.8666662022022579E-4</v>
      </c>
      <c r="K4470" s="355">
        <v>0</v>
      </c>
      <c r="M4470" s="364"/>
      <c r="N4470" s="364"/>
    </row>
    <row r="4471" spans="2:14" s="358" customFormat="1" x14ac:dyDescent="0.2">
      <c r="B4471" s="305">
        <v>41464.387499999997</v>
      </c>
      <c r="C4471" s="117" t="s">
        <v>760</v>
      </c>
      <c r="D4471" s="117" t="s">
        <v>542</v>
      </c>
      <c r="E4471" s="116"/>
      <c r="F4471" s="348">
        <v>101</v>
      </c>
      <c r="G4471" s="348">
        <v>307</v>
      </c>
      <c r="H4471" s="348">
        <v>31007</v>
      </c>
      <c r="I4471" s="355">
        <v>0.10801235939791479</v>
      </c>
      <c r="J4471" s="355">
        <v>3.51831789569755E-4</v>
      </c>
      <c r="K4471" s="355">
        <v>0</v>
      </c>
      <c r="M4471" s="364"/>
      <c r="N4471" s="364"/>
    </row>
    <row r="4472" spans="2:14" s="358" customFormat="1" x14ac:dyDescent="0.2">
      <c r="B4472" s="305">
        <v>41465.385416666664</v>
      </c>
      <c r="C4472" s="117" t="s">
        <v>757</v>
      </c>
      <c r="D4472" s="117" t="s">
        <v>542</v>
      </c>
      <c r="E4472" s="116"/>
      <c r="F4472" s="348">
        <v>162</v>
      </c>
      <c r="G4472" s="348">
        <v>200</v>
      </c>
      <c r="H4472" s="348">
        <v>32400</v>
      </c>
      <c r="I4472" s="355">
        <v>0.11286485130752537</v>
      </c>
      <c r="J4472" s="355">
        <v>5.6432425653762681E-4</v>
      </c>
      <c r="K4472" s="355">
        <v>0</v>
      </c>
      <c r="M4472" s="364"/>
      <c r="N4472" s="364"/>
    </row>
    <row r="4473" spans="2:14" s="358" customFormat="1" x14ac:dyDescent="0.2">
      <c r="B4473" s="305">
        <v>41466.359027777777</v>
      </c>
      <c r="C4473" s="117" t="s">
        <v>781</v>
      </c>
      <c r="D4473" s="117" t="s">
        <v>542</v>
      </c>
      <c r="E4473" s="116"/>
      <c r="F4473" s="348">
        <v>163</v>
      </c>
      <c r="G4473" s="348">
        <v>449</v>
      </c>
      <c r="H4473" s="348">
        <v>73187</v>
      </c>
      <c r="I4473" s="355">
        <v>0.2549456750816006</v>
      </c>
      <c r="J4473" s="355">
        <v>5.6780773960267395E-4</v>
      </c>
      <c r="K4473" s="355">
        <v>0</v>
      </c>
      <c r="M4473" s="364"/>
      <c r="N4473" s="364"/>
    </row>
    <row r="4474" spans="2:14" s="358" customFormat="1" x14ac:dyDescent="0.2">
      <c r="B4474" s="305">
        <v>41466.447916666664</v>
      </c>
      <c r="C4474" s="117" t="s">
        <v>634</v>
      </c>
      <c r="D4474" s="117" t="s">
        <v>542</v>
      </c>
      <c r="E4474" s="116"/>
      <c r="F4474" s="348">
        <v>16</v>
      </c>
      <c r="G4474" s="348">
        <v>105</v>
      </c>
      <c r="H4474" s="348">
        <v>1680</v>
      </c>
      <c r="I4474" s="355">
        <v>5.8522515492790929E-3</v>
      </c>
      <c r="J4474" s="355">
        <v>5.5735729040753271E-5</v>
      </c>
      <c r="K4474" s="355">
        <v>0</v>
      </c>
      <c r="M4474" s="364"/>
      <c r="N4474" s="364"/>
    </row>
    <row r="4475" spans="2:14" s="358" customFormat="1" x14ac:dyDescent="0.2">
      <c r="B4475" s="305">
        <v>41452.355555555558</v>
      </c>
      <c r="C4475" s="117" t="s">
        <v>611</v>
      </c>
      <c r="D4475" s="117" t="s">
        <v>551</v>
      </c>
      <c r="E4475" s="116"/>
      <c r="F4475" s="348">
        <v>15</v>
      </c>
      <c r="G4475" s="348">
        <v>118</v>
      </c>
      <c r="H4475" s="348">
        <v>1770</v>
      </c>
      <c r="I4475" s="355">
        <v>6.8539963251737215E-3</v>
      </c>
      <c r="J4475" s="355">
        <v>5.8084714620116285E-5</v>
      </c>
      <c r="K4475" s="355">
        <v>0</v>
      </c>
      <c r="M4475" s="364"/>
      <c r="N4475" s="364"/>
    </row>
    <row r="4476" spans="2:14" s="358" customFormat="1" x14ac:dyDescent="0.2">
      <c r="B4476" s="305">
        <v>41457.418055555558</v>
      </c>
      <c r="C4476" s="117" t="s">
        <v>726</v>
      </c>
      <c r="D4476" s="117" t="s">
        <v>554</v>
      </c>
      <c r="E4476" s="116"/>
      <c r="F4476" s="348">
        <v>109</v>
      </c>
      <c r="G4476" s="348">
        <v>187.55963302752295</v>
      </c>
      <c r="H4476" s="348">
        <v>20444</v>
      </c>
      <c r="I4476" s="355">
        <v>0.17790308615385955</v>
      </c>
      <c r="J4476" s="355">
        <v>9.4851479117446147E-4</v>
      </c>
      <c r="K4476" s="355">
        <v>0</v>
      </c>
      <c r="M4476" s="364"/>
      <c r="N4476" s="364"/>
    </row>
    <row r="4477" spans="2:14" s="358" customFormat="1" x14ac:dyDescent="0.2">
      <c r="B4477" s="305">
        <v>41464.355555555558</v>
      </c>
      <c r="C4477" s="117" t="s">
        <v>669</v>
      </c>
      <c r="D4477" s="117" t="s">
        <v>554</v>
      </c>
      <c r="E4477" s="116"/>
      <c r="F4477" s="348">
        <v>146</v>
      </c>
      <c r="G4477" s="348">
        <v>315</v>
      </c>
      <c r="H4477" s="348">
        <v>45990</v>
      </c>
      <c r="I4477" s="355">
        <v>0.40020362611113286</v>
      </c>
      <c r="J4477" s="355">
        <v>1.2704877019401044E-3</v>
      </c>
      <c r="K4477" s="355">
        <v>0</v>
      </c>
      <c r="M4477" s="364"/>
      <c r="N4477" s="364"/>
    </row>
    <row r="4478" spans="2:14" s="358" customFormat="1" x14ac:dyDescent="0.2">
      <c r="B4478" s="305">
        <v>41466.381944444445</v>
      </c>
      <c r="C4478" s="117" t="s">
        <v>643</v>
      </c>
      <c r="D4478" s="117" t="s">
        <v>551</v>
      </c>
      <c r="E4478" s="116"/>
      <c r="F4478" s="348">
        <v>3</v>
      </c>
      <c r="G4478" s="348">
        <v>370</v>
      </c>
      <c r="H4478" s="348">
        <v>1110</v>
      </c>
      <c r="I4478" s="355">
        <v>4.2982688818886047E-3</v>
      </c>
      <c r="J4478" s="355">
        <v>1.1616942924023257E-5</v>
      </c>
      <c r="K4478" s="355">
        <v>0</v>
      </c>
      <c r="M4478" s="364"/>
      <c r="N4478" s="364"/>
    </row>
    <row r="4479" spans="2:14" s="358" customFormat="1" x14ac:dyDescent="0.2">
      <c r="B4479" s="305">
        <v>41466.361111111109</v>
      </c>
      <c r="C4479" s="117" t="s">
        <v>623</v>
      </c>
      <c r="D4479" s="117" t="s">
        <v>554</v>
      </c>
      <c r="E4479" s="116"/>
      <c r="F4479" s="348">
        <v>1</v>
      </c>
      <c r="G4479" s="348">
        <v>345</v>
      </c>
      <c r="H4479" s="348">
        <v>345</v>
      </c>
      <c r="I4479" s="355">
        <v>3.0021798436255889E-3</v>
      </c>
      <c r="J4479" s="355">
        <v>8.7019705612335906E-6</v>
      </c>
      <c r="K4479" s="355">
        <v>0</v>
      </c>
      <c r="M4479" s="364"/>
      <c r="N4479" s="364"/>
    </row>
    <row r="4480" spans="2:14" s="358" customFormat="1" x14ac:dyDescent="0.2">
      <c r="B4480" s="305">
        <v>41464.399305555555</v>
      </c>
      <c r="C4480" s="117" t="s">
        <v>666</v>
      </c>
      <c r="D4480" s="117" t="s">
        <v>554</v>
      </c>
      <c r="E4480" s="116"/>
      <c r="F4480" s="348">
        <v>1</v>
      </c>
      <c r="G4480" s="348">
        <v>75</v>
      </c>
      <c r="H4480" s="348">
        <v>75</v>
      </c>
      <c r="I4480" s="355">
        <v>6.526477920925193E-4</v>
      </c>
      <c r="J4480" s="355">
        <v>8.7019705612335906E-6</v>
      </c>
      <c r="K4480" s="355">
        <v>0</v>
      </c>
      <c r="M4480" s="364"/>
      <c r="N4480" s="364"/>
    </row>
    <row r="4481" spans="2:14" s="358" customFormat="1" x14ac:dyDescent="0.2">
      <c r="B4481" s="305">
        <v>41465.395833333336</v>
      </c>
      <c r="C4481" s="117" t="s">
        <v>689</v>
      </c>
      <c r="D4481" s="117" t="s">
        <v>554</v>
      </c>
      <c r="E4481" s="116"/>
      <c r="F4481" s="348">
        <v>48</v>
      </c>
      <c r="G4481" s="348">
        <v>180</v>
      </c>
      <c r="H4481" s="348">
        <v>8640</v>
      </c>
      <c r="I4481" s="355">
        <v>7.5185025649058226E-2</v>
      </c>
      <c r="J4481" s="355">
        <v>4.1769458693921238E-4</v>
      </c>
      <c r="K4481" s="355">
        <v>0</v>
      </c>
      <c r="M4481" s="364"/>
      <c r="N4481" s="364"/>
    </row>
    <row r="4482" spans="2:14" s="358" customFormat="1" x14ac:dyDescent="0.2">
      <c r="B4482" s="305">
        <v>41467.388888888891</v>
      </c>
      <c r="C4482" s="117" t="s">
        <v>603</v>
      </c>
      <c r="D4482" s="117" t="s">
        <v>542</v>
      </c>
      <c r="E4482" s="116"/>
      <c r="F4482" s="348">
        <v>104</v>
      </c>
      <c r="G4482" s="348">
        <v>310</v>
      </c>
      <c r="H4482" s="348">
        <v>32240</v>
      </c>
      <c r="I4482" s="355">
        <v>0.11230749401711784</v>
      </c>
      <c r="J4482" s="355">
        <v>3.6228223876489627E-4</v>
      </c>
      <c r="K4482" s="355">
        <v>0</v>
      </c>
      <c r="M4482" s="364"/>
      <c r="N4482" s="364"/>
    </row>
    <row r="4483" spans="2:14" s="358" customFormat="1" x14ac:dyDescent="0.2">
      <c r="B4483" s="305">
        <v>41465.381944444445</v>
      </c>
      <c r="C4483" s="117" t="s">
        <v>799</v>
      </c>
      <c r="D4483" s="117" t="s">
        <v>554</v>
      </c>
      <c r="E4483" s="116"/>
      <c r="F4483" s="348">
        <v>29</v>
      </c>
      <c r="G4483" s="348">
        <v>50</v>
      </c>
      <c r="H4483" s="348">
        <v>1450</v>
      </c>
      <c r="I4483" s="355">
        <v>1.2617857313788708E-2</v>
      </c>
      <c r="J4483" s="355">
        <v>2.5235714627577414E-4</v>
      </c>
      <c r="K4483" s="355">
        <v>0</v>
      </c>
      <c r="M4483" s="364"/>
      <c r="N4483" s="364"/>
    </row>
    <row r="4484" spans="2:14" s="358" customFormat="1" x14ac:dyDescent="0.2">
      <c r="B4484" s="305">
        <v>41462.357638888891</v>
      </c>
      <c r="C4484" s="117" t="s">
        <v>568</v>
      </c>
      <c r="D4484" s="117" t="s">
        <v>554</v>
      </c>
      <c r="E4484" s="116"/>
      <c r="F4484" s="348">
        <v>10</v>
      </c>
      <c r="G4484" s="348">
        <v>210</v>
      </c>
      <c r="H4484" s="348">
        <v>2100</v>
      </c>
      <c r="I4484" s="355">
        <v>1.827413817859054E-2</v>
      </c>
      <c r="J4484" s="355">
        <v>8.701970561233591E-5</v>
      </c>
      <c r="K4484" s="355">
        <v>0</v>
      </c>
      <c r="M4484" s="364"/>
      <c r="N4484" s="364"/>
    </row>
    <row r="4485" spans="2:14" s="358" customFormat="1" x14ac:dyDescent="0.2">
      <c r="B4485" s="305">
        <v>41464.357638888891</v>
      </c>
      <c r="C4485" s="117" t="s">
        <v>550</v>
      </c>
      <c r="D4485" s="117" t="s">
        <v>551</v>
      </c>
      <c r="E4485" s="116"/>
      <c r="F4485" s="348">
        <v>13</v>
      </c>
      <c r="G4485" s="348">
        <v>1172</v>
      </c>
      <c r="H4485" s="348">
        <v>15236</v>
      </c>
      <c r="I4485" s="355">
        <v>5.8998580796806116E-2</v>
      </c>
      <c r="J4485" s="355">
        <v>5.0340086004100782E-5</v>
      </c>
      <c r="K4485" s="355">
        <v>0</v>
      </c>
      <c r="M4485" s="364"/>
      <c r="N4485" s="364"/>
    </row>
    <row r="4486" spans="2:14" s="358" customFormat="1" x14ac:dyDescent="0.2">
      <c r="B4486" s="305">
        <v>41463.506944444445</v>
      </c>
      <c r="C4486" s="117" t="s">
        <v>556</v>
      </c>
      <c r="D4486" s="117" t="s">
        <v>551</v>
      </c>
      <c r="E4486" s="116"/>
      <c r="F4486" s="348">
        <v>1</v>
      </c>
      <c r="G4486" s="348">
        <v>105</v>
      </c>
      <c r="H4486" s="348">
        <v>105</v>
      </c>
      <c r="I4486" s="355">
        <v>4.0659300234081397E-4</v>
      </c>
      <c r="J4486" s="355">
        <v>3.872314308007752E-6</v>
      </c>
      <c r="K4486" s="355">
        <v>0</v>
      </c>
      <c r="M4486" s="364"/>
      <c r="N4486" s="364"/>
    </row>
    <row r="4487" spans="2:14" s="358" customFormat="1" x14ac:dyDescent="0.2">
      <c r="B4487" s="305">
        <v>41464.390972222223</v>
      </c>
      <c r="C4487" s="117" t="s">
        <v>757</v>
      </c>
      <c r="D4487" s="117" t="s">
        <v>542</v>
      </c>
      <c r="E4487" s="116"/>
      <c r="F4487" s="348">
        <v>94</v>
      </c>
      <c r="G4487" s="348">
        <v>141</v>
      </c>
      <c r="H4487" s="348">
        <v>13254</v>
      </c>
      <c r="I4487" s="355">
        <v>4.6170084544133988E-2</v>
      </c>
      <c r="J4487" s="355">
        <v>3.2744740811442547E-4</v>
      </c>
      <c r="K4487" s="355">
        <v>0</v>
      </c>
      <c r="M4487" s="364"/>
      <c r="N4487" s="364"/>
    </row>
    <row r="4488" spans="2:14" s="358" customFormat="1" x14ac:dyDescent="0.2">
      <c r="B4488" s="305">
        <v>41458.385416666664</v>
      </c>
      <c r="C4488" s="117" t="s">
        <v>632</v>
      </c>
      <c r="D4488" s="117" t="s">
        <v>554</v>
      </c>
      <c r="E4488" s="116"/>
      <c r="F4488" s="348">
        <v>2</v>
      </c>
      <c r="G4488" s="348">
        <v>365</v>
      </c>
      <c r="H4488" s="348">
        <v>730</v>
      </c>
      <c r="I4488" s="355">
        <v>6.3524385097005216E-3</v>
      </c>
      <c r="J4488" s="355">
        <v>1.7403941122467181E-5</v>
      </c>
      <c r="K4488" s="355">
        <v>0</v>
      </c>
      <c r="M4488" s="364"/>
      <c r="N4488" s="364"/>
    </row>
    <row r="4489" spans="2:14" s="358" customFormat="1" x14ac:dyDescent="0.2">
      <c r="B4489" s="305">
        <v>41468.375</v>
      </c>
      <c r="C4489" s="117" t="s">
        <v>703</v>
      </c>
      <c r="D4489" s="117" t="s">
        <v>551</v>
      </c>
      <c r="E4489" s="116"/>
      <c r="F4489" s="348">
        <v>64</v>
      </c>
      <c r="G4489" s="348">
        <v>185</v>
      </c>
      <c r="H4489" s="348">
        <v>11840</v>
      </c>
      <c r="I4489" s="355">
        <v>4.5848201406811791E-2</v>
      </c>
      <c r="J4489" s="355">
        <v>2.4782811571249613E-4</v>
      </c>
      <c r="K4489" s="355">
        <v>0</v>
      </c>
      <c r="M4489" s="364"/>
      <c r="N4489" s="364"/>
    </row>
    <row r="4490" spans="2:14" s="358" customFormat="1" x14ac:dyDescent="0.2">
      <c r="B4490" s="305">
        <v>41466.388888888891</v>
      </c>
      <c r="C4490" s="117" t="s">
        <v>625</v>
      </c>
      <c r="D4490" s="117" t="s">
        <v>551</v>
      </c>
      <c r="E4490" s="116"/>
      <c r="F4490" s="348">
        <v>34</v>
      </c>
      <c r="G4490" s="348">
        <v>260</v>
      </c>
      <c r="H4490" s="348">
        <v>8840</v>
      </c>
      <c r="I4490" s="355">
        <v>3.4231258482788532E-2</v>
      </c>
      <c r="J4490" s="355">
        <v>1.3165868647226357E-4</v>
      </c>
      <c r="K4490" s="355">
        <v>0</v>
      </c>
      <c r="M4490" s="364"/>
      <c r="N4490" s="364"/>
    </row>
    <row r="4491" spans="2:14" s="358" customFormat="1" x14ac:dyDescent="0.2">
      <c r="B4491" s="305">
        <v>41466.402777777781</v>
      </c>
      <c r="C4491" s="117" t="s">
        <v>563</v>
      </c>
      <c r="D4491" s="117" t="s">
        <v>551</v>
      </c>
      <c r="E4491" s="116"/>
      <c r="F4491" s="348">
        <v>2</v>
      </c>
      <c r="G4491" s="348">
        <v>65</v>
      </c>
      <c r="H4491" s="348">
        <v>130</v>
      </c>
      <c r="I4491" s="355">
        <v>5.034008600410078E-4</v>
      </c>
      <c r="J4491" s="355">
        <v>7.7446286160155041E-6</v>
      </c>
      <c r="K4491" s="355">
        <v>0</v>
      </c>
      <c r="M4491" s="364"/>
      <c r="N4491" s="364"/>
    </row>
    <row r="4492" spans="2:14" s="358" customFormat="1" x14ac:dyDescent="0.2">
      <c r="B4492" s="305">
        <v>41466.46875</v>
      </c>
      <c r="C4492" s="117" t="s">
        <v>563</v>
      </c>
      <c r="D4492" s="117" t="s">
        <v>551</v>
      </c>
      <c r="E4492" s="116"/>
      <c r="F4492" s="348">
        <v>2</v>
      </c>
      <c r="G4492" s="348">
        <v>45</v>
      </c>
      <c r="H4492" s="348">
        <v>90</v>
      </c>
      <c r="I4492" s="355">
        <v>3.4850828772069772E-4</v>
      </c>
      <c r="J4492" s="355">
        <v>7.7446286160155041E-6</v>
      </c>
      <c r="K4492" s="355">
        <v>0</v>
      </c>
      <c r="M4492" s="364"/>
      <c r="N4492" s="364"/>
    </row>
    <row r="4493" spans="2:14" s="358" customFormat="1" x14ac:dyDescent="0.2">
      <c r="B4493" s="305">
        <v>41462.333333333336</v>
      </c>
      <c r="C4493" s="117" t="s">
        <v>832</v>
      </c>
      <c r="D4493" s="117" t="s">
        <v>542</v>
      </c>
      <c r="E4493" s="116"/>
      <c r="F4493" s="348">
        <v>73</v>
      </c>
      <c r="G4493" s="348">
        <v>140</v>
      </c>
      <c r="H4493" s="348">
        <v>10220</v>
      </c>
      <c r="I4493" s="355">
        <v>3.5601196924781149E-2</v>
      </c>
      <c r="J4493" s="355">
        <v>2.5429426374843679E-4</v>
      </c>
      <c r="K4493" s="355">
        <v>0</v>
      </c>
      <c r="M4493" s="364"/>
      <c r="N4493" s="364"/>
    </row>
    <row r="4494" spans="2:14" s="358" customFormat="1" x14ac:dyDescent="0.2">
      <c r="B4494" s="305">
        <v>41469.354166666664</v>
      </c>
      <c r="C4494" s="117" t="s">
        <v>616</v>
      </c>
      <c r="D4494" s="117" t="s">
        <v>554</v>
      </c>
      <c r="E4494" s="116"/>
      <c r="F4494" s="348">
        <v>3</v>
      </c>
      <c r="G4494" s="348">
        <v>220</v>
      </c>
      <c r="H4494" s="348">
        <v>660</v>
      </c>
      <c r="I4494" s="355">
        <v>5.7433005704141706E-3</v>
      </c>
      <c r="J4494" s="355">
        <v>2.6105911683700774E-5</v>
      </c>
      <c r="K4494" s="355">
        <v>0</v>
      </c>
      <c r="M4494" s="364"/>
      <c r="N4494" s="364"/>
    </row>
    <row r="4495" spans="2:14" s="358" customFormat="1" x14ac:dyDescent="0.2">
      <c r="B4495" s="305">
        <v>41469.381944444445</v>
      </c>
      <c r="C4495" s="117" t="s">
        <v>709</v>
      </c>
      <c r="D4495" s="117" t="s">
        <v>542</v>
      </c>
      <c r="E4495" s="116"/>
      <c r="F4495" s="348">
        <v>22</v>
      </c>
      <c r="G4495" s="348">
        <v>215</v>
      </c>
      <c r="H4495" s="348">
        <v>4730</v>
      </c>
      <c r="I4495" s="355">
        <v>1.6476874897672685E-2</v>
      </c>
      <c r="J4495" s="355">
        <v>7.6636627431035746E-5</v>
      </c>
      <c r="K4495" s="355">
        <v>0</v>
      </c>
      <c r="M4495" s="364"/>
      <c r="N4495" s="364"/>
    </row>
    <row r="4496" spans="2:14" s="358" customFormat="1" x14ac:dyDescent="0.2">
      <c r="B4496" s="305">
        <v>41464.597222222219</v>
      </c>
      <c r="C4496" s="117" t="s">
        <v>724</v>
      </c>
      <c r="D4496" s="117" t="s">
        <v>554</v>
      </c>
      <c r="E4496" s="116"/>
      <c r="F4496" s="348">
        <v>83</v>
      </c>
      <c r="G4496" s="348">
        <v>80</v>
      </c>
      <c r="H4496" s="348">
        <v>6640</v>
      </c>
      <c r="I4496" s="355">
        <v>5.7781084526591045E-2</v>
      </c>
      <c r="J4496" s="355">
        <v>7.2226355658238804E-4</v>
      </c>
      <c r="K4496" s="355">
        <v>0</v>
      </c>
      <c r="M4496" s="364"/>
      <c r="N4496" s="364"/>
    </row>
    <row r="4497" spans="2:14" s="358" customFormat="1" x14ac:dyDescent="0.2">
      <c r="B4497" s="305">
        <v>41464.376388888886</v>
      </c>
      <c r="C4497" s="117" t="s">
        <v>544</v>
      </c>
      <c r="D4497" s="117" t="s">
        <v>542</v>
      </c>
      <c r="E4497" s="116"/>
      <c r="F4497" s="348">
        <v>91</v>
      </c>
      <c r="G4497" s="348">
        <v>105</v>
      </c>
      <c r="H4497" s="348">
        <v>9555</v>
      </c>
      <c r="I4497" s="355">
        <v>3.3284680686524841E-2</v>
      </c>
      <c r="J4497" s="355">
        <v>3.169969589192842E-4</v>
      </c>
      <c r="K4497" s="355">
        <v>0</v>
      </c>
      <c r="M4497" s="364"/>
      <c r="N4497" s="364"/>
    </row>
    <row r="4498" spans="2:14" s="358" customFormat="1" x14ac:dyDescent="0.2">
      <c r="B4498" s="305">
        <v>41464.380555555559</v>
      </c>
      <c r="C4498" s="117" t="s">
        <v>546</v>
      </c>
      <c r="D4498" s="117" t="s">
        <v>542</v>
      </c>
      <c r="E4498" s="116"/>
      <c r="F4498" s="348">
        <v>293</v>
      </c>
      <c r="G4498" s="348">
        <v>95</v>
      </c>
      <c r="H4498" s="348">
        <v>27835</v>
      </c>
      <c r="I4498" s="355">
        <v>9.6962751115585458E-2</v>
      </c>
      <c r="J4498" s="355">
        <v>1.0206605380587942E-3</v>
      </c>
      <c r="K4498" s="355">
        <v>0</v>
      </c>
      <c r="M4498" s="364"/>
      <c r="N4498" s="364"/>
    </row>
    <row r="4499" spans="2:14" s="358" customFormat="1" x14ac:dyDescent="0.2">
      <c r="B4499" s="305">
        <v>41464.375</v>
      </c>
      <c r="C4499" s="117" t="s">
        <v>658</v>
      </c>
      <c r="D4499" s="117" t="s">
        <v>551</v>
      </c>
      <c r="E4499" s="116"/>
      <c r="F4499" s="348">
        <v>18</v>
      </c>
      <c r="G4499" s="348">
        <v>315</v>
      </c>
      <c r="H4499" s="348">
        <v>5670</v>
      </c>
      <c r="I4499" s="355">
        <v>2.1956022126403955E-2</v>
      </c>
      <c r="J4499" s="355">
        <v>6.9701657544139542E-5</v>
      </c>
      <c r="K4499" s="355">
        <v>0</v>
      </c>
      <c r="M4499" s="364"/>
      <c r="N4499" s="364"/>
    </row>
    <row r="4500" spans="2:14" s="358" customFormat="1" x14ac:dyDescent="0.2">
      <c r="B4500" s="305">
        <v>41464.371527777781</v>
      </c>
      <c r="C4500" s="117" t="s">
        <v>724</v>
      </c>
      <c r="D4500" s="117" t="s">
        <v>554</v>
      </c>
      <c r="E4500" s="116"/>
      <c r="F4500" s="348">
        <v>111</v>
      </c>
      <c r="G4500" s="348">
        <v>218</v>
      </c>
      <c r="H4500" s="348">
        <v>24198</v>
      </c>
      <c r="I4500" s="355">
        <v>0.21057028364073044</v>
      </c>
      <c r="J4500" s="355">
        <v>9.6591873229692868E-4</v>
      </c>
      <c r="K4500" s="355">
        <v>0</v>
      </c>
      <c r="M4500" s="364"/>
      <c r="N4500" s="364"/>
    </row>
    <row r="4501" spans="2:14" s="358" customFormat="1" x14ac:dyDescent="0.2">
      <c r="B4501" s="305">
        <v>41464.381944444445</v>
      </c>
      <c r="C4501" s="117" t="s">
        <v>658</v>
      </c>
      <c r="D4501" s="117" t="s">
        <v>551</v>
      </c>
      <c r="E4501" s="116"/>
      <c r="F4501" s="348">
        <v>62</v>
      </c>
      <c r="G4501" s="348">
        <v>288</v>
      </c>
      <c r="H4501" s="348">
        <v>17856</v>
      </c>
      <c r="I4501" s="355">
        <v>6.9144044283786427E-2</v>
      </c>
      <c r="J4501" s="355">
        <v>2.4008348709648065E-4</v>
      </c>
      <c r="K4501" s="355">
        <v>0</v>
      </c>
      <c r="M4501" s="364"/>
      <c r="N4501" s="364"/>
    </row>
    <row r="4502" spans="2:14" s="358" customFormat="1" x14ac:dyDescent="0.2">
      <c r="B4502" s="305">
        <v>41466.527777777781</v>
      </c>
      <c r="C4502" s="117" t="s">
        <v>773</v>
      </c>
      <c r="D4502" s="117" t="s">
        <v>542</v>
      </c>
      <c r="E4502" s="116"/>
      <c r="F4502" s="348">
        <v>188</v>
      </c>
      <c r="G4502" s="348">
        <v>108</v>
      </c>
      <c r="H4502" s="348">
        <v>20304</v>
      </c>
      <c r="I4502" s="355">
        <v>7.0728640152715891E-2</v>
      </c>
      <c r="J4502" s="355">
        <v>6.5489481622885094E-4</v>
      </c>
      <c r="K4502" s="355">
        <v>0</v>
      </c>
      <c r="M4502" s="364"/>
      <c r="N4502" s="364"/>
    </row>
    <row r="4503" spans="2:14" s="358" customFormat="1" x14ac:dyDescent="0.2">
      <c r="B4503" s="305">
        <v>41466.385416666664</v>
      </c>
      <c r="C4503" s="117" t="s">
        <v>618</v>
      </c>
      <c r="D4503" s="117" t="s">
        <v>551</v>
      </c>
      <c r="E4503" s="116"/>
      <c r="F4503" s="348">
        <v>1</v>
      </c>
      <c r="G4503" s="348">
        <v>315</v>
      </c>
      <c r="H4503" s="348">
        <v>315</v>
      </c>
      <c r="I4503" s="355">
        <v>1.2197790070224419E-3</v>
      </c>
      <c r="J4503" s="355">
        <v>3.872314308007752E-6</v>
      </c>
      <c r="K4503" s="355">
        <v>0</v>
      </c>
      <c r="M4503" s="364"/>
      <c r="N4503" s="364"/>
    </row>
    <row r="4504" spans="2:14" s="358" customFormat="1" x14ac:dyDescent="0.2">
      <c r="B4504" s="305">
        <v>41464.368055555555</v>
      </c>
      <c r="C4504" s="117" t="s">
        <v>578</v>
      </c>
      <c r="D4504" s="117" t="s">
        <v>542</v>
      </c>
      <c r="E4504" s="116"/>
      <c r="F4504" s="348">
        <v>169</v>
      </c>
      <c r="G4504" s="348">
        <v>186</v>
      </c>
      <c r="H4504" s="348">
        <v>31434</v>
      </c>
      <c r="I4504" s="355">
        <v>0.10949980666668989</v>
      </c>
      <c r="J4504" s="355">
        <v>5.8870863799295639E-4</v>
      </c>
      <c r="K4504" s="355">
        <v>0</v>
      </c>
      <c r="M4504" s="364"/>
      <c r="N4504" s="364"/>
    </row>
    <row r="4505" spans="2:14" s="358" customFormat="1" x14ac:dyDescent="0.2">
      <c r="B4505" s="305">
        <v>41466.520833333336</v>
      </c>
      <c r="C4505" s="117" t="s">
        <v>563</v>
      </c>
      <c r="D4505" s="117" t="s">
        <v>551</v>
      </c>
      <c r="E4505" s="116"/>
      <c r="F4505" s="348">
        <v>1</v>
      </c>
      <c r="G4505" s="348">
        <v>30</v>
      </c>
      <c r="H4505" s="348">
        <v>30</v>
      </c>
      <c r="I4505" s="355">
        <v>1.1616942924023257E-4</v>
      </c>
      <c r="J4505" s="355">
        <v>3.872314308007752E-6</v>
      </c>
      <c r="K4505" s="355">
        <v>0</v>
      </c>
      <c r="M4505" s="364"/>
      <c r="N4505" s="364"/>
    </row>
    <row r="4506" spans="2:14" s="358" customFormat="1" x14ac:dyDescent="0.2">
      <c r="B4506" s="305">
        <v>41467.368055555555</v>
      </c>
      <c r="C4506" s="117" t="s">
        <v>733</v>
      </c>
      <c r="D4506" s="117" t="s">
        <v>551</v>
      </c>
      <c r="E4506" s="116"/>
      <c r="F4506" s="348">
        <v>199</v>
      </c>
      <c r="G4506" s="348">
        <v>212</v>
      </c>
      <c r="H4506" s="348">
        <v>42188</v>
      </c>
      <c r="I4506" s="355">
        <v>0.16336519602623106</v>
      </c>
      <c r="J4506" s="355">
        <v>7.7059054729354277E-4</v>
      </c>
      <c r="K4506" s="355">
        <v>0</v>
      </c>
      <c r="M4506" s="364"/>
      <c r="N4506" s="364"/>
    </row>
    <row r="4507" spans="2:14" s="358" customFormat="1" x14ac:dyDescent="0.2">
      <c r="B4507" s="305">
        <v>41467.392361111109</v>
      </c>
      <c r="C4507" s="117" t="s">
        <v>668</v>
      </c>
      <c r="D4507" s="117" t="s">
        <v>554</v>
      </c>
      <c r="E4507" s="116"/>
      <c r="F4507" s="348">
        <v>1</v>
      </c>
      <c r="G4507" s="348">
        <v>70</v>
      </c>
      <c r="H4507" s="348">
        <v>70</v>
      </c>
      <c r="I4507" s="355">
        <v>6.0913793928635144E-4</v>
      </c>
      <c r="J4507" s="355">
        <v>8.7019705612335906E-6</v>
      </c>
      <c r="K4507" s="355">
        <v>0</v>
      </c>
      <c r="M4507" s="364"/>
      <c r="N4507" s="364"/>
    </row>
    <row r="4508" spans="2:14" s="358" customFormat="1" x14ac:dyDescent="0.2">
      <c r="B4508" s="305">
        <v>41465.375</v>
      </c>
      <c r="C4508" s="117" t="s">
        <v>645</v>
      </c>
      <c r="D4508" s="117" t="s">
        <v>554</v>
      </c>
      <c r="E4508" s="116"/>
      <c r="F4508" s="348">
        <v>1</v>
      </c>
      <c r="G4508" s="348">
        <v>300</v>
      </c>
      <c r="H4508" s="348">
        <v>300</v>
      </c>
      <c r="I4508" s="355">
        <v>2.6105911683700772E-3</v>
      </c>
      <c r="J4508" s="355">
        <v>8.7019705612335906E-6</v>
      </c>
      <c r="K4508" s="355">
        <v>0</v>
      </c>
      <c r="M4508" s="364"/>
      <c r="N4508" s="364"/>
    </row>
    <row r="4509" spans="2:14" s="358" customFormat="1" x14ac:dyDescent="0.2">
      <c r="B4509" s="305">
        <v>41463.395833333336</v>
      </c>
      <c r="C4509" s="117" t="s">
        <v>595</v>
      </c>
      <c r="D4509" s="117" t="s">
        <v>554</v>
      </c>
      <c r="E4509" s="116"/>
      <c r="F4509" s="348">
        <v>72</v>
      </c>
      <c r="G4509" s="348">
        <v>200</v>
      </c>
      <c r="H4509" s="348">
        <v>14400</v>
      </c>
      <c r="I4509" s="355">
        <v>0.12530837608176371</v>
      </c>
      <c r="J4509" s="355">
        <v>6.2654188040881854E-4</v>
      </c>
      <c r="K4509" s="355">
        <v>0</v>
      </c>
      <c r="M4509" s="364"/>
      <c r="N4509" s="364"/>
    </row>
    <row r="4510" spans="2:14" s="358" customFormat="1" x14ac:dyDescent="0.2">
      <c r="B4510" s="305">
        <v>41466.381944444445</v>
      </c>
      <c r="C4510" s="117" t="s">
        <v>689</v>
      </c>
      <c r="D4510" s="117" t="s">
        <v>554</v>
      </c>
      <c r="E4510" s="116"/>
      <c r="F4510" s="348">
        <v>152</v>
      </c>
      <c r="G4510" s="348">
        <v>400</v>
      </c>
      <c r="H4510" s="348">
        <v>60800</v>
      </c>
      <c r="I4510" s="355">
        <v>0.52907981012300231</v>
      </c>
      <c r="J4510" s="355">
        <v>1.3226995253075059E-3</v>
      </c>
      <c r="K4510" s="355">
        <v>0</v>
      </c>
      <c r="M4510" s="364"/>
      <c r="N4510" s="364"/>
    </row>
    <row r="4511" spans="2:14" s="358" customFormat="1" x14ac:dyDescent="0.2">
      <c r="B4511" s="305">
        <v>41465.424305555556</v>
      </c>
      <c r="C4511" s="117" t="s">
        <v>563</v>
      </c>
      <c r="D4511" s="117" t="s">
        <v>551</v>
      </c>
      <c r="E4511" s="116"/>
      <c r="F4511" s="348">
        <v>358</v>
      </c>
      <c r="G4511" s="348">
        <v>131.28212290502793</v>
      </c>
      <c r="H4511" s="348">
        <v>46999</v>
      </c>
      <c r="I4511" s="355">
        <v>0.18199490016205636</v>
      </c>
      <c r="J4511" s="355">
        <v>1.3862885222667752E-3</v>
      </c>
      <c r="K4511" s="355">
        <v>0</v>
      </c>
      <c r="M4511" s="364"/>
      <c r="N4511" s="364"/>
    </row>
    <row r="4512" spans="2:14" s="358" customFormat="1" x14ac:dyDescent="0.2">
      <c r="B4512" s="305">
        <v>41467.388888888891</v>
      </c>
      <c r="C4512" s="117" t="s">
        <v>849</v>
      </c>
      <c r="D4512" s="117" t="s">
        <v>551</v>
      </c>
      <c r="E4512" s="116"/>
      <c r="F4512" s="348">
        <v>1</v>
      </c>
      <c r="G4512" s="348">
        <v>245</v>
      </c>
      <c r="H4512" s="348">
        <v>245</v>
      </c>
      <c r="I4512" s="355">
        <v>9.4871700546189934E-4</v>
      </c>
      <c r="J4512" s="355">
        <v>3.872314308007752E-6</v>
      </c>
      <c r="K4512" s="355">
        <v>0</v>
      </c>
      <c r="M4512" s="364"/>
      <c r="N4512" s="364"/>
    </row>
    <row r="4513" spans="2:14" s="358" customFormat="1" x14ac:dyDescent="0.2">
      <c r="B4513" s="305">
        <v>41466.375</v>
      </c>
      <c r="C4513" s="117" t="s">
        <v>812</v>
      </c>
      <c r="D4513" s="117" t="s">
        <v>542</v>
      </c>
      <c r="E4513" s="116"/>
      <c r="F4513" s="348">
        <v>91</v>
      </c>
      <c r="G4513" s="348">
        <v>280</v>
      </c>
      <c r="H4513" s="348">
        <v>25480</v>
      </c>
      <c r="I4513" s="355">
        <v>8.8759148497399576E-2</v>
      </c>
      <c r="J4513" s="355">
        <v>3.169969589192842E-4</v>
      </c>
      <c r="K4513" s="355">
        <v>0</v>
      </c>
      <c r="M4513" s="364"/>
      <c r="N4513" s="364"/>
    </row>
    <row r="4514" spans="2:14" s="358" customFormat="1" x14ac:dyDescent="0.2">
      <c r="B4514" s="305">
        <v>41463.361111111109</v>
      </c>
      <c r="C4514" s="117" t="s">
        <v>595</v>
      </c>
      <c r="D4514" s="117" t="s">
        <v>554</v>
      </c>
      <c r="E4514" s="116"/>
      <c r="F4514" s="348">
        <v>48</v>
      </c>
      <c r="G4514" s="348">
        <v>230</v>
      </c>
      <c r="H4514" s="348">
        <v>11040</v>
      </c>
      <c r="I4514" s="355">
        <v>9.6069754996018844E-2</v>
      </c>
      <c r="J4514" s="355">
        <v>4.1769458693921238E-4</v>
      </c>
      <c r="K4514" s="355">
        <v>0</v>
      </c>
      <c r="M4514" s="364"/>
      <c r="N4514" s="364"/>
    </row>
    <row r="4515" spans="2:14" s="358" customFormat="1" x14ac:dyDescent="0.2">
      <c r="B4515" s="305">
        <v>41467.388888888891</v>
      </c>
      <c r="C4515" s="117" t="s">
        <v>643</v>
      </c>
      <c r="D4515" s="117" t="s">
        <v>551</v>
      </c>
      <c r="E4515" s="116"/>
      <c r="F4515" s="348">
        <v>2</v>
      </c>
      <c r="G4515" s="348">
        <v>322</v>
      </c>
      <c r="H4515" s="348">
        <v>644</v>
      </c>
      <c r="I4515" s="355">
        <v>2.4937704143569925E-3</v>
      </c>
      <c r="J4515" s="355">
        <v>7.7446286160155041E-6</v>
      </c>
      <c r="K4515" s="355">
        <v>0</v>
      </c>
      <c r="M4515" s="364"/>
      <c r="N4515" s="364"/>
    </row>
    <row r="4516" spans="2:14" s="358" customFormat="1" x14ac:dyDescent="0.2">
      <c r="B4516" s="305">
        <v>41466.373611111114</v>
      </c>
      <c r="C4516" s="117" t="s">
        <v>743</v>
      </c>
      <c r="D4516" s="117" t="s">
        <v>554</v>
      </c>
      <c r="E4516" s="116"/>
      <c r="F4516" s="348">
        <v>96</v>
      </c>
      <c r="G4516" s="348">
        <v>277</v>
      </c>
      <c r="H4516" s="348">
        <v>26592</v>
      </c>
      <c r="I4516" s="355">
        <v>0.23140280116432366</v>
      </c>
      <c r="J4516" s="355">
        <v>8.3538917387842475E-4</v>
      </c>
      <c r="K4516" s="355">
        <v>0</v>
      </c>
      <c r="M4516" s="364"/>
      <c r="N4516" s="364"/>
    </row>
    <row r="4517" spans="2:14" s="358" customFormat="1" x14ac:dyDescent="0.2">
      <c r="B4517" s="305">
        <v>41467.377083333333</v>
      </c>
      <c r="C4517" s="117" t="s">
        <v>563</v>
      </c>
      <c r="D4517" s="117" t="s">
        <v>551</v>
      </c>
      <c r="E4517" s="116"/>
      <c r="F4517" s="348">
        <v>2</v>
      </c>
      <c r="G4517" s="348">
        <v>72</v>
      </c>
      <c r="H4517" s="348">
        <v>144</v>
      </c>
      <c r="I4517" s="355">
        <v>5.5761326035311633E-4</v>
      </c>
      <c r="J4517" s="355">
        <v>7.7446286160155041E-6</v>
      </c>
      <c r="K4517" s="355">
        <v>0</v>
      </c>
      <c r="M4517" s="364"/>
      <c r="N4517" s="364"/>
    </row>
    <row r="4518" spans="2:14" s="358" customFormat="1" x14ac:dyDescent="0.2">
      <c r="B4518" s="305">
        <v>41464.422222222223</v>
      </c>
      <c r="C4518" s="117" t="s">
        <v>595</v>
      </c>
      <c r="D4518" s="117" t="s">
        <v>554</v>
      </c>
      <c r="E4518" s="116"/>
      <c r="F4518" s="348">
        <v>670</v>
      </c>
      <c r="G4518" s="348">
        <v>358</v>
      </c>
      <c r="H4518" s="348">
        <v>239860</v>
      </c>
      <c r="I4518" s="355">
        <v>2.0872546588174892</v>
      </c>
      <c r="J4518" s="355">
        <v>5.8303202760265063E-3</v>
      </c>
      <c r="K4518" s="355">
        <v>0</v>
      </c>
      <c r="M4518" s="364"/>
      <c r="N4518" s="364"/>
    </row>
    <row r="4519" spans="2:14" s="358" customFormat="1" x14ac:dyDescent="0.2">
      <c r="B4519" s="305">
        <v>41465.46875</v>
      </c>
      <c r="C4519" s="117" t="s">
        <v>567</v>
      </c>
      <c r="D4519" s="117" t="s">
        <v>551</v>
      </c>
      <c r="E4519" s="116"/>
      <c r="F4519" s="348">
        <v>17</v>
      </c>
      <c r="G4519" s="348">
        <v>150</v>
      </c>
      <c r="H4519" s="348">
        <v>2550</v>
      </c>
      <c r="I4519" s="355">
        <v>9.8744014854197683E-3</v>
      </c>
      <c r="J4519" s="355">
        <v>6.5829343236131787E-5</v>
      </c>
      <c r="K4519" s="355">
        <v>0</v>
      </c>
      <c r="M4519" s="364"/>
      <c r="N4519" s="364"/>
    </row>
    <row r="4520" spans="2:14" s="358" customFormat="1" x14ac:dyDescent="0.2">
      <c r="B4520" s="305">
        <v>41466.375</v>
      </c>
      <c r="C4520" s="117" t="s">
        <v>645</v>
      </c>
      <c r="D4520" s="117" t="s">
        <v>554</v>
      </c>
      <c r="E4520" s="116"/>
      <c r="F4520" s="348">
        <v>59</v>
      </c>
      <c r="G4520" s="348">
        <v>395</v>
      </c>
      <c r="H4520" s="348">
        <v>23305</v>
      </c>
      <c r="I4520" s="355">
        <v>0.20279942392954883</v>
      </c>
      <c r="J4520" s="355">
        <v>5.1341626311278193E-4</v>
      </c>
      <c r="K4520" s="355">
        <v>0</v>
      </c>
      <c r="M4520" s="364"/>
      <c r="N4520" s="364"/>
    </row>
    <row r="4521" spans="2:14" s="358" customFormat="1" x14ac:dyDescent="0.2">
      <c r="B4521" s="305">
        <v>41466.356944444444</v>
      </c>
      <c r="C4521" s="117" t="s">
        <v>729</v>
      </c>
      <c r="D4521" s="117" t="s">
        <v>542</v>
      </c>
      <c r="E4521" s="116"/>
      <c r="F4521" s="348">
        <v>154</v>
      </c>
      <c r="G4521" s="348">
        <v>383.20779220779218</v>
      </c>
      <c r="H4521" s="348">
        <v>59014</v>
      </c>
      <c r="I4521" s="355">
        <v>0.20557426960068834</v>
      </c>
      <c r="J4521" s="355">
        <v>5.3645639201725019E-4</v>
      </c>
      <c r="K4521" s="355">
        <v>0</v>
      </c>
      <c r="M4521" s="364"/>
      <c r="N4521" s="364"/>
    </row>
    <row r="4522" spans="2:14" s="358" customFormat="1" x14ac:dyDescent="0.2">
      <c r="B4522" s="305">
        <v>41465.35833333333</v>
      </c>
      <c r="C4522" s="117" t="s">
        <v>674</v>
      </c>
      <c r="D4522" s="117" t="s">
        <v>551</v>
      </c>
      <c r="E4522" s="116"/>
      <c r="F4522" s="348">
        <v>35</v>
      </c>
      <c r="G4522" s="348">
        <v>329</v>
      </c>
      <c r="H4522" s="348">
        <v>11515</v>
      </c>
      <c r="I4522" s="355">
        <v>4.4589699256709268E-2</v>
      </c>
      <c r="J4522" s="355">
        <v>1.3553100078027134E-4</v>
      </c>
      <c r="K4522" s="355">
        <v>0</v>
      </c>
      <c r="M4522" s="364"/>
      <c r="N4522" s="364"/>
    </row>
    <row r="4523" spans="2:14" s="358" customFormat="1" x14ac:dyDescent="0.2">
      <c r="B4523" s="305">
        <v>41464.375</v>
      </c>
      <c r="C4523" s="117" t="s">
        <v>736</v>
      </c>
      <c r="D4523" s="117" t="s">
        <v>554</v>
      </c>
      <c r="E4523" s="116"/>
      <c r="F4523" s="348">
        <v>40</v>
      </c>
      <c r="G4523" s="348">
        <v>270</v>
      </c>
      <c r="H4523" s="348">
        <v>10800</v>
      </c>
      <c r="I4523" s="355">
        <v>9.3981282061322793E-2</v>
      </c>
      <c r="J4523" s="355">
        <v>3.4807882244934364E-4</v>
      </c>
      <c r="K4523" s="355">
        <v>0</v>
      </c>
      <c r="M4523" s="364"/>
      <c r="N4523" s="364"/>
    </row>
    <row r="4524" spans="2:14" s="358" customFormat="1" x14ac:dyDescent="0.2">
      <c r="B4524" s="305">
        <v>41464.604166666664</v>
      </c>
      <c r="C4524" s="117" t="s">
        <v>595</v>
      </c>
      <c r="D4524" s="117" t="s">
        <v>554</v>
      </c>
      <c r="E4524" s="116"/>
      <c r="F4524" s="348">
        <v>34</v>
      </c>
      <c r="G4524" s="348">
        <v>39</v>
      </c>
      <c r="H4524" s="348">
        <v>1326</v>
      </c>
      <c r="I4524" s="355">
        <v>1.1538812964195741E-2</v>
      </c>
      <c r="J4524" s="355">
        <v>2.9586699908194211E-4</v>
      </c>
      <c r="K4524" s="355">
        <v>0</v>
      </c>
      <c r="M4524" s="364"/>
      <c r="N4524" s="364"/>
    </row>
    <row r="4525" spans="2:14" s="358" customFormat="1" x14ac:dyDescent="0.2">
      <c r="B4525" s="305">
        <v>41465.386805555558</v>
      </c>
      <c r="C4525" s="117" t="s">
        <v>550</v>
      </c>
      <c r="D4525" s="117" t="s">
        <v>551</v>
      </c>
      <c r="E4525" s="116"/>
      <c r="F4525" s="348">
        <v>2</v>
      </c>
      <c r="G4525" s="348">
        <v>268</v>
      </c>
      <c r="H4525" s="348">
        <v>536</v>
      </c>
      <c r="I4525" s="355">
        <v>2.0755604690921555E-3</v>
      </c>
      <c r="J4525" s="355">
        <v>7.7446286160155041E-6</v>
      </c>
      <c r="K4525" s="355">
        <v>0</v>
      </c>
      <c r="M4525" s="364"/>
      <c r="N4525" s="364"/>
    </row>
    <row r="4526" spans="2:14" s="358" customFormat="1" x14ac:dyDescent="0.2">
      <c r="B4526" s="305">
        <v>41465.354166666664</v>
      </c>
      <c r="C4526" s="117" t="s">
        <v>775</v>
      </c>
      <c r="D4526" s="117" t="s">
        <v>542</v>
      </c>
      <c r="E4526" s="116"/>
      <c r="F4526" s="348">
        <v>173</v>
      </c>
      <c r="G4526" s="348">
        <v>390</v>
      </c>
      <c r="H4526" s="348">
        <v>67470</v>
      </c>
      <c r="I4526" s="355">
        <v>0.23503060239872645</v>
      </c>
      <c r="J4526" s="355">
        <v>6.0264257025314475E-4</v>
      </c>
      <c r="K4526" s="355">
        <v>0</v>
      </c>
      <c r="M4526" s="364"/>
      <c r="N4526" s="364"/>
    </row>
    <row r="4527" spans="2:14" s="358" customFormat="1" x14ac:dyDescent="0.2">
      <c r="B4527" s="305">
        <v>41466.364583333336</v>
      </c>
      <c r="C4527" s="117" t="s">
        <v>550</v>
      </c>
      <c r="D4527" s="117" t="s">
        <v>551</v>
      </c>
      <c r="E4527" s="116"/>
      <c r="F4527" s="348">
        <v>2</v>
      </c>
      <c r="G4527" s="348">
        <v>155</v>
      </c>
      <c r="H4527" s="348">
        <v>310</v>
      </c>
      <c r="I4527" s="355">
        <v>1.2004174354824032E-3</v>
      </c>
      <c r="J4527" s="355">
        <v>7.7446286160155041E-6</v>
      </c>
      <c r="K4527" s="355">
        <v>0</v>
      </c>
      <c r="M4527" s="364"/>
      <c r="N4527" s="364"/>
    </row>
    <row r="4528" spans="2:14" s="358" customFormat="1" x14ac:dyDescent="0.2">
      <c r="B4528" s="305">
        <v>41467.355555555558</v>
      </c>
      <c r="C4528" s="117" t="s">
        <v>553</v>
      </c>
      <c r="D4528" s="117" t="s">
        <v>554</v>
      </c>
      <c r="E4528" s="116"/>
      <c r="F4528" s="348">
        <v>15</v>
      </c>
      <c r="G4528" s="348">
        <v>257</v>
      </c>
      <c r="H4528" s="348">
        <v>3855</v>
      </c>
      <c r="I4528" s="355">
        <v>3.3546096513555494E-2</v>
      </c>
      <c r="J4528" s="355">
        <v>1.3052955841850387E-4</v>
      </c>
      <c r="K4528" s="355">
        <v>0</v>
      </c>
      <c r="M4528" s="364"/>
      <c r="N4528" s="364"/>
    </row>
    <row r="4529" spans="2:14" s="358" customFormat="1" x14ac:dyDescent="0.2">
      <c r="B4529" s="305">
        <v>41465.475694444445</v>
      </c>
      <c r="C4529" s="117" t="s">
        <v>650</v>
      </c>
      <c r="D4529" s="117" t="s">
        <v>542</v>
      </c>
      <c r="E4529" s="116"/>
      <c r="F4529" s="348">
        <v>93</v>
      </c>
      <c r="G4529" s="348">
        <v>195</v>
      </c>
      <c r="H4529" s="348">
        <v>18135</v>
      </c>
      <c r="I4529" s="355">
        <v>6.3172965384628785E-2</v>
      </c>
      <c r="J4529" s="355">
        <v>3.2396392504937838E-4</v>
      </c>
      <c r="K4529" s="355">
        <v>0</v>
      </c>
      <c r="M4529" s="364"/>
      <c r="N4529" s="364"/>
    </row>
    <row r="4530" spans="2:14" s="358" customFormat="1" x14ac:dyDescent="0.2">
      <c r="B4530" s="305">
        <v>41470.40625</v>
      </c>
      <c r="C4530" s="117" t="s">
        <v>677</v>
      </c>
      <c r="D4530" s="117" t="s">
        <v>554</v>
      </c>
      <c r="E4530" s="116"/>
      <c r="F4530" s="348">
        <v>1</v>
      </c>
      <c r="G4530" s="348">
        <v>200</v>
      </c>
      <c r="H4530" s="348">
        <v>200</v>
      </c>
      <c r="I4530" s="355">
        <v>1.7403941122467184E-3</v>
      </c>
      <c r="J4530" s="355">
        <v>8.7019705612335906E-6</v>
      </c>
      <c r="K4530" s="355">
        <v>0</v>
      </c>
      <c r="M4530" s="364"/>
      <c r="N4530" s="364"/>
    </row>
    <row r="4531" spans="2:14" s="358" customFormat="1" x14ac:dyDescent="0.2">
      <c r="B4531" s="305">
        <v>41470.392361111109</v>
      </c>
      <c r="C4531" s="117" t="s">
        <v>696</v>
      </c>
      <c r="D4531" s="117" t="s">
        <v>551</v>
      </c>
      <c r="E4531" s="116"/>
      <c r="F4531" s="348">
        <v>3</v>
      </c>
      <c r="G4531" s="348">
        <v>115</v>
      </c>
      <c r="H4531" s="348">
        <v>345</v>
      </c>
      <c r="I4531" s="355">
        <v>1.3359484362626746E-3</v>
      </c>
      <c r="J4531" s="355">
        <v>1.1616942924023257E-5</v>
      </c>
      <c r="K4531" s="355">
        <v>0</v>
      </c>
      <c r="M4531" s="364"/>
      <c r="N4531" s="364"/>
    </row>
    <row r="4532" spans="2:14" s="358" customFormat="1" x14ac:dyDescent="0.2">
      <c r="B4532" s="305">
        <v>41470.381944444445</v>
      </c>
      <c r="C4532" s="117" t="s">
        <v>657</v>
      </c>
      <c r="D4532" s="117" t="s">
        <v>551</v>
      </c>
      <c r="E4532" s="116"/>
      <c r="F4532" s="348">
        <v>27</v>
      </c>
      <c r="G4532" s="348">
        <v>305</v>
      </c>
      <c r="H4532" s="348">
        <v>8235</v>
      </c>
      <c r="I4532" s="355">
        <v>3.188850832644384E-2</v>
      </c>
      <c r="J4532" s="355">
        <v>1.0455248631620932E-4</v>
      </c>
      <c r="K4532" s="355">
        <v>0</v>
      </c>
      <c r="M4532" s="364"/>
      <c r="N4532" s="364"/>
    </row>
    <row r="4533" spans="2:14" s="358" customFormat="1" x14ac:dyDescent="0.2">
      <c r="B4533" s="305">
        <v>41470.375</v>
      </c>
      <c r="C4533" s="117" t="s">
        <v>720</v>
      </c>
      <c r="D4533" s="117" t="s">
        <v>542</v>
      </c>
      <c r="E4533" s="116"/>
      <c r="F4533" s="348">
        <v>28</v>
      </c>
      <c r="G4533" s="348">
        <v>315</v>
      </c>
      <c r="H4533" s="348">
        <v>8820</v>
      </c>
      <c r="I4533" s="355">
        <v>3.0724320633715239E-2</v>
      </c>
      <c r="J4533" s="355">
        <v>9.753752582131822E-5</v>
      </c>
      <c r="K4533" s="355">
        <v>0</v>
      </c>
      <c r="M4533" s="364"/>
      <c r="N4533" s="364"/>
    </row>
    <row r="4534" spans="2:14" s="358" customFormat="1" x14ac:dyDescent="0.2">
      <c r="B4534" s="305">
        <v>41470.395138888889</v>
      </c>
      <c r="C4534" s="117" t="s">
        <v>628</v>
      </c>
      <c r="D4534" s="117" t="s">
        <v>554</v>
      </c>
      <c r="E4534" s="116"/>
      <c r="F4534" s="348">
        <v>254</v>
      </c>
      <c r="G4534" s="348">
        <v>254</v>
      </c>
      <c r="H4534" s="348">
        <v>64516</v>
      </c>
      <c r="I4534" s="355">
        <v>0.56141633272854641</v>
      </c>
      <c r="J4534" s="355">
        <v>2.2103005225533323E-3</v>
      </c>
      <c r="K4534" s="355">
        <v>0</v>
      </c>
      <c r="M4534" s="364"/>
      <c r="N4534" s="364"/>
    </row>
    <row r="4535" spans="2:14" s="358" customFormat="1" x14ac:dyDescent="0.2">
      <c r="B4535" s="305">
        <v>41470.387499999997</v>
      </c>
      <c r="C4535" s="117" t="s">
        <v>750</v>
      </c>
      <c r="D4535" s="117" t="s">
        <v>554</v>
      </c>
      <c r="E4535" s="116"/>
      <c r="F4535" s="348">
        <v>52</v>
      </c>
      <c r="G4535" s="348">
        <v>307</v>
      </c>
      <c r="H4535" s="348">
        <v>15964</v>
      </c>
      <c r="I4535" s="355">
        <v>0.13891825803953306</v>
      </c>
      <c r="J4535" s="355">
        <v>4.5250246918414675E-4</v>
      </c>
      <c r="K4535" s="355">
        <v>0</v>
      </c>
      <c r="M4535" s="364"/>
      <c r="N4535" s="364"/>
    </row>
    <row r="4536" spans="2:14" s="358" customFormat="1" x14ac:dyDescent="0.2">
      <c r="B4536" s="305">
        <v>41470.361111111109</v>
      </c>
      <c r="C4536" s="117" t="s">
        <v>684</v>
      </c>
      <c r="D4536" s="117" t="s">
        <v>554</v>
      </c>
      <c r="E4536" s="116"/>
      <c r="F4536" s="348">
        <v>1</v>
      </c>
      <c r="G4536" s="348">
        <v>509</v>
      </c>
      <c r="H4536" s="348">
        <v>509</v>
      </c>
      <c r="I4536" s="355">
        <v>4.4293030156678983E-3</v>
      </c>
      <c r="J4536" s="355">
        <v>8.7019705612335906E-6</v>
      </c>
      <c r="K4536" s="355">
        <v>0</v>
      </c>
      <c r="M4536" s="364"/>
      <c r="N4536" s="364"/>
    </row>
    <row r="4537" spans="2:14" s="358" customFormat="1" x14ac:dyDescent="0.2">
      <c r="B4537" s="305">
        <v>41470.409722222219</v>
      </c>
      <c r="C4537" s="117" t="s">
        <v>808</v>
      </c>
      <c r="D4537" s="117" t="s">
        <v>542</v>
      </c>
      <c r="E4537" s="116"/>
      <c r="F4537" s="348">
        <v>260</v>
      </c>
      <c r="G4537" s="348">
        <v>300</v>
      </c>
      <c r="H4537" s="348">
        <v>78000</v>
      </c>
      <c r="I4537" s="355">
        <v>0.27171167907367216</v>
      </c>
      <c r="J4537" s="355">
        <v>9.0570559691224059E-4</v>
      </c>
      <c r="K4537" s="355">
        <v>0</v>
      </c>
      <c r="M4537" s="364"/>
      <c r="N4537" s="364"/>
    </row>
    <row r="4538" spans="2:14" s="358" customFormat="1" x14ac:dyDescent="0.2">
      <c r="B4538" s="305">
        <v>41465.380555555559</v>
      </c>
      <c r="C4538" s="117" t="s">
        <v>627</v>
      </c>
      <c r="D4538" s="117" t="s">
        <v>554</v>
      </c>
      <c r="E4538" s="116"/>
      <c r="F4538" s="348">
        <v>42</v>
      </c>
      <c r="G4538" s="348">
        <v>372</v>
      </c>
      <c r="H4538" s="348">
        <v>15624</v>
      </c>
      <c r="I4538" s="355">
        <v>0.13595958804871364</v>
      </c>
      <c r="J4538" s="355">
        <v>3.6548276357181085E-4</v>
      </c>
      <c r="K4538" s="355">
        <v>0</v>
      </c>
      <c r="M4538" s="364"/>
      <c r="N4538" s="364"/>
    </row>
    <row r="4539" spans="2:14" s="358" customFormat="1" x14ac:dyDescent="0.2">
      <c r="B4539" s="305">
        <v>41465.354166666664</v>
      </c>
      <c r="C4539" s="117" t="s">
        <v>648</v>
      </c>
      <c r="D4539" s="117" t="s">
        <v>554</v>
      </c>
      <c r="E4539" s="116"/>
      <c r="F4539" s="348">
        <v>751</v>
      </c>
      <c r="G4539" s="348">
        <v>6</v>
      </c>
      <c r="H4539" s="348">
        <v>4506</v>
      </c>
      <c r="I4539" s="355">
        <v>3.9211079348918564E-2</v>
      </c>
      <c r="J4539" s="355">
        <v>6.5351798914864267E-3</v>
      </c>
      <c r="K4539" s="355">
        <v>0</v>
      </c>
      <c r="M4539" s="364"/>
      <c r="N4539" s="364"/>
    </row>
    <row r="4540" spans="2:14" s="358" customFormat="1" x14ac:dyDescent="0.2">
      <c r="B4540" s="305">
        <v>41465.375</v>
      </c>
      <c r="C4540" s="117" t="s">
        <v>658</v>
      </c>
      <c r="D4540" s="117" t="s">
        <v>551</v>
      </c>
      <c r="E4540" s="116"/>
      <c r="F4540" s="348">
        <v>24</v>
      </c>
      <c r="G4540" s="348">
        <v>293</v>
      </c>
      <c r="H4540" s="348">
        <v>7032</v>
      </c>
      <c r="I4540" s="355">
        <v>2.7230114213910514E-2</v>
      </c>
      <c r="J4540" s="355">
        <v>9.2935543392186056E-5</v>
      </c>
      <c r="K4540" s="355">
        <v>0</v>
      </c>
      <c r="M4540" s="364"/>
      <c r="N4540" s="364"/>
    </row>
    <row r="4541" spans="2:14" s="358" customFormat="1" x14ac:dyDescent="0.2">
      <c r="B4541" s="305">
        <v>41467.354166666664</v>
      </c>
      <c r="C4541" s="117" t="s">
        <v>576</v>
      </c>
      <c r="D4541" s="117" t="s">
        <v>542</v>
      </c>
      <c r="E4541" s="116"/>
      <c r="F4541" s="348">
        <v>216</v>
      </c>
      <c r="G4541" s="348">
        <v>300</v>
      </c>
      <c r="H4541" s="348">
        <v>64800</v>
      </c>
      <c r="I4541" s="355">
        <v>0.22572970261505074</v>
      </c>
      <c r="J4541" s="355">
        <v>7.5243234205016915E-4</v>
      </c>
      <c r="K4541" s="355">
        <v>0</v>
      </c>
      <c r="M4541" s="364"/>
      <c r="N4541" s="364"/>
    </row>
    <row r="4542" spans="2:14" s="358" customFormat="1" x14ac:dyDescent="0.2">
      <c r="B4542" s="305">
        <v>41470.409722222219</v>
      </c>
      <c r="C4542" s="117" t="s">
        <v>671</v>
      </c>
      <c r="D4542" s="117" t="s">
        <v>554</v>
      </c>
      <c r="E4542" s="116"/>
      <c r="F4542" s="348">
        <v>82</v>
      </c>
      <c r="G4542" s="348">
        <v>95</v>
      </c>
      <c r="H4542" s="348">
        <v>7790</v>
      </c>
      <c r="I4542" s="355">
        <v>6.7788350672009681E-2</v>
      </c>
      <c r="J4542" s="355">
        <v>7.1356158602115449E-4</v>
      </c>
      <c r="K4542" s="355">
        <v>0</v>
      </c>
      <c r="M4542" s="364"/>
      <c r="N4542" s="364"/>
    </row>
    <row r="4543" spans="2:14" s="358" customFormat="1" x14ac:dyDescent="0.2">
      <c r="B4543" s="305">
        <v>41470.388888888891</v>
      </c>
      <c r="C4543" s="117" t="s">
        <v>645</v>
      </c>
      <c r="D4543" s="117" t="s">
        <v>554</v>
      </c>
      <c r="E4543" s="116"/>
      <c r="F4543" s="348">
        <v>8</v>
      </c>
      <c r="G4543" s="348">
        <v>120</v>
      </c>
      <c r="H4543" s="348">
        <v>960</v>
      </c>
      <c r="I4543" s="355">
        <v>8.3538917387842478E-3</v>
      </c>
      <c r="J4543" s="355">
        <v>6.9615764489868725E-5</v>
      </c>
      <c r="K4543" s="355">
        <v>0</v>
      </c>
      <c r="M4543" s="364"/>
      <c r="N4543" s="364"/>
    </row>
    <row r="4544" spans="2:14" s="358" customFormat="1" x14ac:dyDescent="0.2">
      <c r="B4544" s="305">
        <v>41466.356249999997</v>
      </c>
      <c r="C4544" s="117" t="s">
        <v>612</v>
      </c>
      <c r="D4544" s="117" t="s">
        <v>551</v>
      </c>
      <c r="E4544" s="116"/>
      <c r="F4544" s="348">
        <v>22</v>
      </c>
      <c r="G4544" s="348">
        <v>377</v>
      </c>
      <c r="H4544" s="348">
        <v>8294</v>
      </c>
      <c r="I4544" s="355">
        <v>3.2116974870616301E-2</v>
      </c>
      <c r="J4544" s="355">
        <v>8.5190914776170546E-5</v>
      </c>
      <c r="K4544" s="355">
        <v>0</v>
      </c>
      <c r="M4544" s="364"/>
      <c r="N4544" s="364"/>
    </row>
    <row r="4545" spans="2:14" s="358" customFormat="1" x14ac:dyDescent="0.2">
      <c r="B4545" s="305">
        <v>41466.439583333333</v>
      </c>
      <c r="C4545" s="117" t="s">
        <v>674</v>
      </c>
      <c r="D4545" s="117" t="s">
        <v>551</v>
      </c>
      <c r="E4545" s="116"/>
      <c r="F4545" s="348">
        <v>19</v>
      </c>
      <c r="G4545" s="348">
        <v>102</v>
      </c>
      <c r="H4545" s="348">
        <v>1938</v>
      </c>
      <c r="I4545" s="355">
        <v>7.5045451289190244E-3</v>
      </c>
      <c r="J4545" s="355">
        <v>7.3573971852147296E-5</v>
      </c>
      <c r="K4545" s="355">
        <v>0</v>
      </c>
      <c r="M4545" s="364"/>
      <c r="N4545" s="364"/>
    </row>
    <row r="4546" spans="2:14" s="358" customFormat="1" x14ac:dyDescent="0.2">
      <c r="B4546" s="305">
        <v>41457.382638888892</v>
      </c>
      <c r="C4546" s="117" t="s">
        <v>653</v>
      </c>
      <c r="D4546" s="117" t="s">
        <v>554</v>
      </c>
      <c r="E4546" s="116"/>
      <c r="F4546" s="348">
        <v>349</v>
      </c>
      <c r="G4546" s="348">
        <v>379</v>
      </c>
      <c r="H4546" s="348">
        <v>132271</v>
      </c>
      <c r="I4546" s="355">
        <v>1.1510183481049283</v>
      </c>
      <c r="J4546" s="355">
        <v>3.0369877258705235E-3</v>
      </c>
      <c r="K4546" s="355">
        <v>0</v>
      </c>
      <c r="M4546" s="364"/>
      <c r="N4546" s="364"/>
    </row>
    <row r="4547" spans="2:14" s="358" customFormat="1" x14ac:dyDescent="0.2">
      <c r="B4547" s="305">
        <v>41471.378472222219</v>
      </c>
      <c r="C4547" s="117" t="s">
        <v>786</v>
      </c>
      <c r="D4547" s="117" t="s">
        <v>542</v>
      </c>
      <c r="E4547" s="116"/>
      <c r="F4547" s="348">
        <v>11</v>
      </c>
      <c r="G4547" s="348">
        <v>180</v>
      </c>
      <c r="H4547" s="348">
        <v>1980</v>
      </c>
      <c r="I4547" s="355">
        <v>6.8972964687932167E-3</v>
      </c>
      <c r="J4547" s="355">
        <v>3.8318313715517873E-5</v>
      </c>
      <c r="K4547" s="355">
        <v>0</v>
      </c>
      <c r="M4547" s="364"/>
      <c r="N4547" s="364"/>
    </row>
    <row r="4548" spans="2:14" s="358" customFormat="1" x14ac:dyDescent="0.2">
      <c r="B4548" s="305">
        <v>41471.375</v>
      </c>
      <c r="C4548" s="117" t="s">
        <v>751</v>
      </c>
      <c r="D4548" s="117" t="s">
        <v>554</v>
      </c>
      <c r="E4548" s="116"/>
      <c r="F4548" s="348">
        <v>20</v>
      </c>
      <c r="G4548" s="348">
        <v>125</v>
      </c>
      <c r="H4548" s="348">
        <v>2500</v>
      </c>
      <c r="I4548" s="355">
        <v>2.1754926403083977E-2</v>
      </c>
      <c r="J4548" s="355">
        <v>1.7403941122467182E-4</v>
      </c>
      <c r="K4548" s="355">
        <v>0</v>
      </c>
      <c r="M4548" s="364"/>
      <c r="N4548" s="364"/>
    </row>
    <row r="4549" spans="2:14" s="358" customFormat="1" x14ac:dyDescent="0.2">
      <c r="B4549" s="305">
        <v>41471.357638888891</v>
      </c>
      <c r="C4549" s="117" t="s">
        <v>762</v>
      </c>
      <c r="D4549" s="117" t="s">
        <v>551</v>
      </c>
      <c r="E4549" s="116"/>
      <c r="F4549" s="348">
        <v>3</v>
      </c>
      <c r="G4549" s="348">
        <v>107</v>
      </c>
      <c r="H4549" s="348">
        <v>321</v>
      </c>
      <c r="I4549" s="355">
        <v>1.2430128928704884E-3</v>
      </c>
      <c r="J4549" s="355">
        <v>1.1616942924023257E-5</v>
      </c>
      <c r="K4549" s="355">
        <v>0</v>
      </c>
      <c r="M4549" s="364"/>
      <c r="N4549" s="364"/>
    </row>
    <row r="4550" spans="2:14" s="358" customFormat="1" x14ac:dyDescent="0.2">
      <c r="B4550" s="305">
        <v>41472.465277777781</v>
      </c>
      <c r="C4550" s="117" t="s">
        <v>744</v>
      </c>
      <c r="D4550" s="117" t="s">
        <v>554</v>
      </c>
      <c r="E4550" s="116"/>
      <c r="F4550" s="348">
        <v>3</v>
      </c>
      <c r="G4550" s="348">
        <v>75</v>
      </c>
      <c r="H4550" s="348">
        <v>225</v>
      </c>
      <c r="I4550" s="355">
        <v>1.9579433762775579E-3</v>
      </c>
      <c r="J4550" s="355">
        <v>2.6105911683700774E-5</v>
      </c>
      <c r="K4550" s="355">
        <v>0</v>
      </c>
      <c r="M4550" s="364"/>
      <c r="N4550" s="364"/>
    </row>
    <row r="4551" spans="2:14" s="358" customFormat="1" x14ac:dyDescent="0.2">
      <c r="B4551" s="305">
        <v>41473.375</v>
      </c>
      <c r="C4551" s="117" t="s">
        <v>744</v>
      </c>
      <c r="D4551" s="117" t="s">
        <v>554</v>
      </c>
      <c r="E4551" s="116"/>
      <c r="F4551" s="348">
        <v>2</v>
      </c>
      <c r="G4551" s="348">
        <v>80</v>
      </c>
      <c r="H4551" s="348">
        <v>160</v>
      </c>
      <c r="I4551" s="355">
        <v>1.3923152897973746E-3</v>
      </c>
      <c r="J4551" s="355">
        <v>1.7403941122467181E-5</v>
      </c>
      <c r="K4551" s="355">
        <v>0</v>
      </c>
      <c r="M4551" s="364"/>
      <c r="N4551" s="364"/>
    </row>
    <row r="4552" spans="2:14" s="358" customFormat="1" x14ac:dyDescent="0.2">
      <c r="B4552" s="305">
        <v>41472.375</v>
      </c>
      <c r="C4552" s="117" t="s">
        <v>667</v>
      </c>
      <c r="D4552" s="117" t="s">
        <v>554</v>
      </c>
      <c r="E4552" s="116"/>
      <c r="F4552" s="348">
        <v>205</v>
      </c>
      <c r="G4552" s="348">
        <v>350</v>
      </c>
      <c r="H4552" s="348">
        <v>71750</v>
      </c>
      <c r="I4552" s="355">
        <v>0.62436638776851017</v>
      </c>
      <c r="J4552" s="355">
        <v>1.7839039650528862E-3</v>
      </c>
      <c r="K4552" s="355">
        <v>0</v>
      </c>
      <c r="M4552" s="364"/>
      <c r="N4552" s="364"/>
    </row>
    <row r="4553" spans="2:14" s="358" customFormat="1" x14ac:dyDescent="0.2">
      <c r="B4553" s="305">
        <v>41471.430555555555</v>
      </c>
      <c r="C4553" s="117" t="s">
        <v>686</v>
      </c>
      <c r="D4553" s="117" t="s">
        <v>551</v>
      </c>
      <c r="E4553" s="116"/>
      <c r="F4553" s="348">
        <v>5</v>
      </c>
      <c r="G4553" s="348">
        <v>203</v>
      </c>
      <c r="H4553" s="348">
        <v>1015</v>
      </c>
      <c r="I4553" s="355">
        <v>3.9303990226278685E-3</v>
      </c>
      <c r="J4553" s="355">
        <v>1.9361571540038763E-5</v>
      </c>
      <c r="K4553" s="355">
        <v>0</v>
      </c>
      <c r="M4553" s="364"/>
      <c r="N4553" s="364"/>
    </row>
    <row r="4554" spans="2:14" s="358" customFormat="1" x14ac:dyDescent="0.2">
      <c r="B4554" s="305">
        <v>41471.399537037039</v>
      </c>
      <c r="C4554" s="117" t="s">
        <v>849</v>
      </c>
      <c r="D4554" s="117" t="s">
        <v>551</v>
      </c>
      <c r="E4554" s="116"/>
      <c r="F4554" s="348">
        <v>13</v>
      </c>
      <c r="G4554" s="348">
        <v>314</v>
      </c>
      <c r="H4554" s="348">
        <v>4082</v>
      </c>
      <c r="I4554" s="355">
        <v>1.5806787005287645E-2</v>
      </c>
      <c r="J4554" s="355">
        <v>5.0340086004100782E-5</v>
      </c>
      <c r="K4554" s="355">
        <v>0</v>
      </c>
      <c r="M4554" s="364"/>
      <c r="N4554" s="364"/>
    </row>
    <row r="4555" spans="2:14" s="358" customFormat="1" x14ac:dyDescent="0.2">
      <c r="B4555" s="305">
        <v>41471.354861111111</v>
      </c>
      <c r="C4555" s="117" t="s">
        <v>696</v>
      </c>
      <c r="D4555" s="117" t="s">
        <v>551</v>
      </c>
      <c r="E4555" s="116"/>
      <c r="F4555" s="348">
        <v>20</v>
      </c>
      <c r="G4555" s="348">
        <v>334</v>
      </c>
      <c r="H4555" s="348">
        <v>6680</v>
      </c>
      <c r="I4555" s="355">
        <v>2.5867059577491785E-2</v>
      </c>
      <c r="J4555" s="355">
        <v>7.7446286160155051E-5</v>
      </c>
      <c r="K4555" s="355">
        <v>0</v>
      </c>
      <c r="M4555" s="364"/>
      <c r="N4555" s="364"/>
    </row>
    <row r="4556" spans="2:14" s="358" customFormat="1" x14ac:dyDescent="0.2">
      <c r="B4556" s="305">
        <v>41473.375</v>
      </c>
      <c r="C4556" s="117" t="s">
        <v>667</v>
      </c>
      <c r="D4556" s="117" t="s">
        <v>554</v>
      </c>
      <c r="E4556" s="116"/>
      <c r="F4556" s="348">
        <v>206</v>
      </c>
      <c r="G4556" s="348">
        <v>215</v>
      </c>
      <c r="H4556" s="348">
        <v>44290</v>
      </c>
      <c r="I4556" s="355">
        <v>0.38541027615703577</v>
      </c>
      <c r="J4556" s="355">
        <v>1.7926059356141199E-3</v>
      </c>
      <c r="K4556" s="355">
        <v>0</v>
      </c>
      <c r="M4556" s="364"/>
      <c r="N4556" s="364"/>
    </row>
    <row r="4557" spans="2:14" s="358" customFormat="1" x14ac:dyDescent="0.2">
      <c r="B4557" s="305">
        <v>41472.388888888891</v>
      </c>
      <c r="C4557" s="117" t="s">
        <v>587</v>
      </c>
      <c r="D4557" s="117" t="s">
        <v>554</v>
      </c>
      <c r="E4557" s="116"/>
      <c r="F4557" s="348">
        <v>1</v>
      </c>
      <c r="G4557" s="348">
        <v>65</v>
      </c>
      <c r="H4557" s="348">
        <v>65</v>
      </c>
      <c r="I4557" s="355">
        <v>5.6562808648018346E-4</v>
      </c>
      <c r="J4557" s="355">
        <v>8.7019705612335906E-6</v>
      </c>
      <c r="K4557" s="355">
        <v>0</v>
      </c>
      <c r="M4557" s="364"/>
      <c r="N4557" s="364"/>
    </row>
    <row r="4558" spans="2:14" s="358" customFormat="1" x14ac:dyDescent="0.2">
      <c r="B4558" s="305">
        <v>41472.354861111111</v>
      </c>
      <c r="C4558" s="117" t="s">
        <v>696</v>
      </c>
      <c r="D4558" s="117" t="s">
        <v>551</v>
      </c>
      <c r="E4558" s="116"/>
      <c r="F4558" s="348">
        <v>12</v>
      </c>
      <c r="G4558" s="348">
        <v>234</v>
      </c>
      <c r="H4558" s="348">
        <v>2808</v>
      </c>
      <c r="I4558" s="355">
        <v>1.0873458576885769E-2</v>
      </c>
      <c r="J4558" s="355">
        <v>4.6467771696093028E-5</v>
      </c>
      <c r="K4558" s="355">
        <v>0</v>
      </c>
      <c r="M4558" s="364"/>
      <c r="N4558" s="364"/>
    </row>
    <row r="4559" spans="2:14" s="358" customFormat="1" x14ac:dyDescent="0.2">
      <c r="B4559" s="305">
        <v>41472.364583333336</v>
      </c>
      <c r="C4559" s="117" t="s">
        <v>613</v>
      </c>
      <c r="D4559" s="117" t="s">
        <v>554</v>
      </c>
      <c r="E4559" s="116"/>
      <c r="F4559" s="348">
        <v>10</v>
      </c>
      <c r="G4559" s="348">
        <v>275</v>
      </c>
      <c r="H4559" s="348">
        <v>2750</v>
      </c>
      <c r="I4559" s="355">
        <v>2.3930419043392378E-2</v>
      </c>
      <c r="J4559" s="355">
        <v>8.701970561233591E-5</v>
      </c>
      <c r="K4559" s="355">
        <v>0</v>
      </c>
      <c r="M4559" s="364"/>
      <c r="N4559" s="364"/>
    </row>
    <row r="4560" spans="2:14" s="358" customFormat="1" x14ac:dyDescent="0.2">
      <c r="B4560" s="305">
        <v>41472.46875</v>
      </c>
      <c r="C4560" s="117" t="s">
        <v>587</v>
      </c>
      <c r="D4560" s="117" t="s">
        <v>554</v>
      </c>
      <c r="E4560" s="116"/>
      <c r="F4560" s="348">
        <v>4</v>
      </c>
      <c r="G4560" s="348">
        <v>105</v>
      </c>
      <c r="H4560" s="348">
        <v>420</v>
      </c>
      <c r="I4560" s="355">
        <v>3.6548276357181082E-3</v>
      </c>
      <c r="J4560" s="355">
        <v>3.4807882244934363E-5</v>
      </c>
      <c r="K4560" s="355">
        <v>0</v>
      </c>
      <c r="M4560" s="364"/>
      <c r="N4560" s="364"/>
    </row>
    <row r="4561" spans="2:14" s="358" customFormat="1" x14ac:dyDescent="0.2">
      <c r="B4561" s="305">
        <v>41472.375</v>
      </c>
      <c r="C4561" s="117" t="s">
        <v>657</v>
      </c>
      <c r="D4561" s="117" t="s">
        <v>551</v>
      </c>
      <c r="E4561" s="116"/>
      <c r="F4561" s="348">
        <v>20</v>
      </c>
      <c r="G4561" s="348">
        <v>260</v>
      </c>
      <c r="H4561" s="348">
        <v>5200</v>
      </c>
      <c r="I4561" s="355">
        <v>2.0136034401640312E-2</v>
      </c>
      <c r="J4561" s="355">
        <v>7.7446286160155051E-5</v>
      </c>
      <c r="K4561" s="355">
        <v>0</v>
      </c>
      <c r="M4561" s="364"/>
      <c r="N4561" s="364"/>
    </row>
    <row r="4562" spans="2:14" s="358" customFormat="1" x14ac:dyDescent="0.2">
      <c r="B4562" s="305">
        <v>41473.356944444444</v>
      </c>
      <c r="C4562" s="117" t="s">
        <v>737</v>
      </c>
      <c r="D4562" s="117" t="s">
        <v>542</v>
      </c>
      <c r="E4562" s="116"/>
      <c r="F4562" s="348">
        <v>63</v>
      </c>
      <c r="G4562" s="348">
        <v>386</v>
      </c>
      <c r="H4562" s="348">
        <v>24318</v>
      </c>
      <c r="I4562" s="355">
        <v>8.4711341175814872E-2</v>
      </c>
      <c r="J4562" s="355">
        <v>2.1945943309796599E-4</v>
      </c>
      <c r="K4562" s="355">
        <v>0</v>
      </c>
      <c r="M4562" s="364"/>
      <c r="N4562" s="364"/>
    </row>
    <row r="4563" spans="2:14" s="358" customFormat="1" x14ac:dyDescent="0.2">
      <c r="B4563" s="305">
        <v>41471.375</v>
      </c>
      <c r="C4563" s="117" t="s">
        <v>657</v>
      </c>
      <c r="D4563" s="117" t="s">
        <v>551</v>
      </c>
      <c r="E4563" s="116"/>
      <c r="F4563" s="348">
        <v>4</v>
      </c>
      <c r="G4563" s="348">
        <v>150</v>
      </c>
      <c r="H4563" s="348">
        <v>600</v>
      </c>
      <c r="I4563" s="355">
        <v>2.3233885848046513E-3</v>
      </c>
      <c r="J4563" s="355">
        <v>1.5489257232031008E-5</v>
      </c>
      <c r="K4563" s="355">
        <v>0</v>
      </c>
      <c r="M4563" s="364"/>
      <c r="N4563" s="364"/>
    </row>
    <row r="4564" spans="2:14" s="358" customFormat="1" x14ac:dyDescent="0.2">
      <c r="B4564" s="305">
        <v>41471.475694444445</v>
      </c>
      <c r="C4564" s="117" t="s">
        <v>657</v>
      </c>
      <c r="D4564" s="117" t="s">
        <v>551</v>
      </c>
      <c r="E4564" s="116"/>
      <c r="F4564" s="348">
        <v>3</v>
      </c>
      <c r="G4564" s="348">
        <v>130</v>
      </c>
      <c r="H4564" s="348">
        <v>390</v>
      </c>
      <c r="I4564" s="355">
        <v>1.5102025801230234E-3</v>
      </c>
      <c r="J4564" s="355">
        <v>1.1616942924023257E-5</v>
      </c>
      <c r="K4564" s="355">
        <v>0</v>
      </c>
      <c r="M4564" s="364"/>
      <c r="N4564" s="364"/>
    </row>
    <row r="4565" spans="2:14" s="358" customFormat="1" x14ac:dyDescent="0.2">
      <c r="B4565" s="305">
        <v>41471.388888888891</v>
      </c>
      <c r="C4565" s="117" t="s">
        <v>613</v>
      </c>
      <c r="D4565" s="117" t="s">
        <v>554</v>
      </c>
      <c r="E4565" s="116"/>
      <c r="F4565" s="348">
        <v>35</v>
      </c>
      <c r="G4565" s="348">
        <v>335</v>
      </c>
      <c r="H4565" s="348">
        <v>11725</v>
      </c>
      <c r="I4565" s="355">
        <v>0.10203060483046386</v>
      </c>
      <c r="J4565" s="355">
        <v>3.0456896964317572E-4</v>
      </c>
      <c r="K4565" s="355">
        <v>0</v>
      </c>
      <c r="M4565" s="364"/>
      <c r="N4565" s="364"/>
    </row>
    <row r="4566" spans="2:14" s="358" customFormat="1" x14ac:dyDescent="0.2">
      <c r="B4566" s="305">
        <v>41471.416666666664</v>
      </c>
      <c r="C4566" s="117" t="s">
        <v>758</v>
      </c>
      <c r="D4566" s="117" t="s">
        <v>554</v>
      </c>
      <c r="E4566" s="116"/>
      <c r="F4566" s="348">
        <v>3</v>
      </c>
      <c r="G4566" s="348">
        <v>80</v>
      </c>
      <c r="H4566" s="348">
        <v>240</v>
      </c>
      <c r="I4566" s="355">
        <v>2.0884729346960619E-3</v>
      </c>
      <c r="J4566" s="355">
        <v>2.6105911683700774E-5</v>
      </c>
      <c r="K4566" s="355">
        <v>0</v>
      </c>
      <c r="M4566" s="364"/>
      <c r="N4566" s="364"/>
    </row>
    <row r="4567" spans="2:14" s="358" customFormat="1" x14ac:dyDescent="0.2">
      <c r="B4567" s="305">
        <v>41471.506944444445</v>
      </c>
      <c r="C4567" s="117" t="s">
        <v>758</v>
      </c>
      <c r="D4567" s="117" t="s">
        <v>554</v>
      </c>
      <c r="E4567" s="116"/>
      <c r="F4567" s="348">
        <v>2</v>
      </c>
      <c r="G4567" s="348">
        <v>70</v>
      </c>
      <c r="H4567" s="348">
        <v>140</v>
      </c>
      <c r="I4567" s="355">
        <v>1.2182758785727029E-3</v>
      </c>
      <c r="J4567" s="355">
        <v>1.7403941122467181E-5</v>
      </c>
      <c r="K4567" s="355">
        <v>0</v>
      </c>
      <c r="M4567" s="364"/>
      <c r="N4567" s="364"/>
    </row>
    <row r="4568" spans="2:14" s="358" customFormat="1" x14ac:dyDescent="0.2">
      <c r="B4568" s="305">
        <v>41471.5</v>
      </c>
      <c r="C4568" s="117" t="s">
        <v>849</v>
      </c>
      <c r="D4568" s="117" t="s">
        <v>551</v>
      </c>
      <c r="E4568" s="116"/>
      <c r="F4568" s="348">
        <v>102</v>
      </c>
      <c r="G4568" s="348">
        <v>105</v>
      </c>
      <c r="H4568" s="348">
        <v>10710</v>
      </c>
      <c r="I4568" s="355">
        <v>4.1472486238763026E-2</v>
      </c>
      <c r="J4568" s="355">
        <v>3.9497605941679072E-4</v>
      </c>
      <c r="K4568" s="355">
        <v>0</v>
      </c>
      <c r="M4568" s="364"/>
      <c r="N4568" s="364"/>
    </row>
    <row r="4569" spans="2:14" s="358" customFormat="1" x14ac:dyDescent="0.2">
      <c r="B4569" s="305">
        <v>41472.46875</v>
      </c>
      <c r="C4569" s="117" t="s">
        <v>628</v>
      </c>
      <c r="D4569" s="117" t="s">
        <v>554</v>
      </c>
      <c r="E4569" s="116"/>
      <c r="F4569" s="348">
        <v>1</v>
      </c>
      <c r="G4569" s="348">
        <v>55</v>
      </c>
      <c r="H4569" s="348">
        <v>55</v>
      </c>
      <c r="I4569" s="355">
        <v>4.7860838086784751E-4</v>
      </c>
      <c r="J4569" s="355">
        <v>8.7019705612335906E-6</v>
      </c>
      <c r="K4569" s="355">
        <v>0</v>
      </c>
      <c r="M4569" s="364"/>
      <c r="N4569" s="364"/>
    </row>
    <row r="4570" spans="2:14" s="358" customFormat="1" x14ac:dyDescent="0.2">
      <c r="B4570" s="305">
        <v>41471.395833333336</v>
      </c>
      <c r="C4570" s="117" t="s">
        <v>621</v>
      </c>
      <c r="D4570" s="117" t="s">
        <v>554</v>
      </c>
      <c r="E4570" s="116"/>
      <c r="F4570" s="348">
        <v>53</v>
      </c>
      <c r="G4570" s="348">
        <v>220</v>
      </c>
      <c r="H4570" s="348">
        <v>11660</v>
      </c>
      <c r="I4570" s="355">
        <v>0.10146497674398368</v>
      </c>
      <c r="J4570" s="355">
        <v>4.6120443974538035E-4</v>
      </c>
      <c r="K4570" s="355">
        <v>0</v>
      </c>
      <c r="M4570" s="364"/>
      <c r="N4570" s="364"/>
    </row>
    <row r="4571" spans="2:14" s="358" customFormat="1" x14ac:dyDescent="0.2">
      <c r="B4571" s="305">
        <v>41471.387499999997</v>
      </c>
      <c r="C4571" s="117" t="s">
        <v>849</v>
      </c>
      <c r="D4571" s="117" t="s">
        <v>551</v>
      </c>
      <c r="E4571" s="116"/>
      <c r="F4571" s="348">
        <v>2</v>
      </c>
      <c r="G4571" s="348">
        <v>122</v>
      </c>
      <c r="H4571" s="348">
        <v>244</v>
      </c>
      <c r="I4571" s="355">
        <v>9.4484469115389163E-4</v>
      </c>
      <c r="J4571" s="355">
        <v>7.7446286160155041E-6</v>
      </c>
      <c r="K4571" s="355">
        <v>0</v>
      </c>
      <c r="M4571" s="364"/>
      <c r="N4571" s="364"/>
    </row>
    <row r="4572" spans="2:14" s="358" customFormat="1" x14ac:dyDescent="0.2">
      <c r="B4572" s="305">
        <v>41473.392361111109</v>
      </c>
      <c r="C4572" s="117" t="s">
        <v>709</v>
      </c>
      <c r="D4572" s="117" t="s">
        <v>542</v>
      </c>
      <c r="E4572" s="116"/>
      <c r="F4572" s="348">
        <v>278</v>
      </c>
      <c r="G4572" s="348">
        <v>260</v>
      </c>
      <c r="H4572" s="348">
        <v>72280</v>
      </c>
      <c r="I4572" s="355">
        <v>0.25178615594160286</v>
      </c>
      <c r="J4572" s="355">
        <v>9.68408292083088E-4</v>
      </c>
      <c r="K4572" s="355">
        <v>0</v>
      </c>
      <c r="M4572" s="364"/>
      <c r="N4572" s="364"/>
    </row>
    <row r="4573" spans="2:14" s="358" customFormat="1" x14ac:dyDescent="0.2">
      <c r="B4573" s="305">
        <v>41472.395833333336</v>
      </c>
      <c r="C4573" s="117" t="s">
        <v>589</v>
      </c>
      <c r="D4573" s="117" t="s">
        <v>554</v>
      </c>
      <c r="E4573" s="116"/>
      <c r="F4573" s="348">
        <v>134</v>
      </c>
      <c r="G4573" s="348">
        <v>30</v>
      </c>
      <c r="H4573" s="348">
        <v>4020</v>
      </c>
      <c r="I4573" s="355">
        <v>3.4981921656159036E-2</v>
      </c>
      <c r="J4573" s="355">
        <v>1.1660640552053013E-3</v>
      </c>
      <c r="K4573" s="355">
        <v>0</v>
      </c>
      <c r="M4573" s="364"/>
      <c r="N4573" s="364"/>
    </row>
    <row r="4574" spans="2:14" s="358" customFormat="1" x14ac:dyDescent="0.2">
      <c r="B4574" s="305">
        <v>41471.413194444445</v>
      </c>
      <c r="C4574" s="117" t="s">
        <v>588</v>
      </c>
      <c r="D4574" s="117" t="s">
        <v>554</v>
      </c>
      <c r="E4574" s="116"/>
      <c r="F4574" s="348">
        <v>1</v>
      </c>
      <c r="G4574" s="348">
        <v>65</v>
      </c>
      <c r="H4574" s="348">
        <v>65</v>
      </c>
      <c r="I4574" s="355">
        <v>5.6562808648018346E-4</v>
      </c>
      <c r="J4574" s="355">
        <v>8.7019705612335906E-6</v>
      </c>
      <c r="K4574" s="355">
        <v>0</v>
      </c>
      <c r="M4574" s="364"/>
      <c r="N4574" s="364"/>
    </row>
    <row r="4575" spans="2:14" s="358" customFormat="1" x14ac:dyDescent="0.2">
      <c r="B4575" s="305">
        <v>41471.420138888891</v>
      </c>
      <c r="C4575" s="117" t="s">
        <v>649</v>
      </c>
      <c r="D4575" s="117" t="s">
        <v>551</v>
      </c>
      <c r="E4575" s="116"/>
      <c r="F4575" s="348">
        <v>1</v>
      </c>
      <c r="G4575" s="348">
        <v>160</v>
      </c>
      <c r="H4575" s="348">
        <v>160</v>
      </c>
      <c r="I4575" s="355">
        <v>6.1957028928124041E-4</v>
      </c>
      <c r="J4575" s="355">
        <v>3.872314308007752E-6</v>
      </c>
      <c r="K4575" s="355">
        <v>0</v>
      </c>
      <c r="M4575" s="364"/>
      <c r="N4575" s="364"/>
    </row>
    <row r="4576" spans="2:14" s="358" customFormat="1" x14ac:dyDescent="0.2">
      <c r="B4576" s="305">
        <v>41471.472222222219</v>
      </c>
      <c r="C4576" s="117" t="s">
        <v>762</v>
      </c>
      <c r="D4576" s="117" t="s">
        <v>551</v>
      </c>
      <c r="E4576" s="116"/>
      <c r="F4576" s="348">
        <v>2</v>
      </c>
      <c r="G4576" s="348">
        <v>26</v>
      </c>
      <c r="H4576" s="348">
        <v>52</v>
      </c>
      <c r="I4576" s="355">
        <v>2.0136034401640313E-4</v>
      </c>
      <c r="J4576" s="355">
        <v>7.7446286160155041E-6</v>
      </c>
      <c r="K4576" s="355">
        <v>0</v>
      </c>
      <c r="M4576" s="364"/>
      <c r="N4576" s="364"/>
    </row>
    <row r="4577" spans="2:14" s="358" customFormat="1" x14ac:dyDescent="0.2">
      <c r="B4577" s="305">
        <v>41471.546527777777</v>
      </c>
      <c r="C4577" s="117" t="s">
        <v>598</v>
      </c>
      <c r="D4577" s="117" t="s">
        <v>551</v>
      </c>
      <c r="E4577" s="116"/>
      <c r="F4577" s="348">
        <v>40</v>
      </c>
      <c r="G4577" s="348">
        <v>80</v>
      </c>
      <c r="H4577" s="348">
        <v>3200</v>
      </c>
      <c r="I4577" s="355">
        <v>1.2391405785624808E-2</v>
      </c>
      <c r="J4577" s="355">
        <v>1.548925723203101E-4</v>
      </c>
      <c r="K4577" s="355">
        <v>0</v>
      </c>
      <c r="M4577" s="364"/>
      <c r="N4577" s="364"/>
    </row>
    <row r="4578" spans="2:14" s="358" customFormat="1" x14ac:dyDescent="0.2">
      <c r="B4578" s="305">
        <v>41473.399305555555</v>
      </c>
      <c r="C4578" s="117" t="s">
        <v>622</v>
      </c>
      <c r="D4578" s="117" t="s">
        <v>554</v>
      </c>
      <c r="E4578" s="116"/>
      <c r="F4578" s="348">
        <v>3</v>
      </c>
      <c r="G4578" s="348">
        <v>280</v>
      </c>
      <c r="H4578" s="348">
        <v>840</v>
      </c>
      <c r="I4578" s="355">
        <v>7.3096552714362164E-3</v>
      </c>
      <c r="J4578" s="355">
        <v>2.6105911683700774E-5</v>
      </c>
      <c r="K4578" s="355">
        <v>0</v>
      </c>
      <c r="M4578" s="364"/>
      <c r="N4578" s="364"/>
    </row>
    <row r="4579" spans="2:14" s="358" customFormat="1" x14ac:dyDescent="0.2">
      <c r="B4579" s="305">
        <v>41472.375</v>
      </c>
      <c r="C4579" s="117" t="s">
        <v>672</v>
      </c>
      <c r="D4579" s="117" t="s">
        <v>551</v>
      </c>
      <c r="E4579" s="116"/>
      <c r="F4579" s="348">
        <v>102</v>
      </c>
      <c r="G4579" s="348">
        <v>310</v>
      </c>
      <c r="H4579" s="348">
        <v>31620</v>
      </c>
      <c r="I4579" s="355">
        <v>0.12244257841920513</v>
      </c>
      <c r="J4579" s="355">
        <v>3.9497605941679072E-4</v>
      </c>
      <c r="K4579" s="355">
        <v>0</v>
      </c>
      <c r="M4579" s="364"/>
      <c r="N4579" s="364"/>
    </row>
    <row r="4580" spans="2:14" s="358" customFormat="1" x14ac:dyDescent="0.2">
      <c r="B4580" s="305">
        <v>41473.375</v>
      </c>
      <c r="C4580" s="117" t="s">
        <v>786</v>
      </c>
      <c r="D4580" s="117" t="s">
        <v>542</v>
      </c>
      <c r="E4580" s="116"/>
      <c r="F4580" s="348">
        <v>78</v>
      </c>
      <c r="G4580" s="348">
        <v>275</v>
      </c>
      <c r="H4580" s="348">
        <v>21450</v>
      </c>
      <c r="I4580" s="355">
        <v>7.4720711745259849E-2</v>
      </c>
      <c r="J4580" s="355">
        <v>2.7171167907367219E-4</v>
      </c>
      <c r="K4580" s="355">
        <v>0</v>
      </c>
      <c r="M4580" s="364"/>
      <c r="N4580" s="364"/>
    </row>
    <row r="4581" spans="2:14" s="358" customFormat="1" x14ac:dyDescent="0.2">
      <c r="B4581" s="305">
        <v>41473.392361111109</v>
      </c>
      <c r="C4581" s="117" t="s">
        <v>598</v>
      </c>
      <c r="D4581" s="117" t="s">
        <v>551</v>
      </c>
      <c r="E4581" s="116"/>
      <c r="F4581" s="348">
        <v>8</v>
      </c>
      <c r="G4581" s="348">
        <v>170</v>
      </c>
      <c r="H4581" s="348">
        <v>1360</v>
      </c>
      <c r="I4581" s="355">
        <v>5.266347458890543E-3</v>
      </c>
      <c r="J4581" s="355">
        <v>3.0978514464062016E-5</v>
      </c>
      <c r="K4581" s="355">
        <v>0</v>
      </c>
      <c r="M4581" s="364"/>
      <c r="N4581" s="364"/>
    </row>
    <row r="4582" spans="2:14" s="358" customFormat="1" x14ac:dyDescent="0.2">
      <c r="B4582" s="305">
        <v>41473.326388888891</v>
      </c>
      <c r="C4582" s="117" t="s">
        <v>662</v>
      </c>
      <c r="D4582" s="117" t="s">
        <v>554</v>
      </c>
      <c r="E4582" s="116"/>
      <c r="F4582" s="348">
        <v>28</v>
      </c>
      <c r="G4582" s="348">
        <v>130</v>
      </c>
      <c r="H4582" s="348">
        <v>3640</v>
      </c>
      <c r="I4582" s="355">
        <v>3.1675172842890273E-2</v>
      </c>
      <c r="J4582" s="355">
        <v>2.4365517571454056E-4</v>
      </c>
      <c r="K4582" s="355">
        <v>0</v>
      </c>
      <c r="M4582" s="364"/>
      <c r="N4582" s="364"/>
    </row>
    <row r="4583" spans="2:14" s="358" customFormat="1" x14ac:dyDescent="0.2">
      <c r="B4583" s="305">
        <v>41471.402777777781</v>
      </c>
      <c r="C4583" s="117" t="s">
        <v>634</v>
      </c>
      <c r="D4583" s="117" t="s">
        <v>542</v>
      </c>
      <c r="E4583" s="116"/>
      <c r="F4583" s="348">
        <v>1</v>
      </c>
      <c r="G4583" s="348">
        <v>255</v>
      </c>
      <c r="H4583" s="348">
        <v>255</v>
      </c>
      <c r="I4583" s="355">
        <v>8.8828818158700519E-4</v>
      </c>
      <c r="J4583" s="355">
        <v>3.4834830650470794E-6</v>
      </c>
      <c r="K4583" s="355">
        <v>0</v>
      </c>
      <c r="M4583" s="364"/>
      <c r="N4583" s="364"/>
    </row>
    <row r="4584" spans="2:14" s="358" customFormat="1" x14ac:dyDescent="0.2">
      <c r="B4584" s="305">
        <v>41473.378472222219</v>
      </c>
      <c r="C4584" s="117" t="s">
        <v>629</v>
      </c>
      <c r="D4584" s="117" t="s">
        <v>551</v>
      </c>
      <c r="E4584" s="116"/>
      <c r="F4584" s="348">
        <v>25</v>
      </c>
      <c r="G4584" s="348">
        <v>360</v>
      </c>
      <c r="H4584" s="348">
        <v>9000</v>
      </c>
      <c r="I4584" s="355">
        <v>3.485082877206977E-2</v>
      </c>
      <c r="J4584" s="355">
        <v>9.680785770019381E-5</v>
      </c>
      <c r="K4584" s="355">
        <v>0</v>
      </c>
      <c r="M4584" s="364"/>
      <c r="N4584" s="364"/>
    </row>
    <row r="4585" spans="2:14" s="358" customFormat="1" x14ac:dyDescent="0.2">
      <c r="B4585" s="305">
        <v>41470.552083333336</v>
      </c>
      <c r="C4585" s="117" t="s">
        <v>610</v>
      </c>
      <c r="D4585" s="117" t="s">
        <v>542</v>
      </c>
      <c r="E4585" s="116"/>
      <c r="F4585" s="348">
        <v>75</v>
      </c>
      <c r="G4585" s="348">
        <v>120</v>
      </c>
      <c r="H4585" s="348">
        <v>9000</v>
      </c>
      <c r="I4585" s="355">
        <v>3.1351347585423711E-2</v>
      </c>
      <c r="J4585" s="355">
        <v>2.6126122987853097E-4</v>
      </c>
      <c r="K4585" s="355">
        <v>0</v>
      </c>
      <c r="M4585" s="364"/>
      <c r="N4585" s="364"/>
    </row>
    <row r="4586" spans="2:14" s="358" customFormat="1" x14ac:dyDescent="0.2">
      <c r="B4586" s="305">
        <v>41471.388888888891</v>
      </c>
      <c r="C4586" s="117" t="s">
        <v>642</v>
      </c>
      <c r="D4586" s="117" t="s">
        <v>542</v>
      </c>
      <c r="E4586" s="116"/>
      <c r="F4586" s="348">
        <v>77</v>
      </c>
      <c r="G4586" s="348">
        <v>135</v>
      </c>
      <c r="H4586" s="348">
        <v>10395</v>
      </c>
      <c r="I4586" s="355">
        <v>3.621080646116439E-2</v>
      </c>
      <c r="J4586" s="355">
        <v>2.682281960086251E-4</v>
      </c>
      <c r="K4586" s="355">
        <v>0</v>
      </c>
      <c r="M4586" s="364"/>
      <c r="N4586" s="364"/>
    </row>
    <row r="4587" spans="2:14" s="358" customFormat="1" x14ac:dyDescent="0.2">
      <c r="B4587" s="305">
        <v>41471.354166666664</v>
      </c>
      <c r="C4587" s="117" t="s">
        <v>615</v>
      </c>
      <c r="D4587" s="117" t="s">
        <v>554</v>
      </c>
      <c r="E4587" s="116"/>
      <c r="F4587" s="348">
        <v>136</v>
      </c>
      <c r="G4587" s="348">
        <v>390</v>
      </c>
      <c r="H4587" s="348">
        <v>53040</v>
      </c>
      <c r="I4587" s="355">
        <v>0.46155251856782969</v>
      </c>
      <c r="J4587" s="355">
        <v>1.1834679963277684E-3</v>
      </c>
      <c r="K4587" s="355">
        <v>0</v>
      </c>
      <c r="M4587" s="364"/>
      <c r="N4587" s="364"/>
    </row>
    <row r="4588" spans="2:14" s="358" customFormat="1" x14ac:dyDescent="0.2">
      <c r="B4588" s="305">
        <v>41471.399305555555</v>
      </c>
      <c r="C4588" s="117" t="s">
        <v>628</v>
      </c>
      <c r="D4588" s="117" t="s">
        <v>554</v>
      </c>
      <c r="E4588" s="116"/>
      <c r="F4588" s="348">
        <v>1</v>
      </c>
      <c r="G4588" s="348">
        <v>45</v>
      </c>
      <c r="H4588" s="348">
        <v>45</v>
      </c>
      <c r="I4588" s="355">
        <v>3.9158867525551161E-4</v>
      </c>
      <c r="J4588" s="355">
        <v>8.7019705612335906E-6</v>
      </c>
      <c r="K4588" s="355">
        <v>0</v>
      </c>
      <c r="M4588" s="364"/>
      <c r="N4588" s="364"/>
    </row>
    <row r="4589" spans="2:14" s="358" customFormat="1" x14ac:dyDescent="0.2">
      <c r="B4589" s="305">
        <v>41471.451388888891</v>
      </c>
      <c r="C4589" s="117" t="s">
        <v>628</v>
      </c>
      <c r="D4589" s="117" t="s">
        <v>554</v>
      </c>
      <c r="E4589" s="116"/>
      <c r="F4589" s="348">
        <v>1</v>
      </c>
      <c r="G4589" s="348">
        <v>60</v>
      </c>
      <c r="H4589" s="348">
        <v>60</v>
      </c>
      <c r="I4589" s="355">
        <v>5.2211823367401549E-4</v>
      </c>
      <c r="J4589" s="355">
        <v>8.7019705612335906E-6</v>
      </c>
      <c r="K4589" s="355">
        <v>0</v>
      </c>
      <c r="M4589" s="364"/>
      <c r="N4589" s="364"/>
    </row>
    <row r="4590" spans="2:14" s="358" customFormat="1" x14ac:dyDescent="0.2">
      <c r="B4590" s="305">
        <v>41472.555555555555</v>
      </c>
      <c r="C4590" s="117" t="s">
        <v>732</v>
      </c>
      <c r="D4590" s="117" t="s">
        <v>542</v>
      </c>
      <c r="E4590" s="116"/>
      <c r="F4590" s="348">
        <v>52</v>
      </c>
      <c r="G4590" s="348">
        <v>92</v>
      </c>
      <c r="H4590" s="348">
        <v>4784</v>
      </c>
      <c r="I4590" s="355">
        <v>1.6664982983185226E-2</v>
      </c>
      <c r="J4590" s="355">
        <v>1.8114111938244813E-4</v>
      </c>
      <c r="K4590" s="355">
        <v>0</v>
      </c>
      <c r="M4590" s="364"/>
      <c r="N4590" s="364"/>
    </row>
    <row r="4591" spans="2:14" s="358" customFormat="1" x14ac:dyDescent="0.2">
      <c r="B4591" s="305">
        <v>41472.381944444445</v>
      </c>
      <c r="C4591" s="117" t="s">
        <v>732</v>
      </c>
      <c r="D4591" s="117" t="s">
        <v>542</v>
      </c>
      <c r="E4591" s="116"/>
      <c r="F4591" s="348">
        <v>107</v>
      </c>
      <c r="G4591" s="348">
        <v>185</v>
      </c>
      <c r="H4591" s="348">
        <v>19795</v>
      </c>
      <c r="I4591" s="355">
        <v>6.8955547272606929E-2</v>
      </c>
      <c r="J4591" s="355">
        <v>3.7273268796003748E-4</v>
      </c>
      <c r="K4591" s="355">
        <v>0</v>
      </c>
      <c r="M4591" s="364"/>
      <c r="N4591" s="364"/>
    </row>
    <row r="4592" spans="2:14" s="358" customFormat="1" x14ac:dyDescent="0.2">
      <c r="B4592" s="305">
        <v>41471.5625</v>
      </c>
      <c r="C4592" s="117" t="s">
        <v>621</v>
      </c>
      <c r="D4592" s="117" t="s">
        <v>554</v>
      </c>
      <c r="E4592" s="116"/>
      <c r="F4592" s="348">
        <v>1</v>
      </c>
      <c r="G4592" s="348">
        <v>60</v>
      </c>
      <c r="H4592" s="348">
        <v>60</v>
      </c>
      <c r="I4592" s="355">
        <v>5.2211823367401549E-4</v>
      </c>
      <c r="J4592" s="355">
        <v>8.7019705612335906E-6</v>
      </c>
      <c r="K4592" s="355">
        <v>0</v>
      </c>
      <c r="M4592" s="364"/>
      <c r="N4592" s="364"/>
    </row>
    <row r="4593" spans="2:14" s="358" customFormat="1" x14ac:dyDescent="0.2">
      <c r="B4593" s="305">
        <v>41471.364583333336</v>
      </c>
      <c r="C4593" s="117" t="s">
        <v>677</v>
      </c>
      <c r="D4593" s="117" t="s">
        <v>554</v>
      </c>
      <c r="E4593" s="116"/>
      <c r="F4593" s="348">
        <v>477</v>
      </c>
      <c r="G4593" s="348">
        <v>357</v>
      </c>
      <c r="H4593" s="348">
        <v>170289</v>
      </c>
      <c r="I4593" s="355">
        <v>1.481849864901907</v>
      </c>
      <c r="J4593" s="355">
        <v>4.1508399577084229E-3</v>
      </c>
      <c r="K4593" s="355">
        <v>0</v>
      </c>
      <c r="M4593" s="364"/>
      <c r="N4593" s="364"/>
    </row>
    <row r="4594" spans="2:14" s="358" customFormat="1" x14ac:dyDescent="0.2">
      <c r="B4594" s="305">
        <v>41473.409722222219</v>
      </c>
      <c r="C4594" s="117" t="s">
        <v>697</v>
      </c>
      <c r="D4594" s="117" t="s">
        <v>551</v>
      </c>
      <c r="E4594" s="116"/>
      <c r="F4594" s="348">
        <v>5</v>
      </c>
      <c r="G4594" s="348">
        <v>240</v>
      </c>
      <c r="H4594" s="348">
        <v>1200</v>
      </c>
      <c r="I4594" s="355">
        <v>4.6467771696093027E-3</v>
      </c>
      <c r="J4594" s="355">
        <v>1.9361571540038763E-5</v>
      </c>
      <c r="K4594" s="355">
        <v>0</v>
      </c>
      <c r="M4594" s="364"/>
      <c r="N4594" s="364"/>
    </row>
    <row r="4595" spans="2:14" s="358" customFormat="1" x14ac:dyDescent="0.2">
      <c r="B4595" s="305">
        <v>41471.344444444447</v>
      </c>
      <c r="C4595" s="117" t="s">
        <v>720</v>
      </c>
      <c r="D4595" s="117" t="s">
        <v>542</v>
      </c>
      <c r="E4595" s="116"/>
      <c r="F4595" s="348">
        <v>196</v>
      </c>
      <c r="G4595" s="348">
        <v>338.09183673469386</v>
      </c>
      <c r="H4595" s="348">
        <v>66266</v>
      </c>
      <c r="I4595" s="355">
        <v>0.23083648878840976</v>
      </c>
      <c r="J4595" s="355">
        <v>6.8276268074922756E-4</v>
      </c>
      <c r="K4595" s="355">
        <v>0</v>
      </c>
      <c r="M4595" s="364"/>
      <c r="N4595" s="364"/>
    </row>
    <row r="4596" spans="2:14" s="358" customFormat="1" x14ac:dyDescent="0.2">
      <c r="B4596" s="305">
        <v>41471.362500000003</v>
      </c>
      <c r="C4596" s="117" t="s">
        <v>550</v>
      </c>
      <c r="D4596" s="117" t="s">
        <v>551</v>
      </c>
      <c r="E4596" s="116"/>
      <c r="F4596" s="348">
        <v>26</v>
      </c>
      <c r="G4596" s="348">
        <v>198</v>
      </c>
      <c r="H4596" s="348">
        <v>5148</v>
      </c>
      <c r="I4596" s="355">
        <v>1.9934674057623909E-2</v>
      </c>
      <c r="J4596" s="355">
        <v>1.0068017200820156E-4</v>
      </c>
      <c r="K4596" s="355">
        <v>0</v>
      </c>
      <c r="M4596" s="364"/>
      <c r="N4596" s="364"/>
    </row>
    <row r="4597" spans="2:14" s="358" customFormat="1" x14ac:dyDescent="0.2">
      <c r="B4597" s="305">
        <v>41471.354166666664</v>
      </c>
      <c r="C4597" s="117" t="s">
        <v>625</v>
      </c>
      <c r="D4597" s="117" t="s">
        <v>551</v>
      </c>
      <c r="E4597" s="116"/>
      <c r="F4597" s="348">
        <v>20</v>
      </c>
      <c r="G4597" s="348">
        <v>358</v>
      </c>
      <c r="H4597" s="348">
        <v>7160</v>
      </c>
      <c r="I4597" s="355">
        <v>2.7725770445335508E-2</v>
      </c>
      <c r="J4597" s="355">
        <v>7.7446286160155051E-5</v>
      </c>
      <c r="K4597" s="355">
        <v>0</v>
      </c>
      <c r="M4597" s="364"/>
      <c r="N4597" s="364"/>
    </row>
    <row r="4598" spans="2:14" s="358" customFormat="1" x14ac:dyDescent="0.2">
      <c r="B4598" s="305">
        <v>41472.375</v>
      </c>
      <c r="C4598" s="117" t="s">
        <v>703</v>
      </c>
      <c r="D4598" s="117" t="s">
        <v>551</v>
      </c>
      <c r="E4598" s="116"/>
      <c r="F4598" s="348">
        <v>8</v>
      </c>
      <c r="G4598" s="348">
        <v>410</v>
      </c>
      <c r="H4598" s="348">
        <v>3280</v>
      </c>
      <c r="I4598" s="355">
        <v>1.2701190930265428E-2</v>
      </c>
      <c r="J4598" s="355">
        <v>3.0978514464062016E-5</v>
      </c>
      <c r="K4598" s="355">
        <v>0</v>
      </c>
      <c r="M4598" s="364"/>
      <c r="N4598" s="364"/>
    </row>
    <row r="4599" spans="2:14" s="358" customFormat="1" x14ac:dyDescent="0.2">
      <c r="B4599" s="305">
        <v>41473.375</v>
      </c>
      <c r="C4599" s="117" t="s">
        <v>627</v>
      </c>
      <c r="D4599" s="117" t="s">
        <v>554</v>
      </c>
      <c r="E4599" s="116"/>
      <c r="F4599" s="348">
        <v>40</v>
      </c>
      <c r="G4599" s="348">
        <v>157</v>
      </c>
      <c r="H4599" s="348">
        <v>6280</v>
      </c>
      <c r="I4599" s="355">
        <v>5.4648375124546955E-2</v>
      </c>
      <c r="J4599" s="355">
        <v>3.4807882244934364E-4</v>
      </c>
      <c r="K4599" s="355">
        <v>0</v>
      </c>
      <c r="M4599" s="364"/>
      <c r="N4599" s="364"/>
    </row>
    <row r="4600" spans="2:14" s="358" customFormat="1" x14ac:dyDescent="0.2">
      <c r="B4600" s="305">
        <v>41472.357638888891</v>
      </c>
      <c r="C4600" s="117" t="s">
        <v>643</v>
      </c>
      <c r="D4600" s="117" t="s">
        <v>551</v>
      </c>
      <c r="E4600" s="116"/>
      <c r="F4600" s="348">
        <v>68</v>
      </c>
      <c r="G4600" s="348">
        <v>235</v>
      </c>
      <c r="H4600" s="348">
        <v>15980</v>
      </c>
      <c r="I4600" s="355">
        <v>6.187958264196388E-2</v>
      </c>
      <c r="J4600" s="355">
        <v>2.6331737294452715E-4</v>
      </c>
      <c r="K4600" s="355">
        <v>0</v>
      </c>
      <c r="M4600" s="364"/>
      <c r="N4600" s="364"/>
    </row>
    <row r="4601" spans="2:14" s="358" customFormat="1" x14ac:dyDescent="0.2">
      <c r="B4601" s="305">
        <v>41472.364583333336</v>
      </c>
      <c r="C4601" s="117" t="s">
        <v>643</v>
      </c>
      <c r="D4601" s="117" t="s">
        <v>551</v>
      </c>
      <c r="E4601" s="116"/>
      <c r="F4601" s="348">
        <v>26</v>
      </c>
      <c r="G4601" s="348">
        <v>447.11538461538464</v>
      </c>
      <c r="H4601" s="348">
        <v>11625</v>
      </c>
      <c r="I4601" s="355">
        <v>4.501565383059012E-2</v>
      </c>
      <c r="J4601" s="355">
        <v>1.0068017200820156E-4</v>
      </c>
      <c r="K4601" s="355">
        <v>0</v>
      </c>
      <c r="M4601" s="364"/>
      <c r="N4601" s="364"/>
    </row>
    <row r="4602" spans="2:14" s="358" customFormat="1" x14ac:dyDescent="0.2">
      <c r="B4602" s="305">
        <v>41462.354166666664</v>
      </c>
      <c r="C4602" s="117" t="s">
        <v>543</v>
      </c>
      <c r="D4602" s="117" t="s">
        <v>542</v>
      </c>
      <c r="E4602" s="116"/>
      <c r="F4602" s="348">
        <v>48</v>
      </c>
      <c r="G4602" s="348">
        <v>435</v>
      </c>
      <c r="H4602" s="348">
        <v>20880</v>
      </c>
      <c r="I4602" s="355">
        <v>7.2735126398183012E-2</v>
      </c>
      <c r="J4602" s="355">
        <v>1.672071871222598E-4</v>
      </c>
      <c r="K4602" s="355">
        <v>0</v>
      </c>
      <c r="M4602" s="364"/>
      <c r="N4602" s="364"/>
    </row>
    <row r="4603" spans="2:14" s="358" customFormat="1" x14ac:dyDescent="0.2">
      <c r="B4603" s="305">
        <v>41466.378472222219</v>
      </c>
      <c r="C4603" s="117" t="s">
        <v>830</v>
      </c>
      <c r="D4603" s="117" t="s">
        <v>542</v>
      </c>
      <c r="E4603" s="116"/>
      <c r="F4603" s="348">
        <v>2</v>
      </c>
      <c r="G4603" s="348">
        <v>220</v>
      </c>
      <c r="H4603" s="348">
        <v>440</v>
      </c>
      <c r="I4603" s="355">
        <v>1.5327325486207148E-3</v>
      </c>
      <c r="J4603" s="355">
        <v>6.9669661300941588E-6</v>
      </c>
      <c r="K4603" s="355">
        <v>0</v>
      </c>
      <c r="M4603" s="364"/>
      <c r="N4603" s="364"/>
    </row>
    <row r="4604" spans="2:14" s="358" customFormat="1" x14ac:dyDescent="0.2">
      <c r="B4604" s="305">
        <v>41470.368055555555</v>
      </c>
      <c r="C4604" s="117" t="s">
        <v>790</v>
      </c>
      <c r="D4604" s="117" t="s">
        <v>542</v>
      </c>
      <c r="E4604" s="116"/>
      <c r="F4604" s="348">
        <v>302</v>
      </c>
      <c r="G4604" s="348">
        <v>255</v>
      </c>
      <c r="H4604" s="348">
        <v>77010</v>
      </c>
      <c r="I4604" s="355">
        <v>0.26826303083927555</v>
      </c>
      <c r="J4604" s="355">
        <v>1.052011885644218E-3</v>
      </c>
      <c r="K4604" s="355">
        <v>0</v>
      </c>
      <c r="M4604" s="364"/>
      <c r="N4604" s="364"/>
    </row>
    <row r="4605" spans="2:14" s="358" customFormat="1" x14ac:dyDescent="0.2">
      <c r="B4605" s="305">
        <v>41465.458333333336</v>
      </c>
      <c r="C4605" s="117" t="s">
        <v>827</v>
      </c>
      <c r="D4605" s="117" t="s">
        <v>554</v>
      </c>
      <c r="E4605" s="116"/>
      <c r="F4605" s="348">
        <v>85</v>
      </c>
      <c r="G4605" s="348">
        <v>95</v>
      </c>
      <c r="H4605" s="348">
        <v>8075</v>
      </c>
      <c r="I4605" s="355">
        <v>7.0268412281961248E-2</v>
      </c>
      <c r="J4605" s="355">
        <v>7.3966749770485525E-4</v>
      </c>
      <c r="K4605" s="355">
        <v>0</v>
      </c>
      <c r="M4605" s="364"/>
      <c r="N4605" s="364"/>
    </row>
    <row r="4606" spans="2:14" s="358" customFormat="1" x14ac:dyDescent="0.2">
      <c r="B4606" s="305">
        <v>41466.380555555559</v>
      </c>
      <c r="C4606" s="117" t="s">
        <v>660</v>
      </c>
      <c r="D4606" s="117" t="s">
        <v>551</v>
      </c>
      <c r="E4606" s="116"/>
      <c r="F4606" s="348">
        <v>13</v>
      </c>
      <c r="G4606" s="348">
        <v>260</v>
      </c>
      <c r="H4606" s="348">
        <v>3380</v>
      </c>
      <c r="I4606" s="355">
        <v>1.3088422361066204E-2</v>
      </c>
      <c r="J4606" s="355">
        <v>5.0340086004100782E-5</v>
      </c>
      <c r="K4606" s="355">
        <v>0</v>
      </c>
      <c r="M4606" s="364"/>
      <c r="N4606" s="364"/>
    </row>
    <row r="4607" spans="2:14" s="358" customFormat="1" x14ac:dyDescent="0.2">
      <c r="B4607" s="305">
        <v>41467.431250000001</v>
      </c>
      <c r="C4607" s="117" t="s">
        <v>634</v>
      </c>
      <c r="D4607" s="117" t="s">
        <v>542</v>
      </c>
      <c r="E4607" s="116"/>
      <c r="F4607" s="348">
        <v>62</v>
      </c>
      <c r="G4607" s="348">
        <v>202</v>
      </c>
      <c r="H4607" s="348">
        <v>12524</v>
      </c>
      <c r="I4607" s="355">
        <v>4.3627141906649618E-2</v>
      </c>
      <c r="J4607" s="355">
        <v>2.159759500329189E-4</v>
      </c>
      <c r="K4607" s="355">
        <v>0</v>
      </c>
      <c r="M4607" s="364"/>
      <c r="N4607" s="364"/>
    </row>
    <row r="4608" spans="2:14" s="358" customFormat="1" x14ac:dyDescent="0.2">
      <c r="B4608" s="305">
        <v>41466.362500000003</v>
      </c>
      <c r="C4608" s="117" t="s">
        <v>655</v>
      </c>
      <c r="D4608" s="117" t="s">
        <v>554</v>
      </c>
      <c r="E4608" s="116"/>
      <c r="F4608" s="348">
        <v>266</v>
      </c>
      <c r="G4608" s="348">
        <v>348</v>
      </c>
      <c r="H4608" s="348">
        <v>92568</v>
      </c>
      <c r="I4608" s="355">
        <v>0.8055240109122711</v>
      </c>
      <c r="J4608" s="355">
        <v>2.3147241692881354E-3</v>
      </c>
      <c r="K4608" s="355">
        <v>0</v>
      </c>
      <c r="M4608" s="364"/>
      <c r="N4608" s="364"/>
    </row>
    <row r="4609" spans="2:14" s="358" customFormat="1" x14ac:dyDescent="0.2">
      <c r="B4609" s="305">
        <v>41466.354166666664</v>
      </c>
      <c r="C4609" s="117" t="s">
        <v>597</v>
      </c>
      <c r="D4609" s="117" t="s">
        <v>551</v>
      </c>
      <c r="E4609" s="116"/>
      <c r="F4609" s="348">
        <v>55</v>
      </c>
      <c r="G4609" s="348">
        <v>445</v>
      </c>
      <c r="H4609" s="348">
        <v>24475</v>
      </c>
      <c r="I4609" s="355">
        <v>9.4774892688489737E-2</v>
      </c>
      <c r="J4609" s="355">
        <v>2.1297728694042638E-4</v>
      </c>
      <c r="K4609" s="355">
        <v>0</v>
      </c>
      <c r="M4609" s="364"/>
      <c r="N4609" s="364"/>
    </row>
    <row r="4610" spans="2:14" s="358" customFormat="1" x14ac:dyDescent="0.2">
      <c r="B4610" s="305">
        <v>41467.395833333336</v>
      </c>
      <c r="C4610" s="117" t="s">
        <v>660</v>
      </c>
      <c r="D4610" s="117" t="s">
        <v>551</v>
      </c>
      <c r="E4610" s="116"/>
      <c r="F4610" s="348">
        <v>30</v>
      </c>
      <c r="G4610" s="348">
        <v>130</v>
      </c>
      <c r="H4610" s="348">
        <v>3900</v>
      </c>
      <c r="I4610" s="355">
        <v>1.5102025801230235E-2</v>
      </c>
      <c r="J4610" s="355">
        <v>1.1616942924023257E-4</v>
      </c>
      <c r="K4610" s="355">
        <v>0</v>
      </c>
      <c r="M4610" s="364"/>
      <c r="N4610" s="364"/>
    </row>
    <row r="4611" spans="2:14" s="358" customFormat="1" x14ac:dyDescent="0.2">
      <c r="B4611" s="305">
        <v>41467.354166666664</v>
      </c>
      <c r="C4611" s="117" t="s">
        <v>660</v>
      </c>
      <c r="D4611" s="117" t="s">
        <v>551</v>
      </c>
      <c r="E4611" s="116"/>
      <c r="F4611" s="348">
        <v>141</v>
      </c>
      <c r="G4611" s="348">
        <v>480</v>
      </c>
      <c r="H4611" s="348">
        <v>67680</v>
      </c>
      <c r="I4611" s="355">
        <v>0.26207823236596467</v>
      </c>
      <c r="J4611" s="355">
        <v>5.4599631742909308E-4</v>
      </c>
      <c r="K4611" s="355">
        <v>0</v>
      </c>
      <c r="M4611" s="364"/>
      <c r="N4611" s="364"/>
    </row>
    <row r="4612" spans="2:14" s="358" customFormat="1" x14ac:dyDescent="0.2">
      <c r="B4612" s="305">
        <v>41468.357638888891</v>
      </c>
      <c r="C4612" s="117" t="s">
        <v>660</v>
      </c>
      <c r="D4612" s="117" t="s">
        <v>551</v>
      </c>
      <c r="E4612" s="116"/>
      <c r="F4612" s="348">
        <v>57</v>
      </c>
      <c r="G4612" s="348">
        <v>90</v>
      </c>
      <c r="H4612" s="348">
        <v>5130</v>
      </c>
      <c r="I4612" s="355">
        <v>1.9864972400079769E-2</v>
      </c>
      <c r="J4612" s="355">
        <v>2.2072191555644189E-4</v>
      </c>
      <c r="K4612" s="355">
        <v>0</v>
      </c>
      <c r="M4612" s="364"/>
      <c r="N4612" s="364"/>
    </row>
    <row r="4613" spans="2:14" s="358" customFormat="1" x14ac:dyDescent="0.2">
      <c r="B4613" s="305">
        <v>41469.377083333333</v>
      </c>
      <c r="C4613" s="117" t="s">
        <v>836</v>
      </c>
      <c r="D4613" s="117" t="s">
        <v>554</v>
      </c>
      <c r="E4613" s="116"/>
      <c r="F4613" s="348">
        <v>1</v>
      </c>
      <c r="G4613" s="348">
        <v>282</v>
      </c>
      <c r="H4613" s="348">
        <v>282</v>
      </c>
      <c r="I4613" s="355">
        <v>2.4539556982678726E-3</v>
      </c>
      <c r="J4613" s="355">
        <v>8.7019705612335906E-6</v>
      </c>
      <c r="K4613" s="355">
        <v>0</v>
      </c>
      <c r="M4613" s="364"/>
      <c r="N4613" s="364"/>
    </row>
    <row r="4614" spans="2:14" s="358" customFormat="1" x14ac:dyDescent="0.2">
      <c r="B4614" s="305">
        <v>41471.374305555553</v>
      </c>
      <c r="C4614" s="117" t="s">
        <v>658</v>
      </c>
      <c r="D4614" s="117" t="s">
        <v>551</v>
      </c>
      <c r="E4614" s="116"/>
      <c r="F4614" s="348">
        <v>68</v>
      </c>
      <c r="G4614" s="348">
        <v>276</v>
      </c>
      <c r="H4614" s="348">
        <v>18768</v>
      </c>
      <c r="I4614" s="355">
        <v>7.2675594932689491E-2</v>
      </c>
      <c r="J4614" s="355">
        <v>2.6331737294452715E-4</v>
      </c>
      <c r="K4614" s="355">
        <v>0</v>
      </c>
      <c r="M4614" s="364"/>
      <c r="N4614" s="364"/>
    </row>
    <row r="4615" spans="2:14" s="358" customFormat="1" x14ac:dyDescent="0.2">
      <c r="B4615" s="305">
        <v>41472.385416666664</v>
      </c>
      <c r="C4615" s="117" t="s">
        <v>839</v>
      </c>
      <c r="D4615" s="117" t="s">
        <v>542</v>
      </c>
      <c r="E4615" s="116"/>
      <c r="F4615" s="348">
        <v>120</v>
      </c>
      <c r="G4615" s="348">
        <v>325</v>
      </c>
      <c r="H4615" s="348">
        <v>39000</v>
      </c>
      <c r="I4615" s="355">
        <v>0.13585583953683608</v>
      </c>
      <c r="J4615" s="355">
        <v>4.180179678056495E-4</v>
      </c>
      <c r="K4615" s="355">
        <v>0</v>
      </c>
      <c r="M4615" s="364"/>
      <c r="N4615" s="364"/>
    </row>
    <row r="4616" spans="2:14" s="358" customFormat="1" x14ac:dyDescent="0.2">
      <c r="B4616" s="305">
        <v>41472.357638888891</v>
      </c>
      <c r="C4616" s="117" t="s">
        <v>658</v>
      </c>
      <c r="D4616" s="117" t="s">
        <v>551</v>
      </c>
      <c r="E4616" s="116"/>
      <c r="F4616" s="348">
        <v>10</v>
      </c>
      <c r="G4616" s="348">
        <v>165</v>
      </c>
      <c r="H4616" s="348">
        <v>1650</v>
      </c>
      <c r="I4616" s="355">
        <v>6.3893186082127915E-3</v>
      </c>
      <c r="J4616" s="355">
        <v>3.8723143080077525E-5</v>
      </c>
      <c r="K4616" s="355">
        <v>0</v>
      </c>
      <c r="M4616" s="364"/>
      <c r="N4616" s="364"/>
    </row>
    <row r="4617" spans="2:14" s="358" customFormat="1" x14ac:dyDescent="0.2">
      <c r="B4617" s="305">
        <v>41473.355555555558</v>
      </c>
      <c r="C4617" s="117" t="s">
        <v>700</v>
      </c>
      <c r="D4617" s="117" t="s">
        <v>554</v>
      </c>
      <c r="E4617" s="116"/>
      <c r="F4617" s="348">
        <v>62</v>
      </c>
      <c r="G4617" s="348">
        <v>297.67741935483872</v>
      </c>
      <c r="H4617" s="348">
        <v>18456</v>
      </c>
      <c r="I4617" s="355">
        <v>0.16060356867812717</v>
      </c>
      <c r="J4617" s="355">
        <v>5.395221747964827E-4</v>
      </c>
      <c r="K4617" s="355">
        <v>0</v>
      </c>
      <c r="M4617" s="364"/>
      <c r="N4617" s="364"/>
    </row>
    <row r="4618" spans="2:14" s="358" customFormat="1" x14ac:dyDescent="0.2">
      <c r="B4618" s="305">
        <v>41473.379166666666</v>
      </c>
      <c r="C4618" s="117" t="s">
        <v>599</v>
      </c>
      <c r="D4618" s="117" t="s">
        <v>554</v>
      </c>
      <c r="E4618" s="116"/>
      <c r="F4618" s="348">
        <v>287</v>
      </c>
      <c r="G4618" s="348">
        <v>337</v>
      </c>
      <c r="H4618" s="348">
        <v>96719</v>
      </c>
      <c r="I4618" s="355">
        <v>0.84164589071195173</v>
      </c>
      <c r="J4618" s="355">
        <v>2.4974655510740409E-3</v>
      </c>
      <c r="K4618" s="355">
        <v>0</v>
      </c>
      <c r="M4618" s="364"/>
      <c r="N4618" s="364"/>
    </row>
    <row r="4619" spans="2:14" s="358" customFormat="1" x14ac:dyDescent="0.2">
      <c r="B4619" s="305">
        <v>41473.388888888891</v>
      </c>
      <c r="C4619" s="117" t="s">
        <v>660</v>
      </c>
      <c r="D4619" s="117" t="s">
        <v>551</v>
      </c>
      <c r="E4619" s="116"/>
      <c r="F4619" s="348">
        <v>26</v>
      </c>
      <c r="G4619" s="348">
        <v>672.30769230769226</v>
      </c>
      <c r="H4619" s="348">
        <v>17480</v>
      </c>
      <c r="I4619" s="355">
        <v>6.7688054103975506E-2</v>
      </c>
      <c r="J4619" s="355">
        <v>1.0068017200820156E-4</v>
      </c>
      <c r="K4619" s="355">
        <v>0</v>
      </c>
      <c r="M4619" s="364"/>
      <c r="N4619" s="364"/>
    </row>
    <row r="4620" spans="2:14" s="358" customFormat="1" x14ac:dyDescent="0.2">
      <c r="B4620" s="305">
        <v>41467.431250000001</v>
      </c>
      <c r="C4620" s="117" t="s">
        <v>577</v>
      </c>
      <c r="D4620" s="117" t="s">
        <v>542</v>
      </c>
      <c r="E4620" s="116"/>
      <c r="F4620" s="348">
        <v>170</v>
      </c>
      <c r="G4620" s="348">
        <v>108</v>
      </c>
      <c r="H4620" s="348">
        <v>18360</v>
      </c>
      <c r="I4620" s="355">
        <v>6.395674907426438E-2</v>
      </c>
      <c r="J4620" s="355">
        <v>5.9219212105800342E-4</v>
      </c>
      <c r="K4620" s="355">
        <v>0</v>
      </c>
      <c r="M4620" s="364"/>
      <c r="N4620" s="364"/>
    </row>
    <row r="4621" spans="2:14" s="358" customFormat="1" x14ac:dyDescent="0.2">
      <c r="B4621" s="305">
        <v>41462.31527777778</v>
      </c>
      <c r="C4621" s="117" t="s">
        <v>603</v>
      </c>
      <c r="D4621" s="117" t="s">
        <v>542</v>
      </c>
      <c r="E4621" s="116"/>
      <c r="F4621" s="348">
        <v>1</v>
      </c>
      <c r="G4621" s="348">
        <v>441</v>
      </c>
      <c r="H4621" s="348">
        <v>441</v>
      </c>
      <c r="I4621" s="355">
        <v>1.5362160316857621E-3</v>
      </c>
      <c r="J4621" s="355">
        <v>3.4834830650470794E-6</v>
      </c>
      <c r="K4621" s="355">
        <v>0</v>
      </c>
      <c r="M4621" s="364"/>
      <c r="N4621" s="364"/>
    </row>
    <row r="4622" spans="2:14" s="358" customFormat="1" x14ac:dyDescent="0.2">
      <c r="B4622" s="305">
        <v>41467.368055555555</v>
      </c>
      <c r="C4622" s="117" t="s">
        <v>599</v>
      </c>
      <c r="D4622" s="117" t="s">
        <v>554</v>
      </c>
      <c r="E4622" s="116"/>
      <c r="F4622" s="348">
        <v>80</v>
      </c>
      <c r="G4622" s="348">
        <v>375</v>
      </c>
      <c r="H4622" s="348">
        <v>30000</v>
      </c>
      <c r="I4622" s="355">
        <v>0.26105911683700772</v>
      </c>
      <c r="J4622" s="355">
        <v>6.9615764489868728E-4</v>
      </c>
      <c r="K4622" s="355">
        <v>0</v>
      </c>
      <c r="M4622" s="364"/>
      <c r="N4622" s="364"/>
    </row>
    <row r="4623" spans="2:14" s="358" customFormat="1" x14ac:dyDescent="0.2">
      <c r="B4623" s="305">
        <v>41469.361111111109</v>
      </c>
      <c r="C4623" s="117" t="s">
        <v>575</v>
      </c>
      <c r="D4623" s="117" t="s">
        <v>542</v>
      </c>
      <c r="E4623" s="116"/>
      <c r="F4623" s="348">
        <v>11</v>
      </c>
      <c r="G4623" s="348">
        <v>99</v>
      </c>
      <c r="H4623" s="348">
        <v>1089</v>
      </c>
      <c r="I4623" s="355">
        <v>3.7935130578362693E-3</v>
      </c>
      <c r="J4623" s="355">
        <v>3.8318313715517873E-5</v>
      </c>
      <c r="K4623" s="355">
        <v>0</v>
      </c>
      <c r="M4623" s="364"/>
      <c r="N4623" s="364"/>
    </row>
    <row r="4624" spans="2:14" s="358" customFormat="1" x14ac:dyDescent="0.2">
      <c r="B4624" s="305">
        <v>41469.385416666664</v>
      </c>
      <c r="C4624" s="117" t="s">
        <v>832</v>
      </c>
      <c r="D4624" s="117" t="s">
        <v>542</v>
      </c>
      <c r="E4624" s="116"/>
      <c r="F4624" s="348">
        <v>465</v>
      </c>
      <c r="G4624" s="348">
        <v>393.75268817204301</v>
      </c>
      <c r="H4624" s="348">
        <v>183095</v>
      </c>
      <c r="I4624" s="355">
        <v>0.63780833179479501</v>
      </c>
      <c r="J4624" s="355">
        <v>1.6198196252468918E-3</v>
      </c>
      <c r="K4624" s="355">
        <v>0</v>
      </c>
      <c r="M4624" s="364"/>
      <c r="N4624" s="364"/>
    </row>
    <row r="4625" spans="2:14" s="358" customFormat="1" x14ac:dyDescent="0.2">
      <c r="B4625" s="305">
        <v>41470.388888888891</v>
      </c>
      <c r="C4625" s="117" t="s">
        <v>575</v>
      </c>
      <c r="D4625" s="117" t="s">
        <v>542</v>
      </c>
      <c r="E4625" s="116"/>
      <c r="F4625" s="348">
        <v>235</v>
      </c>
      <c r="G4625" s="348">
        <v>180</v>
      </c>
      <c r="H4625" s="348">
        <v>42300</v>
      </c>
      <c r="I4625" s="355">
        <v>0.14735133365149145</v>
      </c>
      <c r="J4625" s="355">
        <v>8.186185202860636E-4</v>
      </c>
      <c r="K4625" s="355">
        <v>0</v>
      </c>
      <c r="M4625" s="364"/>
      <c r="N4625" s="364"/>
    </row>
    <row r="4626" spans="2:14" s="358" customFormat="1" x14ac:dyDescent="0.2">
      <c r="B4626" s="305">
        <v>41470.409722222219</v>
      </c>
      <c r="C4626" s="117" t="s">
        <v>599</v>
      </c>
      <c r="D4626" s="117" t="s">
        <v>554</v>
      </c>
      <c r="E4626" s="116"/>
      <c r="F4626" s="348">
        <v>54</v>
      </c>
      <c r="G4626" s="348">
        <v>150</v>
      </c>
      <c r="H4626" s="348">
        <v>8100</v>
      </c>
      <c r="I4626" s="355">
        <v>7.0485961545992085E-2</v>
      </c>
      <c r="J4626" s="355">
        <v>4.6990641030661396E-4</v>
      </c>
      <c r="K4626" s="355">
        <v>0</v>
      </c>
      <c r="M4626" s="364"/>
      <c r="N4626" s="364"/>
    </row>
    <row r="4627" spans="2:14" s="358" customFormat="1" x14ac:dyDescent="0.2">
      <c r="B4627" s="305">
        <v>41470.409722222219</v>
      </c>
      <c r="C4627" s="117" t="s">
        <v>755</v>
      </c>
      <c r="D4627" s="117" t="s">
        <v>542</v>
      </c>
      <c r="E4627" s="116"/>
      <c r="F4627" s="348">
        <v>86</v>
      </c>
      <c r="G4627" s="348">
        <v>230</v>
      </c>
      <c r="H4627" s="348">
        <v>19780</v>
      </c>
      <c r="I4627" s="355">
        <v>6.8903295026631228E-2</v>
      </c>
      <c r="J4627" s="355">
        <v>2.995795435940488E-4</v>
      </c>
      <c r="K4627" s="355">
        <v>0</v>
      </c>
      <c r="M4627" s="364"/>
      <c r="N4627" s="364"/>
    </row>
    <row r="4628" spans="2:14" s="358" customFormat="1" x14ac:dyDescent="0.2">
      <c r="B4628" s="305">
        <v>41466.395833333336</v>
      </c>
      <c r="C4628" s="117" t="s">
        <v>647</v>
      </c>
      <c r="D4628" s="117" t="s">
        <v>554</v>
      </c>
      <c r="E4628" s="116"/>
      <c r="F4628" s="348">
        <v>43</v>
      </c>
      <c r="G4628" s="348">
        <v>465</v>
      </c>
      <c r="H4628" s="348">
        <v>19995</v>
      </c>
      <c r="I4628" s="355">
        <v>0.17399590137186566</v>
      </c>
      <c r="J4628" s="355">
        <v>3.741847341330444E-4</v>
      </c>
      <c r="K4628" s="355">
        <v>0</v>
      </c>
      <c r="M4628" s="364"/>
      <c r="N4628" s="364"/>
    </row>
    <row r="4629" spans="2:14" s="358" customFormat="1" x14ac:dyDescent="0.2">
      <c r="B4629" s="305">
        <v>41470.413194444445</v>
      </c>
      <c r="C4629" s="117" t="s">
        <v>747</v>
      </c>
      <c r="D4629" s="117" t="s">
        <v>554</v>
      </c>
      <c r="E4629" s="116"/>
      <c r="F4629" s="348">
        <v>13</v>
      </c>
      <c r="G4629" s="348">
        <v>252</v>
      </c>
      <c r="H4629" s="348">
        <v>3276</v>
      </c>
      <c r="I4629" s="355">
        <v>2.8507655558601245E-2</v>
      </c>
      <c r="J4629" s="355">
        <v>1.1312561729603669E-4</v>
      </c>
      <c r="K4629" s="355">
        <v>0</v>
      </c>
      <c r="M4629" s="364"/>
      <c r="N4629" s="364"/>
    </row>
    <row r="4630" spans="2:14" s="358" customFormat="1" x14ac:dyDescent="0.2">
      <c r="B4630" s="305">
        <v>41471.354166666664</v>
      </c>
      <c r="C4630" s="117" t="s">
        <v>634</v>
      </c>
      <c r="D4630" s="117" t="s">
        <v>542</v>
      </c>
      <c r="E4630" s="116"/>
      <c r="F4630" s="348">
        <v>26</v>
      </c>
      <c r="G4630" s="348">
        <v>464.42307692307691</v>
      </c>
      <c r="H4630" s="348">
        <v>12075</v>
      </c>
      <c r="I4630" s="355">
        <v>4.206305801044348E-2</v>
      </c>
      <c r="J4630" s="355">
        <v>9.0570559691224067E-5</v>
      </c>
      <c r="K4630" s="355">
        <v>0</v>
      </c>
      <c r="M4630" s="364"/>
      <c r="N4630" s="364"/>
    </row>
    <row r="4631" spans="2:14" s="358" customFormat="1" x14ac:dyDescent="0.2">
      <c r="B4631" s="305">
        <v>41464.361111111109</v>
      </c>
      <c r="C4631" s="117" t="s">
        <v>834</v>
      </c>
      <c r="D4631" s="117" t="s">
        <v>542</v>
      </c>
      <c r="E4631" s="116"/>
      <c r="F4631" s="348">
        <v>1086</v>
      </c>
      <c r="G4631" s="348">
        <v>286</v>
      </c>
      <c r="H4631" s="348">
        <v>310596</v>
      </c>
      <c r="I4631" s="355">
        <v>1.0819559060713626</v>
      </c>
      <c r="J4631" s="355">
        <v>3.7830626086411282E-3</v>
      </c>
      <c r="K4631" s="355">
        <v>0</v>
      </c>
      <c r="M4631" s="364"/>
      <c r="N4631" s="364"/>
    </row>
    <row r="4632" spans="2:14" s="358" customFormat="1" x14ac:dyDescent="0.2">
      <c r="B4632" s="305">
        <v>41471.365972222222</v>
      </c>
      <c r="C4632" s="117" t="s">
        <v>683</v>
      </c>
      <c r="D4632" s="117" t="s">
        <v>554</v>
      </c>
      <c r="E4632" s="116"/>
      <c r="F4632" s="348">
        <v>1207</v>
      </c>
      <c r="G4632" s="348">
        <v>352.01491300745653</v>
      </c>
      <c r="H4632" s="348">
        <v>424882</v>
      </c>
      <c r="I4632" s="355">
        <v>3.6973106559980509</v>
      </c>
      <c r="J4632" s="355">
        <v>1.0503278467408944E-2</v>
      </c>
      <c r="K4632" s="355">
        <v>0</v>
      </c>
      <c r="M4632" s="364"/>
      <c r="N4632" s="364"/>
    </row>
    <row r="4633" spans="2:14" s="358" customFormat="1" x14ac:dyDescent="0.2">
      <c r="B4633" s="305">
        <v>41471.392361111109</v>
      </c>
      <c r="C4633" s="117" t="s">
        <v>689</v>
      </c>
      <c r="D4633" s="117" t="s">
        <v>554</v>
      </c>
      <c r="E4633" s="116"/>
      <c r="F4633" s="348">
        <v>253</v>
      </c>
      <c r="G4633" s="348">
        <v>385</v>
      </c>
      <c r="H4633" s="348">
        <v>97405</v>
      </c>
      <c r="I4633" s="355">
        <v>0.84761544251695797</v>
      </c>
      <c r="J4633" s="355">
        <v>2.2015985519920987E-3</v>
      </c>
      <c r="K4633" s="355">
        <v>0</v>
      </c>
      <c r="M4633" s="364"/>
      <c r="N4633" s="364"/>
    </row>
    <row r="4634" spans="2:14" s="358" customFormat="1" x14ac:dyDescent="0.2">
      <c r="B4634" s="305">
        <v>41470.364583333336</v>
      </c>
      <c r="C4634" s="117" t="s">
        <v>556</v>
      </c>
      <c r="D4634" s="117" t="s">
        <v>551</v>
      </c>
      <c r="E4634" s="116"/>
      <c r="F4634" s="348">
        <v>33</v>
      </c>
      <c r="G4634" s="348">
        <v>459</v>
      </c>
      <c r="H4634" s="348">
        <v>15147</v>
      </c>
      <c r="I4634" s="355">
        <v>5.8653944823393422E-2</v>
      </c>
      <c r="J4634" s="355">
        <v>1.2778637216425583E-4</v>
      </c>
      <c r="K4634" s="355">
        <v>0</v>
      </c>
      <c r="M4634" s="364"/>
      <c r="N4634" s="364"/>
    </row>
    <row r="4635" spans="2:14" s="358" customFormat="1" x14ac:dyDescent="0.2">
      <c r="B4635" s="305">
        <v>41465.40625</v>
      </c>
      <c r="C4635" s="117" t="s">
        <v>567</v>
      </c>
      <c r="D4635" s="117" t="s">
        <v>551</v>
      </c>
      <c r="E4635" s="116"/>
      <c r="F4635" s="348">
        <v>1</v>
      </c>
      <c r="G4635" s="348">
        <v>290</v>
      </c>
      <c r="H4635" s="348">
        <v>290</v>
      </c>
      <c r="I4635" s="355">
        <v>1.1229711493222481E-3</v>
      </c>
      <c r="J4635" s="355">
        <v>3.872314308007752E-6</v>
      </c>
      <c r="K4635" s="355">
        <v>0</v>
      </c>
      <c r="M4635" s="364"/>
      <c r="N4635" s="364"/>
    </row>
    <row r="4636" spans="2:14" s="358" customFormat="1" x14ac:dyDescent="0.2">
      <c r="B4636" s="305">
        <v>41466.386805555558</v>
      </c>
      <c r="C4636" s="117" t="s">
        <v>592</v>
      </c>
      <c r="D4636" s="117" t="s">
        <v>554</v>
      </c>
      <c r="E4636" s="116"/>
      <c r="F4636" s="348">
        <v>75</v>
      </c>
      <c r="G4636" s="348">
        <v>83</v>
      </c>
      <c r="H4636" s="348">
        <v>6225</v>
      </c>
      <c r="I4636" s="355">
        <v>5.4169766743679106E-2</v>
      </c>
      <c r="J4636" s="355">
        <v>6.526477920925193E-4</v>
      </c>
      <c r="K4636" s="355">
        <v>0</v>
      </c>
      <c r="M4636" s="364"/>
      <c r="N4636" s="364"/>
    </row>
    <row r="4637" spans="2:14" s="358" customFormat="1" x14ac:dyDescent="0.2">
      <c r="B4637" s="305">
        <v>41471.479166666664</v>
      </c>
      <c r="C4637" s="117" t="s">
        <v>556</v>
      </c>
      <c r="D4637" s="117" t="s">
        <v>551</v>
      </c>
      <c r="E4637" s="116"/>
      <c r="F4637" s="348">
        <v>1</v>
      </c>
      <c r="G4637" s="348">
        <v>170</v>
      </c>
      <c r="H4637" s="348">
        <v>170</v>
      </c>
      <c r="I4637" s="355">
        <v>6.5829343236131787E-4</v>
      </c>
      <c r="J4637" s="355">
        <v>3.872314308007752E-6</v>
      </c>
      <c r="K4637" s="355">
        <v>0</v>
      </c>
      <c r="M4637" s="364"/>
      <c r="N4637" s="364"/>
    </row>
    <row r="4638" spans="2:14" s="358" customFormat="1" x14ac:dyDescent="0.2">
      <c r="B4638" s="305">
        <v>41472.378472222219</v>
      </c>
      <c r="C4638" s="117" t="s">
        <v>556</v>
      </c>
      <c r="D4638" s="117" t="s">
        <v>551</v>
      </c>
      <c r="E4638" s="116"/>
      <c r="F4638" s="348">
        <v>10</v>
      </c>
      <c r="G4638" s="348">
        <v>170</v>
      </c>
      <c r="H4638" s="348">
        <v>1700</v>
      </c>
      <c r="I4638" s="355">
        <v>6.5829343236131791E-3</v>
      </c>
      <c r="J4638" s="355">
        <v>3.8723143080077525E-5</v>
      </c>
      <c r="K4638" s="355">
        <v>0</v>
      </c>
      <c r="M4638" s="364"/>
      <c r="N4638" s="364"/>
    </row>
    <row r="4639" spans="2:14" s="358" customFormat="1" x14ac:dyDescent="0.2">
      <c r="B4639" s="305">
        <v>41466.40625</v>
      </c>
      <c r="C4639" s="117" t="s">
        <v>646</v>
      </c>
      <c r="D4639" s="117" t="s">
        <v>542</v>
      </c>
      <c r="E4639" s="116"/>
      <c r="F4639" s="348">
        <v>128</v>
      </c>
      <c r="G4639" s="348">
        <v>365</v>
      </c>
      <c r="H4639" s="348">
        <v>46720</v>
      </c>
      <c r="I4639" s="355">
        <v>0.16274832879899953</v>
      </c>
      <c r="J4639" s="355">
        <v>4.4588583232602617E-4</v>
      </c>
      <c r="K4639" s="355">
        <v>0</v>
      </c>
      <c r="M4639" s="364"/>
      <c r="N4639" s="364"/>
    </row>
    <row r="4640" spans="2:14" s="358" customFormat="1" x14ac:dyDescent="0.2">
      <c r="B4640" s="305">
        <v>41471.392361111109</v>
      </c>
      <c r="C4640" s="117" t="s">
        <v>541</v>
      </c>
      <c r="D4640" s="117" t="s">
        <v>542</v>
      </c>
      <c r="E4640" s="116"/>
      <c r="F4640" s="348">
        <v>87</v>
      </c>
      <c r="G4640" s="348">
        <v>220</v>
      </c>
      <c r="H4640" s="348">
        <v>19140</v>
      </c>
      <c r="I4640" s="355">
        <v>6.6673865865001097E-2</v>
      </c>
      <c r="J4640" s="355">
        <v>3.0306302665909589E-4</v>
      </c>
      <c r="K4640" s="355">
        <v>0</v>
      </c>
      <c r="M4640" s="364"/>
      <c r="N4640" s="364"/>
    </row>
    <row r="4641" spans="2:14" s="358" customFormat="1" x14ac:dyDescent="0.2">
      <c r="B4641" s="305">
        <v>41458.404861111114</v>
      </c>
      <c r="C4641" s="117" t="s">
        <v>601</v>
      </c>
      <c r="D4641" s="117" t="s">
        <v>551</v>
      </c>
      <c r="E4641" s="116"/>
      <c r="F4641" s="348">
        <v>150</v>
      </c>
      <c r="G4641" s="348">
        <v>235</v>
      </c>
      <c r="H4641" s="348">
        <v>35250</v>
      </c>
      <c r="I4641" s="355">
        <v>0.13649907935727326</v>
      </c>
      <c r="J4641" s="355">
        <v>5.8084714620116283E-4</v>
      </c>
      <c r="K4641" s="355">
        <v>0</v>
      </c>
      <c r="M4641" s="364"/>
      <c r="N4641" s="364"/>
    </row>
    <row r="4642" spans="2:14" s="358" customFormat="1" x14ac:dyDescent="0.2">
      <c r="B4642" s="305">
        <v>41458.377083333333</v>
      </c>
      <c r="C4642" s="117" t="s">
        <v>626</v>
      </c>
      <c r="D4642" s="117" t="s">
        <v>554</v>
      </c>
      <c r="E4642" s="116"/>
      <c r="F4642" s="348">
        <v>449</v>
      </c>
      <c r="G4642" s="348">
        <v>346</v>
      </c>
      <c r="H4642" s="348">
        <v>155354</v>
      </c>
      <c r="I4642" s="355">
        <v>1.3518859345698833</v>
      </c>
      <c r="J4642" s="355">
        <v>3.9071847819938822E-3</v>
      </c>
      <c r="K4642" s="355">
        <v>0</v>
      </c>
      <c r="M4642" s="364"/>
      <c r="N4642" s="364"/>
    </row>
    <row r="4643" spans="2:14" s="358" customFormat="1" x14ac:dyDescent="0.2">
      <c r="B4643" s="305">
        <v>41458.336805555555</v>
      </c>
      <c r="C4643" s="117" t="s">
        <v>607</v>
      </c>
      <c r="D4643" s="117" t="s">
        <v>551</v>
      </c>
      <c r="E4643" s="116"/>
      <c r="F4643" s="348">
        <v>560</v>
      </c>
      <c r="G4643" s="348">
        <v>75.242857142857147</v>
      </c>
      <c r="H4643" s="348">
        <v>42136</v>
      </c>
      <c r="I4643" s="355">
        <v>0.16316383568221465</v>
      </c>
      <c r="J4643" s="355">
        <v>2.1684960124843415E-3</v>
      </c>
      <c r="K4643" s="355">
        <v>0</v>
      </c>
      <c r="M4643" s="364"/>
      <c r="N4643" s="364"/>
    </row>
    <row r="4644" spans="2:14" s="358" customFormat="1" x14ac:dyDescent="0.2">
      <c r="B4644" s="305">
        <v>41474.376388888886</v>
      </c>
      <c r="C4644" s="117" t="s">
        <v>696</v>
      </c>
      <c r="D4644" s="117" t="s">
        <v>551</v>
      </c>
      <c r="E4644" s="116"/>
      <c r="F4644" s="348">
        <v>15</v>
      </c>
      <c r="G4644" s="348">
        <v>231</v>
      </c>
      <c r="H4644" s="348">
        <v>3465</v>
      </c>
      <c r="I4644" s="355">
        <v>1.3417569077246862E-2</v>
      </c>
      <c r="J4644" s="355">
        <v>5.8084714620116285E-5</v>
      </c>
      <c r="K4644" s="355">
        <v>0</v>
      </c>
      <c r="M4644" s="364"/>
      <c r="N4644" s="364"/>
    </row>
    <row r="4645" spans="2:14" s="358" customFormat="1" x14ac:dyDescent="0.2">
      <c r="B4645" s="305">
        <v>41473.4375</v>
      </c>
      <c r="C4645" s="117" t="s">
        <v>849</v>
      </c>
      <c r="D4645" s="117" t="s">
        <v>551</v>
      </c>
      <c r="E4645" s="116"/>
      <c r="F4645" s="348">
        <v>41</v>
      </c>
      <c r="G4645" s="348">
        <v>100</v>
      </c>
      <c r="H4645" s="348">
        <v>4100</v>
      </c>
      <c r="I4645" s="355">
        <v>1.5876488662831784E-2</v>
      </c>
      <c r="J4645" s="355">
        <v>1.5876488662831784E-4</v>
      </c>
      <c r="K4645" s="355">
        <v>0</v>
      </c>
      <c r="M4645" s="364"/>
      <c r="N4645" s="364"/>
    </row>
    <row r="4646" spans="2:14" s="358" customFormat="1" x14ac:dyDescent="0.2">
      <c r="B4646" s="305">
        <v>41474.381944444445</v>
      </c>
      <c r="C4646" s="117" t="s">
        <v>598</v>
      </c>
      <c r="D4646" s="117" t="s">
        <v>551</v>
      </c>
      <c r="E4646" s="116"/>
      <c r="F4646" s="348">
        <v>2</v>
      </c>
      <c r="G4646" s="348">
        <v>150</v>
      </c>
      <c r="H4646" s="348">
        <v>300</v>
      </c>
      <c r="I4646" s="355">
        <v>1.1616942924023257E-3</v>
      </c>
      <c r="J4646" s="355">
        <v>7.7446286160155041E-6</v>
      </c>
      <c r="K4646" s="355">
        <v>0</v>
      </c>
      <c r="M4646" s="364"/>
      <c r="N4646" s="364"/>
    </row>
    <row r="4647" spans="2:14" s="358" customFormat="1" x14ac:dyDescent="0.2">
      <c r="B4647" s="305">
        <v>41473.443055555559</v>
      </c>
      <c r="C4647" s="117" t="s">
        <v>598</v>
      </c>
      <c r="D4647" s="117" t="s">
        <v>551</v>
      </c>
      <c r="E4647" s="116"/>
      <c r="F4647" s="348">
        <v>1</v>
      </c>
      <c r="G4647" s="348">
        <v>50</v>
      </c>
      <c r="H4647" s="348">
        <v>50</v>
      </c>
      <c r="I4647" s="355">
        <v>1.9361571540038762E-4</v>
      </c>
      <c r="J4647" s="355">
        <v>3.872314308007752E-6</v>
      </c>
      <c r="K4647" s="355">
        <v>0</v>
      </c>
      <c r="M4647" s="364"/>
      <c r="N4647" s="364"/>
    </row>
    <row r="4648" spans="2:14" s="358" customFormat="1" x14ac:dyDescent="0.2">
      <c r="B4648" s="305">
        <v>41473.541666666664</v>
      </c>
      <c r="C4648" s="117" t="s">
        <v>598</v>
      </c>
      <c r="D4648" s="117" t="s">
        <v>551</v>
      </c>
      <c r="E4648" s="116"/>
      <c r="F4648" s="348">
        <v>1</v>
      </c>
      <c r="G4648" s="348">
        <v>70</v>
      </c>
      <c r="H4648" s="348">
        <v>70</v>
      </c>
      <c r="I4648" s="355">
        <v>2.7106200156054268E-4</v>
      </c>
      <c r="J4648" s="355">
        <v>3.872314308007752E-6</v>
      </c>
      <c r="K4648" s="355">
        <v>0</v>
      </c>
      <c r="M4648" s="364"/>
      <c r="N4648" s="364"/>
    </row>
    <row r="4649" spans="2:14" s="358" customFormat="1" x14ac:dyDescent="0.2">
      <c r="B4649" s="305">
        <v>41474.40625</v>
      </c>
      <c r="C4649" s="117" t="s">
        <v>598</v>
      </c>
      <c r="D4649" s="117" t="s">
        <v>551</v>
      </c>
      <c r="E4649" s="116"/>
      <c r="F4649" s="348">
        <v>2</v>
      </c>
      <c r="G4649" s="348">
        <v>90</v>
      </c>
      <c r="H4649" s="348">
        <v>180</v>
      </c>
      <c r="I4649" s="355">
        <v>6.9701657544139544E-4</v>
      </c>
      <c r="J4649" s="355">
        <v>7.7446286160155041E-6</v>
      </c>
      <c r="K4649" s="355">
        <v>0</v>
      </c>
      <c r="M4649" s="364"/>
      <c r="N4649" s="364"/>
    </row>
    <row r="4650" spans="2:14" s="358" customFormat="1" x14ac:dyDescent="0.2">
      <c r="B4650" s="305">
        <v>41474.392361111109</v>
      </c>
      <c r="C4650" s="117" t="s">
        <v>667</v>
      </c>
      <c r="D4650" s="117" t="s">
        <v>554</v>
      </c>
      <c r="E4650" s="116"/>
      <c r="F4650" s="348">
        <v>177</v>
      </c>
      <c r="G4650" s="348">
        <v>305</v>
      </c>
      <c r="H4650" s="348">
        <v>53985</v>
      </c>
      <c r="I4650" s="355">
        <v>0.46977588074819543</v>
      </c>
      <c r="J4650" s="355">
        <v>1.5402487893383457E-3</v>
      </c>
      <c r="K4650" s="355">
        <v>0</v>
      </c>
      <c r="M4650" s="364"/>
      <c r="N4650" s="364"/>
    </row>
    <row r="4651" spans="2:14" s="358" customFormat="1" x14ac:dyDescent="0.2">
      <c r="B4651" s="305">
        <v>41474.576388888891</v>
      </c>
      <c r="C4651" s="117" t="s">
        <v>638</v>
      </c>
      <c r="D4651" s="117" t="s">
        <v>554</v>
      </c>
      <c r="E4651" s="116"/>
      <c r="F4651" s="348">
        <v>101</v>
      </c>
      <c r="G4651" s="348">
        <v>108</v>
      </c>
      <c r="H4651" s="348">
        <v>10908</v>
      </c>
      <c r="I4651" s="355">
        <v>9.4921094881936008E-2</v>
      </c>
      <c r="J4651" s="355">
        <v>8.7889902668459273E-4</v>
      </c>
      <c r="K4651" s="355">
        <v>0</v>
      </c>
      <c r="M4651" s="364"/>
      <c r="N4651" s="364"/>
    </row>
    <row r="4652" spans="2:14" s="358" customFormat="1" x14ac:dyDescent="0.2">
      <c r="B4652" s="305">
        <v>41474.380555555559</v>
      </c>
      <c r="C4652" s="117" t="s">
        <v>827</v>
      </c>
      <c r="D4652" s="117" t="s">
        <v>554</v>
      </c>
      <c r="E4652" s="116"/>
      <c r="F4652" s="348">
        <v>162</v>
      </c>
      <c r="G4652" s="348">
        <v>177</v>
      </c>
      <c r="H4652" s="348">
        <v>28674</v>
      </c>
      <c r="I4652" s="355">
        <v>0.24952030387281199</v>
      </c>
      <c r="J4652" s="355">
        <v>1.4097192309198419E-3</v>
      </c>
      <c r="K4652" s="355">
        <v>0</v>
      </c>
      <c r="M4652" s="364"/>
      <c r="N4652" s="364"/>
    </row>
    <row r="4653" spans="2:14" s="358" customFormat="1" x14ac:dyDescent="0.2">
      <c r="B4653" s="305">
        <v>41474.413194444445</v>
      </c>
      <c r="C4653" s="117" t="s">
        <v>771</v>
      </c>
      <c r="D4653" s="117" t="s">
        <v>554</v>
      </c>
      <c r="E4653" s="116"/>
      <c r="F4653" s="348">
        <v>44</v>
      </c>
      <c r="G4653" s="348">
        <v>115</v>
      </c>
      <c r="H4653" s="348">
        <v>5060</v>
      </c>
      <c r="I4653" s="355">
        <v>4.4031971039841973E-2</v>
      </c>
      <c r="J4653" s="355">
        <v>3.8288670469427801E-4</v>
      </c>
      <c r="K4653" s="355">
        <v>0</v>
      </c>
      <c r="M4653" s="364"/>
      <c r="N4653" s="364"/>
    </row>
    <row r="4654" spans="2:14" s="358" customFormat="1" x14ac:dyDescent="0.2">
      <c r="B4654" s="305">
        <v>41475.354166666664</v>
      </c>
      <c r="C4654" s="117" t="s">
        <v>783</v>
      </c>
      <c r="D4654" s="117" t="s">
        <v>554</v>
      </c>
      <c r="E4654" s="116"/>
      <c r="F4654" s="348">
        <v>72</v>
      </c>
      <c r="G4654" s="348">
        <v>480</v>
      </c>
      <c r="H4654" s="348">
        <v>34560</v>
      </c>
      <c r="I4654" s="355">
        <v>0.30074010259623291</v>
      </c>
      <c r="J4654" s="355">
        <v>6.2654188040881854E-4</v>
      </c>
      <c r="K4654" s="355">
        <v>0</v>
      </c>
      <c r="M4654" s="364"/>
      <c r="N4654" s="364"/>
    </row>
    <row r="4655" spans="2:14" s="358" customFormat="1" x14ac:dyDescent="0.2">
      <c r="B4655" s="305">
        <v>41466.583333333336</v>
      </c>
      <c r="C4655" s="117" t="s">
        <v>563</v>
      </c>
      <c r="D4655" s="117" t="s">
        <v>551</v>
      </c>
      <c r="E4655" s="116"/>
      <c r="F4655" s="348">
        <v>2</v>
      </c>
      <c r="G4655" s="348">
        <v>35</v>
      </c>
      <c r="H4655" s="348">
        <v>70</v>
      </c>
      <c r="I4655" s="355">
        <v>2.7106200156054268E-4</v>
      </c>
      <c r="J4655" s="355">
        <v>7.7446286160155041E-6</v>
      </c>
      <c r="K4655" s="355">
        <v>0</v>
      </c>
      <c r="M4655" s="364"/>
      <c r="N4655" s="364"/>
    </row>
    <row r="4656" spans="2:14" s="358" customFormat="1" x14ac:dyDescent="0.2">
      <c r="B4656" s="305">
        <v>41467.388888888891</v>
      </c>
      <c r="C4656" s="117" t="s">
        <v>563</v>
      </c>
      <c r="D4656" s="117" t="s">
        <v>551</v>
      </c>
      <c r="E4656" s="116"/>
      <c r="F4656" s="348">
        <v>51</v>
      </c>
      <c r="G4656" s="348">
        <v>36</v>
      </c>
      <c r="H4656" s="348">
        <v>1836</v>
      </c>
      <c r="I4656" s="355">
        <v>7.1095690695022334E-3</v>
      </c>
      <c r="J4656" s="355">
        <v>1.9748802970839536E-4</v>
      </c>
      <c r="K4656" s="355">
        <v>0</v>
      </c>
      <c r="M4656" s="364"/>
      <c r="N4656" s="364"/>
    </row>
    <row r="4657" spans="2:14" s="358" customFormat="1" x14ac:dyDescent="0.2">
      <c r="B4657" s="305">
        <v>41473.399305555555</v>
      </c>
      <c r="C4657" s="117" t="s">
        <v>707</v>
      </c>
      <c r="D4657" s="117" t="s">
        <v>554</v>
      </c>
      <c r="E4657" s="116"/>
      <c r="F4657" s="348">
        <v>53</v>
      </c>
      <c r="G4657" s="348">
        <v>29</v>
      </c>
      <c r="H4657" s="348">
        <v>1537</v>
      </c>
      <c r="I4657" s="355">
        <v>1.337492875261603E-2</v>
      </c>
      <c r="J4657" s="355">
        <v>4.6120443974538035E-4</v>
      </c>
      <c r="K4657" s="355">
        <v>0</v>
      </c>
      <c r="M4657" s="364"/>
      <c r="N4657" s="364"/>
    </row>
    <row r="4658" spans="2:14" s="358" customFormat="1" x14ac:dyDescent="0.2">
      <c r="B4658" s="305">
        <v>41470.413194444445</v>
      </c>
      <c r="C4658" s="117" t="s">
        <v>782</v>
      </c>
      <c r="D4658" s="117" t="s">
        <v>554</v>
      </c>
      <c r="E4658" s="116"/>
      <c r="F4658" s="348">
        <v>64</v>
      </c>
      <c r="G4658" s="348">
        <v>250</v>
      </c>
      <c r="H4658" s="348">
        <v>16000</v>
      </c>
      <c r="I4658" s="355">
        <v>0.13923152897973745</v>
      </c>
      <c r="J4658" s="355">
        <v>5.569261159189498E-4</v>
      </c>
      <c r="K4658" s="355">
        <v>0</v>
      </c>
      <c r="M4658" s="364"/>
      <c r="N4658" s="364"/>
    </row>
    <row r="4659" spans="2:14" s="358" customFormat="1" x14ac:dyDescent="0.2">
      <c r="B4659" s="305">
        <v>41467.39949074074</v>
      </c>
      <c r="C4659" s="117" t="s">
        <v>595</v>
      </c>
      <c r="D4659" s="117" t="s">
        <v>554</v>
      </c>
      <c r="E4659" s="116"/>
      <c r="F4659" s="348">
        <v>224</v>
      </c>
      <c r="G4659" s="348">
        <v>257</v>
      </c>
      <c r="H4659" s="348">
        <v>57568</v>
      </c>
      <c r="I4659" s="355">
        <v>0.5009550412690954</v>
      </c>
      <c r="J4659" s="355">
        <v>1.9492414057163245E-3</v>
      </c>
      <c r="K4659" s="355">
        <v>0</v>
      </c>
      <c r="M4659" s="364"/>
      <c r="N4659" s="364"/>
    </row>
    <row r="4660" spans="2:14" s="358" customFormat="1" x14ac:dyDescent="0.2">
      <c r="B4660" s="305">
        <v>41473.475694444445</v>
      </c>
      <c r="C4660" s="117" t="s">
        <v>726</v>
      </c>
      <c r="D4660" s="117" t="s">
        <v>554</v>
      </c>
      <c r="E4660" s="116"/>
      <c r="F4660" s="348">
        <v>3</v>
      </c>
      <c r="G4660" s="348">
        <v>35</v>
      </c>
      <c r="H4660" s="348">
        <v>105</v>
      </c>
      <c r="I4660" s="355">
        <v>9.1370690892952704E-4</v>
      </c>
      <c r="J4660" s="355">
        <v>2.6105911683700774E-5</v>
      </c>
      <c r="K4660" s="355">
        <v>0</v>
      </c>
      <c r="M4660" s="364"/>
      <c r="N4660" s="364"/>
    </row>
    <row r="4661" spans="2:14" s="358" customFormat="1" x14ac:dyDescent="0.2">
      <c r="B4661" s="305">
        <v>41473.517361111109</v>
      </c>
      <c r="C4661" s="117" t="s">
        <v>707</v>
      </c>
      <c r="D4661" s="117" t="s">
        <v>554</v>
      </c>
      <c r="E4661" s="116"/>
      <c r="F4661" s="348">
        <v>8</v>
      </c>
      <c r="G4661" s="348">
        <v>15</v>
      </c>
      <c r="H4661" s="348">
        <v>120</v>
      </c>
      <c r="I4661" s="355">
        <v>1.044236467348031E-3</v>
      </c>
      <c r="J4661" s="355">
        <v>6.9615764489868725E-5</v>
      </c>
      <c r="K4661" s="355">
        <v>0</v>
      </c>
      <c r="M4661" s="364"/>
      <c r="N4661" s="364"/>
    </row>
    <row r="4662" spans="2:14" s="358" customFormat="1" x14ac:dyDescent="0.2">
      <c r="B4662" s="305">
        <v>41467.388194444444</v>
      </c>
      <c r="C4662" s="117" t="s">
        <v>601</v>
      </c>
      <c r="D4662" s="117" t="s">
        <v>551</v>
      </c>
      <c r="E4662" s="116"/>
      <c r="F4662" s="348">
        <v>1</v>
      </c>
      <c r="G4662" s="348">
        <v>103</v>
      </c>
      <c r="H4662" s="348">
        <v>103</v>
      </c>
      <c r="I4662" s="355">
        <v>3.9884837372479849E-4</v>
      </c>
      <c r="J4662" s="355">
        <v>3.872314308007752E-6</v>
      </c>
      <c r="K4662" s="355">
        <v>0</v>
      </c>
      <c r="M4662" s="364"/>
      <c r="N4662" s="364"/>
    </row>
    <row r="4663" spans="2:14" s="358" customFormat="1" x14ac:dyDescent="0.2">
      <c r="B4663" s="305">
        <v>41471.416666666664</v>
      </c>
      <c r="C4663" s="117" t="s">
        <v>610</v>
      </c>
      <c r="D4663" s="117" t="s">
        <v>542</v>
      </c>
      <c r="E4663" s="116"/>
      <c r="F4663" s="348">
        <v>509</v>
      </c>
      <c r="G4663" s="348">
        <v>316</v>
      </c>
      <c r="H4663" s="348">
        <v>160844</v>
      </c>
      <c r="I4663" s="355">
        <v>0.56029735011443238</v>
      </c>
      <c r="J4663" s="355">
        <v>1.7730928801089633E-3</v>
      </c>
      <c r="K4663" s="355">
        <v>0</v>
      </c>
      <c r="M4663" s="364"/>
      <c r="N4663" s="364"/>
    </row>
    <row r="4664" spans="2:14" s="358" customFormat="1" x14ac:dyDescent="0.2">
      <c r="B4664" s="305">
        <v>41472.375</v>
      </c>
      <c r="C4664" s="117" t="s">
        <v>556</v>
      </c>
      <c r="D4664" s="117" t="s">
        <v>551</v>
      </c>
      <c r="E4664" s="116"/>
      <c r="F4664" s="348">
        <v>37</v>
      </c>
      <c r="G4664" s="348">
        <v>350</v>
      </c>
      <c r="H4664" s="348">
        <v>12950</v>
      </c>
      <c r="I4664" s="355">
        <v>5.0146470288700395E-2</v>
      </c>
      <c r="J4664" s="355">
        <v>1.4327562939628682E-4</v>
      </c>
      <c r="K4664" s="355">
        <v>0</v>
      </c>
      <c r="M4664" s="364"/>
      <c r="N4664" s="364"/>
    </row>
    <row r="4665" spans="2:14" s="358" customFormat="1" x14ac:dyDescent="0.2">
      <c r="B4665" s="305">
        <v>41470.326388888891</v>
      </c>
      <c r="C4665" s="117" t="s">
        <v>667</v>
      </c>
      <c r="D4665" s="117" t="s">
        <v>554</v>
      </c>
      <c r="E4665" s="116"/>
      <c r="F4665" s="348">
        <v>23</v>
      </c>
      <c r="G4665" s="348">
        <v>375</v>
      </c>
      <c r="H4665" s="348">
        <v>8625</v>
      </c>
      <c r="I4665" s="355">
        <v>7.505449609063973E-2</v>
      </c>
      <c r="J4665" s="355">
        <v>2.0014532290837261E-4</v>
      </c>
      <c r="K4665" s="355">
        <v>0</v>
      </c>
      <c r="M4665" s="364"/>
      <c r="N4665" s="364"/>
    </row>
    <row r="4666" spans="2:14" s="358" customFormat="1" x14ac:dyDescent="0.2">
      <c r="B4666" s="305">
        <v>41468.354166666664</v>
      </c>
      <c r="C4666" s="117" t="s">
        <v>657</v>
      </c>
      <c r="D4666" s="117" t="s">
        <v>551</v>
      </c>
      <c r="E4666" s="116"/>
      <c r="F4666" s="348">
        <v>2</v>
      </c>
      <c r="G4666" s="348">
        <v>206</v>
      </c>
      <c r="H4666" s="348">
        <v>412</v>
      </c>
      <c r="I4666" s="355">
        <v>1.595393494899194E-3</v>
      </c>
      <c r="J4666" s="355">
        <v>7.7446286160155041E-6</v>
      </c>
      <c r="K4666" s="355">
        <v>0</v>
      </c>
      <c r="M4666" s="364"/>
      <c r="N4666" s="364"/>
    </row>
    <row r="4667" spans="2:14" s="358" customFormat="1" x14ac:dyDescent="0.2">
      <c r="B4667" s="305">
        <v>41471.381944444445</v>
      </c>
      <c r="C4667" s="117" t="s">
        <v>541</v>
      </c>
      <c r="D4667" s="117" t="s">
        <v>542</v>
      </c>
      <c r="E4667" s="116"/>
      <c r="F4667" s="348">
        <v>143</v>
      </c>
      <c r="G4667" s="348">
        <v>305</v>
      </c>
      <c r="H4667" s="348">
        <v>43615</v>
      </c>
      <c r="I4667" s="355">
        <v>0.15193211388202837</v>
      </c>
      <c r="J4667" s="355">
        <v>4.9813807830173236E-4</v>
      </c>
      <c r="K4667" s="355">
        <v>0</v>
      </c>
      <c r="M4667" s="364"/>
      <c r="N4667" s="364"/>
    </row>
    <row r="4668" spans="2:14" s="358" customFormat="1" x14ac:dyDescent="0.2">
      <c r="B4668" s="305">
        <v>41471.354166666664</v>
      </c>
      <c r="C4668" s="117" t="s">
        <v>544</v>
      </c>
      <c r="D4668" s="117" t="s">
        <v>542</v>
      </c>
      <c r="E4668" s="116"/>
      <c r="F4668" s="348">
        <v>136</v>
      </c>
      <c r="G4668" s="348">
        <v>255</v>
      </c>
      <c r="H4668" s="348">
        <v>34680</v>
      </c>
      <c r="I4668" s="355">
        <v>0.1208071926958327</v>
      </c>
      <c r="J4668" s="355">
        <v>4.7375369684640278E-4</v>
      </c>
      <c r="K4668" s="355">
        <v>0</v>
      </c>
      <c r="M4668" s="364"/>
      <c r="N4668" s="364"/>
    </row>
    <row r="4669" spans="2:14" s="358" customFormat="1" x14ac:dyDescent="0.2">
      <c r="B4669" s="305">
        <v>41472.368055555555</v>
      </c>
      <c r="C4669" s="117" t="s">
        <v>556</v>
      </c>
      <c r="D4669" s="117" t="s">
        <v>551</v>
      </c>
      <c r="E4669" s="116"/>
      <c r="F4669" s="348">
        <v>4</v>
      </c>
      <c r="G4669" s="348">
        <v>85</v>
      </c>
      <c r="H4669" s="348">
        <v>340</v>
      </c>
      <c r="I4669" s="355">
        <v>1.3165868647226357E-3</v>
      </c>
      <c r="J4669" s="355">
        <v>1.5489257232031008E-5</v>
      </c>
      <c r="K4669" s="355">
        <v>0</v>
      </c>
      <c r="M4669" s="364"/>
      <c r="N4669" s="364"/>
    </row>
    <row r="4670" spans="2:14" s="358" customFormat="1" x14ac:dyDescent="0.2">
      <c r="B4670" s="305">
        <v>41472.520833333336</v>
      </c>
      <c r="C4670" s="117" t="s">
        <v>556</v>
      </c>
      <c r="D4670" s="117" t="s">
        <v>551</v>
      </c>
      <c r="E4670" s="116"/>
      <c r="F4670" s="348">
        <v>16</v>
      </c>
      <c r="G4670" s="348">
        <v>160</v>
      </c>
      <c r="H4670" s="348">
        <v>2560</v>
      </c>
      <c r="I4670" s="355">
        <v>9.9131246284998465E-3</v>
      </c>
      <c r="J4670" s="355">
        <v>6.1957028928124033E-5</v>
      </c>
      <c r="K4670" s="355">
        <v>0</v>
      </c>
      <c r="M4670" s="364"/>
      <c r="N4670" s="364"/>
    </row>
    <row r="4671" spans="2:14" s="358" customFormat="1" x14ac:dyDescent="0.2">
      <c r="B4671" s="305">
        <v>41476.38958333333</v>
      </c>
      <c r="C4671" s="117" t="s">
        <v>820</v>
      </c>
      <c r="D4671" s="117" t="s">
        <v>554</v>
      </c>
      <c r="E4671" s="116"/>
      <c r="F4671" s="348">
        <v>597</v>
      </c>
      <c r="G4671" s="348">
        <v>268</v>
      </c>
      <c r="H4671" s="348">
        <v>159996</v>
      </c>
      <c r="I4671" s="355">
        <v>1.3922804819151298</v>
      </c>
      <c r="J4671" s="355">
        <v>5.1950764250564543E-3</v>
      </c>
      <c r="K4671" s="355">
        <v>0</v>
      </c>
      <c r="M4671" s="364"/>
      <c r="N4671" s="364"/>
    </row>
    <row r="4672" spans="2:14" s="358" customFormat="1" x14ac:dyDescent="0.2">
      <c r="B4672" s="305">
        <v>41475.378472222219</v>
      </c>
      <c r="C4672" s="117" t="s">
        <v>666</v>
      </c>
      <c r="D4672" s="117" t="s">
        <v>554</v>
      </c>
      <c r="E4672" s="116"/>
      <c r="F4672" s="348">
        <v>46</v>
      </c>
      <c r="G4672" s="348">
        <v>381</v>
      </c>
      <c r="H4672" s="348">
        <v>17526</v>
      </c>
      <c r="I4672" s="355">
        <v>0.15251073605617993</v>
      </c>
      <c r="J4672" s="355">
        <v>4.0029064581674522E-4</v>
      </c>
      <c r="K4672" s="355">
        <v>0</v>
      </c>
      <c r="M4672" s="364"/>
      <c r="N4672" s="364"/>
    </row>
    <row r="4673" spans="2:14" s="358" customFormat="1" x14ac:dyDescent="0.2">
      <c r="B4673" s="305">
        <v>41467.384027777778</v>
      </c>
      <c r="C4673" s="117" t="s">
        <v>612</v>
      </c>
      <c r="D4673" s="117" t="s">
        <v>551</v>
      </c>
      <c r="E4673" s="116"/>
      <c r="F4673" s="348">
        <v>1</v>
      </c>
      <c r="G4673" s="348">
        <v>212</v>
      </c>
      <c r="H4673" s="348">
        <v>212</v>
      </c>
      <c r="I4673" s="355">
        <v>8.2093063329764348E-4</v>
      </c>
      <c r="J4673" s="355">
        <v>3.872314308007752E-6</v>
      </c>
      <c r="K4673" s="355">
        <v>0</v>
      </c>
      <c r="M4673" s="364"/>
      <c r="N4673" s="364"/>
    </row>
    <row r="4674" spans="2:14" s="358" customFormat="1" x14ac:dyDescent="0.2">
      <c r="B4674" s="305">
        <v>41472.409722222219</v>
      </c>
      <c r="C4674" s="117" t="s">
        <v>850</v>
      </c>
      <c r="D4674" s="117" t="s">
        <v>542</v>
      </c>
      <c r="E4674" s="116"/>
      <c r="F4674" s="348">
        <v>26</v>
      </c>
      <c r="G4674" s="348">
        <v>200</v>
      </c>
      <c r="H4674" s="348">
        <v>5200</v>
      </c>
      <c r="I4674" s="355">
        <v>1.8114111938244814E-2</v>
      </c>
      <c r="J4674" s="355">
        <v>9.0570559691224067E-5</v>
      </c>
      <c r="K4674" s="355">
        <v>0</v>
      </c>
      <c r="M4674" s="364"/>
      <c r="N4674" s="364"/>
    </row>
    <row r="4675" spans="2:14" s="358" customFormat="1" x14ac:dyDescent="0.2">
      <c r="B4675" s="305">
        <v>41473.369444444441</v>
      </c>
      <c r="C4675" s="117" t="s">
        <v>625</v>
      </c>
      <c r="D4675" s="117" t="s">
        <v>551</v>
      </c>
      <c r="E4675" s="116"/>
      <c r="F4675" s="348">
        <v>2481</v>
      </c>
      <c r="G4675" s="348">
        <v>445</v>
      </c>
      <c r="H4675" s="348">
        <v>1104045</v>
      </c>
      <c r="I4675" s="355">
        <v>4.2752092501844192</v>
      </c>
      <c r="J4675" s="355">
        <v>9.6072117981672329E-3</v>
      </c>
      <c r="K4675" s="355">
        <v>0</v>
      </c>
      <c r="M4675" s="364"/>
      <c r="N4675" s="364"/>
    </row>
    <row r="4676" spans="2:14" s="358" customFormat="1" x14ac:dyDescent="0.2">
      <c r="B4676" s="305">
        <v>41474.364583333336</v>
      </c>
      <c r="C4676" s="117" t="s">
        <v>680</v>
      </c>
      <c r="D4676" s="117" t="s">
        <v>554</v>
      </c>
      <c r="E4676" s="116"/>
      <c r="F4676" s="348">
        <v>58</v>
      </c>
      <c r="G4676" s="348">
        <v>225</v>
      </c>
      <c r="H4676" s="348">
        <v>13050</v>
      </c>
      <c r="I4676" s="355">
        <v>0.11356071582409837</v>
      </c>
      <c r="J4676" s="355">
        <v>5.0471429255154827E-4</v>
      </c>
      <c r="K4676" s="355">
        <v>0</v>
      </c>
      <c r="M4676" s="364"/>
      <c r="N4676" s="364"/>
    </row>
    <row r="4677" spans="2:14" s="358" customFormat="1" x14ac:dyDescent="0.2">
      <c r="B4677" s="305">
        <v>41472.355555555558</v>
      </c>
      <c r="C4677" s="117" t="s">
        <v>717</v>
      </c>
      <c r="D4677" s="117" t="s">
        <v>542</v>
      </c>
      <c r="E4677" s="116"/>
      <c r="F4677" s="348">
        <v>98</v>
      </c>
      <c r="G4677" s="348">
        <v>493</v>
      </c>
      <c r="H4677" s="348">
        <v>48314</v>
      </c>
      <c r="I4677" s="355">
        <v>0.16830100080468458</v>
      </c>
      <c r="J4677" s="355">
        <v>3.4138134037461378E-4</v>
      </c>
      <c r="K4677" s="355">
        <v>0</v>
      </c>
      <c r="M4677" s="364"/>
      <c r="N4677" s="364"/>
    </row>
    <row r="4678" spans="2:14" s="358" customFormat="1" x14ac:dyDescent="0.2">
      <c r="B4678" s="305">
        <v>41472.443055555559</v>
      </c>
      <c r="C4678" s="117" t="s">
        <v>590</v>
      </c>
      <c r="D4678" s="117" t="s">
        <v>551</v>
      </c>
      <c r="E4678" s="116"/>
      <c r="F4678" s="348">
        <v>37</v>
      </c>
      <c r="G4678" s="348">
        <v>202</v>
      </c>
      <c r="H4678" s="348">
        <v>7474</v>
      </c>
      <c r="I4678" s="355">
        <v>2.8941677138049942E-2</v>
      </c>
      <c r="J4678" s="355">
        <v>1.4327562939628682E-4</v>
      </c>
      <c r="K4678" s="355">
        <v>0</v>
      </c>
      <c r="M4678" s="364"/>
      <c r="N4678" s="364"/>
    </row>
    <row r="4679" spans="2:14" s="358" customFormat="1" x14ac:dyDescent="0.2">
      <c r="B4679" s="305">
        <v>41473.375</v>
      </c>
      <c r="C4679" s="117" t="s">
        <v>563</v>
      </c>
      <c r="D4679" s="117" t="s">
        <v>551</v>
      </c>
      <c r="E4679" s="116"/>
      <c r="F4679" s="348">
        <v>19</v>
      </c>
      <c r="G4679" s="348">
        <v>145</v>
      </c>
      <c r="H4679" s="348">
        <v>2755</v>
      </c>
      <c r="I4679" s="355">
        <v>1.0668225918561357E-2</v>
      </c>
      <c r="J4679" s="355">
        <v>7.3573971852147296E-5</v>
      </c>
      <c r="K4679" s="355">
        <v>0</v>
      </c>
      <c r="M4679" s="364"/>
      <c r="N4679" s="364"/>
    </row>
    <row r="4680" spans="2:14" s="358" customFormat="1" x14ac:dyDescent="0.2">
      <c r="B4680" s="305">
        <v>41470.395833333336</v>
      </c>
      <c r="C4680" s="117" t="s">
        <v>587</v>
      </c>
      <c r="D4680" s="117" t="s">
        <v>554</v>
      </c>
      <c r="E4680" s="116"/>
      <c r="F4680" s="348">
        <v>1</v>
      </c>
      <c r="G4680" s="348">
        <v>70</v>
      </c>
      <c r="H4680" s="348">
        <v>70</v>
      </c>
      <c r="I4680" s="355">
        <v>6.0913793928635144E-4</v>
      </c>
      <c r="J4680" s="355">
        <v>8.7019705612335906E-6</v>
      </c>
      <c r="K4680" s="355">
        <v>0</v>
      </c>
      <c r="M4680" s="364"/>
      <c r="N4680" s="364"/>
    </row>
    <row r="4681" spans="2:14" s="358" customFormat="1" x14ac:dyDescent="0.2">
      <c r="B4681" s="305">
        <v>41473.375</v>
      </c>
      <c r="C4681" s="117" t="s">
        <v>568</v>
      </c>
      <c r="D4681" s="117" t="s">
        <v>554</v>
      </c>
      <c r="E4681" s="116"/>
      <c r="F4681" s="348">
        <v>113</v>
      </c>
      <c r="G4681" s="348">
        <v>150</v>
      </c>
      <c r="H4681" s="348">
        <v>16950</v>
      </c>
      <c r="I4681" s="355">
        <v>0.14749840101290937</v>
      </c>
      <c r="J4681" s="355">
        <v>9.8332267341939578E-4</v>
      </c>
      <c r="K4681" s="355">
        <v>0</v>
      </c>
      <c r="M4681" s="364"/>
      <c r="N4681" s="364"/>
    </row>
    <row r="4682" spans="2:14" s="358" customFormat="1" x14ac:dyDescent="0.2">
      <c r="B4682" s="305">
        <v>41472.375</v>
      </c>
      <c r="C4682" s="117" t="s">
        <v>671</v>
      </c>
      <c r="D4682" s="117" t="s">
        <v>554</v>
      </c>
      <c r="E4682" s="116"/>
      <c r="F4682" s="348">
        <v>322</v>
      </c>
      <c r="G4682" s="348">
        <v>359</v>
      </c>
      <c r="H4682" s="348">
        <v>115598</v>
      </c>
      <c r="I4682" s="355">
        <v>1.0059303929374808</v>
      </c>
      <c r="J4682" s="355">
        <v>2.8020345207172164E-3</v>
      </c>
      <c r="K4682" s="355">
        <v>0</v>
      </c>
      <c r="M4682" s="364"/>
      <c r="N4682" s="364"/>
    </row>
    <row r="4683" spans="2:14" s="358" customFormat="1" x14ac:dyDescent="0.2">
      <c r="B4683" s="305">
        <v>41467.394444444442</v>
      </c>
      <c r="C4683" s="117" t="s">
        <v>617</v>
      </c>
      <c r="D4683" s="117" t="s">
        <v>542</v>
      </c>
      <c r="E4683" s="116"/>
      <c r="F4683" s="348">
        <v>1</v>
      </c>
      <c r="G4683" s="348">
        <v>82</v>
      </c>
      <c r="H4683" s="348">
        <v>82</v>
      </c>
      <c r="I4683" s="355">
        <v>2.8564561133386049E-4</v>
      </c>
      <c r="J4683" s="355">
        <v>3.4834830650470794E-6</v>
      </c>
      <c r="K4683" s="355">
        <v>0</v>
      </c>
      <c r="M4683" s="364"/>
      <c r="N4683" s="364"/>
    </row>
    <row r="4684" spans="2:14" s="358" customFormat="1" x14ac:dyDescent="0.2">
      <c r="B4684" s="305">
        <v>41470.402777777781</v>
      </c>
      <c r="C4684" s="117" t="s">
        <v>790</v>
      </c>
      <c r="D4684" s="117" t="s">
        <v>542</v>
      </c>
      <c r="E4684" s="116"/>
      <c r="F4684" s="348">
        <v>29</v>
      </c>
      <c r="G4684" s="348">
        <v>215</v>
      </c>
      <c r="H4684" s="348">
        <v>6235</v>
      </c>
      <c r="I4684" s="355">
        <v>2.1719516910568538E-2</v>
      </c>
      <c r="J4684" s="355">
        <v>1.010210088863653E-4</v>
      </c>
      <c r="K4684" s="355">
        <v>0</v>
      </c>
      <c r="M4684" s="364"/>
      <c r="N4684" s="364"/>
    </row>
    <row r="4685" spans="2:14" s="358" customFormat="1" x14ac:dyDescent="0.2">
      <c r="B4685" s="305">
        <v>41473.36041666667</v>
      </c>
      <c r="C4685" s="117" t="s">
        <v>556</v>
      </c>
      <c r="D4685" s="117" t="s">
        <v>551</v>
      </c>
      <c r="E4685" s="116"/>
      <c r="F4685" s="348">
        <v>8</v>
      </c>
      <c r="G4685" s="348">
        <v>356</v>
      </c>
      <c r="H4685" s="348">
        <v>2848</v>
      </c>
      <c r="I4685" s="355">
        <v>1.1028351149206079E-2</v>
      </c>
      <c r="J4685" s="355">
        <v>3.0978514464062016E-5</v>
      </c>
      <c r="K4685" s="355">
        <v>0</v>
      </c>
      <c r="M4685" s="364"/>
      <c r="N4685" s="364"/>
    </row>
    <row r="4686" spans="2:14" s="358" customFormat="1" x14ac:dyDescent="0.2">
      <c r="B4686" s="305">
        <v>41474.454861111109</v>
      </c>
      <c r="C4686" s="117" t="s">
        <v>550</v>
      </c>
      <c r="D4686" s="117" t="s">
        <v>551</v>
      </c>
      <c r="E4686" s="116"/>
      <c r="F4686" s="348">
        <v>1</v>
      </c>
      <c r="G4686" s="348">
        <v>155</v>
      </c>
      <c r="H4686" s="348">
        <v>155</v>
      </c>
      <c r="I4686" s="355">
        <v>6.0020871774120162E-4</v>
      </c>
      <c r="J4686" s="355">
        <v>3.872314308007752E-6</v>
      </c>
      <c r="K4686" s="355">
        <v>0</v>
      </c>
      <c r="M4686" s="364"/>
      <c r="N4686" s="364"/>
    </row>
    <row r="4687" spans="2:14" s="358" customFormat="1" x14ac:dyDescent="0.2">
      <c r="B4687" s="305">
        <v>41466.381944444445</v>
      </c>
      <c r="C4687" s="117" t="s">
        <v>724</v>
      </c>
      <c r="D4687" s="117" t="s">
        <v>554</v>
      </c>
      <c r="E4687" s="116"/>
      <c r="F4687" s="348">
        <v>64</v>
      </c>
      <c r="G4687" s="348">
        <v>125</v>
      </c>
      <c r="H4687" s="348">
        <v>8000</v>
      </c>
      <c r="I4687" s="355">
        <v>6.9615764489868726E-2</v>
      </c>
      <c r="J4687" s="355">
        <v>5.569261159189498E-4</v>
      </c>
      <c r="K4687" s="355">
        <v>0</v>
      </c>
      <c r="M4687" s="364"/>
      <c r="N4687" s="364"/>
    </row>
    <row r="4688" spans="2:14" s="358" customFormat="1" x14ac:dyDescent="0.2">
      <c r="B4688" s="305">
        <v>41477.378472222219</v>
      </c>
      <c r="C4688" s="117" t="s">
        <v>629</v>
      </c>
      <c r="D4688" s="117" t="s">
        <v>551</v>
      </c>
      <c r="E4688" s="116"/>
      <c r="F4688" s="348">
        <v>61</v>
      </c>
      <c r="G4688" s="348">
        <v>355</v>
      </c>
      <c r="H4688" s="348">
        <v>21655</v>
      </c>
      <c r="I4688" s="355">
        <v>8.3854966339907883E-2</v>
      </c>
      <c r="J4688" s="355">
        <v>2.3621117278847291E-4</v>
      </c>
      <c r="K4688" s="355">
        <v>0</v>
      </c>
      <c r="M4688" s="364"/>
      <c r="N4688" s="364"/>
    </row>
    <row r="4689" spans="2:14" s="358" customFormat="1" x14ac:dyDescent="0.2">
      <c r="B4689" s="305">
        <v>41477.378472222219</v>
      </c>
      <c r="C4689" s="117" t="s">
        <v>697</v>
      </c>
      <c r="D4689" s="117" t="s">
        <v>551</v>
      </c>
      <c r="E4689" s="116"/>
      <c r="F4689" s="348">
        <v>1</v>
      </c>
      <c r="G4689" s="348">
        <v>303</v>
      </c>
      <c r="H4689" s="348">
        <v>303</v>
      </c>
      <c r="I4689" s="355">
        <v>1.1733112353263489E-3</v>
      </c>
      <c r="J4689" s="355">
        <v>3.872314308007752E-6</v>
      </c>
      <c r="K4689" s="355">
        <v>0</v>
      </c>
      <c r="M4689" s="364"/>
      <c r="N4689" s="364"/>
    </row>
    <row r="4690" spans="2:14" s="358" customFormat="1" x14ac:dyDescent="0.2">
      <c r="B4690" s="305">
        <v>41477.423611111109</v>
      </c>
      <c r="C4690" s="117" t="s">
        <v>660</v>
      </c>
      <c r="D4690" s="117" t="s">
        <v>551</v>
      </c>
      <c r="E4690" s="116"/>
      <c r="F4690" s="348">
        <v>46</v>
      </c>
      <c r="G4690" s="348">
        <v>315</v>
      </c>
      <c r="H4690" s="348">
        <v>14490</v>
      </c>
      <c r="I4690" s="355">
        <v>5.6109834323032334E-2</v>
      </c>
      <c r="J4690" s="355">
        <v>1.781264581683566E-4</v>
      </c>
      <c r="K4690" s="355">
        <v>0</v>
      </c>
      <c r="M4690" s="364"/>
      <c r="N4690" s="364"/>
    </row>
    <row r="4691" spans="2:14" s="358" customFormat="1" x14ac:dyDescent="0.2">
      <c r="B4691" s="305">
        <v>41477.395833333336</v>
      </c>
      <c r="C4691" s="117" t="s">
        <v>597</v>
      </c>
      <c r="D4691" s="117" t="s">
        <v>551</v>
      </c>
      <c r="E4691" s="116"/>
      <c r="F4691" s="348">
        <v>34</v>
      </c>
      <c r="G4691" s="348">
        <v>180</v>
      </c>
      <c r="H4691" s="348">
        <v>6120</v>
      </c>
      <c r="I4691" s="355">
        <v>2.3698563565007446E-2</v>
      </c>
      <c r="J4691" s="355">
        <v>1.3165868647226357E-4</v>
      </c>
      <c r="K4691" s="355">
        <v>0</v>
      </c>
      <c r="M4691" s="364"/>
      <c r="N4691" s="364"/>
    </row>
    <row r="4692" spans="2:14" s="358" customFormat="1" x14ac:dyDescent="0.2">
      <c r="B4692" s="305">
        <v>41477.376388888886</v>
      </c>
      <c r="C4692" s="117" t="s">
        <v>786</v>
      </c>
      <c r="D4692" s="117" t="s">
        <v>542</v>
      </c>
      <c r="E4692" s="116"/>
      <c r="F4692" s="348">
        <v>42</v>
      </c>
      <c r="G4692" s="348">
        <v>238</v>
      </c>
      <c r="H4692" s="348">
        <v>9996</v>
      </c>
      <c r="I4692" s="355">
        <v>3.4820896718210606E-2</v>
      </c>
      <c r="J4692" s="355">
        <v>1.4630628873197734E-4</v>
      </c>
      <c r="K4692" s="355">
        <v>0</v>
      </c>
      <c r="M4692" s="364"/>
      <c r="N4692" s="364"/>
    </row>
    <row r="4693" spans="2:14" s="358" customFormat="1" x14ac:dyDescent="0.2">
      <c r="B4693" s="305">
        <v>41477.361111111109</v>
      </c>
      <c r="C4693" s="117" t="s">
        <v>625</v>
      </c>
      <c r="D4693" s="117" t="s">
        <v>551</v>
      </c>
      <c r="E4693" s="116"/>
      <c r="F4693" s="348">
        <v>1</v>
      </c>
      <c r="G4693" s="348">
        <v>100</v>
      </c>
      <c r="H4693" s="348">
        <v>100</v>
      </c>
      <c r="I4693" s="355">
        <v>3.8723143080077524E-4</v>
      </c>
      <c r="J4693" s="355">
        <v>3.872314308007752E-6</v>
      </c>
      <c r="K4693" s="355">
        <v>0</v>
      </c>
      <c r="M4693" s="364"/>
      <c r="N4693" s="364"/>
    </row>
    <row r="4694" spans="2:14" s="358" customFormat="1" x14ac:dyDescent="0.2">
      <c r="B4694" s="305">
        <v>41472.381944444445</v>
      </c>
      <c r="C4694" s="117" t="s">
        <v>595</v>
      </c>
      <c r="D4694" s="117" t="s">
        <v>554</v>
      </c>
      <c r="E4694" s="116"/>
      <c r="F4694" s="348">
        <v>20</v>
      </c>
      <c r="G4694" s="348">
        <v>2</v>
      </c>
      <c r="H4694" s="348">
        <v>40</v>
      </c>
      <c r="I4694" s="355">
        <v>3.4807882244934364E-4</v>
      </c>
      <c r="J4694" s="355">
        <v>1.7403941122467182E-4</v>
      </c>
      <c r="K4694" s="355">
        <v>0</v>
      </c>
      <c r="M4694" s="364"/>
      <c r="N4694" s="364"/>
    </row>
    <row r="4695" spans="2:14" s="358" customFormat="1" x14ac:dyDescent="0.2">
      <c r="B4695" s="305">
        <v>41473.395833333336</v>
      </c>
      <c r="C4695" s="117" t="s">
        <v>832</v>
      </c>
      <c r="D4695" s="117" t="s">
        <v>542</v>
      </c>
      <c r="E4695" s="116"/>
      <c r="F4695" s="348">
        <v>103</v>
      </c>
      <c r="G4695" s="348">
        <v>105</v>
      </c>
      <c r="H4695" s="348">
        <v>10815</v>
      </c>
      <c r="I4695" s="355">
        <v>3.7673869348484164E-2</v>
      </c>
      <c r="J4695" s="355">
        <v>3.5879875569984918E-4</v>
      </c>
      <c r="K4695" s="355">
        <v>0</v>
      </c>
      <c r="M4695" s="364"/>
      <c r="N4695" s="364"/>
    </row>
    <row r="4696" spans="2:14" s="358" customFormat="1" x14ac:dyDescent="0.2">
      <c r="B4696" s="305">
        <v>41473.364583333336</v>
      </c>
      <c r="C4696" s="117" t="s">
        <v>746</v>
      </c>
      <c r="D4696" s="117" t="s">
        <v>542</v>
      </c>
      <c r="E4696" s="116"/>
      <c r="F4696" s="348">
        <v>366</v>
      </c>
      <c r="G4696" s="348">
        <v>183</v>
      </c>
      <c r="H4696" s="348">
        <v>66978</v>
      </c>
      <c r="I4696" s="355">
        <v>0.23331672873072329</v>
      </c>
      <c r="J4696" s="355">
        <v>1.2749548018072311E-3</v>
      </c>
      <c r="K4696" s="355">
        <v>0</v>
      </c>
      <c r="M4696" s="364"/>
      <c r="N4696" s="364"/>
    </row>
    <row r="4697" spans="2:14" s="358" customFormat="1" x14ac:dyDescent="0.2">
      <c r="B4697" s="305">
        <v>41473.388888888891</v>
      </c>
      <c r="C4697" s="117" t="s">
        <v>851</v>
      </c>
      <c r="D4697" s="117" t="s">
        <v>542</v>
      </c>
      <c r="E4697" s="116"/>
      <c r="F4697" s="348">
        <v>79</v>
      </c>
      <c r="G4697" s="348">
        <v>270</v>
      </c>
      <c r="H4697" s="348">
        <v>21330</v>
      </c>
      <c r="I4697" s="355">
        <v>7.4302693777454201E-2</v>
      </c>
      <c r="J4697" s="355">
        <v>2.7519516213871928E-4</v>
      </c>
      <c r="K4697" s="355">
        <v>0</v>
      </c>
      <c r="M4697" s="364"/>
      <c r="N4697" s="364"/>
    </row>
    <row r="4698" spans="2:14" s="358" customFormat="1" x14ac:dyDescent="0.2">
      <c r="B4698" s="305">
        <v>41474.356944444444</v>
      </c>
      <c r="C4698" s="117" t="s">
        <v>683</v>
      </c>
      <c r="D4698" s="117" t="s">
        <v>554</v>
      </c>
      <c r="E4698" s="116"/>
      <c r="F4698" s="348">
        <v>225</v>
      </c>
      <c r="G4698" s="348">
        <v>346</v>
      </c>
      <c r="H4698" s="348">
        <v>77850</v>
      </c>
      <c r="I4698" s="355">
        <v>0.67744840819203511</v>
      </c>
      <c r="J4698" s="355">
        <v>1.9579433762775579E-3</v>
      </c>
      <c r="K4698" s="355">
        <v>0</v>
      </c>
      <c r="M4698" s="364"/>
      <c r="N4698" s="364"/>
    </row>
    <row r="4699" spans="2:14" s="358" customFormat="1" x14ac:dyDescent="0.2">
      <c r="B4699" s="305">
        <v>41472.375</v>
      </c>
      <c r="C4699" s="117" t="s">
        <v>591</v>
      </c>
      <c r="D4699" s="117" t="s">
        <v>554</v>
      </c>
      <c r="E4699" s="116"/>
      <c r="F4699" s="348">
        <v>48</v>
      </c>
      <c r="G4699" s="348">
        <v>285</v>
      </c>
      <c r="H4699" s="348">
        <v>13680</v>
      </c>
      <c r="I4699" s="355">
        <v>0.11904295727767553</v>
      </c>
      <c r="J4699" s="355">
        <v>4.1769458693921238E-4</v>
      </c>
      <c r="K4699" s="355">
        <v>0</v>
      </c>
      <c r="M4699" s="364"/>
      <c r="N4699" s="364"/>
    </row>
    <row r="4700" spans="2:14" s="358" customFormat="1" x14ac:dyDescent="0.2">
      <c r="B4700" s="305">
        <v>41474.395833333336</v>
      </c>
      <c r="C4700" s="117" t="s">
        <v>781</v>
      </c>
      <c r="D4700" s="117" t="s">
        <v>542</v>
      </c>
      <c r="E4700" s="116"/>
      <c r="F4700" s="348">
        <v>58</v>
      </c>
      <c r="G4700" s="348">
        <v>213</v>
      </c>
      <c r="H4700" s="348">
        <v>12354</v>
      </c>
      <c r="I4700" s="355">
        <v>4.3034949785591615E-2</v>
      </c>
      <c r="J4700" s="355">
        <v>2.0204201777273059E-4</v>
      </c>
      <c r="K4700" s="355">
        <v>0</v>
      </c>
      <c r="M4700" s="364"/>
      <c r="N4700" s="364"/>
    </row>
    <row r="4701" spans="2:14" s="358" customFormat="1" x14ac:dyDescent="0.2">
      <c r="B4701" s="305">
        <v>41464.376388888886</v>
      </c>
      <c r="C4701" s="117" t="s">
        <v>544</v>
      </c>
      <c r="D4701" s="117" t="s">
        <v>542</v>
      </c>
      <c r="E4701" s="116"/>
      <c r="F4701" s="348">
        <v>99</v>
      </c>
      <c r="G4701" s="348">
        <v>105</v>
      </c>
      <c r="H4701" s="348">
        <v>10395</v>
      </c>
      <c r="I4701" s="355">
        <v>3.621080646116439E-2</v>
      </c>
      <c r="J4701" s="355">
        <v>3.4486482343966087E-4</v>
      </c>
      <c r="K4701" s="355">
        <v>0</v>
      </c>
      <c r="M4701" s="364"/>
      <c r="N4701" s="364"/>
    </row>
    <row r="4702" spans="2:14" s="358" customFormat="1" x14ac:dyDescent="0.2">
      <c r="B4702" s="305">
        <v>41474.392361111109</v>
      </c>
      <c r="C4702" s="117" t="s">
        <v>697</v>
      </c>
      <c r="D4702" s="117" t="s">
        <v>551</v>
      </c>
      <c r="E4702" s="116"/>
      <c r="F4702" s="348">
        <v>28</v>
      </c>
      <c r="G4702" s="348">
        <v>430</v>
      </c>
      <c r="H4702" s="348">
        <v>12040</v>
      </c>
      <c r="I4702" s="355">
        <v>4.6622664268413341E-2</v>
      </c>
      <c r="J4702" s="355">
        <v>1.0842480062421706E-4</v>
      </c>
      <c r="K4702" s="355">
        <v>0</v>
      </c>
      <c r="M4702" s="364"/>
      <c r="N4702" s="364"/>
    </row>
    <row r="4703" spans="2:14" s="358" customFormat="1" x14ac:dyDescent="0.2">
      <c r="B4703" s="305">
        <v>41471.392361111109</v>
      </c>
      <c r="C4703" s="117" t="s">
        <v>586</v>
      </c>
      <c r="D4703" s="117" t="s">
        <v>554</v>
      </c>
      <c r="E4703" s="116"/>
      <c r="F4703" s="348">
        <v>98</v>
      </c>
      <c r="G4703" s="348">
        <v>415</v>
      </c>
      <c r="H4703" s="348">
        <v>40670</v>
      </c>
      <c r="I4703" s="355">
        <v>0.35390914272537016</v>
      </c>
      <c r="J4703" s="355">
        <v>8.5279311500089197E-4</v>
      </c>
      <c r="K4703" s="355">
        <v>0</v>
      </c>
      <c r="M4703" s="364"/>
      <c r="N4703" s="364"/>
    </row>
    <row r="4704" spans="2:14" s="358" customFormat="1" x14ac:dyDescent="0.2">
      <c r="B4704" s="305">
        <v>41473.357638888891</v>
      </c>
      <c r="C4704" s="117" t="s">
        <v>599</v>
      </c>
      <c r="D4704" s="117" t="s">
        <v>554</v>
      </c>
      <c r="E4704" s="116"/>
      <c r="F4704" s="348">
        <v>70</v>
      </c>
      <c r="G4704" s="348">
        <v>253</v>
      </c>
      <c r="H4704" s="348">
        <v>17710</v>
      </c>
      <c r="I4704" s="355">
        <v>0.15411189863944691</v>
      </c>
      <c r="J4704" s="355">
        <v>6.0913793928635144E-4</v>
      </c>
      <c r="K4704" s="355">
        <v>0</v>
      </c>
      <c r="M4704" s="364"/>
      <c r="N4704" s="364"/>
    </row>
    <row r="4705" spans="2:14" s="358" customFormat="1" x14ac:dyDescent="0.2">
      <c r="B4705" s="305">
        <v>41473.354166666664</v>
      </c>
      <c r="C4705" s="117" t="s">
        <v>808</v>
      </c>
      <c r="D4705" s="117" t="s">
        <v>542</v>
      </c>
      <c r="E4705" s="116"/>
      <c r="F4705" s="348">
        <v>1214</v>
      </c>
      <c r="G4705" s="348">
        <v>351.29159802306424</v>
      </c>
      <c r="H4705" s="348">
        <v>426468</v>
      </c>
      <c r="I4705" s="355">
        <v>1.4855940557844978</v>
      </c>
      <c r="J4705" s="355">
        <v>4.228948440967154E-3</v>
      </c>
      <c r="K4705" s="355">
        <v>0</v>
      </c>
      <c r="M4705" s="364"/>
      <c r="N4705" s="364"/>
    </row>
    <row r="4706" spans="2:14" s="358" customFormat="1" x14ac:dyDescent="0.2">
      <c r="B4706" s="305">
        <v>41474.40625</v>
      </c>
      <c r="C4706" s="117" t="s">
        <v>671</v>
      </c>
      <c r="D4706" s="117" t="s">
        <v>554</v>
      </c>
      <c r="E4706" s="116"/>
      <c r="F4706" s="348">
        <v>9</v>
      </c>
      <c r="G4706" s="348">
        <v>245</v>
      </c>
      <c r="H4706" s="348">
        <v>2205</v>
      </c>
      <c r="I4706" s="355">
        <v>1.918784508752007E-2</v>
      </c>
      <c r="J4706" s="355">
        <v>7.8317735051102317E-5</v>
      </c>
      <c r="K4706" s="355">
        <v>0</v>
      </c>
      <c r="M4706" s="364"/>
      <c r="N4706" s="364"/>
    </row>
    <row r="4707" spans="2:14" s="358" customFormat="1" x14ac:dyDescent="0.2">
      <c r="B4707" s="305">
        <v>41474.364583333336</v>
      </c>
      <c r="C4707" s="117" t="s">
        <v>620</v>
      </c>
      <c r="D4707" s="117" t="s">
        <v>542</v>
      </c>
      <c r="E4707" s="116"/>
      <c r="F4707" s="348">
        <v>54</v>
      </c>
      <c r="G4707" s="348">
        <v>195</v>
      </c>
      <c r="H4707" s="348">
        <v>10530</v>
      </c>
      <c r="I4707" s="355">
        <v>3.6681076674945745E-2</v>
      </c>
      <c r="J4707" s="355">
        <v>1.8810808551254229E-4</v>
      </c>
      <c r="K4707" s="355">
        <v>0</v>
      </c>
      <c r="M4707" s="364"/>
      <c r="N4707" s="364"/>
    </row>
    <row r="4708" spans="2:14" s="358" customFormat="1" x14ac:dyDescent="0.2">
      <c r="B4708" s="305">
        <v>41474.375</v>
      </c>
      <c r="C4708" s="117" t="s">
        <v>595</v>
      </c>
      <c r="D4708" s="117" t="s">
        <v>554</v>
      </c>
      <c r="E4708" s="116"/>
      <c r="F4708" s="348">
        <v>21</v>
      </c>
      <c r="G4708" s="348">
        <v>305</v>
      </c>
      <c r="H4708" s="348">
        <v>6405</v>
      </c>
      <c r="I4708" s="355">
        <v>5.573612144470115E-2</v>
      </c>
      <c r="J4708" s="355">
        <v>1.8274138178590543E-4</v>
      </c>
      <c r="K4708" s="355">
        <v>0</v>
      </c>
      <c r="M4708" s="364"/>
      <c r="N4708" s="364"/>
    </row>
    <row r="4709" spans="2:14" s="358" customFormat="1" x14ac:dyDescent="0.2">
      <c r="B4709" s="305">
        <v>41474.381944444445</v>
      </c>
      <c r="C4709" s="117" t="s">
        <v>746</v>
      </c>
      <c r="D4709" s="117" t="s">
        <v>542</v>
      </c>
      <c r="E4709" s="116"/>
      <c r="F4709" s="348">
        <v>113</v>
      </c>
      <c r="G4709" s="348">
        <v>165</v>
      </c>
      <c r="H4709" s="348">
        <v>18645</v>
      </c>
      <c r="I4709" s="355">
        <v>6.4949541747802791E-2</v>
      </c>
      <c r="J4709" s="355">
        <v>3.9363358635031997E-4</v>
      </c>
      <c r="K4709" s="355">
        <v>0</v>
      </c>
      <c r="M4709" s="364"/>
      <c r="N4709" s="364"/>
    </row>
    <row r="4710" spans="2:14" s="358" customFormat="1" x14ac:dyDescent="0.2">
      <c r="B4710" s="305">
        <v>41480.385416666664</v>
      </c>
      <c r="C4710" s="117" t="s">
        <v>673</v>
      </c>
      <c r="D4710" s="117" t="s">
        <v>554</v>
      </c>
      <c r="E4710" s="116"/>
      <c r="F4710" s="348">
        <v>2</v>
      </c>
      <c r="G4710" s="348">
        <v>345</v>
      </c>
      <c r="H4710" s="348">
        <v>690</v>
      </c>
      <c r="I4710" s="355">
        <v>6.0043596872511778E-3</v>
      </c>
      <c r="J4710" s="355">
        <v>1.7403941122467181E-5</v>
      </c>
      <c r="K4710" s="355">
        <v>0</v>
      </c>
      <c r="M4710" s="364"/>
      <c r="N4710" s="364"/>
    </row>
    <row r="4711" spans="2:14" s="358" customFormat="1" x14ac:dyDescent="0.2">
      <c r="B4711" s="305">
        <v>41478.377083333333</v>
      </c>
      <c r="C4711" s="117" t="s">
        <v>709</v>
      </c>
      <c r="D4711" s="117" t="s">
        <v>542</v>
      </c>
      <c r="E4711" s="116"/>
      <c r="F4711" s="348">
        <v>63</v>
      </c>
      <c r="G4711" s="348">
        <v>327</v>
      </c>
      <c r="H4711" s="348">
        <v>20601</v>
      </c>
      <c r="I4711" s="355">
        <v>7.1763234623034883E-2</v>
      </c>
      <c r="J4711" s="355">
        <v>2.1945943309796599E-4</v>
      </c>
      <c r="K4711" s="355">
        <v>0</v>
      </c>
      <c r="M4711" s="364"/>
      <c r="N4711" s="364"/>
    </row>
    <row r="4712" spans="2:14" s="358" customFormat="1" x14ac:dyDescent="0.2">
      <c r="B4712" s="305">
        <v>41479.395833333336</v>
      </c>
      <c r="C4712" s="117" t="s">
        <v>697</v>
      </c>
      <c r="D4712" s="117" t="s">
        <v>551</v>
      </c>
      <c r="E4712" s="116"/>
      <c r="F4712" s="348">
        <v>8</v>
      </c>
      <c r="G4712" s="348">
        <v>305</v>
      </c>
      <c r="H4712" s="348">
        <v>2440</v>
      </c>
      <c r="I4712" s="355">
        <v>9.4484469115389165E-3</v>
      </c>
      <c r="J4712" s="355">
        <v>3.0978514464062016E-5</v>
      </c>
      <c r="K4712" s="355">
        <v>0</v>
      </c>
      <c r="M4712" s="364"/>
      <c r="N4712" s="364"/>
    </row>
    <row r="4713" spans="2:14" s="358" customFormat="1" x14ac:dyDescent="0.2">
      <c r="B4713" s="305">
        <v>41478.365277777775</v>
      </c>
      <c r="C4713" s="117" t="s">
        <v>658</v>
      </c>
      <c r="D4713" s="117" t="s">
        <v>551</v>
      </c>
      <c r="E4713" s="116"/>
      <c r="F4713" s="348">
        <v>444</v>
      </c>
      <c r="G4713" s="348">
        <v>378</v>
      </c>
      <c r="H4713" s="348">
        <v>167832</v>
      </c>
      <c r="I4713" s="355">
        <v>0.64989825494155706</v>
      </c>
      <c r="J4713" s="355">
        <v>1.7193075527554421E-3</v>
      </c>
      <c r="K4713" s="355">
        <v>0</v>
      </c>
      <c r="M4713" s="364"/>
      <c r="N4713" s="364"/>
    </row>
    <row r="4714" spans="2:14" s="358" customFormat="1" x14ac:dyDescent="0.2">
      <c r="B4714" s="305">
        <v>41478.356944444444</v>
      </c>
      <c r="C4714" s="117" t="s">
        <v>786</v>
      </c>
      <c r="D4714" s="117" t="s">
        <v>542</v>
      </c>
      <c r="E4714" s="116"/>
      <c r="F4714" s="348">
        <v>5</v>
      </c>
      <c r="G4714" s="348">
        <v>64</v>
      </c>
      <c r="H4714" s="348">
        <v>320</v>
      </c>
      <c r="I4714" s="355">
        <v>1.1147145808150655E-3</v>
      </c>
      <c r="J4714" s="355">
        <v>1.7417415325235398E-5</v>
      </c>
      <c r="K4714" s="355">
        <v>0</v>
      </c>
      <c r="M4714" s="364"/>
      <c r="N4714" s="364"/>
    </row>
    <row r="4715" spans="2:14" s="358" customFormat="1" x14ac:dyDescent="0.2">
      <c r="B4715" s="305">
        <v>41478.393055555556</v>
      </c>
      <c r="C4715" s="117" t="s">
        <v>607</v>
      </c>
      <c r="D4715" s="117" t="s">
        <v>551</v>
      </c>
      <c r="E4715" s="116"/>
      <c r="F4715" s="348">
        <v>1</v>
      </c>
      <c r="G4715" s="348">
        <v>149</v>
      </c>
      <c r="H4715" s="348">
        <v>149</v>
      </c>
      <c r="I4715" s="355">
        <v>5.7697483189315512E-4</v>
      </c>
      <c r="J4715" s="355">
        <v>3.872314308007752E-6</v>
      </c>
      <c r="K4715" s="355">
        <v>0</v>
      </c>
      <c r="M4715" s="364"/>
      <c r="N4715" s="364"/>
    </row>
    <row r="4716" spans="2:14" s="358" customFormat="1" x14ac:dyDescent="0.2">
      <c r="B4716" s="305">
        <v>41478.458333333336</v>
      </c>
      <c r="C4716" s="117" t="s">
        <v>621</v>
      </c>
      <c r="D4716" s="117" t="s">
        <v>554</v>
      </c>
      <c r="E4716" s="116"/>
      <c r="F4716" s="348">
        <v>7</v>
      </c>
      <c r="G4716" s="348">
        <v>170</v>
      </c>
      <c r="H4716" s="348">
        <v>1190</v>
      </c>
      <c r="I4716" s="355">
        <v>1.0355344967867974E-2</v>
      </c>
      <c r="J4716" s="355">
        <v>6.0913793928635139E-5</v>
      </c>
      <c r="K4716" s="355">
        <v>0</v>
      </c>
      <c r="M4716" s="364"/>
      <c r="N4716" s="364"/>
    </row>
    <row r="4717" spans="2:14" s="358" customFormat="1" x14ac:dyDescent="0.2">
      <c r="B4717" s="305">
        <v>41478.385416666664</v>
      </c>
      <c r="C4717" s="117" t="s">
        <v>598</v>
      </c>
      <c r="D4717" s="117" t="s">
        <v>551</v>
      </c>
      <c r="E4717" s="116"/>
      <c r="F4717" s="348">
        <v>2</v>
      </c>
      <c r="G4717" s="348">
        <v>60</v>
      </c>
      <c r="H4717" s="348">
        <v>120</v>
      </c>
      <c r="I4717" s="355">
        <v>4.6467771696093028E-4</v>
      </c>
      <c r="J4717" s="355">
        <v>7.7446286160155041E-6</v>
      </c>
      <c r="K4717" s="355">
        <v>0</v>
      </c>
      <c r="M4717" s="364"/>
      <c r="N4717" s="364"/>
    </row>
    <row r="4718" spans="2:14" s="358" customFormat="1" x14ac:dyDescent="0.2">
      <c r="B4718" s="305">
        <v>41478.451388888891</v>
      </c>
      <c r="C4718" s="117" t="s">
        <v>598</v>
      </c>
      <c r="D4718" s="117" t="s">
        <v>551</v>
      </c>
      <c r="E4718" s="116"/>
      <c r="F4718" s="348">
        <v>3</v>
      </c>
      <c r="G4718" s="348">
        <v>30</v>
      </c>
      <c r="H4718" s="348">
        <v>90</v>
      </c>
      <c r="I4718" s="355">
        <v>3.4850828772069772E-4</v>
      </c>
      <c r="J4718" s="355">
        <v>1.1616942924023257E-5</v>
      </c>
      <c r="K4718" s="355">
        <v>0</v>
      </c>
      <c r="M4718" s="364"/>
      <c r="N4718" s="364"/>
    </row>
    <row r="4719" spans="2:14" s="358" customFormat="1" x14ac:dyDescent="0.2">
      <c r="B4719" s="305">
        <v>41478.585416666669</v>
      </c>
      <c r="C4719" s="117" t="s">
        <v>786</v>
      </c>
      <c r="D4719" s="117" t="s">
        <v>542</v>
      </c>
      <c r="E4719" s="116"/>
      <c r="F4719" s="348">
        <v>1</v>
      </c>
      <c r="G4719" s="348">
        <v>37</v>
      </c>
      <c r="H4719" s="348">
        <v>37</v>
      </c>
      <c r="I4719" s="355">
        <v>1.2888887340674194E-4</v>
      </c>
      <c r="J4719" s="355">
        <v>3.4834830650470794E-6</v>
      </c>
      <c r="K4719" s="355">
        <v>0</v>
      </c>
      <c r="M4719" s="364"/>
      <c r="N4719" s="364"/>
    </row>
    <row r="4720" spans="2:14" s="358" customFormat="1" x14ac:dyDescent="0.2">
      <c r="B4720" s="305">
        <v>41480.385416666664</v>
      </c>
      <c r="C4720" s="117" t="s">
        <v>629</v>
      </c>
      <c r="D4720" s="117" t="s">
        <v>551</v>
      </c>
      <c r="E4720" s="116"/>
      <c r="F4720" s="348">
        <v>14</v>
      </c>
      <c r="G4720" s="348">
        <v>335</v>
      </c>
      <c r="H4720" s="348">
        <v>4690</v>
      </c>
      <c r="I4720" s="355">
        <v>1.8161154104556359E-2</v>
      </c>
      <c r="J4720" s="355">
        <v>5.421240031210853E-5</v>
      </c>
      <c r="K4720" s="355">
        <v>0</v>
      </c>
      <c r="M4720" s="364"/>
      <c r="N4720" s="364"/>
    </row>
    <row r="4721" spans="2:14" s="358" customFormat="1" x14ac:dyDescent="0.2">
      <c r="B4721" s="305">
        <v>41479.375</v>
      </c>
      <c r="C4721" s="117" t="s">
        <v>598</v>
      </c>
      <c r="D4721" s="117" t="s">
        <v>551</v>
      </c>
      <c r="E4721" s="116"/>
      <c r="F4721" s="348">
        <v>88</v>
      </c>
      <c r="G4721" s="348">
        <v>261</v>
      </c>
      <c r="H4721" s="348">
        <v>22968</v>
      </c>
      <c r="I4721" s="355">
        <v>8.8939315026322061E-2</v>
      </c>
      <c r="J4721" s="355">
        <v>3.4076365910468219E-4</v>
      </c>
      <c r="K4721" s="355">
        <v>0</v>
      </c>
      <c r="M4721" s="364"/>
      <c r="N4721" s="364"/>
    </row>
    <row r="4722" spans="2:14" s="358" customFormat="1" x14ac:dyDescent="0.2">
      <c r="B4722" s="305">
        <v>41478.388888888891</v>
      </c>
      <c r="C4722" s="117" t="s">
        <v>772</v>
      </c>
      <c r="D4722" s="117" t="s">
        <v>554</v>
      </c>
      <c r="E4722" s="116"/>
      <c r="F4722" s="348">
        <v>2</v>
      </c>
      <c r="G4722" s="348">
        <v>10</v>
      </c>
      <c r="H4722" s="348">
        <v>20</v>
      </c>
      <c r="I4722" s="355">
        <v>1.7403941122467182E-4</v>
      </c>
      <c r="J4722" s="355">
        <v>1.7403941122467181E-5</v>
      </c>
      <c r="K4722" s="355">
        <v>0</v>
      </c>
      <c r="M4722" s="364"/>
      <c r="N4722" s="364"/>
    </row>
    <row r="4723" spans="2:14" s="358" customFormat="1" x14ac:dyDescent="0.2">
      <c r="B4723" s="305">
        <v>41478.375</v>
      </c>
      <c r="C4723" s="117" t="s">
        <v>820</v>
      </c>
      <c r="D4723" s="117" t="s">
        <v>554</v>
      </c>
      <c r="E4723" s="116"/>
      <c r="F4723" s="348">
        <v>42</v>
      </c>
      <c r="G4723" s="348">
        <v>275</v>
      </c>
      <c r="H4723" s="348">
        <v>11550</v>
      </c>
      <c r="I4723" s="355">
        <v>0.10050775998224798</v>
      </c>
      <c r="J4723" s="355">
        <v>3.6548276357181085E-4</v>
      </c>
      <c r="K4723" s="355">
        <v>0</v>
      </c>
      <c r="M4723" s="364"/>
      <c r="N4723" s="364"/>
    </row>
    <row r="4724" spans="2:14" s="358" customFormat="1" x14ac:dyDescent="0.2">
      <c r="B4724" s="305">
        <v>41478.381944444445</v>
      </c>
      <c r="C4724" s="117" t="s">
        <v>820</v>
      </c>
      <c r="D4724" s="117" t="s">
        <v>554</v>
      </c>
      <c r="E4724" s="116"/>
      <c r="F4724" s="348">
        <v>64</v>
      </c>
      <c r="G4724" s="348">
        <v>60</v>
      </c>
      <c r="H4724" s="348">
        <v>3840</v>
      </c>
      <c r="I4724" s="355">
        <v>3.3415566955136991E-2</v>
      </c>
      <c r="J4724" s="355">
        <v>5.569261159189498E-4</v>
      </c>
      <c r="K4724" s="355">
        <v>0</v>
      </c>
      <c r="M4724" s="364"/>
      <c r="N4724" s="364"/>
    </row>
    <row r="4725" spans="2:14" s="358" customFormat="1" x14ac:dyDescent="0.2">
      <c r="B4725" s="305">
        <v>41478.5</v>
      </c>
      <c r="C4725" s="117" t="s">
        <v>820</v>
      </c>
      <c r="D4725" s="117" t="s">
        <v>554</v>
      </c>
      <c r="E4725" s="116"/>
      <c r="F4725" s="348">
        <v>42</v>
      </c>
      <c r="G4725" s="348">
        <v>75</v>
      </c>
      <c r="H4725" s="348">
        <v>3150</v>
      </c>
      <c r="I4725" s="355">
        <v>2.7411207267885814E-2</v>
      </c>
      <c r="J4725" s="355">
        <v>3.6548276357181085E-4</v>
      </c>
      <c r="K4725" s="355">
        <v>0</v>
      </c>
      <c r="M4725" s="364"/>
      <c r="N4725" s="364"/>
    </row>
    <row r="4726" spans="2:14" s="358" customFormat="1" x14ac:dyDescent="0.2">
      <c r="B4726" s="305">
        <v>41478.583333333336</v>
      </c>
      <c r="C4726" s="117" t="s">
        <v>786</v>
      </c>
      <c r="D4726" s="117" t="s">
        <v>542</v>
      </c>
      <c r="E4726" s="116"/>
      <c r="F4726" s="348">
        <v>33</v>
      </c>
      <c r="G4726" s="348">
        <v>19</v>
      </c>
      <c r="H4726" s="348">
        <v>627</v>
      </c>
      <c r="I4726" s="355">
        <v>2.1841438817845186E-3</v>
      </c>
      <c r="J4726" s="355">
        <v>1.1495494114655362E-4</v>
      </c>
      <c r="K4726" s="355">
        <v>0</v>
      </c>
      <c r="M4726" s="364"/>
      <c r="N4726" s="364"/>
    </row>
    <row r="4727" spans="2:14" s="358" customFormat="1" x14ac:dyDescent="0.2">
      <c r="B4727" s="305">
        <v>41480.385416666664</v>
      </c>
      <c r="C4727" s="117" t="s">
        <v>633</v>
      </c>
      <c r="D4727" s="117" t="s">
        <v>554</v>
      </c>
      <c r="E4727" s="116"/>
      <c r="F4727" s="348">
        <v>8</v>
      </c>
      <c r="G4727" s="348">
        <v>124</v>
      </c>
      <c r="H4727" s="348">
        <v>992</v>
      </c>
      <c r="I4727" s="355">
        <v>8.6323547967437231E-3</v>
      </c>
      <c r="J4727" s="355">
        <v>6.9615764489868725E-5</v>
      </c>
      <c r="K4727" s="355">
        <v>0</v>
      </c>
      <c r="M4727" s="364"/>
      <c r="N4727" s="364"/>
    </row>
    <row r="4728" spans="2:14" s="358" customFormat="1" x14ac:dyDescent="0.2">
      <c r="B4728" s="305">
        <v>41479.380914351852</v>
      </c>
      <c r="C4728" s="117" t="s">
        <v>786</v>
      </c>
      <c r="D4728" s="117" t="s">
        <v>542</v>
      </c>
      <c r="E4728" s="116"/>
      <c r="F4728" s="348">
        <v>104</v>
      </c>
      <c r="G4728" s="348">
        <v>19</v>
      </c>
      <c r="H4728" s="348">
        <v>1976</v>
      </c>
      <c r="I4728" s="355">
        <v>6.8833625365330286E-3</v>
      </c>
      <c r="J4728" s="355">
        <v>3.6228223876489627E-4</v>
      </c>
      <c r="K4728" s="355">
        <v>0</v>
      </c>
      <c r="M4728" s="364"/>
      <c r="N4728" s="364"/>
    </row>
    <row r="4729" spans="2:14" s="358" customFormat="1" x14ac:dyDescent="0.2">
      <c r="B4729" s="305">
        <v>41478.4375</v>
      </c>
      <c r="C4729" s="117" t="s">
        <v>616</v>
      </c>
      <c r="D4729" s="117" t="s">
        <v>554</v>
      </c>
      <c r="E4729" s="116"/>
      <c r="F4729" s="348">
        <v>24</v>
      </c>
      <c r="G4729" s="348">
        <v>305</v>
      </c>
      <c r="H4729" s="348">
        <v>7320</v>
      </c>
      <c r="I4729" s="355">
        <v>6.3698424508229892E-2</v>
      </c>
      <c r="J4729" s="355">
        <v>2.0884729346960619E-4</v>
      </c>
      <c r="K4729" s="355">
        <v>0</v>
      </c>
      <c r="M4729" s="364"/>
      <c r="N4729" s="364"/>
    </row>
    <row r="4730" spans="2:14" s="358" customFormat="1" x14ac:dyDescent="0.2">
      <c r="B4730" s="305">
        <v>41479.378472222219</v>
      </c>
      <c r="C4730" s="117" t="s">
        <v>797</v>
      </c>
      <c r="D4730" s="117" t="s">
        <v>554</v>
      </c>
      <c r="E4730" s="116"/>
      <c r="F4730" s="348">
        <v>2</v>
      </c>
      <c r="G4730" s="348">
        <v>82</v>
      </c>
      <c r="H4730" s="348">
        <v>164</v>
      </c>
      <c r="I4730" s="355">
        <v>1.427123172042309E-3</v>
      </c>
      <c r="J4730" s="355">
        <v>1.7403941122467181E-5</v>
      </c>
      <c r="K4730" s="355">
        <v>0</v>
      </c>
      <c r="M4730" s="364"/>
      <c r="N4730" s="364"/>
    </row>
    <row r="4731" spans="2:14" s="358" customFormat="1" x14ac:dyDescent="0.2">
      <c r="B4731" s="305">
        <v>41479.375</v>
      </c>
      <c r="C4731" s="117" t="s">
        <v>649</v>
      </c>
      <c r="D4731" s="117" t="s">
        <v>551</v>
      </c>
      <c r="E4731" s="116"/>
      <c r="F4731" s="348">
        <v>35</v>
      </c>
      <c r="G4731" s="348">
        <v>230</v>
      </c>
      <c r="H4731" s="348">
        <v>8050</v>
      </c>
      <c r="I4731" s="355">
        <v>3.1172130179462406E-2</v>
      </c>
      <c r="J4731" s="355">
        <v>1.3553100078027134E-4</v>
      </c>
      <c r="K4731" s="355">
        <v>0</v>
      </c>
      <c r="M4731" s="364"/>
      <c r="N4731" s="364"/>
    </row>
    <row r="4732" spans="2:14" s="358" customFormat="1" x14ac:dyDescent="0.2">
      <c r="B4732" s="305">
        <v>41479.379166666666</v>
      </c>
      <c r="C4732" s="117" t="s">
        <v>607</v>
      </c>
      <c r="D4732" s="117" t="s">
        <v>551</v>
      </c>
      <c r="E4732" s="116"/>
      <c r="F4732" s="348">
        <v>32</v>
      </c>
      <c r="G4732" s="348">
        <v>154</v>
      </c>
      <c r="H4732" s="348">
        <v>4928</v>
      </c>
      <c r="I4732" s="355">
        <v>1.9082764909862205E-2</v>
      </c>
      <c r="J4732" s="355">
        <v>1.2391405785624807E-4</v>
      </c>
      <c r="K4732" s="355">
        <v>0</v>
      </c>
      <c r="M4732" s="364"/>
      <c r="N4732" s="364"/>
    </row>
    <row r="4733" spans="2:14" s="358" customFormat="1" x14ac:dyDescent="0.2">
      <c r="B4733" s="305">
        <v>41479.378472222219</v>
      </c>
      <c r="C4733" s="117" t="s">
        <v>601</v>
      </c>
      <c r="D4733" s="117" t="s">
        <v>551</v>
      </c>
      <c r="E4733" s="116"/>
      <c r="F4733" s="348">
        <v>13</v>
      </c>
      <c r="G4733" s="348">
        <v>310</v>
      </c>
      <c r="H4733" s="348">
        <v>4030</v>
      </c>
      <c r="I4733" s="355">
        <v>1.5605426661271241E-2</v>
      </c>
      <c r="J4733" s="355">
        <v>5.0340086004100782E-5</v>
      </c>
      <c r="K4733" s="355">
        <v>0</v>
      </c>
      <c r="M4733" s="364"/>
      <c r="N4733" s="364"/>
    </row>
    <row r="4734" spans="2:14" s="358" customFormat="1" x14ac:dyDescent="0.2">
      <c r="B4734" s="305">
        <v>41480.385416666664</v>
      </c>
      <c r="C4734" s="117" t="s">
        <v>598</v>
      </c>
      <c r="D4734" s="117" t="s">
        <v>551</v>
      </c>
      <c r="E4734" s="116"/>
      <c r="F4734" s="348">
        <v>2</v>
      </c>
      <c r="G4734" s="348">
        <v>48</v>
      </c>
      <c r="H4734" s="348">
        <v>96</v>
      </c>
      <c r="I4734" s="355">
        <v>3.7174217356874422E-4</v>
      </c>
      <c r="J4734" s="355">
        <v>7.7446286160155041E-6</v>
      </c>
      <c r="K4734" s="355">
        <v>0</v>
      </c>
      <c r="M4734" s="364"/>
      <c r="N4734" s="364"/>
    </row>
    <row r="4735" spans="2:14" s="358" customFormat="1" x14ac:dyDescent="0.2">
      <c r="B4735" s="305">
        <v>41478.378472222219</v>
      </c>
      <c r="C4735" s="117" t="s">
        <v>598</v>
      </c>
      <c r="D4735" s="117" t="s">
        <v>551</v>
      </c>
      <c r="E4735" s="116"/>
      <c r="F4735" s="348">
        <v>20</v>
      </c>
      <c r="G4735" s="348">
        <v>265</v>
      </c>
      <c r="H4735" s="348">
        <v>5300</v>
      </c>
      <c r="I4735" s="355">
        <v>2.0523265832441087E-2</v>
      </c>
      <c r="J4735" s="355">
        <v>7.7446286160155051E-5</v>
      </c>
      <c r="K4735" s="355">
        <v>0</v>
      </c>
      <c r="M4735" s="364"/>
      <c r="N4735" s="364"/>
    </row>
    <row r="4736" spans="2:14" s="358" customFormat="1" x14ac:dyDescent="0.2">
      <c r="B4736" s="305">
        <v>41479.474999999999</v>
      </c>
      <c r="C4736" s="117" t="s">
        <v>602</v>
      </c>
      <c r="D4736" s="117" t="s">
        <v>542</v>
      </c>
      <c r="E4736" s="116"/>
      <c r="F4736" s="348">
        <v>89</v>
      </c>
      <c r="G4736" s="348">
        <v>74.033707865168537</v>
      </c>
      <c r="H4736" s="348">
        <v>6589</v>
      </c>
      <c r="I4736" s="355">
        <v>2.2952669915595206E-2</v>
      </c>
      <c r="J4736" s="355">
        <v>3.1002999278919007E-4</v>
      </c>
      <c r="K4736" s="355">
        <v>0</v>
      </c>
      <c r="M4736" s="364"/>
      <c r="N4736" s="364"/>
    </row>
    <row r="4737" spans="2:14" s="358" customFormat="1" x14ac:dyDescent="0.2">
      <c r="B4737" s="305">
        <v>41480.388888888891</v>
      </c>
      <c r="C4737" s="117" t="s">
        <v>849</v>
      </c>
      <c r="D4737" s="117" t="s">
        <v>551</v>
      </c>
      <c r="E4737" s="116"/>
      <c r="F4737" s="348">
        <v>5</v>
      </c>
      <c r="G4737" s="348">
        <v>137</v>
      </c>
      <c r="H4737" s="348">
        <v>685</v>
      </c>
      <c r="I4737" s="355">
        <v>2.6525353009853102E-3</v>
      </c>
      <c r="J4737" s="355">
        <v>1.9361571540038763E-5</v>
      </c>
      <c r="K4737" s="355">
        <v>0</v>
      </c>
      <c r="M4737" s="364"/>
      <c r="N4737" s="364"/>
    </row>
    <row r="4738" spans="2:14" s="358" customFormat="1" x14ac:dyDescent="0.2">
      <c r="B4738" s="305">
        <v>41480.380555555559</v>
      </c>
      <c r="C4738" s="117" t="s">
        <v>703</v>
      </c>
      <c r="D4738" s="117" t="s">
        <v>551</v>
      </c>
      <c r="E4738" s="116"/>
      <c r="F4738" s="348">
        <v>2</v>
      </c>
      <c r="G4738" s="348">
        <v>192</v>
      </c>
      <c r="H4738" s="348">
        <v>384</v>
      </c>
      <c r="I4738" s="355">
        <v>1.4869686942749769E-3</v>
      </c>
      <c r="J4738" s="355">
        <v>7.7446286160155041E-6</v>
      </c>
      <c r="K4738" s="355">
        <v>0</v>
      </c>
      <c r="M4738" s="364"/>
      <c r="N4738" s="364"/>
    </row>
    <row r="4739" spans="2:14" s="358" customFormat="1" x14ac:dyDescent="0.2">
      <c r="B4739" s="305">
        <v>41480.379166666666</v>
      </c>
      <c r="C4739" s="117" t="s">
        <v>750</v>
      </c>
      <c r="D4739" s="117" t="s">
        <v>554</v>
      </c>
      <c r="E4739" s="116"/>
      <c r="F4739" s="348">
        <v>138</v>
      </c>
      <c r="G4739" s="348">
        <v>264</v>
      </c>
      <c r="H4739" s="348">
        <v>36432</v>
      </c>
      <c r="I4739" s="355">
        <v>0.31703019148686218</v>
      </c>
      <c r="J4739" s="355">
        <v>1.2008719374502356E-3</v>
      </c>
      <c r="K4739" s="355">
        <v>0</v>
      </c>
      <c r="M4739" s="364"/>
      <c r="N4739" s="364"/>
    </row>
    <row r="4740" spans="2:14" s="358" customFormat="1" x14ac:dyDescent="0.2">
      <c r="B4740" s="305">
        <v>41480.379166666666</v>
      </c>
      <c r="C4740" s="117" t="s">
        <v>751</v>
      </c>
      <c r="D4740" s="117" t="s">
        <v>554</v>
      </c>
      <c r="E4740" s="116"/>
      <c r="F4740" s="348">
        <v>14</v>
      </c>
      <c r="G4740" s="348">
        <v>292</v>
      </c>
      <c r="H4740" s="348">
        <v>4088</v>
      </c>
      <c r="I4740" s="355">
        <v>3.5573655654322925E-2</v>
      </c>
      <c r="J4740" s="355">
        <v>1.2182758785727028E-4</v>
      </c>
      <c r="K4740" s="355">
        <v>0</v>
      </c>
      <c r="M4740" s="364"/>
      <c r="N4740" s="364"/>
    </row>
    <row r="4741" spans="2:14" s="358" customFormat="1" x14ac:dyDescent="0.2">
      <c r="B4741" s="305">
        <v>41480.40625</v>
      </c>
      <c r="C4741" s="117" t="s">
        <v>649</v>
      </c>
      <c r="D4741" s="117" t="s">
        <v>551</v>
      </c>
      <c r="E4741" s="116"/>
      <c r="F4741" s="348">
        <v>62</v>
      </c>
      <c r="G4741" s="348">
        <v>90</v>
      </c>
      <c r="H4741" s="348">
        <v>5580</v>
      </c>
      <c r="I4741" s="355">
        <v>2.1607513838683257E-2</v>
      </c>
      <c r="J4741" s="355">
        <v>2.4008348709648065E-4</v>
      </c>
      <c r="K4741" s="355">
        <v>0</v>
      </c>
      <c r="M4741" s="364"/>
      <c r="N4741" s="364"/>
    </row>
    <row r="4742" spans="2:14" s="358" customFormat="1" x14ac:dyDescent="0.2">
      <c r="B4742" s="305">
        <v>41479.388888888891</v>
      </c>
      <c r="C4742" s="117" t="s">
        <v>550</v>
      </c>
      <c r="D4742" s="117" t="s">
        <v>551</v>
      </c>
      <c r="E4742" s="116"/>
      <c r="F4742" s="348">
        <v>77</v>
      </c>
      <c r="G4742" s="348">
        <v>420</v>
      </c>
      <c r="H4742" s="348">
        <v>32340</v>
      </c>
      <c r="I4742" s="355">
        <v>0.1252306447209707</v>
      </c>
      <c r="J4742" s="355">
        <v>2.9816820171659695E-4</v>
      </c>
      <c r="K4742" s="355">
        <v>0</v>
      </c>
      <c r="M4742" s="364"/>
      <c r="N4742" s="364"/>
    </row>
    <row r="4743" spans="2:14" s="358" customFormat="1" x14ac:dyDescent="0.2">
      <c r="B4743" s="305">
        <v>41479.384027777778</v>
      </c>
      <c r="C4743" s="117" t="s">
        <v>570</v>
      </c>
      <c r="D4743" s="117" t="s">
        <v>551</v>
      </c>
      <c r="E4743" s="116"/>
      <c r="F4743" s="348">
        <v>2</v>
      </c>
      <c r="G4743" s="348">
        <v>199</v>
      </c>
      <c r="H4743" s="348">
        <v>398</v>
      </c>
      <c r="I4743" s="355">
        <v>1.5411810945870855E-3</v>
      </c>
      <c r="J4743" s="355">
        <v>7.7446286160155041E-6</v>
      </c>
      <c r="K4743" s="355">
        <v>0</v>
      </c>
      <c r="M4743" s="364"/>
      <c r="N4743" s="364"/>
    </row>
    <row r="4744" spans="2:14" s="358" customFormat="1" x14ac:dyDescent="0.2">
      <c r="B4744" s="305">
        <v>41479.329861111109</v>
      </c>
      <c r="C4744" s="117" t="s">
        <v>713</v>
      </c>
      <c r="D4744" s="117" t="s">
        <v>542</v>
      </c>
      <c r="E4744" s="116"/>
      <c r="F4744" s="348">
        <v>194</v>
      </c>
      <c r="G4744" s="348">
        <v>530</v>
      </c>
      <c r="H4744" s="348">
        <v>102820</v>
      </c>
      <c r="I4744" s="355">
        <v>0.35817172874814068</v>
      </c>
      <c r="J4744" s="355">
        <v>6.7579571461913338E-4</v>
      </c>
      <c r="K4744" s="355">
        <v>0</v>
      </c>
      <c r="M4744" s="364"/>
      <c r="N4744" s="364"/>
    </row>
    <row r="4745" spans="2:14" s="358" customFormat="1" x14ac:dyDescent="0.2">
      <c r="B4745" s="305">
        <v>41479.379861111112</v>
      </c>
      <c r="C4745" s="117" t="s">
        <v>785</v>
      </c>
      <c r="D4745" s="117" t="s">
        <v>542</v>
      </c>
      <c r="E4745" s="116"/>
      <c r="F4745" s="348">
        <v>99</v>
      </c>
      <c r="G4745" s="348">
        <v>144</v>
      </c>
      <c r="H4745" s="348">
        <v>14256</v>
      </c>
      <c r="I4745" s="355">
        <v>4.9660534575311159E-2</v>
      </c>
      <c r="J4745" s="355">
        <v>3.4486482343966087E-4</v>
      </c>
      <c r="K4745" s="355">
        <v>0</v>
      </c>
      <c r="M4745" s="364"/>
      <c r="N4745" s="364"/>
    </row>
    <row r="4746" spans="2:14" s="358" customFormat="1" x14ac:dyDescent="0.2">
      <c r="B4746" s="305">
        <v>41472.388888888891</v>
      </c>
      <c r="C4746" s="117" t="s">
        <v>844</v>
      </c>
      <c r="D4746" s="117" t="s">
        <v>542</v>
      </c>
      <c r="E4746" s="116"/>
      <c r="F4746" s="348">
        <v>71</v>
      </c>
      <c r="G4746" s="348">
        <v>155</v>
      </c>
      <c r="H4746" s="348">
        <v>11005</v>
      </c>
      <c r="I4746" s="355">
        <v>3.8335731130843105E-2</v>
      </c>
      <c r="J4746" s="355">
        <v>2.4732729761834261E-4</v>
      </c>
      <c r="K4746" s="355">
        <v>0</v>
      </c>
      <c r="M4746" s="364"/>
      <c r="N4746" s="364"/>
    </row>
    <row r="4747" spans="2:14" s="358" customFormat="1" x14ac:dyDescent="0.2">
      <c r="B4747" s="305">
        <v>41472.365277777775</v>
      </c>
      <c r="C4747" s="117" t="s">
        <v>631</v>
      </c>
      <c r="D4747" s="117" t="s">
        <v>542</v>
      </c>
      <c r="E4747" s="116"/>
      <c r="F4747" s="348">
        <v>12</v>
      </c>
      <c r="G4747" s="348">
        <v>454</v>
      </c>
      <c r="H4747" s="348">
        <v>5448</v>
      </c>
      <c r="I4747" s="355">
        <v>1.8978015738376489E-2</v>
      </c>
      <c r="J4747" s="355">
        <v>4.180179678056495E-5</v>
      </c>
      <c r="K4747" s="355">
        <v>0</v>
      </c>
      <c r="M4747" s="364"/>
      <c r="N4747" s="364"/>
    </row>
    <row r="4748" spans="2:14" s="358" customFormat="1" x14ac:dyDescent="0.2">
      <c r="B4748" s="305">
        <v>41472.392361111109</v>
      </c>
      <c r="C4748" s="117" t="s">
        <v>634</v>
      </c>
      <c r="D4748" s="117" t="s">
        <v>542</v>
      </c>
      <c r="E4748" s="116"/>
      <c r="F4748" s="348">
        <v>64</v>
      </c>
      <c r="G4748" s="348">
        <v>355</v>
      </c>
      <c r="H4748" s="348">
        <v>22720</v>
      </c>
      <c r="I4748" s="355">
        <v>7.9144735237869634E-2</v>
      </c>
      <c r="J4748" s="355">
        <v>2.2294291616301308E-4</v>
      </c>
      <c r="K4748" s="355">
        <v>0</v>
      </c>
      <c r="M4748" s="364"/>
      <c r="N4748" s="364"/>
    </row>
    <row r="4749" spans="2:14" s="358" customFormat="1" x14ac:dyDescent="0.2">
      <c r="B4749" s="305">
        <v>41477.416666666664</v>
      </c>
      <c r="C4749" s="117" t="s">
        <v>709</v>
      </c>
      <c r="D4749" s="117" t="s">
        <v>542</v>
      </c>
      <c r="E4749" s="116"/>
      <c r="F4749" s="348">
        <v>94</v>
      </c>
      <c r="G4749" s="348">
        <v>175</v>
      </c>
      <c r="H4749" s="348">
        <v>16450</v>
      </c>
      <c r="I4749" s="355">
        <v>5.7303296420024456E-2</v>
      </c>
      <c r="J4749" s="355">
        <v>3.2744740811442547E-4</v>
      </c>
      <c r="K4749" s="355">
        <v>0</v>
      </c>
      <c r="M4749" s="364"/>
      <c r="N4749" s="364"/>
    </row>
    <row r="4750" spans="2:14" s="358" customFormat="1" x14ac:dyDescent="0.2">
      <c r="B4750" s="305">
        <v>41479.368055555555</v>
      </c>
      <c r="C4750" s="117" t="s">
        <v>720</v>
      </c>
      <c r="D4750" s="117" t="s">
        <v>542</v>
      </c>
      <c r="E4750" s="116"/>
      <c r="F4750" s="348">
        <v>168</v>
      </c>
      <c r="G4750" s="348">
        <v>120</v>
      </c>
      <c r="H4750" s="348">
        <v>20160</v>
      </c>
      <c r="I4750" s="355">
        <v>7.0227018591349125E-2</v>
      </c>
      <c r="J4750" s="355">
        <v>5.8522515492790935E-4</v>
      </c>
      <c r="K4750" s="355">
        <v>0</v>
      </c>
      <c r="M4750" s="364"/>
      <c r="N4750" s="364"/>
    </row>
    <row r="4751" spans="2:14" s="358" customFormat="1" x14ac:dyDescent="0.2">
      <c r="B4751" s="305">
        <v>41477.458333333336</v>
      </c>
      <c r="C4751" s="117" t="s">
        <v>625</v>
      </c>
      <c r="D4751" s="117" t="s">
        <v>551</v>
      </c>
      <c r="E4751" s="116"/>
      <c r="F4751" s="348">
        <v>2</v>
      </c>
      <c r="G4751" s="348">
        <v>30</v>
      </c>
      <c r="H4751" s="348">
        <v>60</v>
      </c>
      <c r="I4751" s="355">
        <v>2.3233885848046514E-4</v>
      </c>
      <c r="J4751" s="355">
        <v>7.7446286160155041E-6</v>
      </c>
      <c r="K4751" s="355">
        <v>0</v>
      </c>
      <c r="M4751" s="364"/>
      <c r="N4751" s="364"/>
    </row>
    <row r="4752" spans="2:14" s="358" customFormat="1" x14ac:dyDescent="0.2">
      <c r="B4752" s="305">
        <v>41477.430555555555</v>
      </c>
      <c r="C4752" s="117" t="s">
        <v>671</v>
      </c>
      <c r="D4752" s="117" t="s">
        <v>554</v>
      </c>
      <c r="E4752" s="116"/>
      <c r="F4752" s="348">
        <v>2</v>
      </c>
      <c r="G4752" s="348">
        <v>350</v>
      </c>
      <c r="H4752" s="348">
        <v>700</v>
      </c>
      <c r="I4752" s="355">
        <v>6.0913793928635144E-3</v>
      </c>
      <c r="J4752" s="355">
        <v>1.7403941122467181E-5</v>
      </c>
      <c r="K4752" s="355">
        <v>0</v>
      </c>
      <c r="M4752" s="364"/>
      <c r="N4752" s="364"/>
    </row>
    <row r="4753" spans="2:14" s="358" customFormat="1" x14ac:dyDescent="0.2">
      <c r="B4753" s="305">
        <v>41479.354166666664</v>
      </c>
      <c r="C4753" s="117" t="s">
        <v>661</v>
      </c>
      <c r="D4753" s="117" t="s">
        <v>554</v>
      </c>
      <c r="E4753" s="116"/>
      <c r="F4753" s="348">
        <v>89</v>
      </c>
      <c r="G4753" s="348">
        <v>225</v>
      </c>
      <c r="H4753" s="348">
        <v>20025</v>
      </c>
      <c r="I4753" s="355">
        <v>0.17425696048870268</v>
      </c>
      <c r="J4753" s="355">
        <v>7.7447537994978968E-4</v>
      </c>
      <c r="K4753" s="355">
        <v>0</v>
      </c>
      <c r="M4753" s="364"/>
      <c r="N4753" s="364"/>
    </row>
    <row r="4754" spans="2:14" s="358" customFormat="1" x14ac:dyDescent="0.2">
      <c r="B4754" s="305">
        <v>41478.440972222219</v>
      </c>
      <c r="C4754" s="117" t="s">
        <v>753</v>
      </c>
      <c r="D4754" s="117" t="s">
        <v>554</v>
      </c>
      <c r="E4754" s="116"/>
      <c r="F4754" s="348">
        <v>51</v>
      </c>
      <c r="G4754" s="348">
        <v>15</v>
      </c>
      <c r="H4754" s="348">
        <v>765</v>
      </c>
      <c r="I4754" s="355">
        <v>6.6570074793436971E-3</v>
      </c>
      <c r="J4754" s="355">
        <v>4.4380049862291314E-4</v>
      </c>
      <c r="K4754" s="355">
        <v>0</v>
      </c>
      <c r="M4754" s="364"/>
      <c r="N4754" s="364"/>
    </row>
    <row r="4755" spans="2:14" s="358" customFormat="1" x14ac:dyDescent="0.2">
      <c r="B4755" s="305">
        <v>41479.361111111109</v>
      </c>
      <c r="C4755" s="117" t="s">
        <v>625</v>
      </c>
      <c r="D4755" s="117" t="s">
        <v>551</v>
      </c>
      <c r="E4755" s="116"/>
      <c r="F4755" s="348">
        <v>10</v>
      </c>
      <c r="G4755" s="348">
        <v>320</v>
      </c>
      <c r="H4755" s="348">
        <v>3200</v>
      </c>
      <c r="I4755" s="355">
        <v>1.2391405785624808E-2</v>
      </c>
      <c r="J4755" s="355">
        <v>3.8723143080077525E-5</v>
      </c>
      <c r="K4755" s="355">
        <v>0</v>
      </c>
      <c r="M4755" s="364"/>
      <c r="N4755" s="364"/>
    </row>
    <row r="4756" spans="2:14" s="358" customFormat="1" x14ac:dyDescent="0.2">
      <c r="B4756" s="305">
        <v>41479.371527777781</v>
      </c>
      <c r="C4756" s="117" t="s">
        <v>661</v>
      </c>
      <c r="D4756" s="117" t="s">
        <v>554</v>
      </c>
      <c r="E4756" s="116"/>
      <c r="F4756" s="348">
        <v>64</v>
      </c>
      <c r="G4756" s="348">
        <v>231</v>
      </c>
      <c r="H4756" s="348">
        <v>14784</v>
      </c>
      <c r="I4756" s="355">
        <v>0.1286499327772774</v>
      </c>
      <c r="J4756" s="355">
        <v>5.569261159189498E-4</v>
      </c>
      <c r="K4756" s="355">
        <v>0</v>
      </c>
      <c r="M4756" s="364"/>
      <c r="N4756" s="364"/>
    </row>
    <row r="4757" spans="2:14" s="358" customFormat="1" x14ac:dyDescent="0.2">
      <c r="B4757" s="305">
        <v>41478.364583333336</v>
      </c>
      <c r="C4757" s="117" t="s">
        <v>623</v>
      </c>
      <c r="D4757" s="117" t="s">
        <v>554</v>
      </c>
      <c r="E4757" s="116"/>
      <c r="F4757" s="348">
        <v>69</v>
      </c>
      <c r="G4757" s="348">
        <v>229</v>
      </c>
      <c r="H4757" s="348">
        <v>15801</v>
      </c>
      <c r="I4757" s="355">
        <v>0.13749983683805198</v>
      </c>
      <c r="J4757" s="355">
        <v>6.0043596872511778E-4</v>
      </c>
      <c r="K4757" s="355">
        <v>0</v>
      </c>
      <c r="M4757" s="364"/>
      <c r="N4757" s="364"/>
    </row>
    <row r="4758" spans="2:14" s="358" customFormat="1" x14ac:dyDescent="0.2">
      <c r="B4758" s="305">
        <v>41480.375</v>
      </c>
      <c r="C4758" s="117" t="s">
        <v>772</v>
      </c>
      <c r="D4758" s="117" t="s">
        <v>554</v>
      </c>
      <c r="E4758" s="116"/>
      <c r="F4758" s="348">
        <v>31</v>
      </c>
      <c r="G4758" s="348">
        <v>180</v>
      </c>
      <c r="H4758" s="348">
        <v>5580</v>
      </c>
      <c r="I4758" s="355">
        <v>4.8556995731683442E-2</v>
      </c>
      <c r="J4758" s="355">
        <v>2.6976108739824135E-4</v>
      </c>
      <c r="K4758" s="355">
        <v>0</v>
      </c>
      <c r="M4758" s="364"/>
      <c r="N4758" s="364"/>
    </row>
    <row r="4759" spans="2:14" s="358" customFormat="1" x14ac:dyDescent="0.2">
      <c r="B4759" s="305">
        <v>41470.416666666664</v>
      </c>
      <c r="C4759" s="117" t="s">
        <v>620</v>
      </c>
      <c r="D4759" s="117" t="s">
        <v>542</v>
      </c>
      <c r="E4759" s="116"/>
      <c r="F4759" s="348">
        <v>75</v>
      </c>
      <c r="G4759" s="348">
        <v>210</v>
      </c>
      <c r="H4759" s="348">
        <v>15750</v>
      </c>
      <c r="I4759" s="355">
        <v>5.4864858274491501E-2</v>
      </c>
      <c r="J4759" s="355">
        <v>2.6126122987853097E-4</v>
      </c>
      <c r="K4759" s="355">
        <v>0</v>
      </c>
      <c r="M4759" s="364"/>
      <c r="N4759" s="364"/>
    </row>
    <row r="4760" spans="2:14" s="358" customFormat="1" x14ac:dyDescent="0.2">
      <c r="B4760" s="305">
        <v>41475.350694444445</v>
      </c>
      <c r="C4760" s="117" t="s">
        <v>852</v>
      </c>
      <c r="D4760" s="117" t="s">
        <v>542</v>
      </c>
      <c r="E4760" s="116"/>
      <c r="F4760" s="348">
        <v>10</v>
      </c>
      <c r="G4760" s="348">
        <v>1835</v>
      </c>
      <c r="H4760" s="348">
        <v>18350</v>
      </c>
      <c r="I4760" s="355">
        <v>6.3921914243613903E-2</v>
      </c>
      <c r="J4760" s="355">
        <v>3.4834830650470796E-5</v>
      </c>
      <c r="K4760" s="355">
        <v>0</v>
      </c>
      <c r="M4760" s="364"/>
      <c r="N4760" s="364"/>
    </row>
    <row r="4761" spans="2:14" s="358" customFormat="1" x14ac:dyDescent="0.2">
      <c r="B4761" s="305">
        <v>41478.375</v>
      </c>
      <c r="C4761" s="117" t="s">
        <v>555</v>
      </c>
      <c r="D4761" s="117" t="s">
        <v>542</v>
      </c>
      <c r="E4761" s="116"/>
      <c r="F4761" s="348">
        <v>114</v>
      </c>
      <c r="G4761" s="348">
        <v>343</v>
      </c>
      <c r="H4761" s="348">
        <v>39102</v>
      </c>
      <c r="I4761" s="355">
        <v>0.13621115480947088</v>
      </c>
      <c r="J4761" s="355">
        <v>3.9711706941536706E-4</v>
      </c>
      <c r="K4761" s="355">
        <v>0</v>
      </c>
      <c r="M4761" s="364"/>
      <c r="N4761" s="364"/>
    </row>
    <row r="4762" spans="2:14" s="358" customFormat="1" x14ac:dyDescent="0.2">
      <c r="B4762" s="305">
        <v>41476.381944444445</v>
      </c>
      <c r="C4762" s="117" t="s">
        <v>746</v>
      </c>
      <c r="D4762" s="117" t="s">
        <v>542</v>
      </c>
      <c r="E4762" s="116"/>
      <c r="F4762" s="348">
        <v>146</v>
      </c>
      <c r="G4762" s="348">
        <v>349</v>
      </c>
      <c r="H4762" s="348">
        <v>50954</v>
      </c>
      <c r="I4762" s="355">
        <v>0.17749739609640888</v>
      </c>
      <c r="J4762" s="355">
        <v>5.0858852749687358E-4</v>
      </c>
      <c r="K4762" s="355">
        <v>0</v>
      </c>
      <c r="M4762" s="364"/>
      <c r="N4762" s="364"/>
    </row>
    <row r="4763" spans="2:14" s="358" customFormat="1" x14ac:dyDescent="0.2">
      <c r="B4763" s="305">
        <v>41476.354166666664</v>
      </c>
      <c r="C4763" s="117" t="s">
        <v>613</v>
      </c>
      <c r="D4763" s="117" t="s">
        <v>554</v>
      </c>
      <c r="E4763" s="116"/>
      <c r="F4763" s="348">
        <v>85</v>
      </c>
      <c r="G4763" s="348">
        <v>420</v>
      </c>
      <c r="H4763" s="348">
        <v>35700</v>
      </c>
      <c r="I4763" s="355">
        <v>0.31066034903603923</v>
      </c>
      <c r="J4763" s="355">
        <v>7.3966749770485525E-4</v>
      </c>
      <c r="K4763" s="355">
        <v>0</v>
      </c>
      <c r="M4763" s="364"/>
      <c r="N4763" s="364"/>
    </row>
    <row r="4764" spans="2:14" s="358" customFormat="1" x14ac:dyDescent="0.2">
      <c r="B4764" s="305">
        <v>41476.4375</v>
      </c>
      <c r="C4764" s="117" t="s">
        <v>692</v>
      </c>
      <c r="D4764" s="117" t="s">
        <v>542</v>
      </c>
      <c r="E4764" s="116"/>
      <c r="F4764" s="348">
        <v>26</v>
      </c>
      <c r="G4764" s="348">
        <v>50</v>
      </c>
      <c r="H4764" s="348">
        <v>1300</v>
      </c>
      <c r="I4764" s="355">
        <v>4.5285279845612035E-3</v>
      </c>
      <c r="J4764" s="355">
        <v>9.0570559691224067E-5</v>
      </c>
      <c r="K4764" s="355">
        <v>0</v>
      </c>
      <c r="M4764" s="364"/>
      <c r="N4764" s="364"/>
    </row>
    <row r="4765" spans="2:14" s="358" customFormat="1" x14ac:dyDescent="0.2">
      <c r="B4765" s="305">
        <v>41481.378472222219</v>
      </c>
      <c r="C4765" s="117" t="s">
        <v>697</v>
      </c>
      <c r="D4765" s="117" t="s">
        <v>551</v>
      </c>
      <c r="E4765" s="116"/>
      <c r="F4765" s="348">
        <v>48</v>
      </c>
      <c r="G4765" s="348">
        <v>202</v>
      </c>
      <c r="H4765" s="348">
        <v>9696</v>
      </c>
      <c r="I4765" s="355">
        <v>3.7545959530443165E-2</v>
      </c>
      <c r="J4765" s="355">
        <v>1.8587108678437211E-4</v>
      </c>
      <c r="K4765" s="355">
        <v>0</v>
      </c>
      <c r="M4765" s="364"/>
      <c r="N4765" s="364"/>
    </row>
    <row r="4766" spans="2:14" s="358" customFormat="1" x14ac:dyDescent="0.2">
      <c r="B4766" s="305">
        <v>41481.416666666664</v>
      </c>
      <c r="C4766" s="117" t="s">
        <v>798</v>
      </c>
      <c r="D4766" s="117" t="s">
        <v>554</v>
      </c>
      <c r="E4766" s="116"/>
      <c r="F4766" s="348">
        <v>2</v>
      </c>
      <c r="G4766" s="348">
        <v>120</v>
      </c>
      <c r="H4766" s="348">
        <v>240</v>
      </c>
      <c r="I4766" s="355">
        <v>2.0884729346960619E-3</v>
      </c>
      <c r="J4766" s="355">
        <v>1.7403941122467181E-5</v>
      </c>
      <c r="K4766" s="355">
        <v>0</v>
      </c>
      <c r="M4766" s="364"/>
      <c r="N4766" s="364"/>
    </row>
    <row r="4767" spans="2:14" s="358" customFormat="1" x14ac:dyDescent="0.2">
      <c r="B4767" s="305">
        <v>41480.548611111109</v>
      </c>
      <c r="C4767" s="117" t="s">
        <v>598</v>
      </c>
      <c r="D4767" s="117" t="s">
        <v>551</v>
      </c>
      <c r="E4767" s="116"/>
      <c r="F4767" s="348">
        <v>1</v>
      </c>
      <c r="G4767" s="348">
        <v>30</v>
      </c>
      <c r="H4767" s="348">
        <v>30</v>
      </c>
      <c r="I4767" s="355">
        <v>1.1616942924023257E-4</v>
      </c>
      <c r="J4767" s="355">
        <v>3.872314308007752E-6</v>
      </c>
      <c r="K4767" s="355">
        <v>0</v>
      </c>
      <c r="M4767" s="364"/>
      <c r="N4767" s="364"/>
    </row>
    <row r="4768" spans="2:14" s="358" customFormat="1" x14ac:dyDescent="0.2">
      <c r="B4768" s="305">
        <v>41480.472222222219</v>
      </c>
      <c r="C4768" s="117" t="s">
        <v>598</v>
      </c>
      <c r="D4768" s="117" t="s">
        <v>551</v>
      </c>
      <c r="E4768" s="116"/>
      <c r="F4768" s="348">
        <v>2</v>
      </c>
      <c r="G4768" s="348">
        <v>22</v>
      </c>
      <c r="H4768" s="348">
        <v>44</v>
      </c>
      <c r="I4768" s="355">
        <v>1.7038182955234109E-4</v>
      </c>
      <c r="J4768" s="355">
        <v>7.7446286160155041E-6</v>
      </c>
      <c r="K4768" s="355">
        <v>0</v>
      </c>
      <c r="M4768" s="364"/>
      <c r="N4768" s="364"/>
    </row>
    <row r="4769" spans="2:14" s="358" customFormat="1" x14ac:dyDescent="0.2">
      <c r="B4769" s="305">
        <v>41481.375</v>
      </c>
      <c r="C4769" s="117" t="s">
        <v>725</v>
      </c>
      <c r="D4769" s="117" t="s">
        <v>554</v>
      </c>
      <c r="E4769" s="116"/>
      <c r="F4769" s="348">
        <v>119</v>
      </c>
      <c r="G4769" s="348">
        <v>370</v>
      </c>
      <c r="H4769" s="348">
        <v>44030</v>
      </c>
      <c r="I4769" s="355">
        <v>0.38314776381111504</v>
      </c>
      <c r="J4769" s="355">
        <v>1.0355344967867973E-3</v>
      </c>
      <c r="K4769" s="355">
        <v>0</v>
      </c>
      <c r="M4769" s="364"/>
      <c r="N4769" s="364"/>
    </row>
    <row r="4770" spans="2:14" s="358" customFormat="1" x14ac:dyDescent="0.2">
      <c r="B4770" s="305">
        <v>41481.364583333336</v>
      </c>
      <c r="C4770" s="117" t="s">
        <v>697</v>
      </c>
      <c r="D4770" s="117" t="s">
        <v>551</v>
      </c>
      <c r="E4770" s="116"/>
      <c r="F4770" s="348">
        <v>1</v>
      </c>
      <c r="G4770" s="348">
        <v>190</v>
      </c>
      <c r="H4770" s="348">
        <v>190</v>
      </c>
      <c r="I4770" s="355">
        <v>7.3573971852147291E-4</v>
      </c>
      <c r="J4770" s="355">
        <v>3.872314308007752E-6</v>
      </c>
      <c r="K4770" s="355">
        <v>0</v>
      </c>
      <c r="M4770" s="364"/>
      <c r="N4770" s="364"/>
    </row>
    <row r="4771" spans="2:14" s="358" customFormat="1" x14ac:dyDescent="0.2">
      <c r="B4771" s="305">
        <v>41481.434027777781</v>
      </c>
      <c r="C4771" s="117" t="s">
        <v>727</v>
      </c>
      <c r="D4771" s="117" t="s">
        <v>554</v>
      </c>
      <c r="E4771" s="116"/>
      <c r="F4771" s="348">
        <v>42</v>
      </c>
      <c r="G4771" s="348">
        <v>140</v>
      </c>
      <c r="H4771" s="348">
        <v>5880</v>
      </c>
      <c r="I4771" s="355">
        <v>5.1167586900053519E-2</v>
      </c>
      <c r="J4771" s="355">
        <v>3.6548276357181085E-4</v>
      </c>
      <c r="K4771" s="355">
        <v>0</v>
      </c>
      <c r="M4771" s="364"/>
      <c r="N4771" s="364"/>
    </row>
    <row r="4772" spans="2:14" s="358" customFormat="1" x14ac:dyDescent="0.2">
      <c r="B4772" s="305">
        <v>41481.347222222219</v>
      </c>
      <c r="C4772" s="117" t="s">
        <v>688</v>
      </c>
      <c r="D4772" s="117" t="s">
        <v>554</v>
      </c>
      <c r="E4772" s="116"/>
      <c r="F4772" s="348">
        <v>9</v>
      </c>
      <c r="G4772" s="348">
        <v>182</v>
      </c>
      <c r="H4772" s="348">
        <v>1638</v>
      </c>
      <c r="I4772" s="355">
        <v>1.4253827779300622E-2</v>
      </c>
      <c r="J4772" s="355">
        <v>7.8317735051102317E-5</v>
      </c>
      <c r="K4772" s="355">
        <v>0</v>
      </c>
      <c r="M4772" s="364"/>
      <c r="N4772" s="364"/>
    </row>
    <row r="4773" spans="2:14" s="358" customFormat="1" x14ac:dyDescent="0.2">
      <c r="B4773" s="305">
        <v>41480.382638888892</v>
      </c>
      <c r="C4773" s="117" t="s">
        <v>550</v>
      </c>
      <c r="D4773" s="117" t="s">
        <v>551</v>
      </c>
      <c r="E4773" s="116"/>
      <c r="F4773" s="348">
        <v>35</v>
      </c>
      <c r="G4773" s="348">
        <v>239</v>
      </c>
      <c r="H4773" s="348">
        <v>8365</v>
      </c>
      <c r="I4773" s="355">
        <v>3.2391909186484852E-2</v>
      </c>
      <c r="J4773" s="355">
        <v>1.3553100078027134E-4</v>
      </c>
      <c r="K4773" s="355">
        <v>0</v>
      </c>
      <c r="M4773" s="364"/>
      <c r="N4773" s="364"/>
    </row>
    <row r="4774" spans="2:14" s="358" customFormat="1" x14ac:dyDescent="0.2">
      <c r="B4774" s="305">
        <v>41478.395833333336</v>
      </c>
      <c r="C4774" s="117" t="s">
        <v>644</v>
      </c>
      <c r="D4774" s="117" t="s">
        <v>542</v>
      </c>
      <c r="E4774" s="116"/>
      <c r="F4774" s="348">
        <v>17</v>
      </c>
      <c r="G4774" s="348">
        <v>137</v>
      </c>
      <c r="H4774" s="348">
        <v>2329</v>
      </c>
      <c r="I4774" s="355">
        <v>8.1130320584946475E-3</v>
      </c>
      <c r="J4774" s="355">
        <v>5.9219212105800348E-5</v>
      </c>
      <c r="K4774" s="355">
        <v>0</v>
      </c>
      <c r="M4774" s="364"/>
      <c r="N4774" s="364"/>
    </row>
    <row r="4775" spans="2:14" s="358" customFormat="1" x14ac:dyDescent="0.2">
      <c r="B4775" s="305">
        <v>41479.380543981482</v>
      </c>
      <c r="C4775" s="117" t="s">
        <v>670</v>
      </c>
      <c r="D4775" s="117" t="s">
        <v>551</v>
      </c>
      <c r="E4775" s="116"/>
      <c r="F4775" s="348">
        <v>139</v>
      </c>
      <c r="G4775" s="348">
        <v>166</v>
      </c>
      <c r="H4775" s="348">
        <v>23074</v>
      </c>
      <c r="I4775" s="355">
        <v>8.9349780342970878E-2</v>
      </c>
      <c r="J4775" s="355">
        <v>5.3825168881307755E-4</v>
      </c>
      <c r="K4775" s="355">
        <v>0</v>
      </c>
      <c r="M4775" s="364"/>
      <c r="N4775" s="364"/>
    </row>
    <row r="4776" spans="2:14" s="358" customFormat="1" x14ac:dyDescent="0.2">
      <c r="B4776" s="305">
        <v>41476.368055555555</v>
      </c>
      <c r="C4776" s="117" t="s">
        <v>851</v>
      </c>
      <c r="D4776" s="117" t="s">
        <v>542</v>
      </c>
      <c r="E4776" s="116"/>
      <c r="F4776" s="348">
        <v>66</v>
      </c>
      <c r="G4776" s="348">
        <v>230</v>
      </c>
      <c r="H4776" s="348">
        <v>15180</v>
      </c>
      <c r="I4776" s="355">
        <v>5.2879272927414664E-2</v>
      </c>
      <c r="J4776" s="355">
        <v>2.2990988229310724E-4</v>
      </c>
      <c r="K4776" s="355">
        <v>0</v>
      </c>
      <c r="M4776" s="364"/>
      <c r="N4776" s="364"/>
    </row>
    <row r="4777" spans="2:14" s="358" customFormat="1" x14ac:dyDescent="0.2">
      <c r="B4777" s="305">
        <v>41480.378472222219</v>
      </c>
      <c r="C4777" s="117" t="s">
        <v>550</v>
      </c>
      <c r="D4777" s="117" t="s">
        <v>551</v>
      </c>
      <c r="E4777" s="116"/>
      <c r="F4777" s="348">
        <v>23</v>
      </c>
      <c r="G4777" s="348">
        <v>380</v>
      </c>
      <c r="H4777" s="348">
        <v>8740</v>
      </c>
      <c r="I4777" s="355">
        <v>3.3844027051987753E-2</v>
      </c>
      <c r="J4777" s="355">
        <v>8.9063229084178301E-5</v>
      </c>
      <c r="K4777" s="355">
        <v>0</v>
      </c>
      <c r="M4777" s="364"/>
      <c r="N4777" s="364"/>
    </row>
    <row r="4778" spans="2:14" s="358" customFormat="1" x14ac:dyDescent="0.2">
      <c r="B4778" s="305">
        <v>41477.375</v>
      </c>
      <c r="C4778" s="117" t="s">
        <v>671</v>
      </c>
      <c r="D4778" s="117" t="s">
        <v>554</v>
      </c>
      <c r="E4778" s="116"/>
      <c r="F4778" s="348">
        <v>9</v>
      </c>
      <c r="G4778" s="348">
        <v>180</v>
      </c>
      <c r="H4778" s="348">
        <v>1620</v>
      </c>
      <c r="I4778" s="355">
        <v>1.4097192309198418E-2</v>
      </c>
      <c r="J4778" s="355">
        <v>7.8317735051102317E-5</v>
      </c>
      <c r="K4778" s="355">
        <v>0</v>
      </c>
      <c r="M4778" s="364"/>
      <c r="N4778" s="364"/>
    </row>
    <row r="4779" spans="2:14" s="358" customFormat="1" x14ac:dyDescent="0.2">
      <c r="B4779" s="305">
        <v>41473.354166666664</v>
      </c>
      <c r="C4779" s="117" t="s">
        <v>611</v>
      </c>
      <c r="D4779" s="117" t="s">
        <v>551</v>
      </c>
      <c r="E4779" s="116"/>
      <c r="F4779" s="348">
        <v>7</v>
      </c>
      <c r="G4779" s="348">
        <v>142</v>
      </c>
      <c r="H4779" s="348">
        <v>994</v>
      </c>
      <c r="I4779" s="355">
        <v>3.849080422159706E-3</v>
      </c>
      <c r="J4779" s="355">
        <v>2.7106200156054265E-5</v>
      </c>
      <c r="K4779" s="355">
        <v>0</v>
      </c>
      <c r="M4779" s="364"/>
      <c r="N4779" s="364"/>
    </row>
    <row r="4780" spans="2:14" s="358" customFormat="1" x14ac:dyDescent="0.2">
      <c r="B4780" s="305">
        <v>41477.380555555559</v>
      </c>
      <c r="C4780" s="117" t="s">
        <v>671</v>
      </c>
      <c r="D4780" s="117" t="s">
        <v>554</v>
      </c>
      <c r="E4780" s="116"/>
      <c r="F4780" s="348">
        <v>3</v>
      </c>
      <c r="G4780" s="348">
        <v>317</v>
      </c>
      <c r="H4780" s="348">
        <v>951</v>
      </c>
      <c r="I4780" s="355">
        <v>8.2755740037331448E-3</v>
      </c>
      <c r="J4780" s="355">
        <v>2.6105911683700774E-5</v>
      </c>
      <c r="K4780" s="355">
        <v>0</v>
      </c>
      <c r="M4780" s="364"/>
      <c r="N4780" s="364"/>
    </row>
    <row r="4781" spans="2:14" s="358" customFormat="1" x14ac:dyDescent="0.2">
      <c r="B4781" s="305">
        <v>41477.381944444445</v>
      </c>
      <c r="C4781" s="117" t="s">
        <v>746</v>
      </c>
      <c r="D4781" s="117" t="s">
        <v>542</v>
      </c>
      <c r="E4781" s="116"/>
      <c r="F4781" s="348">
        <v>150</v>
      </c>
      <c r="G4781" s="348">
        <v>115</v>
      </c>
      <c r="H4781" s="348">
        <v>17250</v>
      </c>
      <c r="I4781" s="355">
        <v>6.009008287206212E-2</v>
      </c>
      <c r="J4781" s="355">
        <v>5.2252245975706194E-4</v>
      </c>
      <c r="K4781" s="355">
        <v>0</v>
      </c>
      <c r="M4781" s="364"/>
      <c r="N4781" s="364"/>
    </row>
    <row r="4782" spans="2:14" s="358" customFormat="1" x14ac:dyDescent="0.2">
      <c r="B4782" s="305">
        <v>41482.375</v>
      </c>
      <c r="C4782" s="117" t="s">
        <v>601</v>
      </c>
      <c r="D4782" s="117" t="s">
        <v>551</v>
      </c>
      <c r="E4782" s="116"/>
      <c r="F4782" s="348">
        <v>245</v>
      </c>
      <c r="G4782" s="348">
        <v>237</v>
      </c>
      <c r="H4782" s="348">
        <v>58065</v>
      </c>
      <c r="I4782" s="355">
        <v>0.22484593029447014</v>
      </c>
      <c r="J4782" s="355">
        <v>9.4871700546189934E-4</v>
      </c>
      <c r="K4782" s="355">
        <v>0</v>
      </c>
      <c r="M4782" s="364"/>
      <c r="N4782" s="364"/>
    </row>
    <row r="4783" spans="2:14" s="358" customFormat="1" x14ac:dyDescent="0.2">
      <c r="B4783" s="305">
        <v>41482.375</v>
      </c>
      <c r="C4783" s="117" t="s">
        <v>703</v>
      </c>
      <c r="D4783" s="117" t="s">
        <v>551</v>
      </c>
      <c r="E4783" s="116"/>
      <c r="F4783" s="348">
        <v>110</v>
      </c>
      <c r="G4783" s="348">
        <v>347</v>
      </c>
      <c r="H4783" s="348">
        <v>38170</v>
      </c>
      <c r="I4783" s="355">
        <v>0.14780623713665592</v>
      </c>
      <c r="J4783" s="355">
        <v>4.2595457388085276E-4</v>
      </c>
      <c r="K4783" s="355">
        <v>0</v>
      </c>
      <c r="M4783" s="364"/>
      <c r="N4783" s="364"/>
    </row>
    <row r="4784" spans="2:14" s="358" customFormat="1" x14ac:dyDescent="0.2">
      <c r="B4784" s="305">
        <v>41478.375</v>
      </c>
      <c r="C4784" s="117" t="s">
        <v>625</v>
      </c>
      <c r="D4784" s="117" t="s">
        <v>551</v>
      </c>
      <c r="E4784" s="116"/>
      <c r="F4784" s="348">
        <v>56</v>
      </c>
      <c r="G4784" s="348">
        <v>210</v>
      </c>
      <c r="H4784" s="348">
        <v>11760</v>
      </c>
      <c r="I4784" s="355">
        <v>4.5538416262171165E-2</v>
      </c>
      <c r="J4784" s="355">
        <v>2.1684960124843412E-4</v>
      </c>
      <c r="K4784" s="355">
        <v>0</v>
      </c>
      <c r="M4784" s="364"/>
      <c r="N4784" s="364"/>
    </row>
    <row r="4785" spans="2:14" s="358" customFormat="1" x14ac:dyDescent="0.2">
      <c r="B4785" s="305">
        <v>41478.375</v>
      </c>
      <c r="C4785" s="117" t="s">
        <v>563</v>
      </c>
      <c r="D4785" s="117" t="s">
        <v>551</v>
      </c>
      <c r="E4785" s="116"/>
      <c r="F4785" s="348">
        <v>49</v>
      </c>
      <c r="G4785" s="348">
        <v>105</v>
      </c>
      <c r="H4785" s="348">
        <v>5145</v>
      </c>
      <c r="I4785" s="355">
        <v>1.9923057114699886E-2</v>
      </c>
      <c r="J4785" s="355">
        <v>1.8974340109237988E-4</v>
      </c>
      <c r="K4785" s="355">
        <v>0</v>
      </c>
      <c r="M4785" s="364"/>
      <c r="N4785" s="364"/>
    </row>
    <row r="4786" spans="2:14" s="358" customFormat="1" x14ac:dyDescent="0.2">
      <c r="B4786" s="305">
        <v>41483.567361111112</v>
      </c>
      <c r="C4786" s="117" t="s">
        <v>759</v>
      </c>
      <c r="D4786" s="117" t="s">
        <v>542</v>
      </c>
      <c r="E4786" s="116"/>
      <c r="F4786" s="348">
        <v>1</v>
      </c>
      <c r="G4786" s="348">
        <v>28</v>
      </c>
      <c r="H4786" s="348">
        <v>28</v>
      </c>
      <c r="I4786" s="355">
        <v>9.753752582131822E-5</v>
      </c>
      <c r="J4786" s="355">
        <v>3.4834830650470794E-6</v>
      </c>
      <c r="K4786" s="355">
        <v>0</v>
      </c>
      <c r="M4786" s="364"/>
      <c r="N4786" s="364"/>
    </row>
    <row r="4787" spans="2:14" s="358" customFormat="1" x14ac:dyDescent="0.2">
      <c r="B4787" s="305">
        <v>41481.385416666664</v>
      </c>
      <c r="C4787" s="117" t="s">
        <v>644</v>
      </c>
      <c r="D4787" s="117" t="s">
        <v>542</v>
      </c>
      <c r="E4787" s="116"/>
      <c r="F4787" s="348">
        <v>1</v>
      </c>
      <c r="G4787" s="348">
        <v>60</v>
      </c>
      <c r="H4787" s="348">
        <v>60</v>
      </c>
      <c r="I4787" s="355">
        <v>2.0900898390282475E-4</v>
      </c>
      <c r="J4787" s="355">
        <v>3.4834830650470794E-6</v>
      </c>
      <c r="K4787" s="355">
        <v>0</v>
      </c>
      <c r="M4787" s="364"/>
      <c r="N4787" s="364"/>
    </row>
    <row r="4788" spans="2:14" s="358" customFormat="1" x14ac:dyDescent="0.2">
      <c r="B4788" s="305">
        <v>41479.40625</v>
      </c>
      <c r="C4788" s="117" t="s">
        <v>613</v>
      </c>
      <c r="D4788" s="117" t="s">
        <v>554</v>
      </c>
      <c r="E4788" s="116"/>
      <c r="F4788" s="348">
        <v>28</v>
      </c>
      <c r="G4788" s="348">
        <v>317</v>
      </c>
      <c r="H4788" s="348">
        <v>8876</v>
      </c>
      <c r="I4788" s="355">
        <v>7.7238690701509363E-2</v>
      </c>
      <c r="J4788" s="355">
        <v>2.4365517571454056E-4</v>
      </c>
      <c r="K4788" s="355">
        <v>0</v>
      </c>
      <c r="M4788" s="364"/>
      <c r="N4788" s="364"/>
    </row>
    <row r="4789" spans="2:14" s="358" customFormat="1" x14ac:dyDescent="0.2">
      <c r="B4789" s="305">
        <v>41477.427083333336</v>
      </c>
      <c r="C4789" s="117" t="s">
        <v>569</v>
      </c>
      <c r="D4789" s="117" t="s">
        <v>551</v>
      </c>
      <c r="E4789" s="116"/>
      <c r="F4789" s="348">
        <v>11</v>
      </c>
      <c r="G4789" s="348">
        <v>298</v>
      </c>
      <c r="H4789" s="348">
        <v>3278</v>
      </c>
      <c r="I4789" s="355">
        <v>1.2693446301649413E-2</v>
      </c>
      <c r="J4789" s="355">
        <v>4.2595457388085273E-5</v>
      </c>
      <c r="K4789" s="355">
        <v>0</v>
      </c>
      <c r="M4789" s="364"/>
      <c r="N4789" s="364"/>
    </row>
    <row r="4790" spans="2:14" s="358" customFormat="1" x14ac:dyDescent="0.2">
      <c r="B4790" s="305">
        <v>41481.354166666664</v>
      </c>
      <c r="C4790" s="117" t="s">
        <v>670</v>
      </c>
      <c r="D4790" s="117" t="s">
        <v>551</v>
      </c>
      <c r="E4790" s="116"/>
      <c r="F4790" s="348">
        <v>137</v>
      </c>
      <c r="G4790" s="348">
        <v>300</v>
      </c>
      <c r="H4790" s="348">
        <v>41100</v>
      </c>
      <c r="I4790" s="355">
        <v>0.15915211805911864</v>
      </c>
      <c r="J4790" s="355">
        <v>5.3050706019706212E-4</v>
      </c>
      <c r="K4790" s="355">
        <v>0</v>
      </c>
      <c r="M4790" s="364"/>
      <c r="N4790" s="364"/>
    </row>
    <row r="4791" spans="2:14" s="358" customFormat="1" x14ac:dyDescent="0.2">
      <c r="B4791" s="305">
        <v>41481.354166666664</v>
      </c>
      <c r="C4791" s="117" t="s">
        <v>661</v>
      </c>
      <c r="D4791" s="117" t="s">
        <v>554</v>
      </c>
      <c r="E4791" s="116"/>
      <c r="F4791" s="348">
        <v>6</v>
      </c>
      <c r="G4791" s="348">
        <v>145</v>
      </c>
      <c r="H4791" s="348">
        <v>870</v>
      </c>
      <c r="I4791" s="355">
        <v>7.5707143882732244E-3</v>
      </c>
      <c r="J4791" s="355">
        <v>5.2211823367401547E-5</v>
      </c>
      <c r="K4791" s="355">
        <v>0</v>
      </c>
      <c r="M4791" s="364"/>
      <c r="N4791" s="364"/>
    </row>
    <row r="4792" spans="2:14" s="358" customFormat="1" x14ac:dyDescent="0.2">
      <c r="B4792" s="305">
        <v>41481.444444444445</v>
      </c>
      <c r="C4792" s="117" t="s">
        <v>670</v>
      </c>
      <c r="D4792" s="117" t="s">
        <v>551</v>
      </c>
      <c r="E4792" s="116"/>
      <c r="F4792" s="348">
        <v>103</v>
      </c>
      <c r="G4792" s="348">
        <v>12</v>
      </c>
      <c r="H4792" s="348">
        <v>1236</v>
      </c>
      <c r="I4792" s="355">
        <v>4.7861804846975817E-3</v>
      </c>
      <c r="J4792" s="355">
        <v>3.9884837372479849E-4</v>
      </c>
      <c r="K4792" s="355">
        <v>0</v>
      </c>
      <c r="M4792" s="364"/>
      <c r="N4792" s="364"/>
    </row>
    <row r="4793" spans="2:14" s="358" customFormat="1" x14ac:dyDescent="0.2">
      <c r="B4793" s="305">
        <v>41481.465277777781</v>
      </c>
      <c r="C4793" s="117" t="s">
        <v>625</v>
      </c>
      <c r="D4793" s="117" t="s">
        <v>551</v>
      </c>
      <c r="E4793" s="116"/>
      <c r="F4793" s="348">
        <v>1</v>
      </c>
      <c r="G4793" s="348">
        <v>50</v>
      </c>
      <c r="H4793" s="348">
        <v>50</v>
      </c>
      <c r="I4793" s="355">
        <v>1.9361571540038762E-4</v>
      </c>
      <c r="J4793" s="355">
        <v>3.872314308007752E-6</v>
      </c>
      <c r="K4793" s="355">
        <v>0</v>
      </c>
      <c r="M4793" s="364"/>
      <c r="N4793" s="364"/>
    </row>
    <row r="4794" spans="2:14" s="358" customFormat="1" x14ac:dyDescent="0.2">
      <c r="B4794" s="305">
        <v>41480.371527777781</v>
      </c>
      <c r="C4794" s="117" t="s">
        <v>569</v>
      </c>
      <c r="D4794" s="117" t="s">
        <v>551</v>
      </c>
      <c r="E4794" s="116"/>
      <c r="F4794" s="348">
        <v>1</v>
      </c>
      <c r="G4794" s="348">
        <v>140</v>
      </c>
      <c r="H4794" s="348">
        <v>140</v>
      </c>
      <c r="I4794" s="355">
        <v>5.4212400312108537E-4</v>
      </c>
      <c r="J4794" s="355">
        <v>3.872314308007752E-6</v>
      </c>
      <c r="K4794" s="355">
        <v>0</v>
      </c>
      <c r="M4794" s="364"/>
      <c r="N4794" s="364"/>
    </row>
    <row r="4795" spans="2:14" s="358" customFormat="1" x14ac:dyDescent="0.2">
      <c r="B4795" s="305">
        <v>41480.392361111109</v>
      </c>
      <c r="C4795" s="117" t="s">
        <v>558</v>
      </c>
      <c r="D4795" s="117" t="s">
        <v>551</v>
      </c>
      <c r="E4795" s="116"/>
      <c r="F4795" s="348">
        <v>1</v>
      </c>
      <c r="G4795" s="348">
        <v>81</v>
      </c>
      <c r="H4795" s="348">
        <v>81</v>
      </c>
      <c r="I4795" s="355">
        <v>3.1365745894862792E-4</v>
      </c>
      <c r="J4795" s="355">
        <v>3.872314308007752E-6</v>
      </c>
      <c r="K4795" s="355">
        <v>0</v>
      </c>
      <c r="M4795" s="364"/>
      <c r="N4795" s="364"/>
    </row>
    <row r="4796" spans="2:14" s="358" customFormat="1" x14ac:dyDescent="0.2">
      <c r="B4796" s="305">
        <v>41480.395833333336</v>
      </c>
      <c r="C4796" s="117" t="s">
        <v>550</v>
      </c>
      <c r="D4796" s="117" t="s">
        <v>551</v>
      </c>
      <c r="E4796" s="116"/>
      <c r="F4796" s="348">
        <v>40</v>
      </c>
      <c r="G4796" s="348">
        <v>350</v>
      </c>
      <c r="H4796" s="348">
        <v>14000</v>
      </c>
      <c r="I4796" s="355">
        <v>5.4212400312108534E-2</v>
      </c>
      <c r="J4796" s="355">
        <v>1.548925723203101E-4</v>
      </c>
      <c r="K4796" s="355">
        <v>0</v>
      </c>
      <c r="M4796" s="364"/>
      <c r="N4796" s="364"/>
    </row>
    <row r="4797" spans="2:14" s="358" customFormat="1" x14ac:dyDescent="0.2">
      <c r="B4797" s="305">
        <v>41477.611111111109</v>
      </c>
      <c r="C4797" s="117" t="s">
        <v>634</v>
      </c>
      <c r="D4797" s="117" t="s">
        <v>542</v>
      </c>
      <c r="E4797" s="116"/>
      <c r="F4797" s="348">
        <v>49</v>
      </c>
      <c r="G4797" s="348">
        <v>42</v>
      </c>
      <c r="H4797" s="348">
        <v>2058</v>
      </c>
      <c r="I4797" s="355">
        <v>7.169008147866889E-3</v>
      </c>
      <c r="J4797" s="355">
        <v>1.7069067018730689E-4</v>
      </c>
      <c r="K4797" s="355">
        <v>0</v>
      </c>
      <c r="M4797" s="364"/>
      <c r="N4797" s="364"/>
    </row>
    <row r="4798" spans="2:14" s="358" customFormat="1" x14ac:dyDescent="0.2">
      <c r="B4798" s="305">
        <v>41477.375</v>
      </c>
      <c r="C4798" s="117" t="s">
        <v>552</v>
      </c>
      <c r="D4798" s="117" t="s">
        <v>551</v>
      </c>
      <c r="E4798" s="116"/>
      <c r="F4798" s="348">
        <v>2</v>
      </c>
      <c r="G4798" s="348">
        <v>125</v>
      </c>
      <c r="H4798" s="348">
        <v>250</v>
      </c>
      <c r="I4798" s="355">
        <v>9.6807857700193813E-4</v>
      </c>
      <c r="J4798" s="355">
        <v>7.7446286160155041E-6</v>
      </c>
      <c r="K4798" s="355">
        <v>0</v>
      </c>
      <c r="M4798" s="364"/>
      <c r="N4798" s="364"/>
    </row>
    <row r="4799" spans="2:14" s="358" customFormat="1" x14ac:dyDescent="0.2">
      <c r="B4799" s="305">
        <v>41481.384722222225</v>
      </c>
      <c r="C4799" s="117" t="s">
        <v>559</v>
      </c>
      <c r="D4799" s="117" t="s">
        <v>551</v>
      </c>
      <c r="E4799" s="116"/>
      <c r="F4799" s="348">
        <v>29</v>
      </c>
      <c r="G4799" s="348">
        <v>388</v>
      </c>
      <c r="H4799" s="348">
        <v>11252</v>
      </c>
      <c r="I4799" s="355">
        <v>4.3571280593703229E-2</v>
      </c>
      <c r="J4799" s="355">
        <v>1.1229711493222481E-4</v>
      </c>
      <c r="K4799" s="355">
        <v>0</v>
      </c>
      <c r="M4799" s="364"/>
      <c r="N4799" s="364"/>
    </row>
    <row r="4800" spans="2:14" s="358" customFormat="1" x14ac:dyDescent="0.2">
      <c r="B4800" s="305">
        <v>41481.361111111109</v>
      </c>
      <c r="C4800" s="117" t="s">
        <v>550</v>
      </c>
      <c r="D4800" s="117" t="s">
        <v>551</v>
      </c>
      <c r="E4800" s="116"/>
      <c r="F4800" s="348">
        <v>2</v>
      </c>
      <c r="G4800" s="348">
        <v>165</v>
      </c>
      <c r="H4800" s="348">
        <v>330</v>
      </c>
      <c r="I4800" s="355">
        <v>1.2778637216425584E-3</v>
      </c>
      <c r="J4800" s="355">
        <v>7.7446286160155041E-6</v>
      </c>
      <c r="K4800" s="355">
        <v>0</v>
      </c>
      <c r="M4800" s="364"/>
      <c r="N4800" s="364"/>
    </row>
    <row r="4801" spans="2:14" s="358" customFormat="1" x14ac:dyDescent="0.2">
      <c r="B4801" s="305">
        <v>41477.379861111112</v>
      </c>
      <c r="C4801" s="117" t="s">
        <v>634</v>
      </c>
      <c r="D4801" s="117" t="s">
        <v>542</v>
      </c>
      <c r="E4801" s="116"/>
      <c r="F4801" s="348">
        <v>735</v>
      </c>
      <c r="G4801" s="348">
        <v>209</v>
      </c>
      <c r="H4801" s="348">
        <v>153615</v>
      </c>
      <c r="I4801" s="355">
        <v>0.53511525103720703</v>
      </c>
      <c r="J4801" s="355">
        <v>2.5603600528096033E-3</v>
      </c>
      <c r="K4801" s="355">
        <v>0</v>
      </c>
      <c r="M4801" s="364"/>
      <c r="N4801" s="364"/>
    </row>
    <row r="4802" spans="2:14" s="358" customFormat="1" x14ac:dyDescent="0.2">
      <c r="B4802" s="305">
        <v>41483.354166666664</v>
      </c>
      <c r="C4802" s="117" t="s">
        <v>546</v>
      </c>
      <c r="D4802" s="117" t="s">
        <v>542</v>
      </c>
      <c r="E4802" s="116"/>
      <c r="F4802" s="348">
        <v>288</v>
      </c>
      <c r="G4802" s="348">
        <v>345</v>
      </c>
      <c r="H4802" s="348">
        <v>99360</v>
      </c>
      <c r="I4802" s="355">
        <v>0.34611887734307778</v>
      </c>
      <c r="J4802" s="355">
        <v>1.0032431227335588E-3</v>
      </c>
      <c r="K4802" s="355">
        <v>0</v>
      </c>
      <c r="M4802" s="364"/>
      <c r="N4802" s="364"/>
    </row>
    <row r="4803" spans="2:14" s="358" customFormat="1" x14ac:dyDescent="0.2">
      <c r="B4803" s="305">
        <v>41478.506944444445</v>
      </c>
      <c r="C4803" s="117" t="s">
        <v>835</v>
      </c>
      <c r="D4803" s="117" t="s">
        <v>542</v>
      </c>
      <c r="E4803" s="116"/>
      <c r="F4803" s="348">
        <v>14</v>
      </c>
      <c r="G4803" s="348">
        <v>380</v>
      </c>
      <c r="H4803" s="348">
        <v>5320</v>
      </c>
      <c r="I4803" s="355">
        <v>1.8532129906050462E-2</v>
      </c>
      <c r="J4803" s="355">
        <v>4.876876291065911E-5</v>
      </c>
      <c r="K4803" s="355">
        <v>0</v>
      </c>
      <c r="M4803" s="364"/>
      <c r="N4803" s="364"/>
    </row>
    <row r="4804" spans="2:14" s="358" customFormat="1" x14ac:dyDescent="0.2">
      <c r="B4804" s="305">
        <v>41478.4375</v>
      </c>
      <c r="C4804" s="117" t="s">
        <v>640</v>
      </c>
      <c r="D4804" s="117" t="s">
        <v>542</v>
      </c>
      <c r="E4804" s="116"/>
      <c r="F4804" s="348">
        <v>93</v>
      </c>
      <c r="G4804" s="348">
        <v>325</v>
      </c>
      <c r="H4804" s="348">
        <v>30225</v>
      </c>
      <c r="I4804" s="355">
        <v>0.10528827564104797</v>
      </c>
      <c r="J4804" s="355">
        <v>3.2396392504937838E-4</v>
      </c>
      <c r="K4804" s="355">
        <v>0</v>
      </c>
      <c r="M4804" s="364"/>
      <c r="N4804" s="364"/>
    </row>
    <row r="4805" spans="2:14" s="358" customFormat="1" x14ac:dyDescent="0.2">
      <c r="B4805" s="305">
        <v>41478.576388888891</v>
      </c>
      <c r="C4805" s="117" t="s">
        <v>738</v>
      </c>
      <c r="D4805" s="117" t="s">
        <v>542</v>
      </c>
      <c r="E4805" s="116"/>
      <c r="F4805" s="348">
        <v>66</v>
      </c>
      <c r="G4805" s="348">
        <v>130</v>
      </c>
      <c r="H4805" s="348">
        <v>8580</v>
      </c>
      <c r="I4805" s="355">
        <v>2.988828469810394E-2</v>
      </c>
      <c r="J4805" s="355">
        <v>2.2990988229310724E-4</v>
      </c>
      <c r="K4805" s="355">
        <v>0</v>
      </c>
      <c r="M4805" s="364"/>
      <c r="N4805" s="364"/>
    </row>
    <row r="4806" spans="2:14" s="358" customFormat="1" x14ac:dyDescent="0.2">
      <c r="B4806" s="305">
        <v>41480.354166666664</v>
      </c>
      <c r="C4806" s="117" t="s">
        <v>668</v>
      </c>
      <c r="D4806" s="117" t="s">
        <v>554</v>
      </c>
      <c r="E4806" s="116"/>
      <c r="F4806" s="348">
        <v>17</v>
      </c>
      <c r="G4806" s="348">
        <v>210</v>
      </c>
      <c r="H4806" s="348">
        <v>3570</v>
      </c>
      <c r="I4806" s="355">
        <v>3.106603490360392E-2</v>
      </c>
      <c r="J4806" s="355">
        <v>1.4793349954097106E-4</v>
      </c>
      <c r="K4806" s="355">
        <v>0</v>
      </c>
      <c r="M4806" s="364"/>
      <c r="N4806" s="364"/>
    </row>
    <row r="4807" spans="2:14" s="358" customFormat="1" x14ac:dyDescent="0.2">
      <c r="B4807" s="305">
        <v>41481.361111111109</v>
      </c>
      <c r="C4807" s="117" t="s">
        <v>689</v>
      </c>
      <c r="D4807" s="117" t="s">
        <v>554</v>
      </c>
      <c r="E4807" s="116"/>
      <c r="F4807" s="348">
        <v>25</v>
      </c>
      <c r="G4807" s="348">
        <v>155</v>
      </c>
      <c r="H4807" s="348">
        <v>3875</v>
      </c>
      <c r="I4807" s="355">
        <v>3.3720135924780167E-2</v>
      </c>
      <c r="J4807" s="355">
        <v>2.1754926403083979E-4</v>
      </c>
      <c r="K4807" s="355">
        <v>0</v>
      </c>
      <c r="M4807" s="364"/>
      <c r="N4807" s="364"/>
    </row>
    <row r="4808" spans="2:14" s="358" customFormat="1" x14ac:dyDescent="0.2">
      <c r="B4808" s="305">
        <v>41479.430555555555</v>
      </c>
      <c r="C4808" s="117" t="s">
        <v>631</v>
      </c>
      <c r="D4808" s="117" t="s">
        <v>542</v>
      </c>
      <c r="E4808" s="116"/>
      <c r="F4808" s="348">
        <v>16</v>
      </c>
      <c r="G4808" s="348">
        <v>376</v>
      </c>
      <c r="H4808" s="348">
        <v>6016</v>
      </c>
      <c r="I4808" s="355">
        <v>2.095663411932323E-2</v>
      </c>
      <c r="J4808" s="355">
        <v>5.5735729040753271E-5</v>
      </c>
      <c r="K4808" s="355">
        <v>0</v>
      </c>
      <c r="M4808" s="364"/>
      <c r="N4808" s="364"/>
    </row>
    <row r="4809" spans="2:14" s="358" customFormat="1" x14ac:dyDescent="0.2">
      <c r="B4809" s="305">
        <v>41478.335416666669</v>
      </c>
      <c r="C4809" s="117" t="s">
        <v>544</v>
      </c>
      <c r="D4809" s="117" t="s">
        <v>542</v>
      </c>
      <c r="E4809" s="116"/>
      <c r="F4809" s="348">
        <v>192</v>
      </c>
      <c r="G4809" s="348">
        <v>432</v>
      </c>
      <c r="H4809" s="348">
        <v>82944</v>
      </c>
      <c r="I4809" s="355">
        <v>0.28893401934726493</v>
      </c>
      <c r="J4809" s="355">
        <v>6.688287484890392E-4</v>
      </c>
      <c r="K4809" s="355">
        <v>0</v>
      </c>
      <c r="M4809" s="364"/>
      <c r="N4809" s="364"/>
    </row>
    <row r="4810" spans="2:14" s="358" customFormat="1" x14ac:dyDescent="0.2">
      <c r="B4810" s="305">
        <v>41478.399305555555</v>
      </c>
      <c r="C4810" s="117" t="s">
        <v>631</v>
      </c>
      <c r="D4810" s="117" t="s">
        <v>542</v>
      </c>
      <c r="E4810" s="116"/>
      <c r="F4810" s="348">
        <v>68</v>
      </c>
      <c r="G4810" s="348">
        <v>165</v>
      </c>
      <c r="H4810" s="348">
        <v>11220</v>
      </c>
      <c r="I4810" s="355">
        <v>3.908467998982823E-2</v>
      </c>
      <c r="J4810" s="355">
        <v>2.3687684842320139E-4</v>
      </c>
      <c r="K4810" s="355">
        <v>0</v>
      </c>
      <c r="M4810" s="364"/>
      <c r="N4810" s="364"/>
    </row>
    <row r="4811" spans="2:14" s="358" customFormat="1" x14ac:dyDescent="0.2">
      <c r="B4811" s="305">
        <v>41478.399305555555</v>
      </c>
      <c r="C4811" s="117" t="s">
        <v>813</v>
      </c>
      <c r="D4811" s="117" t="s">
        <v>554</v>
      </c>
      <c r="E4811" s="116"/>
      <c r="F4811" s="348">
        <v>42</v>
      </c>
      <c r="G4811" s="348">
        <v>165</v>
      </c>
      <c r="H4811" s="348">
        <v>6930</v>
      </c>
      <c r="I4811" s="355">
        <v>6.0304655989348789E-2</v>
      </c>
      <c r="J4811" s="355">
        <v>3.6548276357181085E-4</v>
      </c>
      <c r="K4811" s="355">
        <v>0</v>
      </c>
      <c r="M4811" s="364"/>
      <c r="N4811" s="364"/>
    </row>
    <row r="4812" spans="2:14" s="358" customFormat="1" x14ac:dyDescent="0.2">
      <c r="B4812" s="305">
        <v>41478.440972222219</v>
      </c>
      <c r="C4812" s="117" t="s">
        <v>759</v>
      </c>
      <c r="D4812" s="117" t="s">
        <v>542</v>
      </c>
      <c r="E4812" s="116"/>
      <c r="F4812" s="348">
        <v>106</v>
      </c>
      <c r="G4812" s="348">
        <v>385</v>
      </c>
      <c r="H4812" s="348">
        <v>40810</v>
      </c>
      <c r="I4812" s="355">
        <v>0.14216094388457132</v>
      </c>
      <c r="J4812" s="355">
        <v>3.6924920489499039E-4</v>
      </c>
      <c r="K4812" s="355">
        <v>0</v>
      </c>
      <c r="M4812" s="364"/>
      <c r="N4812" s="364"/>
    </row>
    <row r="4813" spans="2:14" s="358" customFormat="1" x14ac:dyDescent="0.2">
      <c r="B4813" s="305">
        <v>41478.440972222219</v>
      </c>
      <c r="C4813" s="117" t="s">
        <v>650</v>
      </c>
      <c r="D4813" s="117" t="s">
        <v>542</v>
      </c>
      <c r="E4813" s="116"/>
      <c r="F4813" s="348">
        <v>58</v>
      </c>
      <c r="G4813" s="348">
        <v>385</v>
      </c>
      <c r="H4813" s="348">
        <v>22330</v>
      </c>
      <c r="I4813" s="355">
        <v>7.7786176842501276E-2</v>
      </c>
      <c r="J4813" s="355">
        <v>2.0204201777273059E-4</v>
      </c>
      <c r="K4813" s="355">
        <v>0</v>
      </c>
      <c r="M4813" s="364"/>
      <c r="N4813" s="364"/>
    </row>
    <row r="4814" spans="2:14" s="358" customFormat="1" x14ac:dyDescent="0.2">
      <c r="B4814" s="305">
        <v>41478.375</v>
      </c>
      <c r="C4814" s="117" t="s">
        <v>541</v>
      </c>
      <c r="D4814" s="117" t="s">
        <v>542</v>
      </c>
      <c r="E4814" s="116"/>
      <c r="F4814" s="348">
        <v>170</v>
      </c>
      <c r="G4814" s="348">
        <v>352</v>
      </c>
      <c r="H4814" s="348">
        <v>59840</v>
      </c>
      <c r="I4814" s="355">
        <v>0.20845162661241723</v>
      </c>
      <c r="J4814" s="355">
        <v>5.9219212105800342E-4</v>
      </c>
      <c r="K4814" s="355">
        <v>0</v>
      </c>
      <c r="M4814" s="364"/>
      <c r="N4814" s="364"/>
    </row>
    <row r="4815" spans="2:14" s="358" customFormat="1" x14ac:dyDescent="0.2">
      <c r="B4815" s="305">
        <v>41480.388888888891</v>
      </c>
      <c r="C4815" s="117" t="s">
        <v>748</v>
      </c>
      <c r="D4815" s="117" t="s">
        <v>551</v>
      </c>
      <c r="E4815" s="116"/>
      <c r="F4815" s="348">
        <v>13</v>
      </c>
      <c r="G4815" s="348">
        <v>265</v>
      </c>
      <c r="H4815" s="348">
        <v>3445</v>
      </c>
      <c r="I4815" s="355">
        <v>1.3340122791086708E-2</v>
      </c>
      <c r="J4815" s="355">
        <v>5.0340086004100782E-5</v>
      </c>
      <c r="K4815" s="355">
        <v>0</v>
      </c>
      <c r="M4815" s="364"/>
      <c r="N4815" s="364"/>
    </row>
    <row r="4816" spans="2:14" s="358" customFormat="1" x14ac:dyDescent="0.2">
      <c r="B4816" s="305">
        <v>41479.375</v>
      </c>
      <c r="C4816" s="117" t="s">
        <v>754</v>
      </c>
      <c r="D4816" s="117" t="s">
        <v>542</v>
      </c>
      <c r="E4816" s="116"/>
      <c r="F4816" s="348">
        <v>78</v>
      </c>
      <c r="G4816" s="348">
        <v>190</v>
      </c>
      <c r="H4816" s="348">
        <v>14820</v>
      </c>
      <c r="I4816" s="355">
        <v>5.1625219023997714E-2</v>
      </c>
      <c r="J4816" s="355">
        <v>2.7171167907367219E-4</v>
      </c>
      <c r="K4816" s="355">
        <v>0</v>
      </c>
      <c r="M4816" s="364"/>
      <c r="N4816" s="364"/>
    </row>
    <row r="4817" spans="2:14" s="358" customFormat="1" x14ac:dyDescent="0.2">
      <c r="B4817" s="305">
        <v>41480.354166666664</v>
      </c>
      <c r="C4817" s="117" t="s">
        <v>634</v>
      </c>
      <c r="D4817" s="117" t="s">
        <v>542</v>
      </c>
      <c r="E4817" s="116"/>
      <c r="F4817" s="348">
        <v>8</v>
      </c>
      <c r="G4817" s="348">
        <v>345</v>
      </c>
      <c r="H4817" s="348">
        <v>2760</v>
      </c>
      <c r="I4817" s="355">
        <v>9.6144132595299379E-3</v>
      </c>
      <c r="J4817" s="355">
        <v>2.7867864520376635E-5</v>
      </c>
      <c r="K4817" s="355">
        <v>0</v>
      </c>
      <c r="M4817" s="364"/>
      <c r="N4817" s="364"/>
    </row>
    <row r="4818" spans="2:14" s="358" customFormat="1" x14ac:dyDescent="0.2">
      <c r="B4818" s="305">
        <v>41480.451388888891</v>
      </c>
      <c r="C4818" s="117" t="s">
        <v>754</v>
      </c>
      <c r="D4818" s="117" t="s">
        <v>542</v>
      </c>
      <c r="E4818" s="116"/>
      <c r="F4818" s="348">
        <v>405</v>
      </c>
      <c r="G4818" s="348">
        <v>305</v>
      </c>
      <c r="H4818" s="348">
        <v>123525</v>
      </c>
      <c r="I4818" s="355">
        <v>0.43029724560994048</v>
      </c>
      <c r="J4818" s="355">
        <v>1.410810641344067E-3</v>
      </c>
      <c r="K4818" s="355">
        <v>0</v>
      </c>
      <c r="M4818" s="364"/>
      <c r="N4818" s="364"/>
    </row>
    <row r="4819" spans="2:14" s="358" customFormat="1" x14ac:dyDescent="0.2">
      <c r="B4819" s="305">
        <v>41480.395752314813</v>
      </c>
      <c r="C4819" s="117" t="s">
        <v>738</v>
      </c>
      <c r="D4819" s="117" t="s">
        <v>542</v>
      </c>
      <c r="E4819" s="116"/>
      <c r="F4819" s="348">
        <v>37</v>
      </c>
      <c r="G4819" s="348">
        <v>265</v>
      </c>
      <c r="H4819" s="348">
        <v>9805</v>
      </c>
      <c r="I4819" s="355">
        <v>3.4155551452786613E-2</v>
      </c>
      <c r="J4819" s="355">
        <v>1.2888887340674194E-4</v>
      </c>
      <c r="K4819" s="355">
        <v>0</v>
      </c>
      <c r="M4819" s="364"/>
      <c r="N4819" s="364"/>
    </row>
    <row r="4820" spans="2:14" s="358" customFormat="1" x14ac:dyDescent="0.2">
      <c r="B4820" s="305">
        <v>41483.375</v>
      </c>
      <c r="C4820" s="117" t="s">
        <v>633</v>
      </c>
      <c r="D4820" s="117" t="s">
        <v>554</v>
      </c>
      <c r="E4820" s="116"/>
      <c r="F4820" s="348">
        <v>1</v>
      </c>
      <c r="G4820" s="348">
        <v>400</v>
      </c>
      <c r="H4820" s="348">
        <v>400</v>
      </c>
      <c r="I4820" s="355">
        <v>3.4807882244934367E-3</v>
      </c>
      <c r="J4820" s="355">
        <v>8.7019705612335906E-6</v>
      </c>
      <c r="K4820" s="355">
        <v>0</v>
      </c>
      <c r="M4820" s="364"/>
      <c r="N4820" s="364"/>
    </row>
    <row r="4821" spans="2:14" s="358" customFormat="1" x14ac:dyDescent="0.2">
      <c r="B4821" s="305">
        <v>41480.375</v>
      </c>
      <c r="C4821" s="117" t="s">
        <v>613</v>
      </c>
      <c r="D4821" s="117" t="s">
        <v>554</v>
      </c>
      <c r="E4821" s="116"/>
      <c r="F4821" s="348">
        <v>67</v>
      </c>
      <c r="G4821" s="348">
        <v>300</v>
      </c>
      <c r="H4821" s="348">
        <v>20100</v>
      </c>
      <c r="I4821" s="355">
        <v>0.17490960828079519</v>
      </c>
      <c r="J4821" s="355">
        <v>5.8303202760265067E-4</v>
      </c>
      <c r="K4821" s="355">
        <v>0</v>
      </c>
      <c r="M4821" s="364"/>
      <c r="N4821" s="364"/>
    </row>
    <row r="4822" spans="2:14" s="358" customFormat="1" x14ac:dyDescent="0.2">
      <c r="B4822" s="305">
        <v>41481.434027777781</v>
      </c>
      <c r="C4822" s="117" t="s">
        <v>757</v>
      </c>
      <c r="D4822" s="117" t="s">
        <v>542</v>
      </c>
      <c r="E4822" s="116"/>
      <c r="F4822" s="348">
        <v>96</v>
      </c>
      <c r="G4822" s="348">
        <v>75</v>
      </c>
      <c r="H4822" s="348">
        <v>7200</v>
      </c>
      <c r="I4822" s="355">
        <v>2.508107806833897E-2</v>
      </c>
      <c r="J4822" s="355">
        <v>3.344143742445196E-4</v>
      </c>
      <c r="K4822" s="355">
        <v>0</v>
      </c>
      <c r="M4822" s="364"/>
      <c r="N4822" s="364"/>
    </row>
    <row r="4823" spans="2:14" s="358" customFormat="1" x14ac:dyDescent="0.2">
      <c r="B4823" s="305">
        <v>41476.376388888886</v>
      </c>
      <c r="C4823" s="117" t="s">
        <v>617</v>
      </c>
      <c r="D4823" s="117" t="s">
        <v>542</v>
      </c>
      <c r="E4823" s="116"/>
      <c r="F4823" s="348">
        <v>116</v>
      </c>
      <c r="G4823" s="348">
        <v>233</v>
      </c>
      <c r="H4823" s="348">
        <v>27028</v>
      </c>
      <c r="I4823" s="355">
        <v>9.4151580282092459E-2</v>
      </c>
      <c r="J4823" s="355">
        <v>4.0408403554546119E-4</v>
      </c>
      <c r="K4823" s="355">
        <v>0</v>
      </c>
      <c r="M4823" s="364"/>
      <c r="N4823" s="364"/>
    </row>
    <row r="4824" spans="2:14" s="358" customFormat="1" x14ac:dyDescent="0.2">
      <c r="B4824" s="305">
        <v>41480.379166666666</v>
      </c>
      <c r="C4824" s="117" t="s">
        <v>671</v>
      </c>
      <c r="D4824" s="117" t="s">
        <v>554</v>
      </c>
      <c r="E4824" s="116"/>
      <c r="F4824" s="348">
        <v>5</v>
      </c>
      <c r="G4824" s="348">
        <v>284</v>
      </c>
      <c r="H4824" s="348">
        <v>1420</v>
      </c>
      <c r="I4824" s="355">
        <v>1.23567981969517E-2</v>
      </c>
      <c r="J4824" s="355">
        <v>4.3509852806167955E-5</v>
      </c>
      <c r="K4824" s="355">
        <v>0</v>
      </c>
      <c r="M4824" s="364"/>
      <c r="N4824" s="364"/>
    </row>
    <row r="4825" spans="2:14" s="358" customFormat="1" x14ac:dyDescent="0.2">
      <c r="B4825" s="305">
        <v>41477.208333333336</v>
      </c>
      <c r="C4825" s="117" t="s">
        <v>775</v>
      </c>
      <c r="D4825" s="117" t="s">
        <v>542</v>
      </c>
      <c r="E4825" s="116"/>
      <c r="F4825" s="348">
        <v>51</v>
      </c>
      <c r="G4825" s="348">
        <v>160</v>
      </c>
      <c r="H4825" s="348">
        <v>8160</v>
      </c>
      <c r="I4825" s="355">
        <v>2.8425221810784166E-2</v>
      </c>
      <c r="J4825" s="355">
        <v>1.7765763631740104E-4</v>
      </c>
      <c r="K4825" s="355">
        <v>0</v>
      </c>
      <c r="M4825" s="364"/>
      <c r="N4825" s="364"/>
    </row>
    <row r="4826" spans="2:14" s="358" customFormat="1" x14ac:dyDescent="0.2">
      <c r="B4826" s="305">
        <v>41480.395833333336</v>
      </c>
      <c r="C4826" s="117" t="s">
        <v>671</v>
      </c>
      <c r="D4826" s="117" t="s">
        <v>554</v>
      </c>
      <c r="E4826" s="116"/>
      <c r="F4826" s="348">
        <v>35</v>
      </c>
      <c r="G4826" s="348">
        <v>212</v>
      </c>
      <c r="H4826" s="348">
        <v>7420</v>
      </c>
      <c r="I4826" s="355">
        <v>6.4568621564353251E-2</v>
      </c>
      <c r="J4826" s="355">
        <v>3.0456896964317572E-4</v>
      </c>
      <c r="K4826" s="355">
        <v>0</v>
      </c>
      <c r="M4826" s="364"/>
      <c r="N4826" s="364"/>
    </row>
    <row r="4827" spans="2:14" s="358" customFormat="1" x14ac:dyDescent="0.2">
      <c r="B4827" s="305">
        <v>41477.438888888886</v>
      </c>
      <c r="C4827" s="117" t="s">
        <v>765</v>
      </c>
      <c r="D4827" s="117" t="s">
        <v>542</v>
      </c>
      <c r="E4827" s="116"/>
      <c r="F4827" s="348">
        <v>30</v>
      </c>
      <c r="G4827" s="348">
        <v>498</v>
      </c>
      <c r="H4827" s="348">
        <v>14940</v>
      </c>
      <c r="I4827" s="355">
        <v>5.2043236991803361E-2</v>
      </c>
      <c r="J4827" s="355">
        <v>1.0450449195141237E-4</v>
      </c>
      <c r="K4827" s="355">
        <v>0</v>
      </c>
      <c r="M4827" s="364"/>
      <c r="N4827" s="364"/>
    </row>
    <row r="4828" spans="2:14" s="358" customFormat="1" x14ac:dyDescent="0.2">
      <c r="B4828" s="305">
        <v>41474.395833333336</v>
      </c>
      <c r="C4828" s="117" t="s">
        <v>599</v>
      </c>
      <c r="D4828" s="117" t="s">
        <v>554</v>
      </c>
      <c r="E4828" s="116"/>
      <c r="F4828" s="348">
        <v>71</v>
      </c>
      <c r="G4828" s="348">
        <v>290</v>
      </c>
      <c r="H4828" s="348">
        <v>20590</v>
      </c>
      <c r="I4828" s="355">
        <v>0.17917357385579966</v>
      </c>
      <c r="J4828" s="355">
        <v>6.1783990984758499E-4</v>
      </c>
      <c r="K4828" s="355">
        <v>0</v>
      </c>
      <c r="M4828" s="364"/>
      <c r="N4828" s="364"/>
    </row>
    <row r="4829" spans="2:14" s="358" customFormat="1" x14ac:dyDescent="0.2">
      <c r="B4829" s="305">
        <v>41479.392361111109</v>
      </c>
      <c r="C4829" s="117" t="s">
        <v>595</v>
      </c>
      <c r="D4829" s="117" t="s">
        <v>554</v>
      </c>
      <c r="E4829" s="116"/>
      <c r="F4829" s="348">
        <v>278</v>
      </c>
      <c r="G4829" s="348">
        <v>345</v>
      </c>
      <c r="H4829" s="348">
        <v>95910</v>
      </c>
      <c r="I4829" s="355">
        <v>0.83460599652791378</v>
      </c>
      <c r="J4829" s="355">
        <v>2.4191478160229384E-3</v>
      </c>
      <c r="K4829" s="355">
        <v>0</v>
      </c>
      <c r="M4829" s="364"/>
      <c r="N4829" s="364"/>
    </row>
    <row r="4830" spans="2:14" s="358" customFormat="1" x14ac:dyDescent="0.2">
      <c r="B4830" s="305">
        <v>41473.381944444445</v>
      </c>
      <c r="C4830" s="117" t="s">
        <v>823</v>
      </c>
      <c r="D4830" s="117" t="s">
        <v>554</v>
      </c>
      <c r="E4830" s="116"/>
      <c r="F4830" s="348">
        <v>21</v>
      </c>
      <c r="G4830" s="348">
        <v>140</v>
      </c>
      <c r="H4830" s="348">
        <v>2940</v>
      </c>
      <c r="I4830" s="355">
        <v>2.5583793450026759E-2</v>
      </c>
      <c r="J4830" s="355">
        <v>1.8274138178590543E-4</v>
      </c>
      <c r="K4830" s="355">
        <v>0</v>
      </c>
      <c r="M4830" s="364"/>
      <c r="N4830" s="364"/>
    </row>
    <row r="4831" spans="2:14" s="358" customFormat="1" x14ac:dyDescent="0.2">
      <c r="B4831" s="305">
        <v>41474.375</v>
      </c>
      <c r="C4831" s="117" t="s">
        <v>597</v>
      </c>
      <c r="D4831" s="117" t="s">
        <v>551</v>
      </c>
      <c r="E4831" s="116"/>
      <c r="F4831" s="348">
        <v>55</v>
      </c>
      <c r="G4831" s="348">
        <v>280</v>
      </c>
      <c r="H4831" s="348">
        <v>15400</v>
      </c>
      <c r="I4831" s="355">
        <v>5.9633640343319388E-2</v>
      </c>
      <c r="J4831" s="355">
        <v>2.1297728694042638E-4</v>
      </c>
      <c r="K4831" s="355">
        <v>0</v>
      </c>
      <c r="M4831" s="364"/>
      <c r="N4831" s="364"/>
    </row>
    <row r="4832" spans="2:14" s="358" customFormat="1" x14ac:dyDescent="0.2">
      <c r="B4832" s="305">
        <v>41474.513888888891</v>
      </c>
      <c r="C4832" s="117" t="s">
        <v>576</v>
      </c>
      <c r="D4832" s="117" t="s">
        <v>542</v>
      </c>
      <c r="E4832" s="116"/>
      <c r="F4832" s="348">
        <v>3</v>
      </c>
      <c r="G4832" s="348">
        <v>35</v>
      </c>
      <c r="H4832" s="348">
        <v>105</v>
      </c>
      <c r="I4832" s="355">
        <v>3.657657218299433E-4</v>
      </c>
      <c r="J4832" s="355">
        <v>1.0450449195141237E-5</v>
      </c>
      <c r="K4832" s="355">
        <v>0</v>
      </c>
      <c r="M4832" s="364"/>
      <c r="N4832" s="364"/>
    </row>
    <row r="4833" spans="2:14" s="358" customFormat="1" x14ac:dyDescent="0.2">
      <c r="B4833" s="305">
        <v>41476.354166666664</v>
      </c>
      <c r="C4833" s="117" t="s">
        <v>798</v>
      </c>
      <c r="D4833" s="117" t="s">
        <v>554</v>
      </c>
      <c r="E4833" s="116"/>
      <c r="F4833" s="348">
        <v>452</v>
      </c>
      <c r="G4833" s="348">
        <v>99</v>
      </c>
      <c r="H4833" s="348">
        <v>44748</v>
      </c>
      <c r="I4833" s="355">
        <v>0.38939577867408076</v>
      </c>
      <c r="J4833" s="355">
        <v>3.9332906936775831E-3</v>
      </c>
      <c r="K4833" s="355">
        <v>0</v>
      </c>
      <c r="M4833" s="364"/>
      <c r="N4833" s="364"/>
    </row>
    <row r="4834" spans="2:14" s="358" customFormat="1" x14ac:dyDescent="0.2">
      <c r="B4834" s="305">
        <v>41476.479166666664</v>
      </c>
      <c r="C4834" s="117" t="s">
        <v>770</v>
      </c>
      <c r="D4834" s="117" t="s">
        <v>554</v>
      </c>
      <c r="E4834" s="116"/>
      <c r="F4834" s="348">
        <v>123</v>
      </c>
      <c r="G4834" s="348">
        <v>99</v>
      </c>
      <c r="H4834" s="348">
        <v>12177</v>
      </c>
      <c r="I4834" s="355">
        <v>0.10596389552414144</v>
      </c>
      <c r="J4834" s="355">
        <v>1.0703423790317317E-3</v>
      </c>
      <c r="K4834" s="355">
        <v>0</v>
      </c>
      <c r="M4834" s="364"/>
      <c r="N4834" s="364"/>
    </row>
    <row r="4835" spans="2:14" s="358" customFormat="1" x14ac:dyDescent="0.2">
      <c r="B4835" s="305">
        <v>41480.395833333336</v>
      </c>
      <c r="C4835" s="117" t="s">
        <v>604</v>
      </c>
      <c r="D4835" s="117" t="s">
        <v>542</v>
      </c>
      <c r="E4835" s="116"/>
      <c r="F4835" s="348">
        <v>25</v>
      </c>
      <c r="G4835" s="348">
        <v>245</v>
      </c>
      <c r="H4835" s="348">
        <v>6125</v>
      </c>
      <c r="I4835" s="355">
        <v>2.133633377341336E-2</v>
      </c>
      <c r="J4835" s="355">
        <v>8.7087076626176976E-5</v>
      </c>
      <c r="K4835" s="355">
        <v>0</v>
      </c>
      <c r="M4835" s="364"/>
      <c r="N4835" s="364"/>
    </row>
    <row r="4836" spans="2:14" s="358" customFormat="1" x14ac:dyDescent="0.2">
      <c r="B4836" s="305">
        <v>41476.375</v>
      </c>
      <c r="C4836" s="117" t="s">
        <v>777</v>
      </c>
      <c r="D4836" s="117" t="s">
        <v>542</v>
      </c>
      <c r="E4836" s="116"/>
      <c r="F4836" s="348">
        <v>128</v>
      </c>
      <c r="G4836" s="348">
        <v>228</v>
      </c>
      <c r="H4836" s="348">
        <v>29184</v>
      </c>
      <c r="I4836" s="355">
        <v>0.10166196977033397</v>
      </c>
      <c r="J4836" s="355">
        <v>4.4588583232602617E-4</v>
      </c>
      <c r="K4836" s="355">
        <v>0</v>
      </c>
      <c r="M4836" s="364"/>
      <c r="N4836" s="364"/>
    </row>
    <row r="4837" spans="2:14" s="358" customFormat="1" x14ac:dyDescent="0.2">
      <c r="B4837" s="305">
        <v>41476.489583333336</v>
      </c>
      <c r="C4837" s="117" t="s">
        <v>853</v>
      </c>
      <c r="D4837" s="117" t="s">
        <v>542</v>
      </c>
      <c r="E4837" s="116"/>
      <c r="F4837" s="348">
        <v>6</v>
      </c>
      <c r="G4837" s="348">
        <v>105</v>
      </c>
      <c r="H4837" s="348">
        <v>630</v>
      </c>
      <c r="I4837" s="355">
        <v>2.1945943309796601E-3</v>
      </c>
      <c r="J4837" s="355">
        <v>2.0900898390282475E-5</v>
      </c>
      <c r="K4837" s="355">
        <v>0</v>
      </c>
      <c r="M4837" s="364"/>
      <c r="N4837" s="364"/>
    </row>
    <row r="4838" spans="2:14" s="358" customFormat="1" x14ac:dyDescent="0.2">
      <c r="B4838" s="305">
        <v>41484.40625</v>
      </c>
      <c r="C4838" s="117" t="s">
        <v>702</v>
      </c>
      <c r="D4838" s="117" t="s">
        <v>554</v>
      </c>
      <c r="E4838" s="116"/>
      <c r="F4838" s="348">
        <v>2</v>
      </c>
      <c r="G4838" s="348">
        <v>280</v>
      </c>
      <c r="H4838" s="348">
        <v>560</v>
      </c>
      <c r="I4838" s="355">
        <v>4.8731035142908115E-3</v>
      </c>
      <c r="J4838" s="355">
        <v>1.7403941122467181E-5</v>
      </c>
      <c r="K4838" s="355">
        <v>0</v>
      </c>
      <c r="M4838" s="364"/>
      <c r="N4838" s="364"/>
    </row>
    <row r="4839" spans="2:14" s="358" customFormat="1" x14ac:dyDescent="0.2">
      <c r="B4839" s="305">
        <v>41484.375</v>
      </c>
      <c r="C4839" s="117" t="s">
        <v>737</v>
      </c>
      <c r="D4839" s="117" t="s">
        <v>542</v>
      </c>
      <c r="E4839" s="116"/>
      <c r="F4839" s="348">
        <v>30</v>
      </c>
      <c r="G4839" s="348">
        <v>210</v>
      </c>
      <c r="H4839" s="348">
        <v>6300</v>
      </c>
      <c r="I4839" s="355">
        <v>2.1945943309796601E-2</v>
      </c>
      <c r="J4839" s="355">
        <v>1.0450449195141237E-4</v>
      </c>
      <c r="K4839" s="355">
        <v>0</v>
      </c>
      <c r="M4839" s="364"/>
      <c r="N4839" s="364"/>
    </row>
    <row r="4840" spans="2:14" s="358" customFormat="1" x14ac:dyDescent="0.2">
      <c r="B4840" s="305">
        <v>41484.336111111108</v>
      </c>
      <c r="C4840" s="117" t="s">
        <v>544</v>
      </c>
      <c r="D4840" s="117" t="s">
        <v>542</v>
      </c>
      <c r="E4840" s="116"/>
      <c r="F4840" s="348">
        <v>987</v>
      </c>
      <c r="G4840" s="348">
        <v>65</v>
      </c>
      <c r="H4840" s="348">
        <v>64155</v>
      </c>
      <c r="I4840" s="355">
        <v>0.22348285603809537</v>
      </c>
      <c r="J4840" s="355">
        <v>3.4381977852014673E-3</v>
      </c>
      <c r="K4840" s="355">
        <v>0</v>
      </c>
      <c r="M4840" s="364"/>
      <c r="N4840" s="364"/>
    </row>
    <row r="4841" spans="2:14" s="358" customFormat="1" x14ac:dyDescent="0.2">
      <c r="B4841" s="305">
        <v>41484.5</v>
      </c>
      <c r="C4841" s="117" t="s">
        <v>616</v>
      </c>
      <c r="D4841" s="117" t="s">
        <v>554</v>
      </c>
      <c r="E4841" s="116"/>
      <c r="F4841" s="348">
        <v>74</v>
      </c>
      <c r="G4841" s="348">
        <v>130</v>
      </c>
      <c r="H4841" s="348">
        <v>9620</v>
      </c>
      <c r="I4841" s="355">
        <v>8.3712956799067151E-2</v>
      </c>
      <c r="J4841" s="355">
        <v>6.4394582153128575E-4</v>
      </c>
      <c r="K4841" s="355">
        <v>0</v>
      </c>
      <c r="M4841" s="364"/>
      <c r="N4841" s="364"/>
    </row>
    <row r="4842" spans="2:14" s="358" customFormat="1" x14ac:dyDescent="0.2">
      <c r="B4842" s="305">
        <v>41484.379166666666</v>
      </c>
      <c r="C4842" s="117" t="s">
        <v>671</v>
      </c>
      <c r="D4842" s="117" t="s">
        <v>554</v>
      </c>
      <c r="E4842" s="116"/>
      <c r="F4842" s="348">
        <v>6</v>
      </c>
      <c r="G4842" s="348">
        <v>369</v>
      </c>
      <c r="H4842" s="348">
        <v>2214</v>
      </c>
      <c r="I4842" s="355">
        <v>1.9266162822571171E-2</v>
      </c>
      <c r="J4842" s="355">
        <v>5.2211823367401547E-5</v>
      </c>
      <c r="K4842" s="355">
        <v>0</v>
      </c>
      <c r="M4842" s="364"/>
      <c r="N4842" s="364"/>
    </row>
    <row r="4843" spans="2:14" s="358" customFormat="1" x14ac:dyDescent="0.2">
      <c r="B4843" s="305">
        <v>41478.361111111109</v>
      </c>
      <c r="C4843" s="117" t="s">
        <v>851</v>
      </c>
      <c r="D4843" s="117" t="s">
        <v>542</v>
      </c>
      <c r="E4843" s="116"/>
      <c r="F4843" s="348">
        <v>91</v>
      </c>
      <c r="G4843" s="348">
        <v>185</v>
      </c>
      <c r="H4843" s="348">
        <v>16835</v>
      </c>
      <c r="I4843" s="355">
        <v>5.8644437400067577E-2</v>
      </c>
      <c r="J4843" s="355">
        <v>3.169969589192842E-4</v>
      </c>
      <c r="K4843" s="355">
        <v>0</v>
      </c>
      <c r="M4843" s="364"/>
      <c r="N4843" s="364"/>
    </row>
    <row r="4844" spans="2:14" s="358" customFormat="1" x14ac:dyDescent="0.2">
      <c r="B4844" s="305">
        <v>41484.4375</v>
      </c>
      <c r="C4844" s="117" t="s">
        <v>670</v>
      </c>
      <c r="D4844" s="117" t="s">
        <v>551</v>
      </c>
      <c r="E4844" s="116"/>
      <c r="F4844" s="348">
        <v>3</v>
      </c>
      <c r="G4844" s="348">
        <v>225</v>
      </c>
      <c r="H4844" s="348">
        <v>675</v>
      </c>
      <c r="I4844" s="355">
        <v>2.6138121579052328E-3</v>
      </c>
      <c r="J4844" s="355">
        <v>1.1616942924023257E-5</v>
      </c>
      <c r="K4844" s="355">
        <v>0</v>
      </c>
      <c r="M4844" s="364"/>
      <c r="N4844" s="364"/>
    </row>
    <row r="4845" spans="2:14" s="358" customFormat="1" x14ac:dyDescent="0.2">
      <c r="B4845" s="305">
        <v>41480.513888888891</v>
      </c>
      <c r="C4845" s="117" t="s">
        <v>546</v>
      </c>
      <c r="D4845" s="117" t="s">
        <v>542</v>
      </c>
      <c r="E4845" s="116"/>
      <c r="F4845" s="348">
        <v>140</v>
      </c>
      <c r="G4845" s="348">
        <v>180</v>
      </c>
      <c r="H4845" s="348">
        <v>25200</v>
      </c>
      <c r="I4845" s="355">
        <v>8.7783773239186402E-2</v>
      </c>
      <c r="J4845" s="355">
        <v>4.8768762910659109E-4</v>
      </c>
      <c r="K4845" s="355">
        <v>0</v>
      </c>
      <c r="M4845" s="364"/>
      <c r="N4845" s="364"/>
    </row>
    <row r="4846" spans="2:14" s="358" customFormat="1" x14ac:dyDescent="0.2">
      <c r="B4846" s="305">
        <v>41481.395833333336</v>
      </c>
      <c r="C4846" s="117" t="s">
        <v>613</v>
      </c>
      <c r="D4846" s="117" t="s">
        <v>554</v>
      </c>
      <c r="E4846" s="116"/>
      <c r="F4846" s="348">
        <v>60</v>
      </c>
      <c r="G4846" s="348">
        <v>113</v>
      </c>
      <c r="H4846" s="348">
        <v>6780</v>
      </c>
      <c r="I4846" s="355">
        <v>5.899936040516375E-2</v>
      </c>
      <c r="J4846" s="355">
        <v>5.2211823367401549E-4</v>
      </c>
      <c r="K4846" s="355">
        <v>0</v>
      </c>
      <c r="M4846" s="364"/>
      <c r="N4846" s="364"/>
    </row>
    <row r="4847" spans="2:14" s="358" customFormat="1" x14ac:dyDescent="0.2">
      <c r="B4847" s="305">
        <v>41474.395833333336</v>
      </c>
      <c r="C4847" s="117" t="s">
        <v>815</v>
      </c>
      <c r="D4847" s="117" t="s">
        <v>542</v>
      </c>
      <c r="E4847" s="116"/>
      <c r="F4847" s="348">
        <v>78</v>
      </c>
      <c r="G4847" s="348">
        <v>330</v>
      </c>
      <c r="H4847" s="348">
        <v>25740</v>
      </c>
      <c r="I4847" s="355">
        <v>8.9664854094311824E-2</v>
      </c>
      <c r="J4847" s="355">
        <v>2.7171167907367219E-4</v>
      </c>
      <c r="K4847" s="355">
        <v>0</v>
      </c>
      <c r="M4847" s="364"/>
      <c r="N4847" s="364"/>
    </row>
    <row r="4848" spans="2:14" s="358" customFormat="1" x14ac:dyDescent="0.2">
      <c r="B4848" s="305">
        <v>41468.503472222219</v>
      </c>
      <c r="C4848" s="117" t="s">
        <v>703</v>
      </c>
      <c r="D4848" s="117" t="s">
        <v>551</v>
      </c>
      <c r="E4848" s="116"/>
      <c r="F4848" s="348">
        <v>64</v>
      </c>
      <c r="G4848" s="348">
        <v>185</v>
      </c>
      <c r="H4848" s="348">
        <v>11840</v>
      </c>
      <c r="I4848" s="355">
        <v>4.5848201406811791E-2</v>
      </c>
      <c r="J4848" s="355">
        <v>2.4782811571249613E-4</v>
      </c>
      <c r="K4848" s="355">
        <v>0</v>
      </c>
      <c r="M4848" s="364"/>
      <c r="N4848" s="364"/>
    </row>
    <row r="4849" spans="2:14" s="358" customFormat="1" x14ac:dyDescent="0.2">
      <c r="B4849" s="305">
        <v>41472.375</v>
      </c>
      <c r="C4849" s="117" t="s">
        <v>806</v>
      </c>
      <c r="D4849" s="117" t="s">
        <v>542</v>
      </c>
      <c r="E4849" s="116"/>
      <c r="F4849" s="348">
        <v>80</v>
      </c>
      <c r="G4849" s="348">
        <v>330</v>
      </c>
      <c r="H4849" s="348">
        <v>26400</v>
      </c>
      <c r="I4849" s="355">
        <v>9.1963952917242894E-2</v>
      </c>
      <c r="J4849" s="355">
        <v>2.7867864520376637E-4</v>
      </c>
      <c r="K4849" s="355">
        <v>0</v>
      </c>
      <c r="M4849" s="364"/>
      <c r="N4849" s="364"/>
    </row>
    <row r="4850" spans="2:14" s="358" customFormat="1" x14ac:dyDescent="0.2">
      <c r="B4850" s="305">
        <v>41471.345833333333</v>
      </c>
      <c r="C4850" s="117" t="s">
        <v>544</v>
      </c>
      <c r="D4850" s="117" t="s">
        <v>542</v>
      </c>
      <c r="E4850" s="116"/>
      <c r="F4850" s="348">
        <v>344</v>
      </c>
      <c r="G4850" s="348">
        <v>502</v>
      </c>
      <c r="H4850" s="348">
        <v>172688</v>
      </c>
      <c r="I4850" s="355">
        <v>0.60155572353685005</v>
      </c>
      <c r="J4850" s="355">
        <v>1.1983181743761952E-3</v>
      </c>
      <c r="K4850" s="355">
        <v>0</v>
      </c>
      <c r="M4850" s="364"/>
      <c r="N4850" s="364"/>
    </row>
    <row r="4851" spans="2:14" s="358" customFormat="1" x14ac:dyDescent="0.2">
      <c r="B4851" s="305">
        <v>41487.40625</v>
      </c>
      <c r="C4851" s="117" t="s">
        <v>630</v>
      </c>
      <c r="D4851" s="117" t="s">
        <v>554</v>
      </c>
      <c r="E4851" s="116"/>
      <c r="F4851" s="348">
        <v>473</v>
      </c>
      <c r="G4851" s="348">
        <v>340</v>
      </c>
      <c r="H4851" s="348">
        <v>160820</v>
      </c>
      <c r="I4851" s="355">
        <v>1.3994509056575861</v>
      </c>
      <c r="J4851" s="355">
        <v>4.1160320754634891E-3</v>
      </c>
      <c r="K4851" s="355">
        <v>0</v>
      </c>
      <c r="M4851" s="364"/>
      <c r="N4851" s="364"/>
    </row>
    <row r="4852" spans="2:14" s="358" customFormat="1" x14ac:dyDescent="0.2">
      <c r="B4852" s="305">
        <v>41485.392361111109</v>
      </c>
      <c r="C4852" s="117" t="s">
        <v>657</v>
      </c>
      <c r="D4852" s="117" t="s">
        <v>551</v>
      </c>
      <c r="E4852" s="116"/>
      <c r="F4852" s="348">
        <v>27</v>
      </c>
      <c r="G4852" s="348">
        <v>349</v>
      </c>
      <c r="H4852" s="348">
        <v>9423</v>
      </c>
      <c r="I4852" s="355">
        <v>3.6488817724357053E-2</v>
      </c>
      <c r="J4852" s="355">
        <v>1.0455248631620932E-4</v>
      </c>
      <c r="K4852" s="355">
        <v>0</v>
      </c>
      <c r="M4852" s="364"/>
      <c r="N4852" s="364"/>
    </row>
    <row r="4853" spans="2:14" s="358" customFormat="1" x14ac:dyDescent="0.2">
      <c r="B4853" s="305">
        <v>41487.371527777781</v>
      </c>
      <c r="C4853" s="117" t="s">
        <v>696</v>
      </c>
      <c r="D4853" s="117" t="s">
        <v>551</v>
      </c>
      <c r="E4853" s="116"/>
      <c r="F4853" s="348">
        <v>681</v>
      </c>
      <c r="G4853" s="348">
        <v>1</v>
      </c>
      <c r="H4853" s="348">
        <v>681</v>
      </c>
      <c r="I4853" s="355">
        <v>2.6370460437532793E-3</v>
      </c>
      <c r="J4853" s="355">
        <v>2.6370460437532793E-3</v>
      </c>
      <c r="K4853" s="355">
        <v>0</v>
      </c>
      <c r="M4853" s="364"/>
      <c r="N4853" s="364"/>
    </row>
    <row r="4854" spans="2:14" s="358" customFormat="1" x14ac:dyDescent="0.2">
      <c r="B4854" s="305">
        <v>41487.640277777777</v>
      </c>
      <c r="C4854" s="117" t="s">
        <v>696</v>
      </c>
      <c r="D4854" s="117" t="s">
        <v>551</v>
      </c>
      <c r="E4854" s="116"/>
      <c r="F4854" s="348">
        <v>681</v>
      </c>
      <c r="G4854" s="348">
        <v>1</v>
      </c>
      <c r="H4854" s="348">
        <v>681</v>
      </c>
      <c r="I4854" s="355">
        <v>2.6370460437532793E-3</v>
      </c>
      <c r="J4854" s="355">
        <v>2.6370460437532793E-3</v>
      </c>
      <c r="K4854" s="355">
        <v>0</v>
      </c>
      <c r="M4854" s="364"/>
      <c r="N4854" s="364"/>
    </row>
    <row r="4855" spans="2:14" s="358" customFormat="1" x14ac:dyDescent="0.2">
      <c r="B4855" s="305">
        <v>41485.347222222219</v>
      </c>
      <c r="C4855" s="117" t="s">
        <v>611</v>
      </c>
      <c r="D4855" s="117" t="s">
        <v>551</v>
      </c>
      <c r="E4855" s="116"/>
      <c r="F4855" s="348">
        <v>37</v>
      </c>
      <c r="G4855" s="348">
        <v>355</v>
      </c>
      <c r="H4855" s="348">
        <v>13135</v>
      </c>
      <c r="I4855" s="355">
        <v>5.0862848435681826E-2</v>
      </c>
      <c r="J4855" s="355">
        <v>1.4327562939628682E-4</v>
      </c>
      <c r="K4855" s="355">
        <v>0</v>
      </c>
      <c r="M4855" s="364"/>
      <c r="N4855" s="364"/>
    </row>
    <row r="4856" spans="2:14" s="358" customFormat="1" x14ac:dyDescent="0.2">
      <c r="B4856" s="305">
        <v>41485.501388888886</v>
      </c>
      <c r="C4856" s="117" t="s">
        <v>611</v>
      </c>
      <c r="D4856" s="117" t="s">
        <v>551</v>
      </c>
      <c r="E4856" s="116"/>
      <c r="F4856" s="348">
        <v>3</v>
      </c>
      <c r="G4856" s="348">
        <v>143</v>
      </c>
      <c r="H4856" s="348">
        <v>429</v>
      </c>
      <c r="I4856" s="355">
        <v>1.6612228381353259E-3</v>
      </c>
      <c r="J4856" s="355">
        <v>1.1616942924023257E-5</v>
      </c>
      <c r="K4856" s="355">
        <v>0</v>
      </c>
      <c r="M4856" s="364"/>
      <c r="N4856" s="364"/>
    </row>
    <row r="4857" spans="2:14" s="358" customFormat="1" x14ac:dyDescent="0.2">
      <c r="B4857" s="305">
        <v>41485.430555555555</v>
      </c>
      <c r="C4857" s="117" t="s">
        <v>611</v>
      </c>
      <c r="D4857" s="117" t="s">
        <v>551</v>
      </c>
      <c r="E4857" s="116"/>
      <c r="F4857" s="348">
        <v>2</v>
      </c>
      <c r="G4857" s="348">
        <v>55</v>
      </c>
      <c r="H4857" s="348">
        <v>110</v>
      </c>
      <c r="I4857" s="355">
        <v>4.2595457388085276E-4</v>
      </c>
      <c r="J4857" s="355">
        <v>7.7446286160155041E-6</v>
      </c>
      <c r="K4857" s="355">
        <v>0</v>
      </c>
      <c r="M4857" s="364"/>
      <c r="N4857" s="364"/>
    </row>
    <row r="4858" spans="2:14" s="358" customFormat="1" x14ac:dyDescent="0.2">
      <c r="B4858" s="305">
        <v>41485.395833333336</v>
      </c>
      <c r="C4858" s="117" t="s">
        <v>632</v>
      </c>
      <c r="D4858" s="117" t="s">
        <v>554</v>
      </c>
      <c r="E4858" s="116"/>
      <c r="F4858" s="348">
        <v>35</v>
      </c>
      <c r="G4858" s="348">
        <v>360</v>
      </c>
      <c r="H4858" s="348">
        <v>12600</v>
      </c>
      <c r="I4858" s="355">
        <v>0.10964482907154326</v>
      </c>
      <c r="J4858" s="355">
        <v>3.0456896964317572E-4</v>
      </c>
      <c r="K4858" s="355">
        <v>0</v>
      </c>
      <c r="M4858" s="364"/>
      <c r="N4858" s="364"/>
    </row>
    <row r="4859" spans="2:14" s="358" customFormat="1" x14ac:dyDescent="0.2">
      <c r="B4859" s="305">
        <v>41486.378472222219</v>
      </c>
      <c r="C4859" s="117" t="s">
        <v>772</v>
      </c>
      <c r="D4859" s="117" t="s">
        <v>554</v>
      </c>
      <c r="E4859" s="116"/>
      <c r="F4859" s="348">
        <v>112</v>
      </c>
      <c r="G4859" s="348">
        <v>415</v>
      </c>
      <c r="H4859" s="348">
        <v>46480</v>
      </c>
      <c r="I4859" s="355">
        <v>0.40446759168613733</v>
      </c>
      <c r="J4859" s="355">
        <v>9.7462070285816223E-4</v>
      </c>
      <c r="K4859" s="355">
        <v>0</v>
      </c>
      <c r="M4859" s="364"/>
      <c r="N4859" s="364"/>
    </row>
    <row r="4860" spans="2:14" s="358" customFormat="1" x14ac:dyDescent="0.2">
      <c r="B4860" s="305">
        <v>41487.375</v>
      </c>
      <c r="C4860" s="117" t="s">
        <v>657</v>
      </c>
      <c r="D4860" s="117" t="s">
        <v>551</v>
      </c>
      <c r="E4860" s="116"/>
      <c r="F4860" s="348">
        <v>4</v>
      </c>
      <c r="G4860" s="348">
        <v>120</v>
      </c>
      <c r="H4860" s="348">
        <v>480</v>
      </c>
      <c r="I4860" s="355">
        <v>1.8587108678437211E-3</v>
      </c>
      <c r="J4860" s="355">
        <v>1.5489257232031008E-5</v>
      </c>
      <c r="K4860" s="355">
        <v>0</v>
      </c>
      <c r="M4860" s="364"/>
      <c r="N4860" s="364"/>
    </row>
    <row r="4861" spans="2:14" s="358" customFormat="1" x14ac:dyDescent="0.2">
      <c r="B4861" s="305">
        <v>41486.375</v>
      </c>
      <c r="C4861" s="117" t="s">
        <v>849</v>
      </c>
      <c r="D4861" s="117" t="s">
        <v>551</v>
      </c>
      <c r="E4861" s="116"/>
      <c r="F4861" s="348">
        <v>30</v>
      </c>
      <c r="G4861" s="348">
        <v>280</v>
      </c>
      <c r="H4861" s="348">
        <v>8400</v>
      </c>
      <c r="I4861" s="355">
        <v>3.2527440187265118E-2</v>
      </c>
      <c r="J4861" s="355">
        <v>1.1616942924023257E-4</v>
      </c>
      <c r="K4861" s="355">
        <v>0</v>
      </c>
      <c r="M4861" s="364"/>
      <c r="N4861" s="364"/>
    </row>
    <row r="4862" spans="2:14" s="358" customFormat="1" x14ac:dyDescent="0.2">
      <c r="B4862" s="305">
        <v>41486.342361111114</v>
      </c>
      <c r="C4862" s="117" t="s">
        <v>801</v>
      </c>
      <c r="D4862" s="117" t="s">
        <v>554</v>
      </c>
      <c r="E4862" s="116"/>
      <c r="F4862" s="348">
        <v>1</v>
      </c>
      <c r="G4862" s="348">
        <v>524</v>
      </c>
      <c r="H4862" s="348">
        <v>524</v>
      </c>
      <c r="I4862" s="355">
        <v>4.5598325740864015E-3</v>
      </c>
      <c r="J4862" s="355">
        <v>8.7019705612335906E-6</v>
      </c>
      <c r="K4862" s="355">
        <v>0</v>
      </c>
      <c r="M4862" s="364"/>
      <c r="N4862" s="364"/>
    </row>
    <row r="4863" spans="2:14" s="358" customFormat="1" x14ac:dyDescent="0.2">
      <c r="B4863" s="305">
        <v>41486.385416666664</v>
      </c>
      <c r="C4863" s="117" t="s">
        <v>732</v>
      </c>
      <c r="D4863" s="117" t="s">
        <v>542</v>
      </c>
      <c r="E4863" s="116"/>
      <c r="F4863" s="348">
        <v>50</v>
      </c>
      <c r="G4863" s="348">
        <v>120</v>
      </c>
      <c r="H4863" s="348">
        <v>6000</v>
      </c>
      <c r="I4863" s="355">
        <v>2.0900898390282474E-2</v>
      </c>
      <c r="J4863" s="355">
        <v>1.7417415325235395E-4</v>
      </c>
      <c r="K4863" s="355">
        <v>0</v>
      </c>
      <c r="M4863" s="364"/>
      <c r="N4863" s="364"/>
    </row>
    <row r="4864" spans="2:14" s="358" customFormat="1" x14ac:dyDescent="0.2">
      <c r="B4864" s="305">
        <v>41485.354861111111</v>
      </c>
      <c r="C4864" s="117" t="s">
        <v>556</v>
      </c>
      <c r="D4864" s="117" t="s">
        <v>551</v>
      </c>
      <c r="E4864" s="116"/>
      <c r="F4864" s="348">
        <v>407</v>
      </c>
      <c r="G4864" s="348">
        <v>378</v>
      </c>
      <c r="H4864" s="348">
        <v>153846</v>
      </c>
      <c r="I4864" s="355">
        <v>0.59574006702976068</v>
      </c>
      <c r="J4864" s="355">
        <v>1.5760319233591553E-3</v>
      </c>
      <c r="K4864" s="355">
        <v>0</v>
      </c>
      <c r="M4864" s="364"/>
      <c r="N4864" s="364"/>
    </row>
    <row r="4865" spans="2:14" s="358" customFormat="1" x14ac:dyDescent="0.2">
      <c r="B4865" s="305">
        <v>41485.458333333336</v>
      </c>
      <c r="C4865" s="117" t="s">
        <v>788</v>
      </c>
      <c r="D4865" s="117" t="s">
        <v>542</v>
      </c>
      <c r="E4865" s="116"/>
      <c r="F4865" s="348">
        <v>2</v>
      </c>
      <c r="G4865" s="348">
        <v>84</v>
      </c>
      <c r="H4865" s="348">
        <v>168</v>
      </c>
      <c r="I4865" s="355">
        <v>5.8522515492790935E-4</v>
      </c>
      <c r="J4865" s="355">
        <v>6.9669661300941588E-6</v>
      </c>
      <c r="K4865" s="355">
        <v>0</v>
      </c>
      <c r="M4865" s="364"/>
      <c r="N4865" s="364"/>
    </row>
    <row r="4866" spans="2:14" s="358" customFormat="1" x14ac:dyDescent="0.2">
      <c r="B4866" s="305">
        <v>41487.416666666664</v>
      </c>
      <c r="C4866" s="117" t="s">
        <v>649</v>
      </c>
      <c r="D4866" s="117" t="s">
        <v>551</v>
      </c>
      <c r="E4866" s="116"/>
      <c r="F4866" s="348">
        <v>122</v>
      </c>
      <c r="G4866" s="348">
        <v>385</v>
      </c>
      <c r="H4866" s="348">
        <v>46970</v>
      </c>
      <c r="I4866" s="355">
        <v>0.18188260304712414</v>
      </c>
      <c r="J4866" s="355">
        <v>4.7242234557694581E-4</v>
      </c>
      <c r="K4866" s="355">
        <v>0</v>
      </c>
      <c r="M4866" s="364"/>
      <c r="N4866" s="364"/>
    </row>
    <row r="4867" spans="2:14" s="358" customFormat="1" x14ac:dyDescent="0.2">
      <c r="B4867" s="305">
        <v>41486.392361111109</v>
      </c>
      <c r="C4867" s="117" t="s">
        <v>782</v>
      </c>
      <c r="D4867" s="117" t="s">
        <v>554</v>
      </c>
      <c r="E4867" s="116"/>
      <c r="F4867" s="348">
        <v>160</v>
      </c>
      <c r="G4867" s="348">
        <v>94</v>
      </c>
      <c r="H4867" s="348">
        <v>15040</v>
      </c>
      <c r="I4867" s="355">
        <v>0.13087763724095322</v>
      </c>
      <c r="J4867" s="355">
        <v>1.3923152897973746E-3</v>
      </c>
      <c r="K4867" s="355">
        <v>0</v>
      </c>
      <c r="M4867" s="364"/>
      <c r="N4867" s="364"/>
    </row>
    <row r="4868" spans="2:14" s="358" customFormat="1" x14ac:dyDescent="0.2">
      <c r="B4868" s="305">
        <v>41486.395833333336</v>
      </c>
      <c r="C4868" s="117" t="s">
        <v>667</v>
      </c>
      <c r="D4868" s="117" t="s">
        <v>554</v>
      </c>
      <c r="E4868" s="116"/>
      <c r="F4868" s="348">
        <v>9</v>
      </c>
      <c r="G4868" s="348">
        <v>79</v>
      </c>
      <c r="H4868" s="348">
        <v>711</v>
      </c>
      <c r="I4868" s="355">
        <v>6.1871010690370837E-3</v>
      </c>
      <c r="J4868" s="355">
        <v>7.8317735051102317E-5</v>
      </c>
      <c r="K4868" s="355">
        <v>0</v>
      </c>
      <c r="M4868" s="364"/>
      <c r="N4868" s="364"/>
    </row>
    <row r="4869" spans="2:14" s="358" customFormat="1" x14ac:dyDescent="0.2">
      <c r="B4869" s="305">
        <v>41486.388888888891</v>
      </c>
      <c r="C4869" s="117" t="s">
        <v>659</v>
      </c>
      <c r="D4869" s="117" t="s">
        <v>551</v>
      </c>
      <c r="E4869" s="116"/>
      <c r="F4869" s="348">
        <v>2</v>
      </c>
      <c r="G4869" s="348">
        <v>180</v>
      </c>
      <c r="H4869" s="348">
        <v>360</v>
      </c>
      <c r="I4869" s="355">
        <v>1.3940331508827909E-3</v>
      </c>
      <c r="J4869" s="355">
        <v>7.7446286160155041E-6</v>
      </c>
      <c r="K4869" s="355">
        <v>0</v>
      </c>
      <c r="M4869" s="364"/>
      <c r="N4869" s="364"/>
    </row>
    <row r="4870" spans="2:14" s="358" customFormat="1" x14ac:dyDescent="0.2">
      <c r="B4870" s="305">
        <v>41486.375</v>
      </c>
      <c r="C4870" s="117" t="s">
        <v>748</v>
      </c>
      <c r="D4870" s="117" t="s">
        <v>551</v>
      </c>
      <c r="E4870" s="116"/>
      <c r="F4870" s="348">
        <v>70</v>
      </c>
      <c r="G4870" s="348">
        <v>225</v>
      </c>
      <c r="H4870" s="348">
        <v>15750</v>
      </c>
      <c r="I4870" s="355">
        <v>6.0988950351122097E-2</v>
      </c>
      <c r="J4870" s="355">
        <v>2.7106200156054268E-4</v>
      </c>
      <c r="K4870" s="355">
        <v>0</v>
      </c>
      <c r="M4870" s="364"/>
      <c r="N4870" s="364"/>
    </row>
    <row r="4871" spans="2:14" s="358" customFormat="1" x14ac:dyDescent="0.2">
      <c r="B4871" s="305">
        <v>41485.402777777781</v>
      </c>
      <c r="C4871" s="117" t="s">
        <v>725</v>
      </c>
      <c r="D4871" s="117" t="s">
        <v>554</v>
      </c>
      <c r="E4871" s="116"/>
      <c r="F4871" s="348">
        <v>119</v>
      </c>
      <c r="G4871" s="348">
        <v>290</v>
      </c>
      <c r="H4871" s="348">
        <v>34510</v>
      </c>
      <c r="I4871" s="355">
        <v>0.30030500406817123</v>
      </c>
      <c r="J4871" s="355">
        <v>1.0355344967867973E-3</v>
      </c>
      <c r="K4871" s="355">
        <v>0</v>
      </c>
      <c r="M4871" s="364"/>
      <c r="N4871" s="364"/>
    </row>
    <row r="4872" spans="2:14" s="358" customFormat="1" x14ac:dyDescent="0.2">
      <c r="B4872" s="305">
        <v>41485.392361111109</v>
      </c>
      <c r="C4872" s="117" t="s">
        <v>671</v>
      </c>
      <c r="D4872" s="117" t="s">
        <v>554</v>
      </c>
      <c r="E4872" s="116"/>
      <c r="F4872" s="348">
        <v>3</v>
      </c>
      <c r="G4872" s="348">
        <v>325</v>
      </c>
      <c r="H4872" s="348">
        <v>975</v>
      </c>
      <c r="I4872" s="355">
        <v>8.4844212972027509E-3</v>
      </c>
      <c r="J4872" s="355">
        <v>2.6105911683700774E-5</v>
      </c>
      <c r="K4872" s="355">
        <v>0</v>
      </c>
      <c r="M4872" s="364"/>
      <c r="N4872" s="364"/>
    </row>
    <row r="4873" spans="2:14" s="358" customFormat="1" x14ac:dyDescent="0.2">
      <c r="B4873" s="305">
        <v>41486.375</v>
      </c>
      <c r="C4873" s="117" t="s">
        <v>607</v>
      </c>
      <c r="D4873" s="117" t="s">
        <v>551</v>
      </c>
      <c r="E4873" s="116"/>
      <c r="F4873" s="348">
        <v>90</v>
      </c>
      <c r="G4873" s="348">
        <v>375</v>
      </c>
      <c r="H4873" s="348">
        <v>33750</v>
      </c>
      <c r="I4873" s="355">
        <v>0.13069060789526163</v>
      </c>
      <c r="J4873" s="355">
        <v>3.4850828772069772E-4</v>
      </c>
      <c r="K4873" s="355">
        <v>0</v>
      </c>
      <c r="M4873" s="364"/>
      <c r="N4873" s="364"/>
    </row>
    <row r="4874" spans="2:14" s="358" customFormat="1" x14ac:dyDescent="0.2">
      <c r="B4874" s="305">
        <v>41486.375</v>
      </c>
      <c r="C4874" s="117" t="s">
        <v>607</v>
      </c>
      <c r="D4874" s="117" t="s">
        <v>551</v>
      </c>
      <c r="E4874" s="116"/>
      <c r="F4874" s="348">
        <v>44</v>
      </c>
      <c r="G4874" s="348">
        <v>375</v>
      </c>
      <c r="H4874" s="348">
        <v>16500</v>
      </c>
      <c r="I4874" s="355">
        <v>6.389318608212792E-2</v>
      </c>
      <c r="J4874" s="355">
        <v>1.7038182955234109E-4</v>
      </c>
      <c r="K4874" s="355">
        <v>0</v>
      </c>
      <c r="M4874" s="364"/>
      <c r="N4874" s="364"/>
    </row>
    <row r="4875" spans="2:14" s="358" customFormat="1" x14ac:dyDescent="0.2">
      <c r="B4875" s="305">
        <v>41487.4375</v>
      </c>
      <c r="C4875" s="117" t="s">
        <v>599</v>
      </c>
      <c r="D4875" s="117" t="s">
        <v>554</v>
      </c>
      <c r="E4875" s="116"/>
      <c r="F4875" s="348">
        <v>4</v>
      </c>
      <c r="G4875" s="348">
        <v>190</v>
      </c>
      <c r="H4875" s="348">
        <v>760</v>
      </c>
      <c r="I4875" s="355">
        <v>6.6134976265375296E-3</v>
      </c>
      <c r="J4875" s="355">
        <v>3.4807882244934363E-5</v>
      </c>
      <c r="K4875" s="355">
        <v>0</v>
      </c>
      <c r="M4875" s="364"/>
      <c r="N4875" s="364"/>
    </row>
    <row r="4876" spans="2:14" s="358" customFormat="1" x14ac:dyDescent="0.2">
      <c r="B4876" s="305">
        <v>41478.357638888891</v>
      </c>
      <c r="C4876" s="117" t="s">
        <v>735</v>
      </c>
      <c r="D4876" s="117" t="s">
        <v>542</v>
      </c>
      <c r="E4876" s="116"/>
      <c r="F4876" s="348">
        <v>64</v>
      </c>
      <c r="G4876" s="348">
        <v>310</v>
      </c>
      <c r="H4876" s="348">
        <v>19840</v>
      </c>
      <c r="I4876" s="355">
        <v>6.9112304010534059E-2</v>
      </c>
      <c r="J4876" s="355">
        <v>2.2294291616301308E-4</v>
      </c>
      <c r="K4876" s="355">
        <v>0</v>
      </c>
      <c r="M4876" s="364"/>
      <c r="N4876" s="364"/>
    </row>
    <row r="4877" spans="2:14" s="358" customFormat="1" x14ac:dyDescent="0.2">
      <c r="B4877" s="305">
        <v>41478.361111111109</v>
      </c>
      <c r="C4877" s="117" t="s">
        <v>735</v>
      </c>
      <c r="D4877" s="117" t="s">
        <v>542</v>
      </c>
      <c r="E4877" s="116"/>
      <c r="F4877" s="348">
        <v>60</v>
      </c>
      <c r="G4877" s="348">
        <v>240</v>
      </c>
      <c r="H4877" s="348">
        <v>14400</v>
      </c>
      <c r="I4877" s="355">
        <v>5.0162156136677939E-2</v>
      </c>
      <c r="J4877" s="355">
        <v>2.0900898390282475E-4</v>
      </c>
      <c r="K4877" s="355">
        <v>0</v>
      </c>
      <c r="M4877" s="364"/>
      <c r="N4877" s="364"/>
    </row>
    <row r="4878" spans="2:14" s="358" customFormat="1" x14ac:dyDescent="0.2">
      <c r="B4878" s="305">
        <v>41479.383333333331</v>
      </c>
      <c r="C4878" s="117" t="s">
        <v>729</v>
      </c>
      <c r="D4878" s="117" t="s">
        <v>542</v>
      </c>
      <c r="E4878" s="116"/>
      <c r="F4878" s="348">
        <v>185</v>
      </c>
      <c r="G4878" s="348">
        <v>338</v>
      </c>
      <c r="H4878" s="348">
        <v>62530</v>
      </c>
      <c r="I4878" s="355">
        <v>0.21782219605739386</v>
      </c>
      <c r="J4878" s="355">
        <v>6.4444436703370962E-4</v>
      </c>
      <c r="K4878" s="355">
        <v>0</v>
      </c>
      <c r="M4878" s="364"/>
      <c r="N4878" s="364"/>
    </row>
    <row r="4879" spans="2:14" s="358" customFormat="1" x14ac:dyDescent="0.2">
      <c r="B4879" s="305">
        <v>41479.357638888891</v>
      </c>
      <c r="C4879" s="117" t="s">
        <v>599</v>
      </c>
      <c r="D4879" s="117" t="s">
        <v>554</v>
      </c>
      <c r="E4879" s="116"/>
      <c r="F4879" s="348">
        <v>182</v>
      </c>
      <c r="G4879" s="348">
        <v>405</v>
      </c>
      <c r="H4879" s="348">
        <v>73710</v>
      </c>
      <c r="I4879" s="355">
        <v>0.64142225006852804</v>
      </c>
      <c r="J4879" s="355">
        <v>1.5837586421445136E-3</v>
      </c>
      <c r="K4879" s="355">
        <v>0</v>
      </c>
      <c r="M4879" s="364"/>
      <c r="N4879" s="364"/>
    </row>
    <row r="4880" spans="2:14" s="358" customFormat="1" x14ac:dyDescent="0.2">
      <c r="B4880" s="305">
        <v>41479.381944444445</v>
      </c>
      <c r="C4880" s="117" t="s">
        <v>784</v>
      </c>
      <c r="D4880" s="117" t="s">
        <v>542</v>
      </c>
      <c r="E4880" s="116"/>
      <c r="F4880" s="348">
        <v>154</v>
      </c>
      <c r="G4880" s="348">
        <v>210</v>
      </c>
      <c r="H4880" s="348">
        <v>32340</v>
      </c>
      <c r="I4880" s="355">
        <v>0.11265584232362254</v>
      </c>
      <c r="J4880" s="355">
        <v>5.3645639201725019E-4</v>
      </c>
      <c r="K4880" s="355">
        <v>0</v>
      </c>
      <c r="M4880" s="364"/>
      <c r="N4880" s="364"/>
    </row>
    <row r="4881" spans="2:14" s="358" customFormat="1" x14ac:dyDescent="0.2">
      <c r="B4881" s="305">
        <v>41480.388888888891</v>
      </c>
      <c r="C4881" s="117" t="s">
        <v>837</v>
      </c>
      <c r="D4881" s="117" t="s">
        <v>542</v>
      </c>
      <c r="E4881" s="116"/>
      <c r="F4881" s="348">
        <v>70</v>
      </c>
      <c r="G4881" s="348">
        <v>130</v>
      </c>
      <c r="H4881" s="348">
        <v>9100</v>
      </c>
      <c r="I4881" s="355">
        <v>3.169969589192842E-2</v>
      </c>
      <c r="J4881" s="355">
        <v>2.4384381455329554E-4</v>
      </c>
      <c r="K4881" s="355">
        <v>0</v>
      </c>
      <c r="M4881" s="364"/>
      <c r="N4881" s="364"/>
    </row>
    <row r="4882" spans="2:14" s="358" customFormat="1" x14ac:dyDescent="0.2">
      <c r="B4882" s="305">
        <v>41480.555555555555</v>
      </c>
      <c r="C4882" s="117" t="s">
        <v>745</v>
      </c>
      <c r="D4882" s="117" t="s">
        <v>554</v>
      </c>
      <c r="E4882" s="116"/>
      <c r="F4882" s="348">
        <v>120</v>
      </c>
      <c r="G4882" s="348">
        <v>125</v>
      </c>
      <c r="H4882" s="348">
        <v>15000</v>
      </c>
      <c r="I4882" s="355">
        <v>0.13052955841850386</v>
      </c>
      <c r="J4882" s="355">
        <v>1.044236467348031E-3</v>
      </c>
      <c r="K4882" s="355">
        <v>0</v>
      </c>
      <c r="M4882" s="364"/>
      <c r="N4882" s="364"/>
    </row>
    <row r="4883" spans="2:14" s="358" customFormat="1" x14ac:dyDescent="0.2">
      <c r="B4883" s="305">
        <v>41480.375</v>
      </c>
      <c r="C4883" s="117" t="s">
        <v>761</v>
      </c>
      <c r="D4883" s="117" t="s">
        <v>554</v>
      </c>
      <c r="E4883" s="116"/>
      <c r="F4883" s="348">
        <v>65</v>
      </c>
      <c r="G4883" s="348">
        <v>341</v>
      </c>
      <c r="H4883" s="348">
        <v>22165</v>
      </c>
      <c r="I4883" s="355">
        <v>0.19287917748974256</v>
      </c>
      <c r="J4883" s="355">
        <v>5.6562808648018346E-4</v>
      </c>
      <c r="K4883" s="355">
        <v>0</v>
      </c>
      <c r="M4883" s="364"/>
      <c r="N4883" s="364"/>
    </row>
    <row r="4884" spans="2:14" s="358" customFormat="1" x14ac:dyDescent="0.2">
      <c r="B4884" s="305">
        <v>41480.392361111109</v>
      </c>
      <c r="C4884" s="117" t="s">
        <v>743</v>
      </c>
      <c r="D4884" s="117" t="s">
        <v>554</v>
      </c>
      <c r="E4884" s="116"/>
      <c r="F4884" s="348">
        <v>104</v>
      </c>
      <c r="G4884" s="348">
        <v>410</v>
      </c>
      <c r="H4884" s="348">
        <v>42640</v>
      </c>
      <c r="I4884" s="355">
        <v>0.37105202473100035</v>
      </c>
      <c r="J4884" s="355">
        <v>9.0500493836829349E-4</v>
      </c>
      <c r="K4884" s="355">
        <v>0</v>
      </c>
      <c r="M4884" s="364"/>
      <c r="N4884" s="364"/>
    </row>
    <row r="4885" spans="2:14" s="358" customFormat="1" x14ac:dyDescent="0.2">
      <c r="B4885" s="305">
        <v>41480.375</v>
      </c>
      <c r="C4885" s="117" t="s">
        <v>597</v>
      </c>
      <c r="D4885" s="117" t="s">
        <v>551</v>
      </c>
      <c r="E4885" s="116"/>
      <c r="F4885" s="348">
        <v>12</v>
      </c>
      <c r="G4885" s="348">
        <v>310</v>
      </c>
      <c r="H4885" s="348">
        <v>3720</v>
      </c>
      <c r="I4885" s="355">
        <v>1.4405009225788839E-2</v>
      </c>
      <c r="J4885" s="355">
        <v>4.6467771696093028E-5</v>
      </c>
      <c r="K4885" s="355">
        <v>0</v>
      </c>
      <c r="M4885" s="364"/>
      <c r="N4885" s="364"/>
    </row>
    <row r="4886" spans="2:14" s="358" customFormat="1" x14ac:dyDescent="0.2">
      <c r="B4886" s="305">
        <v>41480.409722222219</v>
      </c>
      <c r="C4886" s="117" t="s">
        <v>599</v>
      </c>
      <c r="D4886" s="117" t="s">
        <v>554</v>
      </c>
      <c r="E4886" s="116"/>
      <c r="F4886" s="348">
        <v>15</v>
      </c>
      <c r="G4886" s="348">
        <v>425</v>
      </c>
      <c r="H4886" s="348">
        <v>6375</v>
      </c>
      <c r="I4886" s="355">
        <v>5.5475062327864144E-2</v>
      </c>
      <c r="J4886" s="355">
        <v>1.3052955841850387E-4</v>
      </c>
      <c r="K4886" s="355">
        <v>0</v>
      </c>
      <c r="M4886" s="364"/>
      <c r="N4886" s="364"/>
    </row>
    <row r="4887" spans="2:14" s="358" customFormat="1" x14ac:dyDescent="0.2">
      <c r="B4887" s="305">
        <v>41480.734027777777</v>
      </c>
      <c r="C4887" s="117" t="s">
        <v>713</v>
      </c>
      <c r="D4887" s="117" t="s">
        <v>542</v>
      </c>
      <c r="E4887" s="116"/>
      <c r="F4887" s="348">
        <v>7</v>
      </c>
      <c r="G4887" s="348">
        <v>5</v>
      </c>
      <c r="H4887" s="348">
        <v>35</v>
      </c>
      <c r="I4887" s="355">
        <v>1.2192190727664777E-4</v>
      </c>
      <c r="J4887" s="355">
        <v>2.4384381455329555E-5</v>
      </c>
      <c r="K4887" s="355">
        <v>0</v>
      </c>
      <c r="M4887" s="364"/>
      <c r="N4887" s="364"/>
    </row>
    <row r="4888" spans="2:14" s="358" customFormat="1" x14ac:dyDescent="0.2">
      <c r="B4888" s="305">
        <v>41481.40625</v>
      </c>
      <c r="C4888" s="117" t="s">
        <v>699</v>
      </c>
      <c r="D4888" s="117" t="s">
        <v>554</v>
      </c>
      <c r="E4888" s="116"/>
      <c r="F4888" s="348">
        <v>2</v>
      </c>
      <c r="G4888" s="348">
        <v>64</v>
      </c>
      <c r="H4888" s="348">
        <v>128</v>
      </c>
      <c r="I4888" s="355">
        <v>1.1138522318378996E-3</v>
      </c>
      <c r="J4888" s="355">
        <v>1.7403941122467181E-5</v>
      </c>
      <c r="K4888" s="355">
        <v>0</v>
      </c>
      <c r="M4888" s="364"/>
      <c r="N4888" s="364"/>
    </row>
    <row r="4889" spans="2:14" s="358" customFormat="1" x14ac:dyDescent="0.2">
      <c r="B4889" s="305">
        <v>41481.37222222222</v>
      </c>
      <c r="C4889" s="117" t="s">
        <v>648</v>
      </c>
      <c r="D4889" s="117" t="s">
        <v>554</v>
      </c>
      <c r="E4889" s="116"/>
      <c r="F4889" s="348">
        <v>1</v>
      </c>
      <c r="G4889" s="348">
        <v>99</v>
      </c>
      <c r="H4889" s="348">
        <v>99</v>
      </c>
      <c r="I4889" s="355">
        <v>8.6149508556212552E-4</v>
      </c>
      <c r="J4889" s="355">
        <v>8.7019705612335906E-6</v>
      </c>
      <c r="K4889" s="355">
        <v>0</v>
      </c>
      <c r="M4889" s="364"/>
      <c r="N4889" s="364"/>
    </row>
    <row r="4890" spans="2:14" s="358" customFormat="1" x14ac:dyDescent="0.2">
      <c r="B4890" s="305">
        <v>41481.541666666664</v>
      </c>
      <c r="C4890" s="117" t="s">
        <v>577</v>
      </c>
      <c r="D4890" s="117" t="s">
        <v>542</v>
      </c>
      <c r="E4890" s="116"/>
      <c r="F4890" s="348">
        <v>293</v>
      </c>
      <c r="G4890" s="348">
        <v>150</v>
      </c>
      <c r="H4890" s="348">
        <v>43950</v>
      </c>
      <c r="I4890" s="355">
        <v>0.15309908070881914</v>
      </c>
      <c r="J4890" s="355">
        <v>1.0206605380587942E-3</v>
      </c>
      <c r="K4890" s="355">
        <v>0</v>
      </c>
      <c r="M4890" s="364"/>
      <c r="N4890" s="364"/>
    </row>
    <row r="4891" spans="2:14" s="358" customFormat="1" x14ac:dyDescent="0.2">
      <c r="B4891" s="305">
        <v>41487.392361111109</v>
      </c>
      <c r="C4891" s="117" t="s">
        <v>632</v>
      </c>
      <c r="D4891" s="117" t="s">
        <v>554</v>
      </c>
      <c r="E4891" s="116"/>
      <c r="F4891" s="348">
        <v>3</v>
      </c>
      <c r="G4891" s="348">
        <v>85</v>
      </c>
      <c r="H4891" s="348">
        <v>255</v>
      </c>
      <c r="I4891" s="355">
        <v>2.219002493114566E-3</v>
      </c>
      <c r="J4891" s="355">
        <v>2.6105911683700774E-5</v>
      </c>
      <c r="K4891" s="355">
        <v>0</v>
      </c>
      <c r="M4891" s="364"/>
      <c r="N4891" s="364"/>
    </row>
    <row r="4892" spans="2:14" s="358" customFormat="1" x14ac:dyDescent="0.2">
      <c r="B4892" s="305">
        <v>41484.381944444445</v>
      </c>
      <c r="C4892" s="117" t="s">
        <v>670</v>
      </c>
      <c r="D4892" s="117" t="s">
        <v>551</v>
      </c>
      <c r="E4892" s="116"/>
      <c r="F4892" s="348">
        <v>2</v>
      </c>
      <c r="G4892" s="348">
        <v>45</v>
      </c>
      <c r="H4892" s="348">
        <v>90</v>
      </c>
      <c r="I4892" s="355">
        <v>3.4850828772069772E-4</v>
      </c>
      <c r="J4892" s="355">
        <v>7.7446286160155041E-6</v>
      </c>
      <c r="K4892" s="355">
        <v>0</v>
      </c>
      <c r="M4892" s="364"/>
      <c r="N4892" s="364"/>
    </row>
    <row r="4893" spans="2:14" s="358" customFormat="1" x14ac:dyDescent="0.2">
      <c r="B4893" s="305">
        <v>41485.356944444444</v>
      </c>
      <c r="C4893" s="117" t="s">
        <v>625</v>
      </c>
      <c r="D4893" s="117" t="s">
        <v>551</v>
      </c>
      <c r="E4893" s="116"/>
      <c r="F4893" s="348">
        <v>98</v>
      </c>
      <c r="G4893" s="348">
        <v>383.92857142857144</v>
      </c>
      <c r="H4893" s="348">
        <v>37625</v>
      </c>
      <c r="I4893" s="355">
        <v>0.14569582583879168</v>
      </c>
      <c r="J4893" s="355">
        <v>3.7948680218475976E-4</v>
      </c>
      <c r="K4893" s="355">
        <v>0</v>
      </c>
      <c r="M4893" s="364"/>
      <c r="N4893" s="364"/>
    </row>
    <row r="4894" spans="2:14" s="358" customFormat="1" x14ac:dyDescent="0.2">
      <c r="B4894" s="305">
        <v>41485.364583333336</v>
      </c>
      <c r="C4894" s="117" t="s">
        <v>625</v>
      </c>
      <c r="D4894" s="117" t="s">
        <v>551</v>
      </c>
      <c r="E4894" s="116"/>
      <c r="F4894" s="348">
        <v>48</v>
      </c>
      <c r="G4894" s="348">
        <v>342</v>
      </c>
      <c r="H4894" s="348">
        <v>16416</v>
      </c>
      <c r="I4894" s="355">
        <v>6.356791168025526E-2</v>
      </c>
      <c r="J4894" s="355">
        <v>1.8587108678437211E-4</v>
      </c>
      <c r="K4894" s="355">
        <v>0</v>
      </c>
      <c r="M4894" s="364"/>
      <c r="N4894" s="364"/>
    </row>
    <row r="4895" spans="2:14" s="358" customFormat="1" x14ac:dyDescent="0.2">
      <c r="B4895" s="305">
        <v>41481.486111111109</v>
      </c>
      <c r="C4895" s="117" t="s">
        <v>715</v>
      </c>
      <c r="D4895" s="117" t="s">
        <v>542</v>
      </c>
      <c r="E4895" s="116"/>
      <c r="F4895" s="348">
        <v>77</v>
      </c>
      <c r="G4895" s="348">
        <v>135</v>
      </c>
      <c r="H4895" s="348">
        <v>10395</v>
      </c>
      <c r="I4895" s="355">
        <v>3.621080646116439E-2</v>
      </c>
      <c r="J4895" s="355">
        <v>2.682281960086251E-4</v>
      </c>
      <c r="K4895" s="355">
        <v>0</v>
      </c>
      <c r="M4895" s="364"/>
      <c r="N4895" s="364"/>
    </row>
    <row r="4896" spans="2:14" s="358" customFormat="1" x14ac:dyDescent="0.2">
      <c r="B4896" s="305">
        <v>41485.368055555555</v>
      </c>
      <c r="C4896" s="117" t="s">
        <v>683</v>
      </c>
      <c r="D4896" s="117" t="s">
        <v>554</v>
      </c>
      <c r="E4896" s="116"/>
      <c r="F4896" s="348">
        <v>879</v>
      </c>
      <c r="G4896" s="348">
        <v>20</v>
      </c>
      <c r="H4896" s="348">
        <v>17580</v>
      </c>
      <c r="I4896" s="355">
        <v>0.15298064246648654</v>
      </c>
      <c r="J4896" s="355">
        <v>7.6490321233243265E-3</v>
      </c>
      <c r="K4896" s="355">
        <v>0</v>
      </c>
      <c r="M4896" s="364"/>
      <c r="N4896" s="364"/>
    </row>
    <row r="4897" spans="2:14" s="358" customFormat="1" x14ac:dyDescent="0.2">
      <c r="B4897" s="305">
        <v>41486.395833333336</v>
      </c>
      <c r="C4897" s="117" t="s">
        <v>550</v>
      </c>
      <c r="D4897" s="117" t="s">
        <v>551</v>
      </c>
      <c r="E4897" s="116"/>
      <c r="F4897" s="348">
        <v>2</v>
      </c>
      <c r="G4897" s="348">
        <v>172</v>
      </c>
      <c r="H4897" s="348">
        <v>344</v>
      </c>
      <c r="I4897" s="355">
        <v>1.3320761219546668E-3</v>
      </c>
      <c r="J4897" s="355">
        <v>7.7446286160155041E-6</v>
      </c>
      <c r="K4897" s="355">
        <v>0</v>
      </c>
      <c r="M4897" s="364"/>
      <c r="N4897" s="364"/>
    </row>
    <row r="4898" spans="2:14" s="358" customFormat="1" x14ac:dyDescent="0.2">
      <c r="B4898" s="305">
        <v>41486.354166666664</v>
      </c>
      <c r="C4898" s="117" t="s">
        <v>643</v>
      </c>
      <c r="D4898" s="117" t="s">
        <v>551</v>
      </c>
      <c r="E4898" s="116"/>
      <c r="F4898" s="348">
        <v>7</v>
      </c>
      <c r="G4898" s="348">
        <v>390</v>
      </c>
      <c r="H4898" s="348">
        <v>2730</v>
      </c>
      <c r="I4898" s="355">
        <v>1.0571418060861164E-2</v>
      </c>
      <c r="J4898" s="355">
        <v>2.7106200156054265E-5</v>
      </c>
      <c r="K4898" s="355">
        <v>0</v>
      </c>
      <c r="M4898" s="364"/>
      <c r="N4898" s="364"/>
    </row>
    <row r="4899" spans="2:14" s="358" customFormat="1" x14ac:dyDescent="0.2">
      <c r="B4899" s="305">
        <v>41481.472222222219</v>
      </c>
      <c r="C4899" s="117" t="s">
        <v>699</v>
      </c>
      <c r="D4899" s="117" t="s">
        <v>554</v>
      </c>
      <c r="E4899" s="116"/>
      <c r="F4899" s="348">
        <v>1</v>
      </c>
      <c r="G4899" s="348">
        <v>55</v>
      </c>
      <c r="H4899" s="348">
        <v>55</v>
      </c>
      <c r="I4899" s="355">
        <v>4.7860838086784751E-4</v>
      </c>
      <c r="J4899" s="355">
        <v>8.7019705612335906E-6</v>
      </c>
      <c r="K4899" s="355">
        <v>0</v>
      </c>
      <c r="M4899" s="364"/>
      <c r="N4899" s="364"/>
    </row>
    <row r="4900" spans="2:14" s="358" customFormat="1" x14ac:dyDescent="0.2">
      <c r="B4900" s="305">
        <v>41481.53125</v>
      </c>
      <c r="C4900" s="117" t="s">
        <v>770</v>
      </c>
      <c r="D4900" s="117" t="s">
        <v>554</v>
      </c>
      <c r="E4900" s="116"/>
      <c r="F4900" s="348">
        <v>233</v>
      </c>
      <c r="G4900" s="348">
        <v>30</v>
      </c>
      <c r="H4900" s="348">
        <v>6990</v>
      </c>
      <c r="I4900" s="355">
        <v>6.0826774223022802E-2</v>
      </c>
      <c r="J4900" s="355">
        <v>2.0275591407674268E-3</v>
      </c>
      <c r="K4900" s="355">
        <v>0</v>
      </c>
      <c r="M4900" s="364"/>
      <c r="N4900" s="364"/>
    </row>
    <row r="4901" spans="2:14" s="358" customFormat="1" x14ac:dyDescent="0.2">
      <c r="B4901" s="305">
        <v>41480.395833333336</v>
      </c>
      <c r="C4901" s="117" t="s">
        <v>586</v>
      </c>
      <c r="D4901" s="117" t="s">
        <v>554</v>
      </c>
      <c r="E4901" s="116"/>
      <c r="F4901" s="348">
        <v>267</v>
      </c>
      <c r="G4901" s="348">
        <v>310</v>
      </c>
      <c r="H4901" s="348">
        <v>82770</v>
      </c>
      <c r="I4901" s="355">
        <v>0.72026210335330432</v>
      </c>
      <c r="J4901" s="355">
        <v>2.323426139849369E-3</v>
      </c>
      <c r="K4901" s="355">
        <v>0</v>
      </c>
      <c r="M4901" s="364"/>
      <c r="N4901" s="364"/>
    </row>
    <row r="4902" spans="2:14" s="358" customFormat="1" x14ac:dyDescent="0.2">
      <c r="B4902" s="305">
        <v>41488.396666666667</v>
      </c>
      <c r="C4902" s="117" t="s">
        <v>680</v>
      </c>
      <c r="D4902" s="117" t="s">
        <v>554</v>
      </c>
      <c r="E4902" s="116"/>
      <c r="F4902" s="348">
        <v>132</v>
      </c>
      <c r="G4902" s="348">
        <v>473</v>
      </c>
      <c r="H4902" s="348">
        <v>62436</v>
      </c>
      <c r="I4902" s="355">
        <v>0.54331623396118056</v>
      </c>
      <c r="J4902" s="355">
        <v>1.148660114082834E-3</v>
      </c>
      <c r="K4902" s="355">
        <v>0</v>
      </c>
      <c r="M4902" s="364"/>
      <c r="N4902" s="364"/>
    </row>
    <row r="4903" spans="2:14" s="358" customFormat="1" x14ac:dyDescent="0.2">
      <c r="B4903" s="305">
        <v>41487.386805555558</v>
      </c>
      <c r="C4903" s="117" t="s">
        <v>696</v>
      </c>
      <c r="D4903" s="117" t="s">
        <v>551</v>
      </c>
      <c r="E4903" s="116"/>
      <c r="F4903" s="348">
        <v>97</v>
      </c>
      <c r="G4903" s="348">
        <v>352</v>
      </c>
      <c r="H4903" s="348">
        <v>34144</v>
      </c>
      <c r="I4903" s="355">
        <v>0.1322162997326167</v>
      </c>
      <c r="J4903" s="355">
        <v>3.7561448787675199E-4</v>
      </c>
      <c r="K4903" s="355">
        <v>0</v>
      </c>
      <c r="M4903" s="364"/>
      <c r="N4903" s="364"/>
    </row>
    <row r="4904" spans="2:14" s="358" customFormat="1" x14ac:dyDescent="0.2">
      <c r="B4904" s="305">
        <v>41488.375</v>
      </c>
      <c r="C4904" s="117" t="s">
        <v>641</v>
      </c>
      <c r="D4904" s="117" t="s">
        <v>551</v>
      </c>
      <c r="E4904" s="116"/>
      <c r="F4904" s="348">
        <v>34</v>
      </c>
      <c r="G4904" s="348">
        <v>170</v>
      </c>
      <c r="H4904" s="348">
        <v>5780</v>
      </c>
      <c r="I4904" s="355">
        <v>2.2381976700284807E-2</v>
      </c>
      <c r="J4904" s="355">
        <v>1.3165868647226357E-4</v>
      </c>
      <c r="K4904" s="355">
        <v>0</v>
      </c>
      <c r="M4904" s="364"/>
      <c r="N4904" s="364"/>
    </row>
    <row r="4905" spans="2:14" s="358" customFormat="1" x14ac:dyDescent="0.2">
      <c r="B4905" s="305">
        <v>41488.379166666666</v>
      </c>
      <c r="C4905" s="117" t="s">
        <v>626</v>
      </c>
      <c r="D4905" s="117" t="s">
        <v>554</v>
      </c>
      <c r="E4905" s="116"/>
      <c r="F4905" s="348">
        <v>103</v>
      </c>
      <c r="G4905" s="348">
        <v>254</v>
      </c>
      <c r="H4905" s="348">
        <v>26162</v>
      </c>
      <c r="I4905" s="355">
        <v>0.22766095382299323</v>
      </c>
      <c r="J4905" s="355">
        <v>8.9630296780705994E-4</v>
      </c>
      <c r="K4905" s="355">
        <v>0</v>
      </c>
      <c r="M4905" s="364"/>
      <c r="N4905" s="364"/>
    </row>
    <row r="4906" spans="2:14" s="358" customFormat="1" x14ac:dyDescent="0.2">
      <c r="B4906" s="305">
        <v>41488.385416666664</v>
      </c>
      <c r="C4906" s="117" t="s">
        <v>657</v>
      </c>
      <c r="D4906" s="117" t="s">
        <v>551</v>
      </c>
      <c r="E4906" s="116"/>
      <c r="F4906" s="348">
        <v>2</v>
      </c>
      <c r="G4906" s="348">
        <v>135</v>
      </c>
      <c r="H4906" s="348">
        <v>270</v>
      </c>
      <c r="I4906" s="355">
        <v>1.0455248631620932E-3</v>
      </c>
      <c r="J4906" s="355">
        <v>7.7446286160155041E-6</v>
      </c>
      <c r="K4906" s="355">
        <v>0</v>
      </c>
      <c r="M4906" s="364"/>
      <c r="N4906" s="364"/>
    </row>
    <row r="4907" spans="2:14" s="358" customFormat="1" x14ac:dyDescent="0.2">
      <c r="B4907" s="305">
        <v>41487.513888888891</v>
      </c>
      <c r="C4907" s="117" t="s">
        <v>632</v>
      </c>
      <c r="D4907" s="117" t="s">
        <v>554</v>
      </c>
      <c r="E4907" s="116"/>
      <c r="F4907" s="348">
        <v>6</v>
      </c>
      <c r="G4907" s="348">
        <v>80</v>
      </c>
      <c r="H4907" s="348">
        <v>480</v>
      </c>
      <c r="I4907" s="355">
        <v>4.1769458693921239E-3</v>
      </c>
      <c r="J4907" s="355">
        <v>5.2211823367401547E-5</v>
      </c>
      <c r="K4907" s="355">
        <v>0</v>
      </c>
      <c r="M4907" s="364"/>
      <c r="N4907" s="364"/>
    </row>
    <row r="4908" spans="2:14" s="358" customFormat="1" x14ac:dyDescent="0.2">
      <c r="B4908" s="305">
        <v>41488.375</v>
      </c>
      <c r="C4908" s="117" t="s">
        <v>562</v>
      </c>
      <c r="D4908" s="117" t="s">
        <v>554</v>
      </c>
      <c r="E4908" s="116"/>
      <c r="F4908" s="348">
        <v>3</v>
      </c>
      <c r="G4908" s="348">
        <v>170</v>
      </c>
      <c r="H4908" s="348">
        <v>510</v>
      </c>
      <c r="I4908" s="355">
        <v>4.4380049862291319E-3</v>
      </c>
      <c r="J4908" s="355">
        <v>2.6105911683700774E-5</v>
      </c>
      <c r="K4908" s="355">
        <v>0</v>
      </c>
      <c r="M4908" s="364"/>
      <c r="N4908" s="364"/>
    </row>
    <row r="4909" spans="2:14" s="358" customFormat="1" x14ac:dyDescent="0.2">
      <c r="B4909" s="305">
        <v>41488.379166666666</v>
      </c>
      <c r="C4909" s="117" t="s">
        <v>649</v>
      </c>
      <c r="D4909" s="117" t="s">
        <v>551</v>
      </c>
      <c r="E4909" s="116"/>
      <c r="F4909" s="348">
        <v>55</v>
      </c>
      <c r="G4909" s="348">
        <v>296</v>
      </c>
      <c r="H4909" s="348">
        <v>16280</v>
      </c>
      <c r="I4909" s="355">
        <v>6.3041276934366203E-2</v>
      </c>
      <c r="J4909" s="355">
        <v>2.1297728694042638E-4</v>
      </c>
      <c r="K4909" s="355">
        <v>0</v>
      </c>
      <c r="M4909" s="364"/>
      <c r="N4909" s="364"/>
    </row>
    <row r="4910" spans="2:14" s="358" customFormat="1" x14ac:dyDescent="0.2">
      <c r="B4910" s="305">
        <v>41488.388888888891</v>
      </c>
      <c r="C4910" s="117" t="s">
        <v>587</v>
      </c>
      <c r="D4910" s="117" t="s">
        <v>554</v>
      </c>
      <c r="E4910" s="116"/>
      <c r="F4910" s="348">
        <v>16</v>
      </c>
      <c r="G4910" s="348">
        <v>370</v>
      </c>
      <c r="H4910" s="348">
        <v>5920</v>
      </c>
      <c r="I4910" s="355">
        <v>5.1515665722502858E-2</v>
      </c>
      <c r="J4910" s="355">
        <v>1.3923152897973745E-4</v>
      </c>
      <c r="K4910" s="355">
        <v>0</v>
      </c>
      <c r="M4910" s="364"/>
      <c r="N4910" s="364"/>
    </row>
    <row r="4911" spans="2:14" s="358" customFormat="1" x14ac:dyDescent="0.2">
      <c r="B4911" s="305">
        <v>41481.388888888891</v>
      </c>
      <c r="C4911" s="117" t="s">
        <v>595</v>
      </c>
      <c r="D4911" s="117" t="s">
        <v>554</v>
      </c>
      <c r="E4911" s="116"/>
      <c r="F4911" s="348">
        <v>5</v>
      </c>
      <c r="G4911" s="348">
        <v>150</v>
      </c>
      <c r="H4911" s="348">
        <v>750</v>
      </c>
      <c r="I4911" s="355">
        <v>6.5264779209251939E-3</v>
      </c>
      <c r="J4911" s="355">
        <v>4.3509852806167955E-5</v>
      </c>
      <c r="K4911" s="355">
        <v>0</v>
      </c>
      <c r="M4911" s="364"/>
      <c r="N4911" s="364"/>
    </row>
    <row r="4912" spans="2:14" s="358" customFormat="1" x14ac:dyDescent="0.2">
      <c r="B4912" s="305">
        <v>41483.375</v>
      </c>
      <c r="C4912" s="117" t="s">
        <v>730</v>
      </c>
      <c r="D4912" s="117" t="s">
        <v>542</v>
      </c>
      <c r="E4912" s="116"/>
      <c r="F4912" s="348">
        <v>54</v>
      </c>
      <c r="G4912" s="348">
        <v>120</v>
      </c>
      <c r="H4912" s="348">
        <v>6480</v>
      </c>
      <c r="I4912" s="355">
        <v>2.2572970261505072E-2</v>
      </c>
      <c r="J4912" s="355">
        <v>1.8810808551254229E-4</v>
      </c>
      <c r="K4912" s="355">
        <v>0</v>
      </c>
      <c r="M4912" s="364"/>
      <c r="N4912" s="364"/>
    </row>
    <row r="4913" spans="2:14" s="358" customFormat="1" x14ac:dyDescent="0.2">
      <c r="B4913" s="305">
        <v>41488.375</v>
      </c>
      <c r="C4913" s="117" t="s">
        <v>607</v>
      </c>
      <c r="D4913" s="117" t="s">
        <v>551</v>
      </c>
      <c r="E4913" s="116"/>
      <c r="F4913" s="348">
        <v>85</v>
      </c>
      <c r="G4913" s="348">
        <v>355</v>
      </c>
      <c r="H4913" s="348">
        <v>30175</v>
      </c>
      <c r="I4913" s="355">
        <v>0.11684708424413393</v>
      </c>
      <c r="J4913" s="355">
        <v>3.2914671618065894E-4</v>
      </c>
      <c r="K4913" s="355">
        <v>0</v>
      </c>
      <c r="M4913" s="364"/>
      <c r="N4913" s="364"/>
    </row>
    <row r="4914" spans="2:14" s="358" customFormat="1" x14ac:dyDescent="0.2">
      <c r="B4914" s="305">
        <v>41484.385416666664</v>
      </c>
      <c r="C4914" s="117" t="s">
        <v>569</v>
      </c>
      <c r="D4914" s="117" t="s">
        <v>551</v>
      </c>
      <c r="E4914" s="116"/>
      <c r="F4914" s="348">
        <v>66</v>
      </c>
      <c r="G4914" s="348">
        <v>339</v>
      </c>
      <c r="H4914" s="348">
        <v>22374</v>
      </c>
      <c r="I4914" s="355">
        <v>8.6639160327365447E-2</v>
      </c>
      <c r="J4914" s="355">
        <v>2.5557274432851167E-4</v>
      </c>
      <c r="K4914" s="355">
        <v>0</v>
      </c>
      <c r="M4914" s="364"/>
      <c r="N4914" s="364"/>
    </row>
    <row r="4915" spans="2:14" s="358" customFormat="1" x14ac:dyDescent="0.2">
      <c r="B4915" s="305">
        <v>41484.392361111109</v>
      </c>
      <c r="C4915" s="117" t="s">
        <v>603</v>
      </c>
      <c r="D4915" s="117" t="s">
        <v>542</v>
      </c>
      <c r="E4915" s="116"/>
      <c r="F4915" s="348">
        <v>90</v>
      </c>
      <c r="G4915" s="348">
        <v>220</v>
      </c>
      <c r="H4915" s="348">
        <v>19800</v>
      </c>
      <c r="I4915" s="355">
        <v>6.8972964687932167E-2</v>
      </c>
      <c r="J4915" s="355">
        <v>3.1351347585423711E-4</v>
      </c>
      <c r="K4915" s="355">
        <v>0</v>
      </c>
      <c r="M4915" s="364"/>
      <c r="N4915" s="364"/>
    </row>
    <row r="4916" spans="2:14" s="358" customFormat="1" x14ac:dyDescent="0.2">
      <c r="B4916" s="305">
        <v>41487.37777777778</v>
      </c>
      <c r="C4916" s="117" t="s">
        <v>601</v>
      </c>
      <c r="D4916" s="117" t="s">
        <v>551</v>
      </c>
      <c r="E4916" s="116"/>
      <c r="F4916" s="348">
        <v>243</v>
      </c>
      <c r="G4916" s="348">
        <v>380</v>
      </c>
      <c r="H4916" s="348">
        <v>92340</v>
      </c>
      <c r="I4916" s="355">
        <v>0.35756950320143588</v>
      </c>
      <c r="J4916" s="355">
        <v>9.4097237684588381E-4</v>
      </c>
      <c r="K4916" s="355">
        <v>0</v>
      </c>
      <c r="M4916" s="364"/>
      <c r="N4916" s="364"/>
    </row>
    <row r="4917" spans="2:14" s="358" customFormat="1" x14ac:dyDescent="0.2">
      <c r="B4917" s="305">
        <v>41484.378472222219</v>
      </c>
      <c r="C4917" s="117" t="s">
        <v>757</v>
      </c>
      <c r="D4917" s="117" t="s">
        <v>542</v>
      </c>
      <c r="E4917" s="116"/>
      <c r="F4917" s="348">
        <v>120</v>
      </c>
      <c r="G4917" s="348">
        <v>270</v>
      </c>
      <c r="H4917" s="348">
        <v>32400</v>
      </c>
      <c r="I4917" s="355">
        <v>0.11286485130752537</v>
      </c>
      <c r="J4917" s="355">
        <v>4.180179678056495E-4</v>
      </c>
      <c r="K4917" s="355">
        <v>0</v>
      </c>
      <c r="M4917" s="364"/>
      <c r="N4917" s="364"/>
    </row>
    <row r="4918" spans="2:14" s="358" customFormat="1" x14ac:dyDescent="0.2">
      <c r="B4918" s="305">
        <v>41486.427083333336</v>
      </c>
      <c r="C4918" s="117" t="s">
        <v>593</v>
      </c>
      <c r="D4918" s="117" t="s">
        <v>554</v>
      </c>
      <c r="E4918" s="116"/>
      <c r="F4918" s="348">
        <v>241</v>
      </c>
      <c r="G4918" s="348">
        <v>355</v>
      </c>
      <c r="H4918" s="348">
        <v>85555</v>
      </c>
      <c r="I4918" s="355">
        <v>0.7444970913663399</v>
      </c>
      <c r="J4918" s="355">
        <v>2.0971749052572956E-3</v>
      </c>
      <c r="K4918" s="355">
        <v>0</v>
      </c>
      <c r="M4918" s="364"/>
      <c r="N4918" s="364"/>
    </row>
    <row r="4919" spans="2:14" s="358" customFormat="1" x14ac:dyDescent="0.2">
      <c r="B4919" s="305">
        <v>41487.388888888891</v>
      </c>
      <c r="C4919" s="117" t="s">
        <v>670</v>
      </c>
      <c r="D4919" s="117" t="s">
        <v>551</v>
      </c>
      <c r="E4919" s="116"/>
      <c r="F4919" s="348">
        <v>71</v>
      </c>
      <c r="G4919" s="348">
        <v>342</v>
      </c>
      <c r="H4919" s="348">
        <v>24282</v>
      </c>
      <c r="I4919" s="355">
        <v>9.4027536027044237E-2</v>
      </c>
      <c r="J4919" s="355">
        <v>2.749343158685504E-4</v>
      </c>
      <c r="K4919" s="355">
        <v>0</v>
      </c>
      <c r="M4919" s="364"/>
      <c r="N4919" s="364"/>
    </row>
    <row r="4920" spans="2:14" s="358" customFormat="1" x14ac:dyDescent="0.2">
      <c r="B4920" s="305">
        <v>41483.362500000003</v>
      </c>
      <c r="C4920" s="117" t="s">
        <v>764</v>
      </c>
      <c r="D4920" s="117" t="s">
        <v>542</v>
      </c>
      <c r="E4920" s="116"/>
      <c r="F4920" s="348">
        <v>167</v>
      </c>
      <c r="G4920" s="348">
        <v>197</v>
      </c>
      <c r="H4920" s="348">
        <v>32899</v>
      </c>
      <c r="I4920" s="355">
        <v>0.11460310935698387</v>
      </c>
      <c r="J4920" s="355">
        <v>5.8174167186286221E-4</v>
      </c>
      <c r="K4920" s="355">
        <v>0</v>
      </c>
      <c r="M4920" s="364"/>
      <c r="N4920" s="364"/>
    </row>
    <row r="4921" spans="2:14" s="358" customFormat="1" x14ac:dyDescent="0.2">
      <c r="B4921" s="305">
        <v>41486.390277777777</v>
      </c>
      <c r="C4921" s="117" t="s">
        <v>671</v>
      </c>
      <c r="D4921" s="117" t="s">
        <v>554</v>
      </c>
      <c r="E4921" s="116"/>
      <c r="F4921" s="348">
        <v>4</v>
      </c>
      <c r="G4921" s="348">
        <v>343</v>
      </c>
      <c r="H4921" s="348">
        <v>1372</v>
      </c>
      <c r="I4921" s="355">
        <v>1.1939103610012488E-2</v>
      </c>
      <c r="J4921" s="355">
        <v>3.4807882244934363E-5</v>
      </c>
      <c r="K4921" s="355">
        <v>0</v>
      </c>
      <c r="M4921" s="364"/>
      <c r="N4921" s="364"/>
    </row>
    <row r="4922" spans="2:14" s="358" customFormat="1" x14ac:dyDescent="0.2">
      <c r="B4922" s="305">
        <v>41485.447916666664</v>
      </c>
      <c r="C4922" s="117" t="s">
        <v>550</v>
      </c>
      <c r="D4922" s="117" t="s">
        <v>551</v>
      </c>
      <c r="E4922" s="116"/>
      <c r="F4922" s="348">
        <v>2</v>
      </c>
      <c r="G4922" s="348">
        <v>230</v>
      </c>
      <c r="H4922" s="348">
        <v>460</v>
      </c>
      <c r="I4922" s="355">
        <v>1.7812645816835662E-3</v>
      </c>
      <c r="J4922" s="355">
        <v>7.7446286160155041E-6</v>
      </c>
      <c r="K4922" s="355">
        <v>0</v>
      </c>
      <c r="M4922" s="364"/>
      <c r="N4922" s="364"/>
    </row>
    <row r="4923" spans="2:14" s="358" customFormat="1" x14ac:dyDescent="0.2">
      <c r="B4923" s="305">
        <v>41483.354166666664</v>
      </c>
      <c r="C4923" s="117" t="s">
        <v>805</v>
      </c>
      <c r="D4923" s="117" t="s">
        <v>542</v>
      </c>
      <c r="E4923" s="116"/>
      <c r="F4923" s="348">
        <v>289</v>
      </c>
      <c r="G4923" s="348">
        <v>335</v>
      </c>
      <c r="H4923" s="348">
        <v>96815</v>
      </c>
      <c r="I4923" s="355">
        <v>0.33725341294253297</v>
      </c>
      <c r="J4923" s="355">
        <v>1.0067266057986058E-3</v>
      </c>
      <c r="K4923" s="355">
        <v>0</v>
      </c>
      <c r="M4923" s="364"/>
      <c r="N4923" s="364"/>
    </row>
    <row r="4924" spans="2:14" s="358" customFormat="1" x14ac:dyDescent="0.2">
      <c r="B4924" s="305">
        <v>41481.375</v>
      </c>
      <c r="C4924" s="117" t="s">
        <v>620</v>
      </c>
      <c r="D4924" s="117" t="s">
        <v>542</v>
      </c>
      <c r="E4924" s="116"/>
      <c r="F4924" s="348">
        <v>116</v>
      </c>
      <c r="G4924" s="348">
        <v>70</v>
      </c>
      <c r="H4924" s="348">
        <v>8120</v>
      </c>
      <c r="I4924" s="355">
        <v>2.8285882488182285E-2</v>
      </c>
      <c r="J4924" s="355">
        <v>4.0408403554546119E-4</v>
      </c>
      <c r="K4924" s="355">
        <v>0</v>
      </c>
      <c r="M4924" s="364"/>
      <c r="N4924" s="364"/>
    </row>
    <row r="4925" spans="2:14" s="358" customFormat="1" x14ac:dyDescent="0.2">
      <c r="B4925" s="305">
        <v>41479.5625</v>
      </c>
      <c r="C4925" s="117" t="s">
        <v>587</v>
      </c>
      <c r="D4925" s="117" t="s">
        <v>554</v>
      </c>
      <c r="E4925" s="116"/>
      <c r="F4925" s="348">
        <v>17</v>
      </c>
      <c r="G4925" s="348">
        <v>10</v>
      </c>
      <c r="H4925" s="348">
        <v>170</v>
      </c>
      <c r="I4925" s="355">
        <v>1.4793349954097105E-3</v>
      </c>
      <c r="J4925" s="355">
        <v>1.4793349954097106E-4</v>
      </c>
      <c r="K4925" s="355">
        <v>0</v>
      </c>
      <c r="M4925" s="364"/>
      <c r="N4925" s="364"/>
    </row>
    <row r="4926" spans="2:14" s="358" customFormat="1" x14ac:dyDescent="0.2">
      <c r="B4926" s="305">
        <v>41484.399305555555</v>
      </c>
      <c r="C4926" s="117" t="s">
        <v>599</v>
      </c>
      <c r="D4926" s="117" t="s">
        <v>554</v>
      </c>
      <c r="E4926" s="116"/>
      <c r="F4926" s="348">
        <v>13</v>
      </c>
      <c r="G4926" s="348">
        <v>105</v>
      </c>
      <c r="H4926" s="348">
        <v>1365</v>
      </c>
      <c r="I4926" s="355">
        <v>1.1878189816083852E-2</v>
      </c>
      <c r="J4926" s="355">
        <v>1.1312561729603669E-4</v>
      </c>
      <c r="K4926" s="355">
        <v>0</v>
      </c>
      <c r="M4926" s="364"/>
      <c r="N4926" s="364"/>
    </row>
    <row r="4927" spans="2:14" s="358" customFormat="1" x14ac:dyDescent="0.2">
      <c r="B4927" s="305">
        <v>41487.375</v>
      </c>
      <c r="C4927" s="117" t="s">
        <v>689</v>
      </c>
      <c r="D4927" s="117" t="s">
        <v>554</v>
      </c>
      <c r="E4927" s="116"/>
      <c r="F4927" s="348">
        <v>504</v>
      </c>
      <c r="G4927" s="348">
        <v>375</v>
      </c>
      <c r="H4927" s="348">
        <v>189000</v>
      </c>
      <c r="I4927" s="355">
        <v>1.6446724360731488</v>
      </c>
      <c r="J4927" s="355">
        <v>4.38579316286173E-3</v>
      </c>
      <c r="K4927" s="355">
        <v>0</v>
      </c>
      <c r="M4927" s="364"/>
      <c r="N4927" s="364"/>
    </row>
    <row r="4928" spans="2:14" s="358" customFormat="1" x14ac:dyDescent="0.2">
      <c r="B4928" s="305">
        <v>41488.368055555555</v>
      </c>
      <c r="C4928" s="117" t="s">
        <v>623</v>
      </c>
      <c r="D4928" s="117" t="s">
        <v>554</v>
      </c>
      <c r="E4928" s="116"/>
      <c r="F4928" s="348">
        <v>39</v>
      </c>
      <c r="G4928" s="348">
        <v>340</v>
      </c>
      <c r="H4928" s="348">
        <v>13260</v>
      </c>
      <c r="I4928" s="355">
        <v>0.11538812964195742</v>
      </c>
      <c r="J4928" s="355">
        <v>3.3937685188811009E-4</v>
      </c>
      <c r="K4928" s="355">
        <v>0</v>
      </c>
      <c r="M4928" s="364"/>
      <c r="N4928" s="364"/>
    </row>
    <row r="4929" spans="2:14" s="358" customFormat="1" x14ac:dyDescent="0.2">
      <c r="B4929" s="305">
        <v>41485.416666666664</v>
      </c>
      <c r="C4929" s="117" t="s">
        <v>718</v>
      </c>
      <c r="D4929" s="117" t="s">
        <v>554</v>
      </c>
      <c r="E4929" s="116"/>
      <c r="F4929" s="348">
        <v>97</v>
      </c>
      <c r="G4929" s="348">
        <v>300</v>
      </c>
      <c r="H4929" s="348">
        <v>29100</v>
      </c>
      <c r="I4929" s="355">
        <v>0.2532273433318975</v>
      </c>
      <c r="J4929" s="355">
        <v>8.4409114443965841E-4</v>
      </c>
      <c r="K4929" s="355">
        <v>0</v>
      </c>
      <c r="M4929" s="364"/>
      <c r="N4929" s="364"/>
    </row>
    <row r="4930" spans="2:14" s="358" customFormat="1" x14ac:dyDescent="0.2">
      <c r="B4930" s="305">
        <v>41486.361111111109</v>
      </c>
      <c r="C4930" s="117" t="s">
        <v>674</v>
      </c>
      <c r="D4930" s="117" t="s">
        <v>551</v>
      </c>
      <c r="E4930" s="116"/>
      <c r="F4930" s="348">
        <v>16</v>
      </c>
      <c r="G4930" s="348">
        <v>93</v>
      </c>
      <c r="H4930" s="348">
        <v>1488</v>
      </c>
      <c r="I4930" s="355">
        <v>5.7620036903155356E-3</v>
      </c>
      <c r="J4930" s="355">
        <v>6.1957028928124033E-5</v>
      </c>
      <c r="K4930" s="355">
        <v>0</v>
      </c>
      <c r="M4930" s="364"/>
      <c r="N4930" s="364"/>
    </row>
    <row r="4931" spans="2:14" s="358" customFormat="1" x14ac:dyDescent="0.2">
      <c r="B4931" s="305">
        <v>41488.375</v>
      </c>
      <c r="C4931" s="117" t="s">
        <v>623</v>
      </c>
      <c r="D4931" s="117" t="s">
        <v>554</v>
      </c>
      <c r="E4931" s="116"/>
      <c r="F4931" s="348">
        <v>22</v>
      </c>
      <c r="G4931" s="348">
        <v>170</v>
      </c>
      <c r="H4931" s="348">
        <v>3740</v>
      </c>
      <c r="I4931" s="355">
        <v>3.2545369899013632E-2</v>
      </c>
      <c r="J4931" s="355">
        <v>1.91443352347139E-4</v>
      </c>
      <c r="K4931" s="355">
        <v>0</v>
      </c>
      <c r="M4931" s="364"/>
      <c r="N4931" s="364"/>
    </row>
    <row r="4932" spans="2:14" s="358" customFormat="1" x14ac:dyDescent="0.2">
      <c r="B4932" s="305">
        <v>41488.388888888891</v>
      </c>
      <c r="C4932" s="117" t="s">
        <v>623</v>
      </c>
      <c r="D4932" s="117" t="s">
        <v>554</v>
      </c>
      <c r="E4932" s="116"/>
      <c r="F4932" s="348">
        <v>79</v>
      </c>
      <c r="G4932" s="348">
        <v>265</v>
      </c>
      <c r="H4932" s="348">
        <v>20935</v>
      </c>
      <c r="I4932" s="355">
        <v>0.18217575369942524</v>
      </c>
      <c r="J4932" s="355">
        <v>6.8745567433745373E-4</v>
      </c>
      <c r="K4932" s="355">
        <v>0</v>
      </c>
      <c r="M4932" s="364"/>
      <c r="N4932" s="364"/>
    </row>
    <row r="4933" spans="2:14" s="358" customFormat="1" x14ac:dyDescent="0.2">
      <c r="B4933" s="305">
        <v>41486.384027777778</v>
      </c>
      <c r="C4933" s="117" t="s">
        <v>550</v>
      </c>
      <c r="D4933" s="117" t="s">
        <v>551</v>
      </c>
      <c r="E4933" s="116"/>
      <c r="F4933" s="348">
        <v>464</v>
      </c>
      <c r="G4933" s="348">
        <v>212</v>
      </c>
      <c r="H4933" s="348">
        <v>98368</v>
      </c>
      <c r="I4933" s="355">
        <v>0.38091181385010658</v>
      </c>
      <c r="J4933" s="355">
        <v>1.796753838915597E-3</v>
      </c>
      <c r="K4933" s="355">
        <v>0</v>
      </c>
      <c r="M4933" s="364"/>
      <c r="N4933" s="364"/>
    </row>
    <row r="4934" spans="2:14" s="358" customFormat="1" x14ac:dyDescent="0.2">
      <c r="B4934" s="305">
        <v>41484.416898148149</v>
      </c>
      <c r="C4934" s="117" t="s">
        <v>586</v>
      </c>
      <c r="D4934" s="117" t="s">
        <v>554</v>
      </c>
      <c r="E4934" s="116"/>
      <c r="F4934" s="348">
        <v>46</v>
      </c>
      <c r="G4934" s="348">
        <v>59</v>
      </c>
      <c r="H4934" s="348">
        <v>2714</v>
      </c>
      <c r="I4934" s="355">
        <v>2.3617148103187966E-2</v>
      </c>
      <c r="J4934" s="355">
        <v>4.0029064581674522E-4</v>
      </c>
      <c r="K4934" s="355">
        <v>0</v>
      </c>
      <c r="M4934" s="364"/>
      <c r="N4934" s="364"/>
    </row>
    <row r="4935" spans="2:14" s="358" customFormat="1" x14ac:dyDescent="0.2">
      <c r="B4935" s="305">
        <v>41486.361111111109</v>
      </c>
      <c r="C4935" s="117" t="s">
        <v>690</v>
      </c>
      <c r="D4935" s="117" t="s">
        <v>551</v>
      </c>
      <c r="E4935" s="116"/>
      <c r="F4935" s="348">
        <v>1</v>
      </c>
      <c r="G4935" s="348">
        <v>220</v>
      </c>
      <c r="H4935" s="348">
        <v>220</v>
      </c>
      <c r="I4935" s="355">
        <v>8.5190914776170552E-4</v>
      </c>
      <c r="J4935" s="355">
        <v>3.872314308007752E-6</v>
      </c>
      <c r="K4935" s="355">
        <v>0</v>
      </c>
      <c r="M4935" s="364"/>
      <c r="N4935" s="364"/>
    </row>
    <row r="4936" spans="2:14" s="358" customFormat="1" x14ac:dyDescent="0.2">
      <c r="B4936" s="305">
        <v>41486.402777777781</v>
      </c>
      <c r="C4936" s="117" t="s">
        <v>634</v>
      </c>
      <c r="D4936" s="117" t="s">
        <v>542</v>
      </c>
      <c r="E4936" s="116"/>
      <c r="F4936" s="348">
        <v>57</v>
      </c>
      <c r="G4936" s="348">
        <v>1097.578947368421</v>
      </c>
      <c r="H4936" s="348">
        <v>62562</v>
      </c>
      <c r="I4936" s="355">
        <v>0.21793366751547538</v>
      </c>
      <c r="J4936" s="355">
        <v>1.9855853470768353E-4</v>
      </c>
      <c r="K4936" s="355">
        <v>0</v>
      </c>
      <c r="M4936" s="364"/>
      <c r="N4936" s="364"/>
    </row>
    <row r="4937" spans="2:14" s="358" customFormat="1" x14ac:dyDescent="0.2">
      <c r="B4937" s="305">
        <v>41483.386805555558</v>
      </c>
      <c r="C4937" s="117" t="s">
        <v>824</v>
      </c>
      <c r="D4937" s="117" t="s">
        <v>542</v>
      </c>
      <c r="E4937" s="116"/>
      <c r="F4937" s="348">
        <v>33</v>
      </c>
      <c r="G4937" s="348">
        <v>191</v>
      </c>
      <c r="H4937" s="348">
        <v>6303</v>
      </c>
      <c r="I4937" s="355">
        <v>2.1956393758991742E-2</v>
      </c>
      <c r="J4937" s="355">
        <v>1.1495494114655362E-4</v>
      </c>
      <c r="K4937" s="355">
        <v>0</v>
      </c>
      <c r="M4937" s="364"/>
      <c r="N4937" s="364"/>
    </row>
    <row r="4938" spans="2:14" s="358" customFormat="1" x14ac:dyDescent="0.2">
      <c r="B4938" s="305">
        <v>41483.482638888891</v>
      </c>
      <c r="C4938" s="117" t="s">
        <v>605</v>
      </c>
      <c r="D4938" s="117" t="s">
        <v>542</v>
      </c>
      <c r="E4938" s="116"/>
      <c r="F4938" s="348">
        <v>56</v>
      </c>
      <c r="G4938" s="348">
        <v>15</v>
      </c>
      <c r="H4938" s="348">
        <v>840</v>
      </c>
      <c r="I4938" s="355">
        <v>2.9261257746395464E-3</v>
      </c>
      <c r="J4938" s="355">
        <v>1.9507505164263644E-4</v>
      </c>
      <c r="K4938" s="355">
        <v>0</v>
      </c>
      <c r="M4938" s="364"/>
      <c r="N4938" s="364"/>
    </row>
    <row r="4939" spans="2:14" s="358" customFormat="1" x14ac:dyDescent="0.2">
      <c r="B4939" s="305">
        <v>41488.375</v>
      </c>
      <c r="C4939" s="117" t="s">
        <v>744</v>
      </c>
      <c r="D4939" s="117" t="s">
        <v>554</v>
      </c>
      <c r="E4939" s="116"/>
      <c r="F4939" s="348">
        <v>72</v>
      </c>
      <c r="G4939" s="348">
        <v>325</v>
      </c>
      <c r="H4939" s="348">
        <v>23400</v>
      </c>
      <c r="I4939" s="355">
        <v>0.20362611113286605</v>
      </c>
      <c r="J4939" s="355">
        <v>6.2654188040881854E-4</v>
      </c>
      <c r="K4939" s="355">
        <v>0</v>
      </c>
      <c r="M4939" s="364"/>
      <c r="N4939" s="364"/>
    </row>
    <row r="4940" spans="2:14" s="358" customFormat="1" x14ac:dyDescent="0.2">
      <c r="B4940" s="305">
        <v>41487.378472222219</v>
      </c>
      <c r="C4940" s="117" t="s">
        <v>550</v>
      </c>
      <c r="D4940" s="117" t="s">
        <v>551</v>
      </c>
      <c r="E4940" s="116"/>
      <c r="F4940" s="348">
        <v>4</v>
      </c>
      <c r="G4940" s="348">
        <v>75</v>
      </c>
      <c r="H4940" s="348">
        <v>300</v>
      </c>
      <c r="I4940" s="355">
        <v>1.1616942924023257E-3</v>
      </c>
      <c r="J4940" s="355">
        <v>1.5489257232031008E-5</v>
      </c>
      <c r="K4940" s="355">
        <v>0</v>
      </c>
      <c r="M4940" s="364"/>
      <c r="N4940" s="364"/>
    </row>
    <row r="4941" spans="2:14" s="358" customFormat="1" x14ac:dyDescent="0.2">
      <c r="B4941" s="305">
        <v>41487.385416666664</v>
      </c>
      <c r="C4941" s="117" t="s">
        <v>550</v>
      </c>
      <c r="D4941" s="117" t="s">
        <v>551</v>
      </c>
      <c r="E4941" s="116"/>
      <c r="F4941" s="348">
        <v>2</v>
      </c>
      <c r="G4941" s="348">
        <v>35</v>
      </c>
      <c r="H4941" s="348">
        <v>70</v>
      </c>
      <c r="I4941" s="355">
        <v>2.7106200156054268E-4</v>
      </c>
      <c r="J4941" s="355">
        <v>7.7446286160155041E-6</v>
      </c>
      <c r="K4941" s="355">
        <v>0</v>
      </c>
      <c r="M4941" s="364"/>
      <c r="N4941" s="364"/>
    </row>
    <row r="4942" spans="2:14" s="358" customFormat="1" x14ac:dyDescent="0.2">
      <c r="B4942" s="305">
        <v>41481.395833333336</v>
      </c>
      <c r="C4942" s="117" t="s">
        <v>730</v>
      </c>
      <c r="D4942" s="117" t="s">
        <v>542</v>
      </c>
      <c r="E4942" s="116"/>
      <c r="F4942" s="348">
        <v>124</v>
      </c>
      <c r="G4942" s="348">
        <v>435</v>
      </c>
      <c r="H4942" s="348">
        <v>53940</v>
      </c>
      <c r="I4942" s="355">
        <v>0.18789907652863946</v>
      </c>
      <c r="J4942" s="355">
        <v>4.319519000658378E-4</v>
      </c>
      <c r="K4942" s="355">
        <v>0</v>
      </c>
      <c r="M4942" s="364"/>
      <c r="N4942" s="364"/>
    </row>
    <row r="4943" spans="2:14" s="358" customFormat="1" x14ac:dyDescent="0.2">
      <c r="B4943" s="305">
        <v>41488.375</v>
      </c>
      <c r="C4943" s="117" t="s">
        <v>550</v>
      </c>
      <c r="D4943" s="117" t="s">
        <v>551</v>
      </c>
      <c r="E4943" s="116"/>
      <c r="F4943" s="348">
        <v>95</v>
      </c>
      <c r="G4943" s="348">
        <v>147.81052631578947</v>
      </c>
      <c r="H4943" s="348">
        <v>14042</v>
      </c>
      <c r="I4943" s="355">
        <v>5.4375037513044858E-2</v>
      </c>
      <c r="J4943" s="355">
        <v>3.6786985926073645E-4</v>
      </c>
      <c r="K4943" s="355">
        <v>0</v>
      </c>
      <c r="M4943" s="364"/>
      <c r="N4943" s="364"/>
    </row>
    <row r="4944" spans="2:14" s="358" customFormat="1" x14ac:dyDescent="0.2">
      <c r="B4944" s="305">
        <v>41481.434027777781</v>
      </c>
      <c r="C4944" s="117" t="s">
        <v>617</v>
      </c>
      <c r="D4944" s="117" t="s">
        <v>542</v>
      </c>
      <c r="E4944" s="116"/>
      <c r="F4944" s="348">
        <v>51</v>
      </c>
      <c r="G4944" s="348">
        <v>95</v>
      </c>
      <c r="H4944" s="348">
        <v>4845</v>
      </c>
      <c r="I4944" s="355">
        <v>1.6877475450153098E-2</v>
      </c>
      <c r="J4944" s="355">
        <v>1.7765763631740104E-4</v>
      </c>
      <c r="K4944" s="355">
        <v>0</v>
      </c>
      <c r="M4944" s="364"/>
      <c r="N4944" s="364"/>
    </row>
    <row r="4945" spans="2:14" s="358" customFormat="1" x14ac:dyDescent="0.2">
      <c r="B4945" s="305">
        <v>41474.40625</v>
      </c>
      <c r="C4945" s="117" t="s">
        <v>649</v>
      </c>
      <c r="D4945" s="117" t="s">
        <v>551</v>
      </c>
      <c r="E4945" s="116"/>
      <c r="F4945" s="348">
        <v>1</v>
      </c>
      <c r="G4945" s="348">
        <v>205</v>
      </c>
      <c r="H4945" s="348">
        <v>205</v>
      </c>
      <c r="I4945" s="355">
        <v>7.9382443314158927E-4</v>
      </c>
      <c r="J4945" s="355">
        <v>3.872314308007752E-6</v>
      </c>
      <c r="K4945" s="355">
        <v>0</v>
      </c>
      <c r="M4945" s="364"/>
      <c r="N4945" s="364"/>
    </row>
    <row r="4946" spans="2:14" s="358" customFormat="1" x14ac:dyDescent="0.2">
      <c r="B4946" s="305">
        <v>41490.427083333336</v>
      </c>
      <c r="C4946" s="117" t="s">
        <v>769</v>
      </c>
      <c r="D4946" s="117" t="s">
        <v>542</v>
      </c>
      <c r="E4946" s="116"/>
      <c r="F4946" s="348">
        <v>61</v>
      </c>
      <c r="G4946" s="348">
        <v>105</v>
      </c>
      <c r="H4946" s="348">
        <v>6405</v>
      </c>
      <c r="I4946" s="355">
        <v>2.2311709031626544E-2</v>
      </c>
      <c r="J4946" s="355">
        <v>2.1249246696787184E-4</v>
      </c>
      <c r="K4946" s="355">
        <v>0</v>
      </c>
      <c r="M4946" s="364"/>
      <c r="N4946" s="364"/>
    </row>
    <row r="4947" spans="2:14" s="358" customFormat="1" x14ac:dyDescent="0.2">
      <c r="B4947" s="305">
        <v>41480.490972222222</v>
      </c>
      <c r="C4947" s="117" t="s">
        <v>630</v>
      </c>
      <c r="D4947" s="117" t="s">
        <v>554</v>
      </c>
      <c r="E4947" s="116"/>
      <c r="F4947" s="348">
        <v>231</v>
      </c>
      <c r="G4947" s="348">
        <v>208</v>
      </c>
      <c r="H4947" s="348">
        <v>48048</v>
      </c>
      <c r="I4947" s="355">
        <v>0.4181122815261516</v>
      </c>
      <c r="J4947" s="355">
        <v>2.0101551996449594E-3</v>
      </c>
      <c r="K4947" s="355">
        <v>0</v>
      </c>
      <c r="M4947" s="364"/>
      <c r="N4947" s="364"/>
    </row>
    <row r="4948" spans="2:14" s="358" customFormat="1" x14ac:dyDescent="0.2">
      <c r="B4948" s="305">
        <v>41480.368055555555</v>
      </c>
      <c r="C4948" s="117" t="s">
        <v>634</v>
      </c>
      <c r="D4948" s="117" t="s">
        <v>542</v>
      </c>
      <c r="E4948" s="116"/>
      <c r="F4948" s="348">
        <v>94</v>
      </c>
      <c r="G4948" s="348">
        <v>160</v>
      </c>
      <c r="H4948" s="348">
        <v>15040</v>
      </c>
      <c r="I4948" s="355">
        <v>5.239158529830807E-2</v>
      </c>
      <c r="J4948" s="355">
        <v>3.2744740811442547E-4</v>
      </c>
      <c r="K4948" s="355">
        <v>0</v>
      </c>
      <c r="M4948" s="364"/>
      <c r="N4948" s="364"/>
    </row>
    <row r="4949" spans="2:14" s="358" customFormat="1" x14ac:dyDescent="0.2">
      <c r="B4949" s="305">
        <v>41489.4375</v>
      </c>
      <c r="C4949" s="117" t="s">
        <v>563</v>
      </c>
      <c r="D4949" s="117" t="s">
        <v>551</v>
      </c>
      <c r="E4949" s="116"/>
      <c r="F4949" s="348">
        <v>51</v>
      </c>
      <c r="G4949" s="348">
        <v>160</v>
      </c>
      <c r="H4949" s="348">
        <v>8160</v>
      </c>
      <c r="I4949" s="355">
        <v>3.1598084753343261E-2</v>
      </c>
      <c r="J4949" s="355">
        <v>1.9748802970839536E-4</v>
      </c>
      <c r="K4949" s="355">
        <v>0</v>
      </c>
      <c r="M4949" s="364"/>
      <c r="N4949" s="364"/>
    </row>
    <row r="4950" spans="2:14" s="358" customFormat="1" x14ac:dyDescent="0.2">
      <c r="B4950" s="305">
        <v>41487.361111111109</v>
      </c>
      <c r="C4950" s="117" t="s">
        <v>690</v>
      </c>
      <c r="D4950" s="117" t="s">
        <v>551</v>
      </c>
      <c r="E4950" s="116"/>
      <c r="F4950" s="348">
        <v>1</v>
      </c>
      <c r="G4950" s="348">
        <v>115</v>
      </c>
      <c r="H4950" s="348">
        <v>115</v>
      </c>
      <c r="I4950" s="355">
        <v>4.4531614542089155E-4</v>
      </c>
      <c r="J4950" s="355">
        <v>3.872314308007752E-6</v>
      </c>
      <c r="K4950" s="355">
        <v>0</v>
      </c>
      <c r="M4950" s="364"/>
      <c r="N4950" s="364"/>
    </row>
    <row r="4951" spans="2:14" s="358" customFormat="1" x14ac:dyDescent="0.2">
      <c r="B4951" s="305">
        <v>41489.375</v>
      </c>
      <c r="C4951" s="117" t="s">
        <v>669</v>
      </c>
      <c r="D4951" s="117" t="s">
        <v>554</v>
      </c>
      <c r="E4951" s="116"/>
      <c r="F4951" s="348">
        <v>939</v>
      </c>
      <c r="G4951" s="348">
        <v>425.13205537806175</v>
      </c>
      <c r="H4951" s="348">
        <v>399199</v>
      </c>
      <c r="I4951" s="355">
        <v>3.4738179460738885</v>
      </c>
      <c r="J4951" s="355">
        <v>8.1711503569983426E-3</v>
      </c>
      <c r="K4951" s="355">
        <v>0</v>
      </c>
      <c r="M4951" s="364"/>
      <c r="N4951" s="364"/>
    </row>
    <row r="4952" spans="2:14" s="358" customFormat="1" x14ac:dyDescent="0.2">
      <c r="B4952" s="305">
        <v>41490.354166666664</v>
      </c>
      <c r="C4952" s="117" t="s">
        <v>618</v>
      </c>
      <c r="D4952" s="117" t="s">
        <v>551</v>
      </c>
      <c r="E4952" s="116"/>
      <c r="F4952" s="348">
        <v>311</v>
      </c>
      <c r="G4952" s="348">
        <v>426</v>
      </c>
      <c r="H4952" s="348">
        <v>132486</v>
      </c>
      <c r="I4952" s="355">
        <v>0.51302743341071511</v>
      </c>
      <c r="J4952" s="355">
        <v>1.2042897497904111E-3</v>
      </c>
      <c r="K4952" s="355">
        <v>0</v>
      </c>
      <c r="M4952" s="364"/>
      <c r="N4952" s="364"/>
    </row>
    <row r="4953" spans="2:14" s="358" customFormat="1" x14ac:dyDescent="0.2">
      <c r="B4953" s="305">
        <v>41482.368055555555</v>
      </c>
      <c r="C4953" s="117" t="s">
        <v>764</v>
      </c>
      <c r="D4953" s="117" t="s">
        <v>542</v>
      </c>
      <c r="E4953" s="116"/>
      <c r="F4953" s="348">
        <v>104</v>
      </c>
      <c r="G4953" s="348">
        <v>410</v>
      </c>
      <c r="H4953" s="348">
        <v>42640</v>
      </c>
      <c r="I4953" s="355">
        <v>0.14853571789360745</v>
      </c>
      <c r="J4953" s="355">
        <v>3.6228223876489627E-4</v>
      </c>
      <c r="K4953" s="355">
        <v>0</v>
      </c>
      <c r="M4953" s="364"/>
      <c r="N4953" s="364"/>
    </row>
    <row r="4954" spans="2:14" s="358" customFormat="1" x14ac:dyDescent="0.2">
      <c r="B4954" s="305">
        <v>41484.368055555555</v>
      </c>
      <c r="C4954" s="117" t="s">
        <v>743</v>
      </c>
      <c r="D4954" s="117" t="s">
        <v>554</v>
      </c>
      <c r="E4954" s="116"/>
      <c r="F4954" s="348">
        <v>133</v>
      </c>
      <c r="G4954" s="348">
        <v>220</v>
      </c>
      <c r="H4954" s="348">
        <v>29260</v>
      </c>
      <c r="I4954" s="355">
        <v>0.25461965862169489</v>
      </c>
      <c r="J4954" s="355">
        <v>1.1573620846440677E-3</v>
      </c>
      <c r="K4954" s="355">
        <v>0</v>
      </c>
      <c r="M4954" s="364"/>
      <c r="N4954" s="364"/>
    </row>
    <row r="4955" spans="2:14" s="358" customFormat="1" x14ac:dyDescent="0.2">
      <c r="B4955" s="305">
        <v>41485.354166666664</v>
      </c>
      <c r="C4955" s="117" t="s">
        <v>837</v>
      </c>
      <c r="D4955" s="117" t="s">
        <v>542</v>
      </c>
      <c r="E4955" s="116"/>
      <c r="F4955" s="348">
        <v>192</v>
      </c>
      <c r="G4955" s="348">
        <v>270</v>
      </c>
      <c r="H4955" s="348">
        <v>51840</v>
      </c>
      <c r="I4955" s="355">
        <v>0.18058376209204058</v>
      </c>
      <c r="J4955" s="355">
        <v>6.688287484890392E-4</v>
      </c>
      <c r="K4955" s="355">
        <v>0</v>
      </c>
      <c r="M4955" s="364"/>
      <c r="N4955" s="364"/>
    </row>
    <row r="4956" spans="2:14" s="358" customFormat="1" x14ac:dyDescent="0.2">
      <c r="B4956" s="305">
        <v>41486.404166666667</v>
      </c>
      <c r="C4956" s="117" t="s">
        <v>718</v>
      </c>
      <c r="D4956" s="117" t="s">
        <v>554</v>
      </c>
      <c r="E4956" s="116"/>
      <c r="F4956" s="348">
        <v>49</v>
      </c>
      <c r="G4956" s="348">
        <v>363</v>
      </c>
      <c r="H4956" s="348">
        <v>17787</v>
      </c>
      <c r="I4956" s="355">
        <v>0.1547819503726619</v>
      </c>
      <c r="J4956" s="355">
        <v>4.2639655750044598E-4</v>
      </c>
      <c r="K4956" s="355">
        <v>0</v>
      </c>
      <c r="M4956" s="364"/>
      <c r="N4956" s="364"/>
    </row>
    <row r="4957" spans="2:14" s="358" customFormat="1" x14ac:dyDescent="0.2">
      <c r="B4957" s="305">
        <v>41487.388888888891</v>
      </c>
      <c r="C4957" s="117" t="s">
        <v>671</v>
      </c>
      <c r="D4957" s="117" t="s">
        <v>554</v>
      </c>
      <c r="E4957" s="116"/>
      <c r="F4957" s="348">
        <v>2</v>
      </c>
      <c r="G4957" s="348">
        <v>280</v>
      </c>
      <c r="H4957" s="348">
        <v>560</v>
      </c>
      <c r="I4957" s="355">
        <v>4.8731035142908115E-3</v>
      </c>
      <c r="J4957" s="355">
        <v>1.7403941122467181E-5</v>
      </c>
      <c r="K4957" s="355">
        <v>0</v>
      </c>
      <c r="M4957" s="364"/>
      <c r="N4957" s="364"/>
    </row>
    <row r="4958" spans="2:14" s="358" customFormat="1" x14ac:dyDescent="0.2">
      <c r="B4958" s="305">
        <v>41483.306944444441</v>
      </c>
      <c r="C4958" s="117" t="s">
        <v>824</v>
      </c>
      <c r="D4958" s="117" t="s">
        <v>542</v>
      </c>
      <c r="E4958" s="116"/>
      <c r="F4958" s="348">
        <v>2</v>
      </c>
      <c r="G4958" s="348">
        <v>355</v>
      </c>
      <c r="H4958" s="348">
        <v>710</v>
      </c>
      <c r="I4958" s="355">
        <v>2.4732729761834261E-3</v>
      </c>
      <c r="J4958" s="355">
        <v>6.9669661300941588E-6</v>
      </c>
      <c r="K4958" s="355">
        <v>0</v>
      </c>
      <c r="M4958" s="364"/>
      <c r="N4958" s="364"/>
    </row>
    <row r="4959" spans="2:14" s="358" customFormat="1" x14ac:dyDescent="0.2">
      <c r="B4959" s="305">
        <v>41487.392361111109</v>
      </c>
      <c r="C4959" s="117" t="s">
        <v>633</v>
      </c>
      <c r="D4959" s="117" t="s">
        <v>554</v>
      </c>
      <c r="E4959" s="116"/>
      <c r="F4959" s="348">
        <v>2</v>
      </c>
      <c r="G4959" s="348">
        <v>155</v>
      </c>
      <c r="H4959" s="348">
        <v>310</v>
      </c>
      <c r="I4959" s="355">
        <v>2.6976108739824134E-3</v>
      </c>
      <c r="J4959" s="355">
        <v>1.7403941122467181E-5</v>
      </c>
      <c r="K4959" s="355">
        <v>0</v>
      </c>
      <c r="M4959" s="364"/>
      <c r="N4959" s="364"/>
    </row>
    <row r="4960" spans="2:14" s="358" customFormat="1" x14ac:dyDescent="0.2">
      <c r="B4960" s="305">
        <v>41487.548611111109</v>
      </c>
      <c r="C4960" s="117" t="s">
        <v>671</v>
      </c>
      <c r="D4960" s="117" t="s">
        <v>554</v>
      </c>
      <c r="E4960" s="116"/>
      <c r="F4960" s="348">
        <v>7</v>
      </c>
      <c r="G4960" s="348">
        <v>95</v>
      </c>
      <c r="H4960" s="348">
        <v>665</v>
      </c>
      <c r="I4960" s="355">
        <v>5.786810423220338E-3</v>
      </c>
      <c r="J4960" s="355">
        <v>6.0913793928635139E-5</v>
      </c>
      <c r="K4960" s="355">
        <v>0</v>
      </c>
      <c r="M4960" s="364"/>
      <c r="N4960" s="364"/>
    </row>
    <row r="4961" spans="2:14" s="358" customFormat="1" x14ac:dyDescent="0.2">
      <c r="B4961" s="305">
        <v>41488.463194444441</v>
      </c>
      <c r="C4961" s="117" t="s">
        <v>671</v>
      </c>
      <c r="D4961" s="117" t="s">
        <v>554</v>
      </c>
      <c r="E4961" s="116"/>
      <c r="F4961" s="348">
        <v>4</v>
      </c>
      <c r="G4961" s="348">
        <v>108</v>
      </c>
      <c r="H4961" s="348">
        <v>432</v>
      </c>
      <c r="I4961" s="355">
        <v>3.7592512824529117E-3</v>
      </c>
      <c r="J4961" s="355">
        <v>3.4807882244934363E-5</v>
      </c>
      <c r="K4961" s="355">
        <v>0</v>
      </c>
      <c r="M4961" s="364"/>
      <c r="N4961" s="364"/>
    </row>
    <row r="4962" spans="2:14" s="358" customFormat="1" x14ac:dyDescent="0.2">
      <c r="B4962" s="305">
        <v>41488.454861111109</v>
      </c>
      <c r="C4962" s="117" t="s">
        <v>671</v>
      </c>
      <c r="D4962" s="117" t="s">
        <v>554</v>
      </c>
      <c r="E4962" s="116"/>
      <c r="F4962" s="348">
        <v>1</v>
      </c>
      <c r="G4962" s="348">
        <v>70</v>
      </c>
      <c r="H4962" s="348">
        <v>70</v>
      </c>
      <c r="I4962" s="355">
        <v>6.0913793928635144E-4</v>
      </c>
      <c r="J4962" s="355">
        <v>8.7019705612335906E-6</v>
      </c>
      <c r="K4962" s="355">
        <v>0</v>
      </c>
      <c r="M4962" s="364"/>
      <c r="N4962" s="364"/>
    </row>
    <row r="4963" spans="2:14" s="358" customFormat="1" x14ac:dyDescent="0.2">
      <c r="B4963" s="305">
        <v>41485.357638888891</v>
      </c>
      <c r="C4963" s="117" t="s">
        <v>597</v>
      </c>
      <c r="D4963" s="117" t="s">
        <v>551</v>
      </c>
      <c r="E4963" s="116"/>
      <c r="F4963" s="348">
        <v>181</v>
      </c>
      <c r="G4963" s="348">
        <v>441</v>
      </c>
      <c r="H4963" s="348">
        <v>79821</v>
      </c>
      <c r="I4963" s="355">
        <v>0.30909200037948681</v>
      </c>
      <c r="J4963" s="355">
        <v>7.0088888974940316E-4</v>
      </c>
      <c r="K4963" s="355">
        <v>0</v>
      </c>
      <c r="M4963" s="364"/>
      <c r="N4963" s="364"/>
    </row>
    <row r="4964" spans="2:14" s="358" customFormat="1" x14ac:dyDescent="0.2">
      <c r="B4964" s="305">
        <v>41487.548611111109</v>
      </c>
      <c r="C4964" s="117" t="s">
        <v>671</v>
      </c>
      <c r="D4964" s="117" t="s">
        <v>554</v>
      </c>
      <c r="E4964" s="116"/>
      <c r="F4964" s="348">
        <v>2</v>
      </c>
      <c r="G4964" s="348">
        <v>95</v>
      </c>
      <c r="H4964" s="348">
        <v>190</v>
      </c>
      <c r="I4964" s="355">
        <v>1.6533744066343824E-3</v>
      </c>
      <c r="J4964" s="355">
        <v>1.7403941122467181E-5</v>
      </c>
      <c r="K4964" s="355">
        <v>0</v>
      </c>
      <c r="M4964" s="364"/>
      <c r="N4964" s="364"/>
    </row>
    <row r="4965" spans="2:14" s="358" customFormat="1" x14ac:dyDescent="0.2">
      <c r="B4965" s="305">
        <v>41488.381944444445</v>
      </c>
      <c r="C4965" s="117" t="s">
        <v>569</v>
      </c>
      <c r="D4965" s="117" t="s">
        <v>551</v>
      </c>
      <c r="E4965" s="116"/>
      <c r="F4965" s="348">
        <v>65</v>
      </c>
      <c r="G4965" s="348">
        <v>237</v>
      </c>
      <c r="H4965" s="348">
        <v>15405</v>
      </c>
      <c r="I4965" s="355">
        <v>5.9653001914859428E-2</v>
      </c>
      <c r="J4965" s="355">
        <v>2.517004300205039E-4</v>
      </c>
      <c r="K4965" s="355">
        <v>0</v>
      </c>
      <c r="M4965" s="364"/>
      <c r="N4965" s="364"/>
    </row>
    <row r="4966" spans="2:14" s="358" customFormat="1" x14ac:dyDescent="0.2">
      <c r="B4966" s="305">
        <v>41488.381944444445</v>
      </c>
      <c r="C4966" s="117" t="s">
        <v>569</v>
      </c>
      <c r="D4966" s="117" t="s">
        <v>551</v>
      </c>
      <c r="E4966" s="116"/>
      <c r="F4966" s="348">
        <v>49</v>
      </c>
      <c r="G4966" s="348">
        <v>232</v>
      </c>
      <c r="H4966" s="348">
        <v>11368</v>
      </c>
      <c r="I4966" s="355">
        <v>4.4020469053432126E-2</v>
      </c>
      <c r="J4966" s="355">
        <v>1.8974340109237988E-4</v>
      </c>
      <c r="K4966" s="355">
        <v>0</v>
      </c>
      <c r="M4966" s="364"/>
      <c r="N4966" s="364"/>
    </row>
    <row r="4967" spans="2:14" s="358" customFormat="1" x14ac:dyDescent="0.2">
      <c r="B4967" s="305">
        <v>41485.409722222219</v>
      </c>
      <c r="C4967" s="117" t="s">
        <v>612</v>
      </c>
      <c r="D4967" s="117" t="s">
        <v>551</v>
      </c>
      <c r="E4967" s="116"/>
      <c r="F4967" s="348">
        <v>3</v>
      </c>
      <c r="G4967" s="348">
        <v>200</v>
      </c>
      <c r="H4967" s="348">
        <v>600</v>
      </c>
      <c r="I4967" s="355">
        <v>2.3233885848046513E-3</v>
      </c>
      <c r="J4967" s="355">
        <v>1.1616942924023257E-5</v>
      </c>
      <c r="K4967" s="355">
        <v>0</v>
      </c>
      <c r="M4967" s="364"/>
      <c r="N4967" s="364"/>
    </row>
    <row r="4968" spans="2:14" s="358" customFormat="1" x14ac:dyDescent="0.2">
      <c r="B4968" s="305">
        <v>41485.381944444445</v>
      </c>
      <c r="C4968" s="117" t="s">
        <v>597</v>
      </c>
      <c r="D4968" s="117" t="s">
        <v>551</v>
      </c>
      <c r="E4968" s="116"/>
      <c r="F4968" s="348">
        <v>29</v>
      </c>
      <c r="G4968" s="348">
        <v>355</v>
      </c>
      <c r="H4968" s="348">
        <v>10295</v>
      </c>
      <c r="I4968" s="355">
        <v>3.9865475800939812E-2</v>
      </c>
      <c r="J4968" s="355">
        <v>1.1229711493222481E-4</v>
      </c>
      <c r="K4968" s="355">
        <v>0</v>
      </c>
      <c r="M4968" s="364"/>
      <c r="N4968" s="364"/>
    </row>
    <row r="4969" spans="2:14" s="358" customFormat="1" x14ac:dyDescent="0.2">
      <c r="B4969" s="305">
        <v>41485.510416666664</v>
      </c>
      <c r="C4969" s="117" t="s">
        <v>546</v>
      </c>
      <c r="D4969" s="117" t="s">
        <v>542</v>
      </c>
      <c r="E4969" s="116"/>
      <c r="F4969" s="348">
        <v>118</v>
      </c>
      <c r="G4969" s="348">
        <v>165</v>
      </c>
      <c r="H4969" s="348">
        <v>19470</v>
      </c>
      <c r="I4969" s="355">
        <v>6.7823415276466639E-2</v>
      </c>
      <c r="J4969" s="355">
        <v>4.1105100167555537E-4</v>
      </c>
      <c r="K4969" s="355">
        <v>0</v>
      </c>
      <c r="M4969" s="364"/>
      <c r="N4969" s="364"/>
    </row>
    <row r="4970" spans="2:14" s="358" customFormat="1" x14ac:dyDescent="0.2">
      <c r="B4970" s="305">
        <v>41485.333333333336</v>
      </c>
      <c r="C4970" s="117" t="s">
        <v>546</v>
      </c>
      <c r="D4970" s="117" t="s">
        <v>542</v>
      </c>
      <c r="E4970" s="116"/>
      <c r="F4970" s="348">
        <v>230</v>
      </c>
      <c r="G4970" s="348">
        <v>204.34782608695653</v>
      </c>
      <c r="H4970" s="348">
        <v>47000</v>
      </c>
      <c r="I4970" s="355">
        <v>0.16372370405721273</v>
      </c>
      <c r="J4970" s="355">
        <v>8.012011049608282E-4</v>
      </c>
      <c r="K4970" s="355">
        <v>0</v>
      </c>
      <c r="M4970" s="364"/>
      <c r="N4970" s="364"/>
    </row>
    <row r="4971" spans="2:14" s="358" customFormat="1" x14ac:dyDescent="0.2">
      <c r="B4971" s="305">
        <v>41486.368055555555</v>
      </c>
      <c r="C4971" s="117" t="s">
        <v>799</v>
      </c>
      <c r="D4971" s="117" t="s">
        <v>554</v>
      </c>
      <c r="E4971" s="116"/>
      <c r="F4971" s="348">
        <v>51</v>
      </c>
      <c r="G4971" s="348">
        <v>330</v>
      </c>
      <c r="H4971" s="348">
        <v>16830</v>
      </c>
      <c r="I4971" s="355">
        <v>0.14645416454556134</v>
      </c>
      <c r="J4971" s="355">
        <v>4.4380049862291314E-4</v>
      </c>
      <c r="K4971" s="355">
        <v>0</v>
      </c>
      <c r="M4971" s="364"/>
      <c r="N4971" s="364"/>
    </row>
    <row r="4972" spans="2:14" s="358" customFormat="1" x14ac:dyDescent="0.2">
      <c r="B4972" s="305">
        <v>41485.364583333336</v>
      </c>
      <c r="C4972" s="117" t="s">
        <v>784</v>
      </c>
      <c r="D4972" s="117" t="s">
        <v>542</v>
      </c>
      <c r="E4972" s="116"/>
      <c r="F4972" s="348">
        <v>87</v>
      </c>
      <c r="G4972" s="348">
        <v>335</v>
      </c>
      <c r="H4972" s="348">
        <v>29145</v>
      </c>
      <c r="I4972" s="355">
        <v>0.10152611393079712</v>
      </c>
      <c r="J4972" s="355">
        <v>3.0306302665909589E-4</v>
      </c>
      <c r="K4972" s="355">
        <v>0</v>
      </c>
      <c r="M4972" s="364"/>
      <c r="N4972" s="364"/>
    </row>
    <row r="4973" spans="2:14" s="358" customFormat="1" x14ac:dyDescent="0.2">
      <c r="B4973" s="305">
        <v>41486.40625</v>
      </c>
      <c r="C4973" s="117" t="s">
        <v>747</v>
      </c>
      <c r="D4973" s="117" t="s">
        <v>554</v>
      </c>
      <c r="E4973" s="116"/>
      <c r="F4973" s="348">
        <v>12</v>
      </c>
      <c r="G4973" s="348">
        <v>405</v>
      </c>
      <c r="H4973" s="348">
        <v>4860</v>
      </c>
      <c r="I4973" s="355">
        <v>4.2291576927595255E-2</v>
      </c>
      <c r="J4973" s="355">
        <v>1.0442364673480309E-4</v>
      </c>
      <c r="K4973" s="355">
        <v>0</v>
      </c>
      <c r="M4973" s="364"/>
      <c r="N4973" s="364"/>
    </row>
    <row r="4974" spans="2:14" s="358" customFormat="1" x14ac:dyDescent="0.2">
      <c r="B4974" s="305">
        <v>41475.286111111112</v>
      </c>
      <c r="C4974" s="117" t="s">
        <v>854</v>
      </c>
      <c r="D4974" s="117" t="s">
        <v>542</v>
      </c>
      <c r="E4974" s="116"/>
      <c r="F4974" s="348">
        <v>2</v>
      </c>
      <c r="G4974" s="348">
        <v>398</v>
      </c>
      <c r="H4974" s="348">
        <v>796</v>
      </c>
      <c r="I4974" s="355">
        <v>2.7728525197774751E-3</v>
      </c>
      <c r="J4974" s="355">
        <v>6.9669661300941588E-6</v>
      </c>
      <c r="K4974" s="355">
        <v>0</v>
      </c>
      <c r="M4974" s="364"/>
      <c r="N4974" s="364"/>
    </row>
    <row r="4975" spans="2:14" s="358" customFormat="1" x14ac:dyDescent="0.2">
      <c r="B4975" s="305">
        <v>41476.348611111112</v>
      </c>
      <c r="C4975" s="117" t="s">
        <v>792</v>
      </c>
      <c r="D4975" s="117" t="s">
        <v>542</v>
      </c>
      <c r="E4975" s="116"/>
      <c r="F4975" s="348">
        <v>1</v>
      </c>
      <c r="G4975" s="348">
        <v>80</v>
      </c>
      <c r="H4975" s="348">
        <v>80</v>
      </c>
      <c r="I4975" s="355">
        <v>2.7867864520376637E-4</v>
      </c>
      <c r="J4975" s="355">
        <v>3.4834830650470794E-6</v>
      </c>
      <c r="K4975" s="355">
        <v>0</v>
      </c>
      <c r="M4975" s="364"/>
      <c r="N4975" s="364"/>
    </row>
    <row r="4976" spans="2:14" s="358" customFormat="1" x14ac:dyDescent="0.2">
      <c r="B4976" s="305">
        <v>41493.385416666664</v>
      </c>
      <c r="C4976" s="117" t="s">
        <v>751</v>
      </c>
      <c r="D4976" s="117" t="s">
        <v>554</v>
      </c>
      <c r="E4976" s="116"/>
      <c r="F4976" s="348">
        <v>22</v>
      </c>
      <c r="G4976" s="348">
        <v>415</v>
      </c>
      <c r="H4976" s="348">
        <v>9130</v>
      </c>
      <c r="I4976" s="355">
        <v>7.9448991224062696E-2</v>
      </c>
      <c r="J4976" s="355">
        <v>1.91443352347139E-4</v>
      </c>
      <c r="K4976" s="355">
        <v>0</v>
      </c>
      <c r="M4976" s="364"/>
      <c r="N4976" s="364"/>
    </row>
    <row r="4977" spans="2:14" s="358" customFormat="1" x14ac:dyDescent="0.2">
      <c r="B4977" s="305">
        <v>41492.375</v>
      </c>
      <c r="C4977" s="117" t="s">
        <v>622</v>
      </c>
      <c r="D4977" s="117" t="s">
        <v>554</v>
      </c>
      <c r="E4977" s="116"/>
      <c r="F4977" s="348">
        <v>48</v>
      </c>
      <c r="G4977" s="348">
        <v>75</v>
      </c>
      <c r="H4977" s="348">
        <v>3600</v>
      </c>
      <c r="I4977" s="355">
        <v>3.1327094020440927E-2</v>
      </c>
      <c r="J4977" s="355">
        <v>4.1769458693921238E-4</v>
      </c>
      <c r="K4977" s="355">
        <v>0</v>
      </c>
      <c r="M4977" s="364"/>
      <c r="N4977" s="364"/>
    </row>
    <row r="4978" spans="2:14" s="358" customFormat="1" x14ac:dyDescent="0.2">
      <c r="B4978" s="305">
        <v>41491.385416666664</v>
      </c>
      <c r="C4978" s="117" t="s">
        <v>703</v>
      </c>
      <c r="D4978" s="117" t="s">
        <v>551</v>
      </c>
      <c r="E4978" s="116"/>
      <c r="F4978" s="348">
        <v>3</v>
      </c>
      <c r="G4978" s="348">
        <v>215</v>
      </c>
      <c r="H4978" s="348">
        <v>645</v>
      </c>
      <c r="I4978" s="355">
        <v>2.4976427286650003E-3</v>
      </c>
      <c r="J4978" s="355">
        <v>1.1616942924023257E-5</v>
      </c>
      <c r="K4978" s="355">
        <v>0</v>
      </c>
      <c r="M4978" s="364"/>
      <c r="N4978" s="364"/>
    </row>
    <row r="4979" spans="2:14" s="358" customFormat="1" x14ac:dyDescent="0.2">
      <c r="B4979" s="305">
        <v>41493.388888888891</v>
      </c>
      <c r="C4979" s="117" t="s">
        <v>797</v>
      </c>
      <c r="D4979" s="117" t="s">
        <v>554</v>
      </c>
      <c r="E4979" s="116"/>
      <c r="F4979" s="348">
        <v>55</v>
      </c>
      <c r="G4979" s="348">
        <v>95</v>
      </c>
      <c r="H4979" s="348">
        <v>5225</v>
      </c>
      <c r="I4979" s="355">
        <v>4.5467796182445515E-2</v>
      </c>
      <c r="J4979" s="355">
        <v>4.7860838086784751E-4</v>
      </c>
      <c r="K4979" s="355">
        <v>0</v>
      </c>
      <c r="M4979" s="364"/>
      <c r="N4979" s="364"/>
    </row>
    <row r="4980" spans="2:14" s="358" customFormat="1" x14ac:dyDescent="0.2">
      <c r="B4980" s="305">
        <v>41491.393750000003</v>
      </c>
      <c r="C4980" s="117" t="s">
        <v>622</v>
      </c>
      <c r="D4980" s="117" t="s">
        <v>554</v>
      </c>
      <c r="E4980" s="116"/>
      <c r="F4980" s="348">
        <v>23</v>
      </c>
      <c r="G4980" s="348">
        <v>283</v>
      </c>
      <c r="H4980" s="348">
        <v>6509</v>
      </c>
      <c r="I4980" s="355">
        <v>5.6641126383069444E-2</v>
      </c>
      <c r="J4980" s="355">
        <v>2.0014532290837261E-4</v>
      </c>
      <c r="K4980" s="355">
        <v>0</v>
      </c>
      <c r="M4980" s="364"/>
      <c r="N4980" s="364"/>
    </row>
    <row r="4981" spans="2:14" s="358" customFormat="1" x14ac:dyDescent="0.2">
      <c r="B4981" s="305">
        <v>41491.381944444445</v>
      </c>
      <c r="C4981" s="117" t="s">
        <v>622</v>
      </c>
      <c r="D4981" s="117" t="s">
        <v>554</v>
      </c>
      <c r="E4981" s="116"/>
      <c r="F4981" s="348">
        <v>39</v>
      </c>
      <c r="G4981" s="348">
        <v>170</v>
      </c>
      <c r="H4981" s="348">
        <v>6630</v>
      </c>
      <c r="I4981" s="355">
        <v>5.7694064820978712E-2</v>
      </c>
      <c r="J4981" s="355">
        <v>3.3937685188811009E-4</v>
      </c>
      <c r="K4981" s="355">
        <v>0</v>
      </c>
      <c r="M4981" s="364"/>
      <c r="N4981" s="364"/>
    </row>
    <row r="4982" spans="2:14" s="358" customFormat="1" x14ac:dyDescent="0.2">
      <c r="B4982" s="305">
        <v>41492.402777777781</v>
      </c>
      <c r="C4982" s="117" t="s">
        <v>622</v>
      </c>
      <c r="D4982" s="117" t="s">
        <v>554</v>
      </c>
      <c r="E4982" s="116"/>
      <c r="F4982" s="348">
        <v>4</v>
      </c>
      <c r="G4982" s="348">
        <v>160</v>
      </c>
      <c r="H4982" s="348">
        <v>640</v>
      </c>
      <c r="I4982" s="355">
        <v>5.5692611591894982E-3</v>
      </c>
      <c r="J4982" s="355">
        <v>3.4807882244934363E-5</v>
      </c>
      <c r="K4982" s="355">
        <v>0</v>
      </c>
      <c r="M4982" s="364"/>
      <c r="N4982" s="364"/>
    </row>
    <row r="4983" spans="2:14" s="358" customFormat="1" x14ac:dyDescent="0.2">
      <c r="B4983" s="305">
        <v>41492.555555555555</v>
      </c>
      <c r="C4983" s="117" t="s">
        <v>622</v>
      </c>
      <c r="D4983" s="117" t="s">
        <v>554</v>
      </c>
      <c r="E4983" s="116"/>
      <c r="F4983" s="348">
        <v>29</v>
      </c>
      <c r="G4983" s="348">
        <v>60</v>
      </c>
      <c r="H4983" s="348">
        <v>1740</v>
      </c>
      <c r="I4983" s="355">
        <v>1.5141428776546449E-2</v>
      </c>
      <c r="J4983" s="355">
        <v>2.5235714627577414E-4</v>
      </c>
      <c r="K4983" s="355">
        <v>0</v>
      </c>
      <c r="M4983" s="364"/>
      <c r="N4983" s="364"/>
    </row>
    <row r="4984" spans="2:14" s="358" customFormat="1" x14ac:dyDescent="0.2">
      <c r="B4984" s="305">
        <v>41492.385416666664</v>
      </c>
      <c r="C4984" s="117" t="s">
        <v>772</v>
      </c>
      <c r="D4984" s="117" t="s">
        <v>554</v>
      </c>
      <c r="E4984" s="116"/>
      <c r="F4984" s="348">
        <v>164</v>
      </c>
      <c r="G4984" s="348">
        <v>240</v>
      </c>
      <c r="H4984" s="348">
        <v>39360</v>
      </c>
      <c r="I4984" s="355">
        <v>0.34250956129015414</v>
      </c>
      <c r="J4984" s="355">
        <v>1.427123172042309E-3</v>
      </c>
      <c r="K4984" s="355">
        <v>0</v>
      </c>
      <c r="M4984" s="364"/>
      <c r="N4984" s="364"/>
    </row>
    <row r="4985" spans="2:14" s="358" customFormat="1" x14ac:dyDescent="0.2">
      <c r="B4985" s="305">
        <v>41492.5</v>
      </c>
      <c r="C4985" s="117" t="s">
        <v>563</v>
      </c>
      <c r="D4985" s="117" t="s">
        <v>551</v>
      </c>
      <c r="E4985" s="116"/>
      <c r="F4985" s="348">
        <v>5</v>
      </c>
      <c r="G4985" s="348">
        <v>55</v>
      </c>
      <c r="H4985" s="348">
        <v>275</v>
      </c>
      <c r="I4985" s="355">
        <v>1.0648864347021318E-3</v>
      </c>
      <c r="J4985" s="355">
        <v>1.9361571540038763E-5</v>
      </c>
      <c r="K4985" s="355">
        <v>0</v>
      </c>
      <c r="M4985" s="364"/>
      <c r="N4985" s="364"/>
    </row>
    <row r="4986" spans="2:14" s="358" customFormat="1" x14ac:dyDescent="0.2">
      <c r="B4986" s="305">
        <v>41492.420138888891</v>
      </c>
      <c r="C4986" s="117" t="s">
        <v>751</v>
      </c>
      <c r="D4986" s="117" t="s">
        <v>554</v>
      </c>
      <c r="E4986" s="116"/>
      <c r="F4986" s="348">
        <v>23</v>
      </c>
      <c r="G4986" s="348">
        <v>208</v>
      </c>
      <c r="H4986" s="348">
        <v>4784</v>
      </c>
      <c r="I4986" s="355">
        <v>4.1630227164941504E-2</v>
      </c>
      <c r="J4986" s="355">
        <v>2.0014532290837261E-4</v>
      </c>
      <c r="K4986" s="355">
        <v>0</v>
      </c>
      <c r="M4986" s="364"/>
      <c r="N4986" s="364"/>
    </row>
    <row r="4987" spans="2:14" s="358" customFormat="1" x14ac:dyDescent="0.2">
      <c r="B4987" s="305">
        <v>41492.36041666667</v>
      </c>
      <c r="C4987" s="117" t="s">
        <v>638</v>
      </c>
      <c r="D4987" s="117" t="s">
        <v>554</v>
      </c>
      <c r="E4987" s="116"/>
      <c r="F4987" s="348">
        <v>2456</v>
      </c>
      <c r="G4987" s="348">
        <v>468.4507328990228</v>
      </c>
      <c r="H4987" s="348">
        <v>1150515</v>
      </c>
      <c r="I4987" s="355">
        <v>10.011747660257665</v>
      </c>
      <c r="J4987" s="355">
        <v>2.1372039698389699E-2</v>
      </c>
      <c r="K4987" s="355">
        <v>0</v>
      </c>
      <c r="M4987" s="364"/>
      <c r="N4987" s="364"/>
    </row>
    <row r="4988" spans="2:14" s="358" customFormat="1" x14ac:dyDescent="0.2">
      <c r="B4988" s="305">
        <v>41491.375</v>
      </c>
      <c r="C4988" s="117" t="s">
        <v>627</v>
      </c>
      <c r="D4988" s="117" t="s">
        <v>554</v>
      </c>
      <c r="E4988" s="116"/>
      <c r="F4988" s="348">
        <v>167</v>
      </c>
      <c r="G4988" s="348">
        <v>399</v>
      </c>
      <c r="H4988" s="348">
        <v>66633</v>
      </c>
      <c r="I4988" s="355">
        <v>0.57983840440667789</v>
      </c>
      <c r="J4988" s="355">
        <v>1.4532290837260097E-3</v>
      </c>
      <c r="K4988" s="355">
        <v>0</v>
      </c>
      <c r="M4988" s="364"/>
      <c r="N4988" s="364"/>
    </row>
    <row r="4989" spans="2:14" s="358" customFormat="1" x14ac:dyDescent="0.2">
      <c r="B4989" s="305">
        <v>41491.375</v>
      </c>
      <c r="C4989" s="117" t="s">
        <v>627</v>
      </c>
      <c r="D4989" s="117" t="s">
        <v>554</v>
      </c>
      <c r="E4989" s="116"/>
      <c r="F4989" s="348">
        <v>833</v>
      </c>
      <c r="G4989" s="348">
        <v>2</v>
      </c>
      <c r="H4989" s="348">
        <v>1666</v>
      </c>
      <c r="I4989" s="355">
        <v>1.4497482955015163E-2</v>
      </c>
      <c r="J4989" s="355">
        <v>7.2487414775075816E-3</v>
      </c>
      <c r="K4989" s="355">
        <v>0</v>
      </c>
      <c r="M4989" s="364"/>
      <c r="N4989" s="364"/>
    </row>
    <row r="4990" spans="2:14" s="358" customFormat="1" x14ac:dyDescent="0.2">
      <c r="B4990" s="305">
        <v>41492.375</v>
      </c>
      <c r="C4990" s="117" t="s">
        <v>657</v>
      </c>
      <c r="D4990" s="117" t="s">
        <v>551</v>
      </c>
      <c r="E4990" s="116"/>
      <c r="F4990" s="348">
        <v>18</v>
      </c>
      <c r="G4990" s="348">
        <v>255</v>
      </c>
      <c r="H4990" s="348">
        <v>4590</v>
      </c>
      <c r="I4990" s="355">
        <v>1.7773922673755584E-2</v>
      </c>
      <c r="J4990" s="355">
        <v>6.9701657544139542E-5</v>
      </c>
      <c r="K4990" s="355">
        <v>0</v>
      </c>
      <c r="M4990" s="364"/>
      <c r="N4990" s="364"/>
    </row>
    <row r="4991" spans="2:14" s="358" customFormat="1" x14ac:dyDescent="0.2">
      <c r="B4991" s="305">
        <v>41492.472222222219</v>
      </c>
      <c r="C4991" s="117" t="s">
        <v>686</v>
      </c>
      <c r="D4991" s="117" t="s">
        <v>551</v>
      </c>
      <c r="E4991" s="116"/>
      <c r="F4991" s="348">
        <v>57</v>
      </c>
      <c r="G4991" s="348">
        <v>70</v>
      </c>
      <c r="H4991" s="348">
        <v>3990</v>
      </c>
      <c r="I4991" s="355">
        <v>1.5450534088950932E-2</v>
      </c>
      <c r="J4991" s="355">
        <v>2.2072191555644189E-4</v>
      </c>
      <c r="K4991" s="355">
        <v>0</v>
      </c>
      <c r="M4991" s="364"/>
      <c r="N4991" s="364"/>
    </row>
    <row r="4992" spans="2:14" s="358" customFormat="1" x14ac:dyDescent="0.2">
      <c r="B4992" s="305">
        <v>41494.413194444445</v>
      </c>
      <c r="C4992" s="117" t="s">
        <v>682</v>
      </c>
      <c r="D4992" s="117" t="s">
        <v>551</v>
      </c>
      <c r="E4992" s="116"/>
      <c r="F4992" s="348">
        <v>1</v>
      </c>
      <c r="G4992" s="348">
        <v>40</v>
      </c>
      <c r="H4992" s="348">
        <v>40</v>
      </c>
      <c r="I4992" s="355">
        <v>1.548925723203101E-4</v>
      </c>
      <c r="J4992" s="355">
        <v>3.872314308007752E-6</v>
      </c>
      <c r="K4992" s="355">
        <v>0</v>
      </c>
      <c r="M4992" s="364"/>
      <c r="N4992" s="364"/>
    </row>
    <row r="4993" spans="2:14" s="358" customFormat="1" x14ac:dyDescent="0.2">
      <c r="B4993" s="305">
        <v>41494.385416666664</v>
      </c>
      <c r="C4993" s="117" t="s">
        <v>673</v>
      </c>
      <c r="D4993" s="117" t="s">
        <v>554</v>
      </c>
      <c r="E4993" s="116"/>
      <c r="F4993" s="348">
        <v>8</v>
      </c>
      <c r="G4993" s="348">
        <v>95</v>
      </c>
      <c r="H4993" s="348">
        <v>760</v>
      </c>
      <c r="I4993" s="355">
        <v>6.6134976265375296E-3</v>
      </c>
      <c r="J4993" s="355">
        <v>6.9615764489868725E-5</v>
      </c>
      <c r="K4993" s="355">
        <v>0</v>
      </c>
      <c r="M4993" s="364"/>
      <c r="N4993" s="364"/>
    </row>
    <row r="4994" spans="2:14" s="358" customFormat="1" x14ac:dyDescent="0.2">
      <c r="B4994" s="305">
        <v>41493.381944444445</v>
      </c>
      <c r="C4994" s="117" t="s">
        <v>611</v>
      </c>
      <c r="D4994" s="117" t="s">
        <v>551</v>
      </c>
      <c r="E4994" s="116"/>
      <c r="F4994" s="348">
        <v>209</v>
      </c>
      <c r="G4994" s="348">
        <v>352</v>
      </c>
      <c r="H4994" s="348">
        <v>73568</v>
      </c>
      <c r="I4994" s="355">
        <v>0.28487841901151434</v>
      </c>
      <c r="J4994" s="355">
        <v>8.0931369037362023E-4</v>
      </c>
      <c r="K4994" s="355">
        <v>0</v>
      </c>
      <c r="M4994" s="364"/>
      <c r="N4994" s="364"/>
    </row>
    <row r="4995" spans="2:14" s="358" customFormat="1" x14ac:dyDescent="0.2">
      <c r="B4995" s="305">
        <v>41493.381944444445</v>
      </c>
      <c r="C4995" s="117" t="s">
        <v>638</v>
      </c>
      <c r="D4995" s="117" t="s">
        <v>554</v>
      </c>
      <c r="E4995" s="116"/>
      <c r="F4995" s="348">
        <v>90</v>
      </c>
      <c r="G4995" s="348">
        <v>140</v>
      </c>
      <c r="H4995" s="348">
        <v>12600</v>
      </c>
      <c r="I4995" s="355">
        <v>0.10964482907154326</v>
      </c>
      <c r="J4995" s="355">
        <v>7.8317735051102323E-4</v>
      </c>
      <c r="K4995" s="355">
        <v>0</v>
      </c>
      <c r="M4995" s="364"/>
      <c r="N4995" s="364"/>
    </row>
    <row r="4996" spans="2:14" s="358" customFormat="1" x14ac:dyDescent="0.2">
      <c r="B4996" s="305">
        <v>41493.458333333336</v>
      </c>
      <c r="C4996" s="117" t="s">
        <v>726</v>
      </c>
      <c r="D4996" s="117" t="s">
        <v>554</v>
      </c>
      <c r="E4996" s="116"/>
      <c r="F4996" s="348">
        <v>14</v>
      </c>
      <c r="G4996" s="348">
        <v>156</v>
      </c>
      <c r="H4996" s="348">
        <v>2184</v>
      </c>
      <c r="I4996" s="355">
        <v>1.9005103705734164E-2</v>
      </c>
      <c r="J4996" s="355">
        <v>1.2182758785727028E-4</v>
      </c>
      <c r="K4996" s="355">
        <v>0</v>
      </c>
      <c r="M4996" s="364"/>
      <c r="N4996" s="364"/>
    </row>
    <row r="4997" spans="2:14" s="358" customFormat="1" x14ac:dyDescent="0.2">
      <c r="B4997" s="305">
        <v>41494.388888888891</v>
      </c>
      <c r="C4997" s="117" t="s">
        <v>672</v>
      </c>
      <c r="D4997" s="117" t="s">
        <v>551</v>
      </c>
      <c r="E4997" s="116"/>
      <c r="F4997" s="348">
        <v>1</v>
      </c>
      <c r="G4997" s="348">
        <v>90</v>
      </c>
      <c r="H4997" s="348">
        <v>90</v>
      </c>
      <c r="I4997" s="355">
        <v>3.4850828772069772E-4</v>
      </c>
      <c r="J4997" s="355">
        <v>3.872314308007752E-6</v>
      </c>
      <c r="K4997" s="355">
        <v>0</v>
      </c>
      <c r="M4997" s="364"/>
      <c r="N4997" s="364"/>
    </row>
    <row r="4998" spans="2:14" s="358" customFormat="1" x14ac:dyDescent="0.2">
      <c r="B4998" s="305">
        <v>41492.376388888886</v>
      </c>
      <c r="C4998" s="117" t="s">
        <v>628</v>
      </c>
      <c r="D4998" s="117" t="s">
        <v>554</v>
      </c>
      <c r="E4998" s="116"/>
      <c r="F4998" s="348">
        <v>149</v>
      </c>
      <c r="G4998" s="348">
        <v>293</v>
      </c>
      <c r="H4998" s="348">
        <v>43657</v>
      </c>
      <c r="I4998" s="355">
        <v>0.37990192879177492</v>
      </c>
      <c r="J4998" s="355">
        <v>1.2965936136238052E-3</v>
      </c>
      <c r="K4998" s="355">
        <v>0</v>
      </c>
      <c r="M4998" s="364"/>
      <c r="N4998" s="364"/>
    </row>
    <row r="4999" spans="2:14" s="358" customFormat="1" x14ac:dyDescent="0.2">
      <c r="B4999" s="305">
        <v>41493.375</v>
      </c>
      <c r="C4999" s="117" t="s">
        <v>673</v>
      </c>
      <c r="D4999" s="117" t="s">
        <v>554</v>
      </c>
      <c r="E4999" s="116"/>
      <c r="F4999" s="348">
        <v>46</v>
      </c>
      <c r="G4999" s="348">
        <v>310</v>
      </c>
      <c r="H4999" s="348">
        <v>14260</v>
      </c>
      <c r="I4999" s="355">
        <v>0.12409010020319101</v>
      </c>
      <c r="J4999" s="355">
        <v>4.0029064581674522E-4</v>
      </c>
      <c r="K4999" s="355">
        <v>0</v>
      </c>
      <c r="M4999" s="364"/>
      <c r="N4999" s="364"/>
    </row>
    <row r="5000" spans="2:14" s="358" customFormat="1" x14ac:dyDescent="0.2">
      <c r="B5000" s="305">
        <v>41494.388888888891</v>
      </c>
      <c r="C5000" s="117" t="s">
        <v>657</v>
      </c>
      <c r="D5000" s="117" t="s">
        <v>551</v>
      </c>
      <c r="E5000" s="116"/>
      <c r="F5000" s="348">
        <v>4</v>
      </c>
      <c r="G5000" s="348">
        <v>170</v>
      </c>
      <c r="H5000" s="348">
        <v>680</v>
      </c>
      <c r="I5000" s="355">
        <v>2.6331737294452715E-3</v>
      </c>
      <c r="J5000" s="355">
        <v>1.5489257232031008E-5</v>
      </c>
      <c r="K5000" s="355">
        <v>0</v>
      </c>
      <c r="M5000" s="364"/>
      <c r="N5000" s="364"/>
    </row>
    <row r="5001" spans="2:14" s="358" customFormat="1" x14ac:dyDescent="0.2">
      <c r="B5001" s="305">
        <v>41494.390972222223</v>
      </c>
      <c r="C5001" s="117" t="s">
        <v>697</v>
      </c>
      <c r="D5001" s="117" t="s">
        <v>551</v>
      </c>
      <c r="E5001" s="116"/>
      <c r="F5001" s="348">
        <v>144</v>
      </c>
      <c r="G5001" s="348">
        <v>312</v>
      </c>
      <c r="H5001" s="348">
        <v>44928</v>
      </c>
      <c r="I5001" s="355">
        <v>0.17397533723017231</v>
      </c>
      <c r="J5001" s="355">
        <v>5.5761326035311633E-4</v>
      </c>
      <c r="K5001" s="355">
        <v>0</v>
      </c>
      <c r="M5001" s="364"/>
      <c r="N5001" s="364"/>
    </row>
    <row r="5002" spans="2:14" s="358" customFormat="1" x14ac:dyDescent="0.2">
      <c r="B5002" s="305">
        <v>41493.40625</v>
      </c>
      <c r="C5002" s="117" t="s">
        <v>589</v>
      </c>
      <c r="D5002" s="117" t="s">
        <v>554</v>
      </c>
      <c r="E5002" s="116"/>
      <c r="F5002" s="348">
        <v>70</v>
      </c>
      <c r="G5002" s="348">
        <v>300</v>
      </c>
      <c r="H5002" s="348">
        <v>21000</v>
      </c>
      <c r="I5002" s="355">
        <v>0.1827413817859054</v>
      </c>
      <c r="J5002" s="355">
        <v>6.0913793928635144E-4</v>
      </c>
      <c r="K5002" s="355">
        <v>0</v>
      </c>
      <c r="M5002" s="364"/>
      <c r="N5002" s="364"/>
    </row>
    <row r="5003" spans="2:14" s="358" customFormat="1" x14ac:dyDescent="0.2">
      <c r="B5003" s="305">
        <v>41494.401388888888</v>
      </c>
      <c r="C5003" s="117" t="s">
        <v>682</v>
      </c>
      <c r="D5003" s="117" t="s">
        <v>551</v>
      </c>
      <c r="E5003" s="116"/>
      <c r="F5003" s="348">
        <v>3</v>
      </c>
      <c r="G5003" s="348">
        <v>57</v>
      </c>
      <c r="H5003" s="348">
        <v>171</v>
      </c>
      <c r="I5003" s="355">
        <v>6.6216574666932569E-4</v>
      </c>
      <c r="J5003" s="355">
        <v>1.1616942924023257E-5</v>
      </c>
      <c r="K5003" s="355">
        <v>0</v>
      </c>
      <c r="M5003" s="364"/>
      <c r="N5003" s="364"/>
    </row>
    <row r="5004" spans="2:14" s="358" customFormat="1" x14ac:dyDescent="0.2">
      <c r="B5004" s="305">
        <v>41491.381944444445</v>
      </c>
      <c r="C5004" s="117" t="s">
        <v>559</v>
      </c>
      <c r="D5004" s="117" t="s">
        <v>551</v>
      </c>
      <c r="E5004" s="116"/>
      <c r="F5004" s="348">
        <v>57</v>
      </c>
      <c r="G5004" s="348">
        <v>195</v>
      </c>
      <c r="H5004" s="348">
        <v>11115</v>
      </c>
      <c r="I5004" s="355">
        <v>4.3040773533506167E-2</v>
      </c>
      <c r="J5004" s="355">
        <v>2.2072191555644189E-4</v>
      </c>
      <c r="K5004" s="355">
        <v>0</v>
      </c>
      <c r="M5004" s="364"/>
      <c r="N5004" s="364"/>
    </row>
    <row r="5005" spans="2:14" s="358" customFormat="1" x14ac:dyDescent="0.2">
      <c r="B5005" s="305">
        <v>41493.384722222225</v>
      </c>
      <c r="C5005" s="117" t="s">
        <v>559</v>
      </c>
      <c r="D5005" s="117" t="s">
        <v>551</v>
      </c>
      <c r="E5005" s="116"/>
      <c r="F5005" s="348">
        <v>36</v>
      </c>
      <c r="G5005" s="348">
        <v>346</v>
      </c>
      <c r="H5005" s="348">
        <v>12456</v>
      </c>
      <c r="I5005" s="355">
        <v>4.8233547020544561E-2</v>
      </c>
      <c r="J5005" s="355">
        <v>1.3940331508827908E-4</v>
      </c>
      <c r="K5005" s="355">
        <v>0</v>
      </c>
      <c r="M5005" s="364"/>
      <c r="N5005" s="364"/>
    </row>
    <row r="5006" spans="2:14" s="358" customFormat="1" x14ac:dyDescent="0.2">
      <c r="B5006" s="305">
        <v>41486.552083333336</v>
      </c>
      <c r="C5006" s="117" t="s">
        <v>746</v>
      </c>
      <c r="D5006" s="117" t="s">
        <v>542</v>
      </c>
      <c r="E5006" s="116"/>
      <c r="F5006" s="348">
        <v>123</v>
      </c>
      <c r="G5006" s="348">
        <v>76</v>
      </c>
      <c r="H5006" s="348">
        <v>9348</v>
      </c>
      <c r="I5006" s="355">
        <v>3.2563599692060095E-2</v>
      </c>
      <c r="J5006" s="355">
        <v>4.2846841700079077E-4</v>
      </c>
      <c r="K5006" s="355">
        <v>0</v>
      </c>
      <c r="M5006" s="364"/>
      <c r="N5006" s="364"/>
    </row>
    <row r="5007" spans="2:14" s="358" customFormat="1" x14ac:dyDescent="0.2">
      <c r="B5007" s="305">
        <v>41491.395833333336</v>
      </c>
      <c r="C5007" s="117" t="s">
        <v>625</v>
      </c>
      <c r="D5007" s="117" t="s">
        <v>551</v>
      </c>
      <c r="E5007" s="116"/>
      <c r="F5007" s="348">
        <v>36</v>
      </c>
      <c r="G5007" s="348">
        <v>65</v>
      </c>
      <c r="H5007" s="348">
        <v>2340</v>
      </c>
      <c r="I5007" s="355">
        <v>9.0612154807381412E-3</v>
      </c>
      <c r="J5007" s="355">
        <v>1.3940331508827908E-4</v>
      </c>
      <c r="K5007" s="355">
        <v>0</v>
      </c>
      <c r="M5007" s="364"/>
      <c r="N5007" s="364"/>
    </row>
    <row r="5008" spans="2:14" s="358" customFormat="1" x14ac:dyDescent="0.2">
      <c r="B5008" s="305">
        <v>41487.368055555555</v>
      </c>
      <c r="C5008" s="117" t="s">
        <v>699</v>
      </c>
      <c r="D5008" s="117" t="s">
        <v>554</v>
      </c>
      <c r="E5008" s="116"/>
      <c r="F5008" s="348">
        <v>9</v>
      </c>
      <c r="G5008" s="348">
        <v>276</v>
      </c>
      <c r="H5008" s="348">
        <v>2484</v>
      </c>
      <c r="I5008" s="355">
        <v>2.1615694874104242E-2</v>
      </c>
      <c r="J5008" s="355">
        <v>7.8317735051102317E-5</v>
      </c>
      <c r="K5008" s="355">
        <v>0</v>
      </c>
      <c r="M5008" s="364"/>
      <c r="N5008" s="364"/>
    </row>
    <row r="5009" spans="2:14" s="358" customFormat="1" x14ac:dyDescent="0.2">
      <c r="B5009" s="305">
        <v>41493.379166666666</v>
      </c>
      <c r="C5009" s="117" t="s">
        <v>627</v>
      </c>
      <c r="D5009" s="117" t="s">
        <v>554</v>
      </c>
      <c r="E5009" s="116"/>
      <c r="F5009" s="348">
        <v>51</v>
      </c>
      <c r="G5009" s="348">
        <v>160.29411764705881</v>
      </c>
      <c r="H5009" s="348">
        <v>8175</v>
      </c>
      <c r="I5009" s="355">
        <v>7.1138609338084607E-2</v>
      </c>
      <c r="J5009" s="355">
        <v>4.4380049862291314E-4</v>
      </c>
      <c r="K5009" s="355">
        <v>0</v>
      </c>
      <c r="M5009" s="364"/>
      <c r="N5009" s="364"/>
    </row>
    <row r="5010" spans="2:14" s="358" customFormat="1" x14ac:dyDescent="0.2">
      <c r="B5010" s="305">
        <v>41487.368055555555</v>
      </c>
      <c r="C5010" s="117" t="s">
        <v>699</v>
      </c>
      <c r="D5010" s="117" t="s">
        <v>554</v>
      </c>
      <c r="E5010" s="116"/>
      <c r="F5010" s="348">
        <v>22</v>
      </c>
      <c r="G5010" s="348">
        <v>175</v>
      </c>
      <c r="H5010" s="348">
        <v>3850</v>
      </c>
      <c r="I5010" s="355">
        <v>3.3502586660749324E-2</v>
      </c>
      <c r="J5010" s="355">
        <v>1.91443352347139E-4</v>
      </c>
      <c r="K5010" s="355">
        <v>0</v>
      </c>
      <c r="M5010" s="364"/>
      <c r="N5010" s="364"/>
    </row>
    <row r="5011" spans="2:14" s="358" customFormat="1" x14ac:dyDescent="0.2">
      <c r="B5011" s="305">
        <v>41491.392361111109</v>
      </c>
      <c r="C5011" s="117" t="s">
        <v>689</v>
      </c>
      <c r="D5011" s="117" t="s">
        <v>554</v>
      </c>
      <c r="E5011" s="116"/>
      <c r="F5011" s="348">
        <v>162</v>
      </c>
      <c r="G5011" s="348">
        <v>355</v>
      </c>
      <c r="H5011" s="348">
        <v>57510</v>
      </c>
      <c r="I5011" s="355">
        <v>0.50045032697654379</v>
      </c>
      <c r="J5011" s="355">
        <v>1.4097192309198419E-3</v>
      </c>
      <c r="K5011" s="355">
        <v>0</v>
      </c>
      <c r="M5011" s="364"/>
      <c r="N5011" s="364"/>
    </row>
    <row r="5012" spans="2:14" s="358" customFormat="1" x14ac:dyDescent="0.2">
      <c r="B5012" s="305">
        <v>41491.475694444445</v>
      </c>
      <c r="C5012" s="117" t="s">
        <v>625</v>
      </c>
      <c r="D5012" s="117" t="s">
        <v>551</v>
      </c>
      <c r="E5012" s="116"/>
      <c r="F5012" s="348">
        <v>20</v>
      </c>
      <c r="G5012" s="348">
        <v>80</v>
      </c>
      <c r="H5012" s="348">
        <v>1600</v>
      </c>
      <c r="I5012" s="355">
        <v>6.1957028928124038E-3</v>
      </c>
      <c r="J5012" s="355">
        <v>7.7446286160155051E-5</v>
      </c>
      <c r="K5012" s="355">
        <v>0</v>
      </c>
      <c r="M5012" s="364"/>
      <c r="N5012" s="364"/>
    </row>
    <row r="5013" spans="2:14" s="358" customFormat="1" x14ac:dyDescent="0.2">
      <c r="B5013" s="305">
        <v>41491.572916666664</v>
      </c>
      <c r="C5013" s="117" t="s">
        <v>625</v>
      </c>
      <c r="D5013" s="117" t="s">
        <v>551</v>
      </c>
      <c r="E5013" s="116"/>
      <c r="F5013" s="348">
        <v>4</v>
      </c>
      <c r="G5013" s="348">
        <v>60</v>
      </c>
      <c r="H5013" s="348">
        <v>240</v>
      </c>
      <c r="I5013" s="355">
        <v>9.2935543392186056E-4</v>
      </c>
      <c r="J5013" s="355">
        <v>1.5489257232031008E-5</v>
      </c>
      <c r="K5013" s="355">
        <v>0</v>
      </c>
      <c r="M5013" s="364"/>
      <c r="N5013" s="364"/>
    </row>
    <row r="5014" spans="2:14" s="358" customFormat="1" x14ac:dyDescent="0.2">
      <c r="B5014" s="305">
        <v>41487.399305555555</v>
      </c>
      <c r="C5014" s="117" t="s">
        <v>660</v>
      </c>
      <c r="D5014" s="117" t="s">
        <v>551</v>
      </c>
      <c r="E5014" s="116"/>
      <c r="F5014" s="348">
        <v>40</v>
      </c>
      <c r="G5014" s="348">
        <v>216</v>
      </c>
      <c r="H5014" s="348">
        <v>8640</v>
      </c>
      <c r="I5014" s="355">
        <v>3.3456795621186981E-2</v>
      </c>
      <c r="J5014" s="355">
        <v>1.548925723203101E-4</v>
      </c>
      <c r="K5014" s="355">
        <v>0</v>
      </c>
      <c r="M5014" s="364"/>
      <c r="N5014" s="364"/>
    </row>
    <row r="5015" spans="2:14" s="358" customFormat="1" x14ac:dyDescent="0.2">
      <c r="B5015" s="305">
        <v>41487.395833333336</v>
      </c>
      <c r="C5015" s="117" t="s">
        <v>597</v>
      </c>
      <c r="D5015" s="117" t="s">
        <v>551</v>
      </c>
      <c r="E5015" s="116"/>
      <c r="F5015" s="348">
        <v>1</v>
      </c>
      <c r="G5015" s="348">
        <v>25</v>
      </c>
      <c r="H5015" s="348">
        <v>25</v>
      </c>
      <c r="I5015" s="355">
        <v>9.680785770019381E-5</v>
      </c>
      <c r="J5015" s="355">
        <v>3.872314308007752E-6</v>
      </c>
      <c r="K5015" s="355">
        <v>0</v>
      </c>
      <c r="M5015" s="364"/>
      <c r="N5015" s="364"/>
    </row>
    <row r="5016" spans="2:14" s="358" customFormat="1" x14ac:dyDescent="0.2">
      <c r="B5016" s="305">
        <v>41487.458333333336</v>
      </c>
      <c r="C5016" s="117" t="s">
        <v>647</v>
      </c>
      <c r="D5016" s="117" t="s">
        <v>554</v>
      </c>
      <c r="E5016" s="116"/>
      <c r="F5016" s="348">
        <v>95</v>
      </c>
      <c r="G5016" s="348">
        <v>129.76842105263157</v>
      </c>
      <c r="H5016" s="348">
        <v>12328</v>
      </c>
      <c r="I5016" s="355">
        <v>0.10727789307888771</v>
      </c>
      <c r="J5016" s="355">
        <v>8.266872033171912E-4</v>
      </c>
      <c r="K5016" s="355">
        <v>0</v>
      </c>
      <c r="M5016" s="364"/>
      <c r="N5016" s="364"/>
    </row>
    <row r="5017" spans="2:14" s="358" customFormat="1" x14ac:dyDescent="0.2">
      <c r="B5017" s="305">
        <v>41486.402083333334</v>
      </c>
      <c r="C5017" s="117" t="s">
        <v>746</v>
      </c>
      <c r="D5017" s="117" t="s">
        <v>542</v>
      </c>
      <c r="E5017" s="116"/>
      <c r="F5017" s="348">
        <v>378</v>
      </c>
      <c r="G5017" s="348">
        <v>299</v>
      </c>
      <c r="H5017" s="348">
        <v>113022</v>
      </c>
      <c r="I5017" s="355">
        <v>0.39371022297775099</v>
      </c>
      <c r="J5017" s="355">
        <v>1.316756598587796E-3</v>
      </c>
      <c r="K5017" s="355">
        <v>0</v>
      </c>
      <c r="M5017" s="364"/>
      <c r="N5017" s="364"/>
    </row>
    <row r="5018" spans="2:14" s="358" customFormat="1" x14ac:dyDescent="0.2">
      <c r="B5018" s="305">
        <v>41486.395833333336</v>
      </c>
      <c r="C5018" s="117" t="s">
        <v>809</v>
      </c>
      <c r="D5018" s="117" t="s">
        <v>542</v>
      </c>
      <c r="E5018" s="116"/>
      <c r="F5018" s="348">
        <v>78</v>
      </c>
      <c r="G5018" s="348">
        <v>311</v>
      </c>
      <c r="H5018" s="348">
        <v>24258</v>
      </c>
      <c r="I5018" s="355">
        <v>8.4502332191912055E-2</v>
      </c>
      <c r="J5018" s="355">
        <v>2.7171167907367219E-4</v>
      </c>
      <c r="K5018" s="355">
        <v>0</v>
      </c>
      <c r="M5018" s="364"/>
      <c r="N5018" s="364"/>
    </row>
    <row r="5019" spans="2:14" s="358" customFormat="1" x14ac:dyDescent="0.2">
      <c r="B5019" s="305">
        <v>41486.517361111109</v>
      </c>
      <c r="C5019" s="117" t="s">
        <v>814</v>
      </c>
      <c r="D5019" s="117" t="s">
        <v>542</v>
      </c>
      <c r="E5019" s="116"/>
      <c r="F5019" s="348">
        <v>393</v>
      </c>
      <c r="G5019" s="348">
        <v>135</v>
      </c>
      <c r="H5019" s="348">
        <v>53055</v>
      </c>
      <c r="I5019" s="355">
        <v>0.1848161940160728</v>
      </c>
      <c r="J5019" s="355">
        <v>1.3690088445635022E-3</v>
      </c>
      <c r="K5019" s="355">
        <v>0</v>
      </c>
      <c r="M5019" s="364"/>
      <c r="N5019" s="364"/>
    </row>
    <row r="5020" spans="2:14" s="358" customFormat="1" x14ac:dyDescent="0.2">
      <c r="B5020" s="305">
        <v>41487.357638888891</v>
      </c>
      <c r="C5020" s="117" t="s">
        <v>789</v>
      </c>
      <c r="D5020" s="117" t="s">
        <v>542</v>
      </c>
      <c r="E5020" s="116"/>
      <c r="F5020" s="348">
        <v>143</v>
      </c>
      <c r="G5020" s="348">
        <v>135</v>
      </c>
      <c r="H5020" s="348">
        <v>19305</v>
      </c>
      <c r="I5020" s="355">
        <v>6.7248640570733861E-2</v>
      </c>
      <c r="J5020" s="355">
        <v>4.9813807830173236E-4</v>
      </c>
      <c r="K5020" s="355">
        <v>0</v>
      </c>
      <c r="M5020" s="364"/>
      <c r="N5020" s="364"/>
    </row>
    <row r="5021" spans="2:14" s="358" customFormat="1" x14ac:dyDescent="0.2">
      <c r="B5021" s="305">
        <v>41487.418749999997</v>
      </c>
      <c r="C5021" s="117" t="s">
        <v>541</v>
      </c>
      <c r="D5021" s="117" t="s">
        <v>542</v>
      </c>
      <c r="E5021" s="116"/>
      <c r="F5021" s="348">
        <v>158</v>
      </c>
      <c r="G5021" s="348">
        <v>287</v>
      </c>
      <c r="H5021" s="348">
        <v>45346</v>
      </c>
      <c r="I5021" s="355">
        <v>0.15796202306762486</v>
      </c>
      <c r="J5021" s="355">
        <v>5.5039032427743855E-4</v>
      </c>
      <c r="K5021" s="355">
        <v>0</v>
      </c>
      <c r="M5021" s="364"/>
      <c r="N5021" s="364"/>
    </row>
    <row r="5022" spans="2:14" s="358" customFormat="1" x14ac:dyDescent="0.2">
      <c r="B5022" s="305">
        <v>41487.385416666664</v>
      </c>
      <c r="C5022" s="117" t="s">
        <v>613</v>
      </c>
      <c r="D5022" s="117" t="s">
        <v>554</v>
      </c>
      <c r="E5022" s="116"/>
      <c r="F5022" s="348">
        <v>192</v>
      </c>
      <c r="G5022" s="348">
        <v>310</v>
      </c>
      <c r="H5022" s="348">
        <v>59520</v>
      </c>
      <c r="I5022" s="355">
        <v>0.51794128780462334</v>
      </c>
      <c r="J5022" s="355">
        <v>1.6707783477568495E-3</v>
      </c>
      <c r="K5022" s="355">
        <v>0</v>
      </c>
      <c r="M5022" s="364"/>
      <c r="N5022" s="364"/>
    </row>
    <row r="5023" spans="2:14" s="358" customFormat="1" x14ac:dyDescent="0.2">
      <c r="B5023" s="305">
        <v>41487.423611111109</v>
      </c>
      <c r="C5023" s="117" t="s">
        <v>634</v>
      </c>
      <c r="D5023" s="117" t="s">
        <v>542</v>
      </c>
      <c r="E5023" s="116"/>
      <c r="F5023" s="348">
        <v>23</v>
      </c>
      <c r="G5023" s="348">
        <v>335</v>
      </c>
      <c r="H5023" s="348">
        <v>7705</v>
      </c>
      <c r="I5023" s="355">
        <v>2.6840237016187745E-2</v>
      </c>
      <c r="J5023" s="355">
        <v>8.0120110496082823E-5</v>
      </c>
      <c r="K5023" s="355">
        <v>0</v>
      </c>
      <c r="M5023" s="364"/>
      <c r="N5023" s="364"/>
    </row>
    <row r="5024" spans="2:14" s="358" customFormat="1" x14ac:dyDescent="0.2">
      <c r="B5024" s="305">
        <v>41488.354166666664</v>
      </c>
      <c r="C5024" s="117" t="s">
        <v>653</v>
      </c>
      <c r="D5024" s="117" t="s">
        <v>554</v>
      </c>
      <c r="E5024" s="116"/>
      <c r="F5024" s="348">
        <v>23</v>
      </c>
      <c r="G5024" s="348">
        <v>194</v>
      </c>
      <c r="H5024" s="348">
        <v>4462</v>
      </c>
      <c r="I5024" s="355">
        <v>3.8828192644224283E-2</v>
      </c>
      <c r="J5024" s="355">
        <v>2.0014532290837261E-4</v>
      </c>
      <c r="K5024" s="355">
        <v>0</v>
      </c>
      <c r="M5024" s="364"/>
      <c r="N5024" s="364"/>
    </row>
    <row r="5025" spans="2:14" s="358" customFormat="1" x14ac:dyDescent="0.2">
      <c r="B5025" s="305">
        <v>41480.369444444441</v>
      </c>
      <c r="C5025" s="117" t="s">
        <v>806</v>
      </c>
      <c r="D5025" s="117" t="s">
        <v>542</v>
      </c>
      <c r="E5025" s="116"/>
      <c r="F5025" s="348">
        <v>43</v>
      </c>
      <c r="G5025" s="348">
        <v>296</v>
      </c>
      <c r="H5025" s="348">
        <v>12728</v>
      </c>
      <c r="I5025" s="355">
        <v>4.4337772451919222E-2</v>
      </c>
      <c r="J5025" s="355">
        <v>1.497897717970244E-4</v>
      </c>
      <c r="K5025" s="355">
        <v>0</v>
      </c>
      <c r="M5025" s="364"/>
      <c r="N5025" s="364"/>
    </row>
    <row r="5026" spans="2:14" s="358" customFormat="1" x14ac:dyDescent="0.2">
      <c r="B5026" s="305">
        <v>41488.49722222222</v>
      </c>
      <c r="C5026" s="117" t="s">
        <v>653</v>
      </c>
      <c r="D5026" s="117" t="s">
        <v>554</v>
      </c>
      <c r="E5026" s="116"/>
      <c r="F5026" s="348">
        <v>28</v>
      </c>
      <c r="G5026" s="348">
        <v>84</v>
      </c>
      <c r="H5026" s="348">
        <v>2352</v>
      </c>
      <c r="I5026" s="355">
        <v>2.0467034760021405E-2</v>
      </c>
      <c r="J5026" s="355">
        <v>2.4365517571454056E-4</v>
      </c>
      <c r="K5026" s="355">
        <v>0</v>
      </c>
      <c r="M5026" s="364"/>
      <c r="N5026" s="364"/>
    </row>
    <row r="5027" spans="2:14" s="358" customFormat="1" x14ac:dyDescent="0.2">
      <c r="B5027" s="305">
        <v>41490.356944444444</v>
      </c>
      <c r="C5027" s="117" t="s">
        <v>660</v>
      </c>
      <c r="D5027" s="117" t="s">
        <v>551</v>
      </c>
      <c r="E5027" s="116"/>
      <c r="F5027" s="348">
        <v>613</v>
      </c>
      <c r="G5027" s="348">
        <v>463</v>
      </c>
      <c r="H5027" s="348">
        <v>283819</v>
      </c>
      <c r="I5027" s="355">
        <v>1.0990363745844522</v>
      </c>
      <c r="J5027" s="355">
        <v>2.3737286708087522E-3</v>
      </c>
      <c r="K5027" s="355">
        <v>0</v>
      </c>
      <c r="M5027" s="364"/>
      <c r="N5027" s="364"/>
    </row>
    <row r="5028" spans="2:14" s="358" customFormat="1" x14ac:dyDescent="0.2">
      <c r="B5028" s="305">
        <v>41491.416666666664</v>
      </c>
      <c r="C5028" s="117" t="s">
        <v>566</v>
      </c>
      <c r="D5028" s="117" t="s">
        <v>551</v>
      </c>
      <c r="E5028" s="116"/>
      <c r="F5028" s="348">
        <v>233</v>
      </c>
      <c r="G5028" s="348">
        <v>144</v>
      </c>
      <c r="H5028" s="348">
        <v>33552</v>
      </c>
      <c r="I5028" s="355">
        <v>0.12992388966227611</v>
      </c>
      <c r="J5028" s="355">
        <v>9.0224923376580634E-4</v>
      </c>
      <c r="K5028" s="355">
        <v>0</v>
      </c>
      <c r="M5028" s="364"/>
      <c r="N5028" s="364"/>
    </row>
    <row r="5029" spans="2:14" s="358" customFormat="1" x14ac:dyDescent="0.2">
      <c r="B5029" s="305">
        <v>41490.354166666664</v>
      </c>
      <c r="C5029" s="117" t="s">
        <v>541</v>
      </c>
      <c r="D5029" s="117" t="s">
        <v>542</v>
      </c>
      <c r="E5029" s="116"/>
      <c r="F5029" s="348">
        <v>500</v>
      </c>
      <c r="G5029" s="348">
        <v>388</v>
      </c>
      <c r="H5029" s="348">
        <v>194000</v>
      </c>
      <c r="I5029" s="355">
        <v>0.67579571461913335</v>
      </c>
      <c r="J5029" s="355">
        <v>1.7417415325235396E-3</v>
      </c>
      <c r="K5029" s="355">
        <v>0</v>
      </c>
      <c r="M5029" s="364"/>
      <c r="N5029" s="364"/>
    </row>
    <row r="5030" spans="2:14" s="358" customFormat="1" x14ac:dyDescent="0.2">
      <c r="B5030" s="305">
        <v>41491.503472222219</v>
      </c>
      <c r="C5030" s="117" t="s">
        <v>729</v>
      </c>
      <c r="D5030" s="117" t="s">
        <v>542</v>
      </c>
      <c r="E5030" s="116"/>
      <c r="F5030" s="348">
        <v>68</v>
      </c>
      <c r="G5030" s="348">
        <v>130</v>
      </c>
      <c r="H5030" s="348">
        <v>8840</v>
      </c>
      <c r="I5030" s="355">
        <v>3.0793990295016182E-2</v>
      </c>
      <c r="J5030" s="355">
        <v>2.3687684842320139E-4</v>
      </c>
      <c r="K5030" s="355">
        <v>0</v>
      </c>
      <c r="M5030" s="364"/>
      <c r="N5030" s="364"/>
    </row>
    <row r="5031" spans="2:14" s="358" customFormat="1" x14ac:dyDescent="0.2">
      <c r="B5031" s="305">
        <v>41486.395833333336</v>
      </c>
      <c r="C5031" s="117" t="s">
        <v>599</v>
      </c>
      <c r="D5031" s="117" t="s">
        <v>554</v>
      </c>
      <c r="E5031" s="116"/>
      <c r="F5031" s="348">
        <v>70</v>
      </c>
      <c r="G5031" s="348">
        <v>355</v>
      </c>
      <c r="H5031" s="348">
        <v>24850</v>
      </c>
      <c r="I5031" s="355">
        <v>0.21624396844665475</v>
      </c>
      <c r="J5031" s="355">
        <v>6.0913793928635144E-4</v>
      </c>
      <c r="K5031" s="355">
        <v>0</v>
      </c>
      <c r="M5031" s="364"/>
      <c r="N5031" s="364"/>
    </row>
    <row r="5032" spans="2:14" s="358" customFormat="1" x14ac:dyDescent="0.2">
      <c r="B5032" s="305">
        <v>41487.335416666669</v>
      </c>
      <c r="C5032" s="117" t="s">
        <v>631</v>
      </c>
      <c r="D5032" s="117" t="s">
        <v>542</v>
      </c>
      <c r="E5032" s="116"/>
      <c r="F5032" s="348">
        <v>181</v>
      </c>
      <c r="G5032" s="348">
        <v>406</v>
      </c>
      <c r="H5032" s="348">
        <v>73486</v>
      </c>
      <c r="I5032" s="355">
        <v>0.25598723651804967</v>
      </c>
      <c r="J5032" s="355">
        <v>6.3051043477352136E-4</v>
      </c>
      <c r="K5032" s="355">
        <v>0</v>
      </c>
      <c r="M5032" s="364"/>
      <c r="N5032" s="364"/>
    </row>
    <row r="5033" spans="2:14" s="358" customFormat="1" x14ac:dyDescent="0.2">
      <c r="B5033" s="305">
        <v>41488.392361111109</v>
      </c>
      <c r="C5033" s="117" t="s">
        <v>608</v>
      </c>
      <c r="D5033" s="117" t="s">
        <v>554</v>
      </c>
      <c r="E5033" s="116"/>
      <c r="F5033" s="348">
        <v>1</v>
      </c>
      <c r="G5033" s="348">
        <v>195</v>
      </c>
      <c r="H5033" s="348">
        <v>195</v>
      </c>
      <c r="I5033" s="355">
        <v>1.6968842594405503E-3</v>
      </c>
      <c r="J5033" s="355">
        <v>8.7019705612335906E-6</v>
      </c>
      <c r="K5033" s="355">
        <v>0</v>
      </c>
      <c r="M5033" s="364"/>
      <c r="N5033" s="364"/>
    </row>
    <row r="5034" spans="2:14" s="358" customFormat="1" x14ac:dyDescent="0.2">
      <c r="B5034" s="305">
        <v>41488.385416666664</v>
      </c>
      <c r="C5034" s="117" t="s">
        <v>802</v>
      </c>
      <c r="D5034" s="117" t="s">
        <v>542</v>
      </c>
      <c r="E5034" s="116"/>
      <c r="F5034" s="348">
        <v>141</v>
      </c>
      <c r="G5034" s="348">
        <v>150</v>
      </c>
      <c r="H5034" s="348">
        <v>21150</v>
      </c>
      <c r="I5034" s="355">
        <v>7.3675666825745723E-2</v>
      </c>
      <c r="J5034" s="355">
        <v>4.9117111217163818E-4</v>
      </c>
      <c r="K5034" s="355">
        <v>0</v>
      </c>
      <c r="M5034" s="364"/>
      <c r="N5034" s="364"/>
    </row>
    <row r="5035" spans="2:14" s="358" customFormat="1" x14ac:dyDescent="0.2">
      <c r="B5035" s="305">
        <v>41488.513888888891</v>
      </c>
      <c r="C5035" s="117" t="s">
        <v>802</v>
      </c>
      <c r="D5035" s="117" t="s">
        <v>542</v>
      </c>
      <c r="E5035" s="116"/>
      <c r="F5035" s="348">
        <v>142</v>
      </c>
      <c r="G5035" s="348">
        <v>48</v>
      </c>
      <c r="H5035" s="348">
        <v>6816</v>
      </c>
      <c r="I5035" s="355">
        <v>2.3743420571360894E-2</v>
      </c>
      <c r="J5035" s="355">
        <v>4.9465459523668522E-4</v>
      </c>
      <c r="K5035" s="355">
        <v>0</v>
      </c>
      <c r="M5035" s="364"/>
      <c r="N5035" s="364"/>
    </row>
    <row r="5036" spans="2:14" s="358" customFormat="1" x14ac:dyDescent="0.2">
      <c r="B5036" s="305">
        <v>41489.333333333336</v>
      </c>
      <c r="C5036" s="117" t="s">
        <v>608</v>
      </c>
      <c r="D5036" s="117" t="s">
        <v>554</v>
      </c>
      <c r="E5036" s="116"/>
      <c r="F5036" s="348">
        <v>8</v>
      </c>
      <c r="G5036" s="348">
        <v>270</v>
      </c>
      <c r="H5036" s="348">
        <v>2160</v>
      </c>
      <c r="I5036" s="355">
        <v>1.8796256412264557E-2</v>
      </c>
      <c r="J5036" s="355">
        <v>6.9615764489868725E-5</v>
      </c>
      <c r="K5036" s="355">
        <v>0</v>
      </c>
      <c r="M5036" s="364"/>
      <c r="N5036" s="364"/>
    </row>
    <row r="5037" spans="2:14" s="358" customFormat="1" x14ac:dyDescent="0.2">
      <c r="B5037" s="305">
        <v>41493.361111111109</v>
      </c>
      <c r="C5037" s="117" t="s">
        <v>690</v>
      </c>
      <c r="D5037" s="117" t="s">
        <v>551</v>
      </c>
      <c r="E5037" s="116"/>
      <c r="F5037" s="348">
        <v>1</v>
      </c>
      <c r="G5037" s="348">
        <v>230</v>
      </c>
      <c r="H5037" s="348">
        <v>230</v>
      </c>
      <c r="I5037" s="355">
        <v>8.9063229084178309E-4</v>
      </c>
      <c r="J5037" s="355">
        <v>3.872314308007752E-6</v>
      </c>
      <c r="K5037" s="355">
        <v>0</v>
      </c>
      <c r="M5037" s="364"/>
      <c r="N5037" s="364"/>
    </row>
    <row r="5038" spans="2:14" s="358" customFormat="1" x14ac:dyDescent="0.2">
      <c r="B5038" s="305">
        <v>41487.392361111109</v>
      </c>
      <c r="C5038" s="117" t="s">
        <v>631</v>
      </c>
      <c r="D5038" s="117" t="s">
        <v>542</v>
      </c>
      <c r="E5038" s="116"/>
      <c r="F5038" s="348">
        <v>92</v>
      </c>
      <c r="G5038" s="348">
        <v>268</v>
      </c>
      <c r="H5038" s="348">
        <v>24656</v>
      </c>
      <c r="I5038" s="355">
        <v>8.5888758451800787E-2</v>
      </c>
      <c r="J5038" s="355">
        <v>3.2048044198433129E-4</v>
      </c>
      <c r="K5038" s="355">
        <v>0</v>
      </c>
      <c r="M5038" s="364"/>
      <c r="N5038" s="364"/>
    </row>
    <row r="5039" spans="2:14" s="358" customFormat="1" x14ac:dyDescent="0.2">
      <c r="B5039" s="305">
        <v>41486.574305555558</v>
      </c>
      <c r="C5039" s="117" t="s">
        <v>599</v>
      </c>
      <c r="D5039" s="117" t="s">
        <v>554</v>
      </c>
      <c r="E5039" s="116"/>
      <c r="F5039" s="348">
        <v>76</v>
      </c>
      <c r="G5039" s="348">
        <v>93</v>
      </c>
      <c r="H5039" s="348">
        <v>7068</v>
      </c>
      <c r="I5039" s="355">
        <v>6.1505527926799024E-2</v>
      </c>
      <c r="J5039" s="355">
        <v>6.6134976265375296E-4</v>
      </c>
      <c r="K5039" s="355">
        <v>0</v>
      </c>
      <c r="M5039" s="364"/>
      <c r="N5039" s="364"/>
    </row>
    <row r="5040" spans="2:14" s="358" customFormat="1" x14ac:dyDescent="0.2">
      <c r="B5040" s="305">
        <v>41488.378472222219</v>
      </c>
      <c r="C5040" s="117" t="s">
        <v>599</v>
      </c>
      <c r="D5040" s="117" t="s">
        <v>554</v>
      </c>
      <c r="E5040" s="116"/>
      <c r="F5040" s="348">
        <v>101</v>
      </c>
      <c r="G5040" s="348">
        <v>397</v>
      </c>
      <c r="H5040" s="348">
        <v>40097</v>
      </c>
      <c r="I5040" s="355">
        <v>0.3489229135937833</v>
      </c>
      <c r="J5040" s="355">
        <v>8.7889902668459273E-4</v>
      </c>
      <c r="K5040" s="355">
        <v>0</v>
      </c>
      <c r="M5040" s="364"/>
      <c r="N5040" s="364"/>
    </row>
    <row r="5041" spans="2:14" s="358" customFormat="1" x14ac:dyDescent="0.2">
      <c r="B5041" s="305">
        <v>41486.486111111109</v>
      </c>
      <c r="C5041" s="117" t="s">
        <v>674</v>
      </c>
      <c r="D5041" s="117" t="s">
        <v>551</v>
      </c>
      <c r="E5041" s="116"/>
      <c r="F5041" s="348">
        <v>2</v>
      </c>
      <c r="G5041" s="348">
        <v>80</v>
      </c>
      <c r="H5041" s="348">
        <v>160</v>
      </c>
      <c r="I5041" s="355">
        <v>6.1957028928124041E-4</v>
      </c>
      <c r="J5041" s="355">
        <v>7.7446286160155041E-6</v>
      </c>
      <c r="K5041" s="355">
        <v>0</v>
      </c>
      <c r="M5041" s="364"/>
      <c r="N5041" s="364"/>
    </row>
    <row r="5042" spans="2:14" s="358" customFormat="1" x14ac:dyDescent="0.2">
      <c r="B5042" s="305">
        <v>41492.413194444445</v>
      </c>
      <c r="C5042" s="117" t="s">
        <v>656</v>
      </c>
      <c r="D5042" s="117" t="s">
        <v>554</v>
      </c>
      <c r="E5042" s="116"/>
      <c r="F5042" s="348">
        <v>8</v>
      </c>
      <c r="G5042" s="348">
        <v>135</v>
      </c>
      <c r="H5042" s="348">
        <v>1080</v>
      </c>
      <c r="I5042" s="355">
        <v>9.3981282061322783E-3</v>
      </c>
      <c r="J5042" s="355">
        <v>6.9615764489868725E-5</v>
      </c>
      <c r="K5042" s="355">
        <v>0</v>
      </c>
      <c r="M5042" s="364"/>
      <c r="N5042" s="364"/>
    </row>
    <row r="5043" spans="2:14" s="358" customFormat="1" x14ac:dyDescent="0.2">
      <c r="B5043" s="305">
        <v>41488.395833333336</v>
      </c>
      <c r="C5043" s="117" t="s">
        <v>644</v>
      </c>
      <c r="D5043" s="117" t="s">
        <v>542</v>
      </c>
      <c r="E5043" s="116"/>
      <c r="F5043" s="348">
        <v>64</v>
      </c>
      <c r="G5043" s="348">
        <v>100</v>
      </c>
      <c r="H5043" s="348">
        <v>6400</v>
      </c>
      <c r="I5043" s="355">
        <v>2.2294291616301306E-2</v>
      </c>
      <c r="J5043" s="355">
        <v>2.2294291616301308E-4</v>
      </c>
      <c r="K5043" s="355">
        <v>0</v>
      </c>
      <c r="M5043" s="364"/>
      <c r="N5043" s="364"/>
    </row>
    <row r="5044" spans="2:14" s="358" customFormat="1" x14ac:dyDescent="0.2">
      <c r="B5044" s="305">
        <v>41488.368055555555</v>
      </c>
      <c r="C5044" s="117" t="s">
        <v>599</v>
      </c>
      <c r="D5044" s="117" t="s">
        <v>554</v>
      </c>
      <c r="E5044" s="116"/>
      <c r="F5044" s="348">
        <v>19</v>
      </c>
      <c r="G5044" s="348">
        <v>145</v>
      </c>
      <c r="H5044" s="348">
        <v>2755</v>
      </c>
      <c r="I5044" s="355">
        <v>2.3973928896198544E-2</v>
      </c>
      <c r="J5044" s="355">
        <v>1.6533744066343824E-4</v>
      </c>
      <c r="K5044" s="355">
        <v>0</v>
      </c>
      <c r="M5044" s="364"/>
      <c r="N5044" s="364"/>
    </row>
    <row r="5045" spans="2:14" s="358" customFormat="1" x14ac:dyDescent="0.2">
      <c r="B5045" s="305">
        <v>41493.381944444445</v>
      </c>
      <c r="C5045" s="117" t="s">
        <v>629</v>
      </c>
      <c r="D5045" s="117" t="s">
        <v>551</v>
      </c>
      <c r="E5045" s="116"/>
      <c r="F5045" s="348">
        <v>2</v>
      </c>
      <c r="G5045" s="348">
        <v>130</v>
      </c>
      <c r="H5045" s="348">
        <v>260</v>
      </c>
      <c r="I5045" s="355">
        <v>1.0068017200820156E-3</v>
      </c>
      <c r="J5045" s="355">
        <v>7.7446286160155041E-6</v>
      </c>
      <c r="K5045" s="355">
        <v>0</v>
      </c>
      <c r="M5045" s="364"/>
      <c r="N5045" s="364"/>
    </row>
    <row r="5046" spans="2:14" s="358" customFormat="1" x14ac:dyDescent="0.2">
      <c r="B5046" s="305">
        <v>41493.486111111109</v>
      </c>
      <c r="C5046" s="117" t="s">
        <v>629</v>
      </c>
      <c r="D5046" s="117" t="s">
        <v>551</v>
      </c>
      <c r="E5046" s="116"/>
      <c r="F5046" s="348">
        <v>4</v>
      </c>
      <c r="G5046" s="348">
        <v>65</v>
      </c>
      <c r="H5046" s="348">
        <v>260</v>
      </c>
      <c r="I5046" s="355">
        <v>1.0068017200820156E-3</v>
      </c>
      <c r="J5046" s="355">
        <v>1.5489257232031008E-5</v>
      </c>
      <c r="K5046" s="355">
        <v>0</v>
      </c>
      <c r="M5046" s="364"/>
      <c r="N5046" s="364"/>
    </row>
    <row r="5047" spans="2:14" s="358" customFormat="1" x14ac:dyDescent="0.2">
      <c r="B5047" s="305">
        <v>41494.395833333336</v>
      </c>
      <c r="C5047" s="117" t="s">
        <v>674</v>
      </c>
      <c r="D5047" s="117" t="s">
        <v>551</v>
      </c>
      <c r="E5047" s="116"/>
      <c r="F5047" s="348">
        <v>2</v>
      </c>
      <c r="G5047" s="348">
        <v>180</v>
      </c>
      <c r="H5047" s="348">
        <v>360</v>
      </c>
      <c r="I5047" s="355">
        <v>1.3940331508827909E-3</v>
      </c>
      <c r="J5047" s="355">
        <v>7.7446286160155041E-6</v>
      </c>
      <c r="K5047" s="355">
        <v>0</v>
      </c>
      <c r="M5047" s="364"/>
      <c r="N5047" s="364"/>
    </row>
    <row r="5048" spans="2:14" s="358" customFormat="1" x14ac:dyDescent="0.2">
      <c r="B5048" s="305">
        <v>41487.489583333336</v>
      </c>
      <c r="C5048" s="117" t="s">
        <v>541</v>
      </c>
      <c r="D5048" s="117" t="s">
        <v>542</v>
      </c>
      <c r="E5048" s="116"/>
      <c r="F5048" s="348">
        <v>116</v>
      </c>
      <c r="G5048" s="348">
        <v>130</v>
      </c>
      <c r="H5048" s="348">
        <v>15080</v>
      </c>
      <c r="I5048" s="355">
        <v>5.2530924620909955E-2</v>
      </c>
      <c r="J5048" s="355">
        <v>4.0408403554546119E-4</v>
      </c>
      <c r="K5048" s="355">
        <v>0</v>
      </c>
      <c r="M5048" s="364"/>
      <c r="N5048" s="364"/>
    </row>
    <row r="5049" spans="2:14" s="358" customFormat="1" x14ac:dyDescent="0.2">
      <c r="B5049" s="305">
        <v>41486.354166666664</v>
      </c>
      <c r="C5049" s="117" t="s">
        <v>610</v>
      </c>
      <c r="D5049" s="117" t="s">
        <v>542</v>
      </c>
      <c r="E5049" s="116"/>
      <c r="F5049" s="348">
        <v>50</v>
      </c>
      <c r="G5049" s="348">
        <v>398</v>
      </c>
      <c r="H5049" s="348">
        <v>19900</v>
      </c>
      <c r="I5049" s="355">
        <v>6.9321312994436876E-2</v>
      </c>
      <c r="J5049" s="355">
        <v>1.7417415325235395E-4</v>
      </c>
      <c r="K5049" s="355">
        <v>0</v>
      </c>
      <c r="M5049" s="364"/>
      <c r="N5049" s="364"/>
    </row>
    <row r="5050" spans="2:14" s="358" customFormat="1" x14ac:dyDescent="0.2">
      <c r="B5050" s="305">
        <v>41484.472222222219</v>
      </c>
      <c r="C5050" s="117" t="s">
        <v>757</v>
      </c>
      <c r="D5050" s="117" t="s">
        <v>542</v>
      </c>
      <c r="E5050" s="116"/>
      <c r="F5050" s="348">
        <v>137</v>
      </c>
      <c r="G5050" s="348">
        <v>120</v>
      </c>
      <c r="H5050" s="348">
        <v>16440</v>
      </c>
      <c r="I5050" s="355">
        <v>5.726846158937398E-2</v>
      </c>
      <c r="J5050" s="355">
        <v>4.7723717991144987E-4</v>
      </c>
      <c r="K5050" s="355">
        <v>0</v>
      </c>
      <c r="M5050" s="364"/>
      <c r="N5050" s="364"/>
    </row>
    <row r="5051" spans="2:14" s="358" customFormat="1" x14ac:dyDescent="0.2">
      <c r="B5051" s="305">
        <v>41488.479166666664</v>
      </c>
      <c r="C5051" s="117" t="s">
        <v>599</v>
      </c>
      <c r="D5051" s="117" t="s">
        <v>554</v>
      </c>
      <c r="E5051" s="116"/>
      <c r="F5051" s="348">
        <v>34</v>
      </c>
      <c r="G5051" s="348">
        <v>45</v>
      </c>
      <c r="H5051" s="348">
        <v>1530</v>
      </c>
      <c r="I5051" s="355">
        <v>1.3314014958687394E-2</v>
      </c>
      <c r="J5051" s="355">
        <v>2.9586699908194211E-4</v>
      </c>
      <c r="K5051" s="355">
        <v>0</v>
      </c>
      <c r="M5051" s="364"/>
      <c r="N5051" s="364"/>
    </row>
    <row r="5052" spans="2:14" s="358" customFormat="1" x14ac:dyDescent="0.2">
      <c r="B5052" s="305">
        <v>41488.385416666664</v>
      </c>
      <c r="C5052" s="117" t="s">
        <v>595</v>
      </c>
      <c r="D5052" s="117" t="s">
        <v>554</v>
      </c>
      <c r="E5052" s="116"/>
      <c r="F5052" s="348">
        <v>3</v>
      </c>
      <c r="G5052" s="348">
        <v>200</v>
      </c>
      <c r="H5052" s="348">
        <v>600</v>
      </c>
      <c r="I5052" s="355">
        <v>5.2211823367401544E-3</v>
      </c>
      <c r="J5052" s="355">
        <v>2.6105911683700774E-5</v>
      </c>
      <c r="K5052" s="355">
        <v>0</v>
      </c>
      <c r="M5052" s="364"/>
      <c r="N5052" s="364"/>
    </row>
    <row r="5053" spans="2:14" s="358" customFormat="1" x14ac:dyDescent="0.2">
      <c r="B5053" s="305">
        <v>41494.38958333333</v>
      </c>
      <c r="C5053" s="117" t="s">
        <v>667</v>
      </c>
      <c r="D5053" s="117" t="s">
        <v>554</v>
      </c>
      <c r="E5053" s="116"/>
      <c r="F5053" s="348">
        <v>37</v>
      </c>
      <c r="G5053" s="348">
        <v>12</v>
      </c>
      <c r="H5053" s="348">
        <v>444</v>
      </c>
      <c r="I5053" s="355">
        <v>3.8636749291877147E-3</v>
      </c>
      <c r="J5053" s="355">
        <v>3.2197291076564288E-4</v>
      </c>
      <c r="K5053" s="355">
        <v>0</v>
      </c>
      <c r="M5053" s="364"/>
      <c r="N5053" s="364"/>
    </row>
    <row r="5054" spans="2:14" s="358" customFormat="1" x14ac:dyDescent="0.2">
      <c r="B5054" s="305">
        <v>41481.416666666664</v>
      </c>
      <c r="C5054" s="117" t="s">
        <v>806</v>
      </c>
      <c r="D5054" s="117" t="s">
        <v>542</v>
      </c>
      <c r="E5054" s="116"/>
      <c r="F5054" s="348">
        <v>68</v>
      </c>
      <c r="G5054" s="348">
        <v>110</v>
      </c>
      <c r="H5054" s="348">
        <v>7480</v>
      </c>
      <c r="I5054" s="355">
        <v>2.6056453326552154E-2</v>
      </c>
      <c r="J5054" s="355">
        <v>2.3687684842320139E-4</v>
      </c>
      <c r="K5054" s="355">
        <v>0</v>
      </c>
      <c r="M5054" s="364"/>
      <c r="N5054" s="364"/>
    </row>
    <row r="5055" spans="2:14" s="358" customFormat="1" x14ac:dyDescent="0.2">
      <c r="B5055" s="305">
        <v>41479.408333333333</v>
      </c>
      <c r="C5055" s="117" t="s">
        <v>732</v>
      </c>
      <c r="D5055" s="117" t="s">
        <v>542</v>
      </c>
      <c r="E5055" s="116"/>
      <c r="F5055" s="348">
        <v>144</v>
      </c>
      <c r="G5055" s="348">
        <v>157</v>
      </c>
      <c r="H5055" s="348">
        <v>22608</v>
      </c>
      <c r="I5055" s="355">
        <v>7.8754585134584373E-2</v>
      </c>
      <c r="J5055" s="355">
        <v>5.016215613667794E-4</v>
      </c>
      <c r="K5055" s="355">
        <v>0</v>
      </c>
      <c r="M5055" s="364"/>
      <c r="N5055" s="364"/>
    </row>
    <row r="5056" spans="2:14" s="358" customFormat="1" x14ac:dyDescent="0.2">
      <c r="B5056" s="305">
        <v>41495.40625</v>
      </c>
      <c r="C5056" s="117" t="s">
        <v>587</v>
      </c>
      <c r="D5056" s="117" t="s">
        <v>554</v>
      </c>
      <c r="E5056" s="116"/>
      <c r="F5056" s="348">
        <v>66</v>
      </c>
      <c r="G5056" s="348">
        <v>147</v>
      </c>
      <c r="H5056" s="348">
        <v>9702</v>
      </c>
      <c r="I5056" s="355">
        <v>8.4426518385088301E-2</v>
      </c>
      <c r="J5056" s="355">
        <v>5.7433005704141701E-4</v>
      </c>
      <c r="K5056" s="355">
        <v>0</v>
      </c>
      <c r="M5056" s="364"/>
      <c r="N5056" s="364"/>
    </row>
    <row r="5057" spans="2:14" s="358" customFormat="1" x14ac:dyDescent="0.2">
      <c r="B5057" s="305">
        <v>41495.375</v>
      </c>
      <c r="C5057" s="117" t="s">
        <v>702</v>
      </c>
      <c r="D5057" s="117" t="s">
        <v>554</v>
      </c>
      <c r="E5057" s="116"/>
      <c r="F5057" s="348">
        <v>1723</v>
      </c>
      <c r="G5057" s="348">
        <v>158</v>
      </c>
      <c r="H5057" s="348">
        <v>272234</v>
      </c>
      <c r="I5057" s="355">
        <v>2.3689722537668656</v>
      </c>
      <c r="J5057" s="355">
        <v>1.4993495277005478E-2</v>
      </c>
      <c r="K5057" s="355">
        <v>0</v>
      </c>
      <c r="M5057" s="364"/>
      <c r="N5057" s="364"/>
    </row>
    <row r="5058" spans="2:14" s="358" customFormat="1" x14ac:dyDescent="0.2">
      <c r="B5058" s="305">
        <v>41495.361111111109</v>
      </c>
      <c r="C5058" s="117" t="s">
        <v>682</v>
      </c>
      <c r="D5058" s="117" t="s">
        <v>551</v>
      </c>
      <c r="E5058" s="116"/>
      <c r="F5058" s="348">
        <v>1</v>
      </c>
      <c r="G5058" s="348">
        <v>35</v>
      </c>
      <c r="H5058" s="348">
        <v>35</v>
      </c>
      <c r="I5058" s="355">
        <v>1.3553100078027134E-4</v>
      </c>
      <c r="J5058" s="355">
        <v>3.872314308007752E-6</v>
      </c>
      <c r="K5058" s="355">
        <v>0</v>
      </c>
      <c r="M5058" s="364"/>
      <c r="N5058" s="364"/>
    </row>
    <row r="5059" spans="2:14" s="358" customFormat="1" x14ac:dyDescent="0.2">
      <c r="B5059" s="305">
        <v>41495.362500000003</v>
      </c>
      <c r="C5059" s="117" t="s">
        <v>682</v>
      </c>
      <c r="D5059" s="117" t="s">
        <v>551</v>
      </c>
      <c r="E5059" s="116"/>
      <c r="F5059" s="348">
        <v>1</v>
      </c>
      <c r="G5059" s="348">
        <v>43</v>
      </c>
      <c r="H5059" s="348">
        <v>43</v>
      </c>
      <c r="I5059" s="355">
        <v>1.6650951524433335E-4</v>
      </c>
      <c r="J5059" s="355">
        <v>3.872314308007752E-6</v>
      </c>
      <c r="K5059" s="355">
        <v>0</v>
      </c>
      <c r="M5059" s="364"/>
      <c r="N5059" s="364"/>
    </row>
    <row r="5060" spans="2:14" s="358" customFormat="1" x14ac:dyDescent="0.2">
      <c r="B5060" s="305">
        <v>41494.565972222219</v>
      </c>
      <c r="C5060" s="117" t="s">
        <v>657</v>
      </c>
      <c r="D5060" s="117" t="s">
        <v>551</v>
      </c>
      <c r="E5060" s="116"/>
      <c r="F5060" s="348">
        <v>2</v>
      </c>
      <c r="G5060" s="348">
        <v>70</v>
      </c>
      <c r="H5060" s="348">
        <v>140</v>
      </c>
      <c r="I5060" s="355">
        <v>5.4212400312108537E-4</v>
      </c>
      <c r="J5060" s="355">
        <v>7.7446286160155041E-6</v>
      </c>
      <c r="K5060" s="355">
        <v>0</v>
      </c>
      <c r="M5060" s="364"/>
      <c r="N5060" s="364"/>
    </row>
    <row r="5061" spans="2:14" s="358" customFormat="1" x14ac:dyDescent="0.2">
      <c r="B5061" s="305">
        <v>41495.377083333333</v>
      </c>
      <c r="C5061" s="117" t="s">
        <v>607</v>
      </c>
      <c r="D5061" s="117" t="s">
        <v>551</v>
      </c>
      <c r="E5061" s="116"/>
      <c r="F5061" s="348">
        <v>75</v>
      </c>
      <c r="G5061" s="348">
        <v>548.88</v>
      </c>
      <c r="H5061" s="348">
        <v>41166</v>
      </c>
      <c r="I5061" s="355">
        <v>0.15940769080344713</v>
      </c>
      <c r="J5061" s="355">
        <v>2.9042357310058142E-4</v>
      </c>
      <c r="K5061" s="355">
        <v>0</v>
      </c>
      <c r="M5061" s="364"/>
      <c r="N5061" s="364"/>
    </row>
    <row r="5062" spans="2:14" s="358" customFormat="1" x14ac:dyDescent="0.2">
      <c r="B5062" s="305">
        <v>41485.425694444442</v>
      </c>
      <c r="C5062" s="117" t="s">
        <v>716</v>
      </c>
      <c r="D5062" s="117" t="s">
        <v>542</v>
      </c>
      <c r="E5062" s="116"/>
      <c r="F5062" s="348">
        <v>272</v>
      </c>
      <c r="G5062" s="348">
        <v>257</v>
      </c>
      <c r="H5062" s="348">
        <v>69904</v>
      </c>
      <c r="I5062" s="355">
        <v>0.24350940017905104</v>
      </c>
      <c r="J5062" s="355">
        <v>9.4750739369280556E-4</v>
      </c>
      <c r="K5062" s="355">
        <v>0</v>
      </c>
      <c r="M5062" s="364"/>
      <c r="N5062" s="364"/>
    </row>
    <row r="5063" spans="2:14" s="358" customFormat="1" x14ac:dyDescent="0.2">
      <c r="B5063" s="305">
        <v>41491.381944444445</v>
      </c>
      <c r="C5063" s="117" t="s">
        <v>675</v>
      </c>
      <c r="D5063" s="117" t="s">
        <v>554</v>
      </c>
      <c r="E5063" s="116"/>
      <c r="F5063" s="348">
        <v>5</v>
      </c>
      <c r="G5063" s="348">
        <v>75</v>
      </c>
      <c r="H5063" s="348">
        <v>375</v>
      </c>
      <c r="I5063" s="355">
        <v>3.2632389604625969E-3</v>
      </c>
      <c r="J5063" s="355">
        <v>4.3509852806167955E-5</v>
      </c>
      <c r="K5063" s="355">
        <v>0</v>
      </c>
      <c r="M5063" s="364"/>
      <c r="N5063" s="364"/>
    </row>
    <row r="5064" spans="2:14" s="358" customFormat="1" x14ac:dyDescent="0.2">
      <c r="B5064" s="305">
        <v>41492.434027777781</v>
      </c>
      <c r="C5064" s="117" t="s">
        <v>810</v>
      </c>
      <c r="D5064" s="117" t="s">
        <v>554</v>
      </c>
      <c r="E5064" s="116"/>
      <c r="F5064" s="348">
        <v>10</v>
      </c>
      <c r="G5064" s="348">
        <v>195</v>
      </c>
      <c r="H5064" s="348">
        <v>1950</v>
      </c>
      <c r="I5064" s="355">
        <v>1.6968842594405502E-2</v>
      </c>
      <c r="J5064" s="355">
        <v>8.701970561233591E-5</v>
      </c>
      <c r="K5064" s="355">
        <v>0</v>
      </c>
      <c r="M5064" s="364"/>
      <c r="N5064" s="364"/>
    </row>
    <row r="5065" spans="2:14" s="358" customFormat="1" x14ac:dyDescent="0.2">
      <c r="B5065" s="305">
        <v>41492.385416666664</v>
      </c>
      <c r="C5065" s="117" t="s">
        <v>671</v>
      </c>
      <c r="D5065" s="117" t="s">
        <v>554</v>
      </c>
      <c r="E5065" s="116"/>
      <c r="F5065" s="348">
        <v>19</v>
      </c>
      <c r="G5065" s="348">
        <v>300</v>
      </c>
      <c r="H5065" s="348">
        <v>5700</v>
      </c>
      <c r="I5065" s="355">
        <v>4.9601232199031474E-2</v>
      </c>
      <c r="J5065" s="355">
        <v>1.6533744066343824E-4</v>
      </c>
      <c r="K5065" s="355">
        <v>0</v>
      </c>
      <c r="M5065" s="364"/>
      <c r="N5065" s="364"/>
    </row>
    <row r="5066" spans="2:14" s="358" customFormat="1" x14ac:dyDescent="0.2">
      <c r="B5066" s="305">
        <v>41483.347222222219</v>
      </c>
      <c r="C5066" s="117" t="s">
        <v>777</v>
      </c>
      <c r="D5066" s="117" t="s">
        <v>542</v>
      </c>
      <c r="E5066" s="116"/>
      <c r="F5066" s="348">
        <v>62</v>
      </c>
      <c r="G5066" s="348">
        <v>215</v>
      </c>
      <c r="H5066" s="348">
        <v>13330</v>
      </c>
      <c r="I5066" s="355">
        <v>4.6434829257077564E-2</v>
      </c>
      <c r="J5066" s="355">
        <v>2.159759500329189E-4</v>
      </c>
      <c r="K5066" s="355">
        <v>0</v>
      </c>
      <c r="M5066" s="364"/>
      <c r="N5066" s="364"/>
    </row>
    <row r="5067" spans="2:14" s="358" customFormat="1" x14ac:dyDescent="0.2">
      <c r="B5067" s="305">
        <v>41491.371527777781</v>
      </c>
      <c r="C5067" s="117" t="s">
        <v>552</v>
      </c>
      <c r="D5067" s="117" t="s">
        <v>551</v>
      </c>
      <c r="E5067" s="116"/>
      <c r="F5067" s="348">
        <v>7</v>
      </c>
      <c r="G5067" s="348">
        <v>60</v>
      </c>
      <c r="H5067" s="348">
        <v>420</v>
      </c>
      <c r="I5067" s="355">
        <v>1.6263720093632559E-3</v>
      </c>
      <c r="J5067" s="355">
        <v>2.7106200156054265E-5</v>
      </c>
      <c r="K5067" s="355">
        <v>0</v>
      </c>
      <c r="M5067" s="364"/>
      <c r="N5067" s="364"/>
    </row>
    <row r="5068" spans="2:14" s="358" customFormat="1" x14ac:dyDescent="0.2">
      <c r="B5068" s="305">
        <v>41492.364583333336</v>
      </c>
      <c r="C5068" s="117" t="s">
        <v>723</v>
      </c>
      <c r="D5068" s="117" t="s">
        <v>554</v>
      </c>
      <c r="E5068" s="116"/>
      <c r="F5068" s="348">
        <v>160</v>
      </c>
      <c r="G5068" s="348">
        <v>315</v>
      </c>
      <c r="H5068" s="348">
        <v>50400</v>
      </c>
      <c r="I5068" s="355">
        <v>0.43857931628617303</v>
      </c>
      <c r="J5068" s="355">
        <v>1.3923152897973746E-3</v>
      </c>
      <c r="K5068" s="355">
        <v>0</v>
      </c>
      <c r="M5068" s="364"/>
      <c r="N5068" s="364"/>
    </row>
    <row r="5069" spans="2:14" s="358" customFormat="1" x14ac:dyDescent="0.2">
      <c r="B5069" s="305">
        <v>41491.475694444445</v>
      </c>
      <c r="C5069" s="117" t="s">
        <v>552</v>
      </c>
      <c r="D5069" s="117" t="s">
        <v>551</v>
      </c>
      <c r="E5069" s="116"/>
      <c r="F5069" s="348">
        <v>2</v>
      </c>
      <c r="G5069" s="348">
        <v>82</v>
      </c>
      <c r="H5069" s="348">
        <v>164</v>
      </c>
      <c r="I5069" s="355">
        <v>6.3505954651327137E-4</v>
      </c>
      <c r="J5069" s="355">
        <v>7.7446286160155041E-6</v>
      </c>
      <c r="K5069" s="355">
        <v>0</v>
      </c>
      <c r="M5069" s="364"/>
      <c r="N5069" s="364"/>
    </row>
    <row r="5070" spans="2:14" s="358" customFormat="1" x14ac:dyDescent="0.2">
      <c r="B5070" s="305">
        <v>41493.506249999999</v>
      </c>
      <c r="C5070" s="117" t="s">
        <v>658</v>
      </c>
      <c r="D5070" s="117" t="s">
        <v>551</v>
      </c>
      <c r="E5070" s="116"/>
      <c r="F5070" s="348">
        <v>6</v>
      </c>
      <c r="G5070" s="348">
        <v>117</v>
      </c>
      <c r="H5070" s="348">
        <v>702</v>
      </c>
      <c r="I5070" s="355">
        <v>2.7183646442214423E-3</v>
      </c>
      <c r="J5070" s="355">
        <v>2.3233885848046514E-5</v>
      </c>
      <c r="K5070" s="355">
        <v>0</v>
      </c>
      <c r="M5070" s="364"/>
      <c r="N5070" s="364"/>
    </row>
    <row r="5071" spans="2:14" s="358" customFormat="1" x14ac:dyDescent="0.2">
      <c r="B5071" s="305">
        <v>41493.381944444445</v>
      </c>
      <c r="C5071" s="117" t="s">
        <v>700</v>
      </c>
      <c r="D5071" s="117" t="s">
        <v>554</v>
      </c>
      <c r="E5071" s="116"/>
      <c r="F5071" s="348">
        <v>14</v>
      </c>
      <c r="G5071" s="348">
        <v>305</v>
      </c>
      <c r="H5071" s="348">
        <v>4270</v>
      </c>
      <c r="I5071" s="355">
        <v>3.7157414296467434E-2</v>
      </c>
      <c r="J5071" s="355">
        <v>1.2182758785727028E-4</v>
      </c>
      <c r="K5071" s="355">
        <v>0</v>
      </c>
      <c r="M5071" s="364"/>
      <c r="N5071" s="364"/>
    </row>
    <row r="5072" spans="2:14" s="358" customFormat="1" x14ac:dyDescent="0.2">
      <c r="B5072" s="305">
        <v>41494.365972222222</v>
      </c>
      <c r="C5072" s="117" t="s">
        <v>559</v>
      </c>
      <c r="D5072" s="117" t="s">
        <v>551</v>
      </c>
      <c r="E5072" s="116"/>
      <c r="F5072" s="348">
        <v>14</v>
      </c>
      <c r="G5072" s="348">
        <v>314</v>
      </c>
      <c r="H5072" s="348">
        <v>4396</v>
      </c>
      <c r="I5072" s="355">
        <v>1.7022693698002078E-2</v>
      </c>
      <c r="J5072" s="355">
        <v>5.421240031210853E-5</v>
      </c>
      <c r="K5072" s="355">
        <v>0</v>
      </c>
      <c r="M5072" s="364"/>
      <c r="N5072" s="364"/>
    </row>
    <row r="5073" spans="2:14" s="358" customFormat="1" x14ac:dyDescent="0.2">
      <c r="B5073" s="305">
        <v>41494.43472222222</v>
      </c>
      <c r="C5073" s="117" t="s">
        <v>550</v>
      </c>
      <c r="D5073" s="117" t="s">
        <v>551</v>
      </c>
      <c r="E5073" s="116"/>
      <c r="F5073" s="348">
        <v>2</v>
      </c>
      <c r="G5073" s="348">
        <v>94</v>
      </c>
      <c r="H5073" s="348">
        <v>188</v>
      </c>
      <c r="I5073" s="355">
        <v>7.2799508990545748E-4</v>
      </c>
      <c r="J5073" s="355">
        <v>7.7446286160155041E-6</v>
      </c>
      <c r="K5073" s="355">
        <v>0</v>
      </c>
      <c r="M5073" s="364"/>
      <c r="N5073" s="364"/>
    </row>
    <row r="5074" spans="2:14" s="358" customFormat="1" x14ac:dyDescent="0.2">
      <c r="B5074" s="305">
        <v>41495.361111111109</v>
      </c>
      <c r="C5074" s="117" t="s">
        <v>556</v>
      </c>
      <c r="D5074" s="117" t="s">
        <v>551</v>
      </c>
      <c r="E5074" s="116"/>
      <c r="F5074" s="348">
        <v>2</v>
      </c>
      <c r="G5074" s="348">
        <v>35</v>
      </c>
      <c r="H5074" s="348">
        <v>70</v>
      </c>
      <c r="I5074" s="355">
        <v>2.7106200156054268E-4</v>
      </c>
      <c r="J5074" s="355">
        <v>7.7446286160155041E-6</v>
      </c>
      <c r="K5074" s="355">
        <v>0</v>
      </c>
      <c r="M5074" s="364"/>
      <c r="N5074" s="364"/>
    </row>
    <row r="5075" spans="2:14" s="358" customFormat="1" x14ac:dyDescent="0.2">
      <c r="B5075" s="305">
        <v>41486.34375</v>
      </c>
      <c r="C5075" s="117" t="s">
        <v>808</v>
      </c>
      <c r="D5075" s="117" t="s">
        <v>542</v>
      </c>
      <c r="E5075" s="116"/>
      <c r="F5075" s="348">
        <v>298</v>
      </c>
      <c r="G5075" s="348">
        <v>29</v>
      </c>
      <c r="H5075" s="348">
        <v>8642</v>
      </c>
      <c r="I5075" s="355">
        <v>3.0104260648136857E-2</v>
      </c>
      <c r="J5075" s="355">
        <v>1.0380779533840296E-3</v>
      </c>
      <c r="K5075" s="355">
        <v>0</v>
      </c>
      <c r="M5075" s="364"/>
      <c r="N5075" s="364"/>
    </row>
    <row r="5076" spans="2:14" s="358" customFormat="1" x14ac:dyDescent="0.2">
      <c r="B5076" s="305">
        <v>41488.461805555555</v>
      </c>
      <c r="C5076" s="117" t="s">
        <v>707</v>
      </c>
      <c r="D5076" s="117" t="s">
        <v>554</v>
      </c>
      <c r="E5076" s="116"/>
      <c r="F5076" s="348">
        <v>64</v>
      </c>
      <c r="G5076" s="348">
        <v>125</v>
      </c>
      <c r="H5076" s="348">
        <v>8000</v>
      </c>
      <c r="I5076" s="355">
        <v>6.9615764489868726E-2</v>
      </c>
      <c r="J5076" s="355">
        <v>5.569261159189498E-4</v>
      </c>
      <c r="K5076" s="355">
        <v>0</v>
      </c>
      <c r="M5076" s="364"/>
      <c r="N5076" s="364"/>
    </row>
    <row r="5077" spans="2:14" s="358" customFormat="1" x14ac:dyDescent="0.2">
      <c r="B5077" s="305">
        <v>41487.364583333336</v>
      </c>
      <c r="C5077" s="117" t="s">
        <v>634</v>
      </c>
      <c r="D5077" s="117" t="s">
        <v>542</v>
      </c>
      <c r="E5077" s="116"/>
      <c r="F5077" s="348">
        <v>10</v>
      </c>
      <c r="G5077" s="348">
        <v>411</v>
      </c>
      <c r="H5077" s="348">
        <v>4110</v>
      </c>
      <c r="I5077" s="355">
        <v>1.4317115397343495E-2</v>
      </c>
      <c r="J5077" s="355">
        <v>3.4834830650470796E-5</v>
      </c>
      <c r="K5077" s="355">
        <v>0</v>
      </c>
      <c r="M5077" s="364"/>
      <c r="N5077" s="364"/>
    </row>
    <row r="5078" spans="2:14" s="358" customFormat="1" x14ac:dyDescent="0.2">
      <c r="B5078" s="305">
        <v>41494.357638888891</v>
      </c>
      <c r="C5078" s="117" t="s">
        <v>625</v>
      </c>
      <c r="D5078" s="117" t="s">
        <v>551</v>
      </c>
      <c r="E5078" s="116"/>
      <c r="F5078" s="348">
        <v>76</v>
      </c>
      <c r="G5078" s="348">
        <v>349</v>
      </c>
      <c r="H5078" s="348">
        <v>26524</v>
      </c>
      <c r="I5078" s="355">
        <v>0.10270926470559763</v>
      </c>
      <c r="J5078" s="355">
        <v>2.9429588740858918E-4</v>
      </c>
      <c r="K5078" s="355">
        <v>0</v>
      </c>
      <c r="M5078" s="364"/>
      <c r="N5078" s="364"/>
    </row>
    <row r="5079" spans="2:14" s="358" customFormat="1" x14ac:dyDescent="0.2">
      <c r="B5079" s="305">
        <v>41486.361111111109</v>
      </c>
      <c r="C5079" s="117" t="s">
        <v>765</v>
      </c>
      <c r="D5079" s="117" t="s">
        <v>542</v>
      </c>
      <c r="E5079" s="116"/>
      <c r="F5079" s="348">
        <v>47</v>
      </c>
      <c r="G5079" s="348">
        <v>315</v>
      </c>
      <c r="H5079" s="348">
        <v>14805</v>
      </c>
      <c r="I5079" s="355">
        <v>5.1572966778022006E-2</v>
      </c>
      <c r="J5079" s="355">
        <v>1.6372370405721274E-4</v>
      </c>
      <c r="K5079" s="355">
        <v>0</v>
      </c>
      <c r="M5079" s="364"/>
      <c r="N5079" s="364"/>
    </row>
    <row r="5080" spans="2:14" s="358" customFormat="1" x14ac:dyDescent="0.2">
      <c r="B5080" s="305">
        <v>41493.354861111111</v>
      </c>
      <c r="C5080" s="117" t="s">
        <v>550</v>
      </c>
      <c r="D5080" s="117" t="s">
        <v>551</v>
      </c>
      <c r="E5080" s="116"/>
      <c r="F5080" s="348">
        <v>49</v>
      </c>
      <c r="G5080" s="348">
        <v>413</v>
      </c>
      <c r="H5080" s="348">
        <v>20237</v>
      </c>
      <c r="I5080" s="355">
        <v>7.8364024651152886E-2</v>
      </c>
      <c r="J5080" s="355">
        <v>1.8974340109237988E-4</v>
      </c>
      <c r="K5080" s="355">
        <v>0</v>
      </c>
      <c r="M5080" s="364"/>
      <c r="N5080" s="364"/>
    </row>
    <row r="5081" spans="2:14" s="358" customFormat="1" x14ac:dyDescent="0.2">
      <c r="B5081" s="305">
        <v>41495.461805555555</v>
      </c>
      <c r="C5081" s="117" t="s">
        <v>618</v>
      </c>
      <c r="D5081" s="117" t="s">
        <v>551</v>
      </c>
      <c r="E5081" s="116"/>
      <c r="F5081" s="348">
        <v>1</v>
      </c>
      <c r="G5081" s="348">
        <v>70</v>
      </c>
      <c r="H5081" s="348">
        <v>70</v>
      </c>
      <c r="I5081" s="355">
        <v>2.7106200156054268E-4</v>
      </c>
      <c r="J5081" s="355">
        <v>3.872314308007752E-6</v>
      </c>
      <c r="K5081" s="355">
        <v>0</v>
      </c>
      <c r="M5081" s="364"/>
      <c r="N5081" s="364"/>
    </row>
    <row r="5082" spans="2:14" s="358" customFormat="1" x14ac:dyDescent="0.2">
      <c r="B5082" s="305">
        <v>41486.482638888891</v>
      </c>
      <c r="C5082" s="117" t="s">
        <v>808</v>
      </c>
      <c r="D5082" s="117" t="s">
        <v>542</v>
      </c>
      <c r="E5082" s="116"/>
      <c r="F5082" s="348">
        <v>89</v>
      </c>
      <c r="G5082" s="348">
        <v>81</v>
      </c>
      <c r="H5082" s="348">
        <v>7209</v>
      </c>
      <c r="I5082" s="355">
        <v>2.5112429415924394E-2</v>
      </c>
      <c r="J5082" s="355">
        <v>3.1002999278919007E-4</v>
      </c>
      <c r="K5082" s="355">
        <v>0</v>
      </c>
      <c r="M5082" s="364"/>
      <c r="N5082" s="364"/>
    </row>
    <row r="5083" spans="2:14" s="358" customFormat="1" x14ac:dyDescent="0.2">
      <c r="B5083" s="305">
        <v>41491.357638888891</v>
      </c>
      <c r="C5083" s="117" t="s">
        <v>652</v>
      </c>
      <c r="D5083" s="117" t="s">
        <v>554</v>
      </c>
      <c r="E5083" s="116"/>
      <c r="F5083" s="348">
        <v>116</v>
      </c>
      <c r="G5083" s="348">
        <v>442</v>
      </c>
      <c r="H5083" s="348">
        <v>51272</v>
      </c>
      <c r="I5083" s="355">
        <v>0.44616743461556868</v>
      </c>
      <c r="J5083" s="355">
        <v>1.0094285851030965E-3</v>
      </c>
      <c r="K5083" s="355">
        <v>0</v>
      </c>
      <c r="M5083" s="364"/>
      <c r="N5083" s="364"/>
    </row>
    <row r="5084" spans="2:14" s="358" customFormat="1" x14ac:dyDescent="0.2">
      <c r="B5084" s="305">
        <v>41487.357638888891</v>
      </c>
      <c r="C5084" s="117" t="s">
        <v>775</v>
      </c>
      <c r="D5084" s="117" t="s">
        <v>542</v>
      </c>
      <c r="E5084" s="116"/>
      <c r="F5084" s="348">
        <v>33</v>
      </c>
      <c r="G5084" s="348">
        <v>143</v>
      </c>
      <c r="H5084" s="348">
        <v>4719</v>
      </c>
      <c r="I5084" s="355">
        <v>1.6438556583957167E-2</v>
      </c>
      <c r="J5084" s="355">
        <v>1.1495494114655362E-4</v>
      </c>
      <c r="K5084" s="355">
        <v>0</v>
      </c>
      <c r="M5084" s="364"/>
      <c r="N5084" s="364"/>
    </row>
    <row r="5085" spans="2:14" s="358" customFormat="1" x14ac:dyDescent="0.2">
      <c r="B5085" s="305">
        <v>41492.354166666664</v>
      </c>
      <c r="C5085" s="117" t="s">
        <v>597</v>
      </c>
      <c r="D5085" s="117" t="s">
        <v>551</v>
      </c>
      <c r="E5085" s="116"/>
      <c r="F5085" s="348">
        <v>2</v>
      </c>
      <c r="G5085" s="348">
        <v>470</v>
      </c>
      <c r="H5085" s="348">
        <v>940</v>
      </c>
      <c r="I5085" s="355">
        <v>3.6399754495272871E-3</v>
      </c>
      <c r="J5085" s="355">
        <v>7.7446286160155041E-6</v>
      </c>
      <c r="K5085" s="355">
        <v>0</v>
      </c>
      <c r="M5085" s="364"/>
      <c r="N5085" s="364"/>
    </row>
    <row r="5086" spans="2:14" s="358" customFormat="1" x14ac:dyDescent="0.2">
      <c r="B5086" s="305">
        <v>41487.333333333336</v>
      </c>
      <c r="C5086" s="117" t="s">
        <v>807</v>
      </c>
      <c r="D5086" s="117" t="s">
        <v>542</v>
      </c>
      <c r="E5086" s="116"/>
      <c r="F5086" s="348">
        <v>164</v>
      </c>
      <c r="G5086" s="348">
        <v>450</v>
      </c>
      <c r="H5086" s="348">
        <v>73800</v>
      </c>
      <c r="I5086" s="355">
        <v>0.25708105020047445</v>
      </c>
      <c r="J5086" s="355">
        <v>5.7129122266772099E-4</v>
      </c>
      <c r="K5086" s="355">
        <v>0</v>
      </c>
      <c r="M5086" s="364"/>
      <c r="N5086" s="364"/>
    </row>
    <row r="5087" spans="2:14" s="358" customFormat="1" x14ac:dyDescent="0.2">
      <c r="B5087" s="305">
        <v>41493.361111111109</v>
      </c>
      <c r="C5087" s="117" t="s">
        <v>597</v>
      </c>
      <c r="D5087" s="117" t="s">
        <v>551</v>
      </c>
      <c r="E5087" s="116"/>
      <c r="F5087" s="348">
        <v>16</v>
      </c>
      <c r="G5087" s="348">
        <v>465</v>
      </c>
      <c r="H5087" s="348">
        <v>7440</v>
      </c>
      <c r="I5087" s="355">
        <v>2.8810018451577678E-2</v>
      </c>
      <c r="J5087" s="355">
        <v>6.1957028928124033E-5</v>
      </c>
      <c r="K5087" s="355">
        <v>0</v>
      </c>
      <c r="M5087" s="364"/>
      <c r="N5087" s="364"/>
    </row>
    <row r="5088" spans="2:14" s="358" customFormat="1" x14ac:dyDescent="0.2">
      <c r="B5088" s="305">
        <v>41491.380555555559</v>
      </c>
      <c r="C5088" s="117" t="s">
        <v>775</v>
      </c>
      <c r="D5088" s="117" t="s">
        <v>542</v>
      </c>
      <c r="E5088" s="116"/>
      <c r="F5088" s="348">
        <v>69</v>
      </c>
      <c r="G5088" s="348">
        <v>132</v>
      </c>
      <c r="H5088" s="348">
        <v>9108</v>
      </c>
      <c r="I5088" s="355">
        <v>3.17275637564488E-2</v>
      </c>
      <c r="J5088" s="355">
        <v>2.4036033148824848E-4</v>
      </c>
      <c r="K5088" s="355">
        <v>0</v>
      </c>
      <c r="M5088" s="364"/>
      <c r="N5088" s="364"/>
    </row>
    <row r="5089" spans="2:14" s="358" customFormat="1" x14ac:dyDescent="0.2">
      <c r="B5089" s="305">
        <v>41494.361111111109</v>
      </c>
      <c r="C5089" s="117" t="s">
        <v>597</v>
      </c>
      <c r="D5089" s="117" t="s">
        <v>551</v>
      </c>
      <c r="E5089" s="116"/>
      <c r="F5089" s="348">
        <v>39</v>
      </c>
      <c r="G5089" s="348">
        <v>452</v>
      </c>
      <c r="H5089" s="348">
        <v>17628</v>
      </c>
      <c r="I5089" s="355">
        <v>6.8261156621560654E-2</v>
      </c>
      <c r="J5089" s="355">
        <v>1.5102025801230233E-4</v>
      </c>
      <c r="K5089" s="355">
        <v>0</v>
      </c>
      <c r="M5089" s="364"/>
      <c r="N5089" s="364"/>
    </row>
    <row r="5090" spans="2:14" s="358" customFormat="1" x14ac:dyDescent="0.2">
      <c r="B5090" s="305">
        <v>41501.431944444441</v>
      </c>
      <c r="C5090" s="117" t="s">
        <v>722</v>
      </c>
      <c r="D5090" s="117" t="s">
        <v>542</v>
      </c>
      <c r="E5090" s="116"/>
      <c r="F5090" s="348">
        <v>612</v>
      </c>
      <c r="G5090" s="348">
        <v>290</v>
      </c>
      <c r="H5090" s="348">
        <v>177480</v>
      </c>
      <c r="I5090" s="355">
        <v>0.6182485743845556</v>
      </c>
      <c r="J5090" s="355">
        <v>2.1318916358088126E-3</v>
      </c>
      <c r="K5090" s="355">
        <v>0</v>
      </c>
      <c r="M5090" s="364"/>
      <c r="N5090" s="364"/>
    </row>
    <row r="5091" spans="2:14" s="358" customFormat="1" x14ac:dyDescent="0.2">
      <c r="B5091" s="305">
        <v>41494.395833333336</v>
      </c>
      <c r="C5091" s="117" t="s">
        <v>780</v>
      </c>
      <c r="D5091" s="117" t="s">
        <v>554</v>
      </c>
      <c r="E5091" s="116"/>
      <c r="F5091" s="348">
        <v>44</v>
      </c>
      <c r="G5091" s="348">
        <v>355</v>
      </c>
      <c r="H5091" s="348">
        <v>15620</v>
      </c>
      <c r="I5091" s="355">
        <v>0.13592478016646869</v>
      </c>
      <c r="J5091" s="355">
        <v>3.8288670469427801E-4</v>
      </c>
      <c r="K5091" s="355">
        <v>0</v>
      </c>
      <c r="M5091" s="364"/>
      <c r="N5091" s="364"/>
    </row>
    <row r="5092" spans="2:14" s="358" customFormat="1" x14ac:dyDescent="0.2">
      <c r="B5092" s="305">
        <v>41486.374305555553</v>
      </c>
      <c r="C5092" s="117" t="s">
        <v>806</v>
      </c>
      <c r="D5092" s="117" t="s">
        <v>542</v>
      </c>
      <c r="E5092" s="116"/>
      <c r="F5092" s="348">
        <v>116</v>
      </c>
      <c r="G5092" s="348">
        <v>286</v>
      </c>
      <c r="H5092" s="348">
        <v>33176</v>
      </c>
      <c r="I5092" s="355">
        <v>0.11556803416600191</v>
      </c>
      <c r="J5092" s="355">
        <v>4.0408403554546119E-4</v>
      </c>
      <c r="K5092" s="355">
        <v>0</v>
      </c>
      <c r="M5092" s="364"/>
      <c r="N5092" s="364"/>
    </row>
    <row r="5093" spans="2:14" s="358" customFormat="1" x14ac:dyDescent="0.2">
      <c r="B5093" s="305">
        <v>41490.388888888891</v>
      </c>
      <c r="C5093" s="117" t="s">
        <v>586</v>
      </c>
      <c r="D5093" s="117" t="s">
        <v>554</v>
      </c>
      <c r="E5093" s="116"/>
      <c r="F5093" s="348">
        <v>21</v>
      </c>
      <c r="G5093" s="348">
        <v>135</v>
      </c>
      <c r="H5093" s="348">
        <v>2835</v>
      </c>
      <c r="I5093" s="355">
        <v>2.467008654109723E-2</v>
      </c>
      <c r="J5093" s="355">
        <v>1.8274138178590543E-4</v>
      </c>
      <c r="K5093" s="355">
        <v>0</v>
      </c>
      <c r="M5093" s="364"/>
      <c r="N5093" s="364"/>
    </row>
    <row r="5094" spans="2:14" s="358" customFormat="1" x14ac:dyDescent="0.2">
      <c r="B5094" s="305">
        <v>41493.380555555559</v>
      </c>
      <c r="C5094" s="117" t="s">
        <v>601</v>
      </c>
      <c r="D5094" s="117" t="s">
        <v>551</v>
      </c>
      <c r="E5094" s="116"/>
      <c r="F5094" s="348">
        <v>91</v>
      </c>
      <c r="G5094" s="348">
        <v>156</v>
      </c>
      <c r="H5094" s="348">
        <v>14196</v>
      </c>
      <c r="I5094" s="355">
        <v>5.497137391647805E-2</v>
      </c>
      <c r="J5094" s="355">
        <v>3.5238060202870549E-4</v>
      </c>
      <c r="K5094" s="355">
        <v>0</v>
      </c>
      <c r="M5094" s="364"/>
      <c r="N5094" s="364"/>
    </row>
    <row r="5095" spans="2:14" s="358" customFormat="1" x14ac:dyDescent="0.2">
      <c r="B5095" s="305">
        <v>41494.584722222222</v>
      </c>
      <c r="C5095" s="117" t="s">
        <v>772</v>
      </c>
      <c r="D5095" s="117" t="s">
        <v>554</v>
      </c>
      <c r="E5095" s="116"/>
      <c r="F5095" s="348">
        <v>2</v>
      </c>
      <c r="G5095" s="348">
        <v>46</v>
      </c>
      <c r="H5095" s="348">
        <v>92</v>
      </c>
      <c r="I5095" s="355">
        <v>8.0058129163349044E-4</v>
      </c>
      <c r="J5095" s="355">
        <v>1.7403941122467181E-5</v>
      </c>
      <c r="K5095" s="355">
        <v>0</v>
      </c>
      <c r="M5095" s="364"/>
      <c r="N5095" s="364"/>
    </row>
    <row r="5096" spans="2:14" s="358" customFormat="1" x14ac:dyDescent="0.2">
      <c r="B5096" s="305">
        <v>41492.354166666664</v>
      </c>
      <c r="C5096" s="117" t="s">
        <v>661</v>
      </c>
      <c r="D5096" s="117" t="s">
        <v>554</v>
      </c>
      <c r="E5096" s="116"/>
      <c r="F5096" s="348">
        <v>3</v>
      </c>
      <c r="G5096" s="348">
        <v>320</v>
      </c>
      <c r="H5096" s="348">
        <v>960</v>
      </c>
      <c r="I5096" s="355">
        <v>8.3538917387842478E-3</v>
      </c>
      <c r="J5096" s="355">
        <v>2.6105911683700774E-5</v>
      </c>
      <c r="K5096" s="355">
        <v>0</v>
      </c>
      <c r="M5096" s="364"/>
      <c r="N5096" s="364"/>
    </row>
    <row r="5097" spans="2:14" s="358" customFormat="1" x14ac:dyDescent="0.2">
      <c r="B5097" s="305">
        <v>41492.368055555555</v>
      </c>
      <c r="C5097" s="117" t="s">
        <v>749</v>
      </c>
      <c r="D5097" s="117" t="s">
        <v>554</v>
      </c>
      <c r="E5097" s="116"/>
      <c r="F5097" s="348">
        <v>67</v>
      </c>
      <c r="G5097" s="348">
        <v>175</v>
      </c>
      <c r="H5097" s="348">
        <v>11725</v>
      </c>
      <c r="I5097" s="355">
        <v>0.10203060483046386</v>
      </c>
      <c r="J5097" s="355">
        <v>5.8303202760265067E-4</v>
      </c>
      <c r="K5097" s="355">
        <v>0</v>
      </c>
      <c r="M5097" s="364"/>
      <c r="N5097" s="364"/>
    </row>
    <row r="5098" spans="2:14" s="358" customFormat="1" x14ac:dyDescent="0.2">
      <c r="B5098" s="305">
        <v>41492.375</v>
      </c>
      <c r="C5098" s="117" t="s">
        <v>570</v>
      </c>
      <c r="D5098" s="117" t="s">
        <v>551</v>
      </c>
      <c r="E5098" s="116"/>
      <c r="F5098" s="348">
        <v>99</v>
      </c>
      <c r="G5098" s="348">
        <v>330</v>
      </c>
      <c r="H5098" s="348">
        <v>32670</v>
      </c>
      <c r="I5098" s="355">
        <v>0.12650850844261327</v>
      </c>
      <c r="J5098" s="355">
        <v>3.8335911649276747E-4</v>
      </c>
      <c r="K5098" s="355">
        <v>0</v>
      </c>
      <c r="M5098" s="364"/>
      <c r="N5098" s="364"/>
    </row>
    <row r="5099" spans="2:14" s="358" customFormat="1" x14ac:dyDescent="0.2">
      <c r="B5099" s="305">
        <v>41486.405185185184</v>
      </c>
      <c r="C5099" s="117" t="s">
        <v>586</v>
      </c>
      <c r="D5099" s="117" t="s">
        <v>554</v>
      </c>
      <c r="E5099" s="116"/>
      <c r="F5099" s="348">
        <v>112</v>
      </c>
      <c r="G5099" s="348">
        <v>226</v>
      </c>
      <c r="H5099" s="348">
        <v>25312</v>
      </c>
      <c r="I5099" s="355">
        <v>0.22026427884594466</v>
      </c>
      <c r="J5099" s="355">
        <v>9.7462070285816223E-4</v>
      </c>
      <c r="K5099" s="355">
        <v>0</v>
      </c>
      <c r="M5099" s="364"/>
      <c r="N5099" s="364"/>
    </row>
    <row r="5100" spans="2:14" s="358" customFormat="1" x14ac:dyDescent="0.2">
      <c r="B5100" s="305">
        <v>41494.427083333336</v>
      </c>
      <c r="C5100" s="117" t="s">
        <v>655</v>
      </c>
      <c r="D5100" s="117" t="s">
        <v>554</v>
      </c>
      <c r="E5100" s="116"/>
      <c r="F5100" s="348">
        <v>36</v>
      </c>
      <c r="G5100" s="348">
        <v>395</v>
      </c>
      <c r="H5100" s="348">
        <v>14220</v>
      </c>
      <c r="I5100" s="355">
        <v>0.12374202138074167</v>
      </c>
      <c r="J5100" s="355">
        <v>3.1327094020440927E-4</v>
      </c>
      <c r="K5100" s="355">
        <v>0</v>
      </c>
      <c r="M5100" s="364"/>
      <c r="N5100" s="364"/>
    </row>
    <row r="5101" spans="2:14" s="358" customFormat="1" x14ac:dyDescent="0.2">
      <c r="B5101" s="305">
        <v>41487.383333333331</v>
      </c>
      <c r="C5101" s="117" t="s">
        <v>765</v>
      </c>
      <c r="D5101" s="117" t="s">
        <v>542</v>
      </c>
      <c r="E5101" s="116"/>
      <c r="F5101" s="348">
        <v>111</v>
      </c>
      <c r="G5101" s="348">
        <v>218</v>
      </c>
      <c r="H5101" s="348">
        <v>24198</v>
      </c>
      <c r="I5101" s="355">
        <v>8.4293323208009224E-2</v>
      </c>
      <c r="J5101" s="355">
        <v>3.8666662022022579E-4</v>
      </c>
      <c r="K5101" s="355">
        <v>0</v>
      </c>
      <c r="M5101" s="364"/>
      <c r="N5101" s="364"/>
    </row>
    <row r="5102" spans="2:14" s="358" customFormat="1" x14ac:dyDescent="0.2">
      <c r="B5102" s="305">
        <v>41497.392361111109</v>
      </c>
      <c r="C5102" s="117" t="s">
        <v>705</v>
      </c>
      <c r="D5102" s="117" t="s">
        <v>554</v>
      </c>
      <c r="E5102" s="116"/>
      <c r="F5102" s="348">
        <v>1</v>
      </c>
      <c r="G5102" s="348">
        <v>15</v>
      </c>
      <c r="H5102" s="348">
        <v>15</v>
      </c>
      <c r="I5102" s="355">
        <v>1.3052955841850387E-4</v>
      </c>
      <c r="J5102" s="355">
        <v>8.7019705612335906E-6</v>
      </c>
      <c r="K5102" s="355">
        <v>0</v>
      </c>
      <c r="M5102" s="364"/>
      <c r="N5102" s="364"/>
    </row>
    <row r="5103" spans="2:14" s="358" customFormat="1" x14ac:dyDescent="0.2">
      <c r="B5103" s="305">
        <v>41497.420138888891</v>
      </c>
      <c r="C5103" s="117" t="s">
        <v>705</v>
      </c>
      <c r="D5103" s="117" t="s">
        <v>554</v>
      </c>
      <c r="E5103" s="116"/>
      <c r="F5103" s="348">
        <v>1</v>
      </c>
      <c r="G5103" s="348">
        <v>7</v>
      </c>
      <c r="H5103" s="348">
        <v>7</v>
      </c>
      <c r="I5103" s="355">
        <v>6.0913793928635139E-5</v>
      </c>
      <c r="J5103" s="355">
        <v>8.7019705612335906E-6</v>
      </c>
      <c r="K5103" s="355">
        <v>0</v>
      </c>
      <c r="M5103" s="364"/>
      <c r="N5103" s="364"/>
    </row>
    <row r="5104" spans="2:14" s="358" customFormat="1" x14ac:dyDescent="0.2">
      <c r="B5104" s="305">
        <v>41497.355555555558</v>
      </c>
      <c r="C5104" s="117" t="s">
        <v>755</v>
      </c>
      <c r="D5104" s="117" t="s">
        <v>542</v>
      </c>
      <c r="E5104" s="116"/>
      <c r="F5104" s="348">
        <v>5</v>
      </c>
      <c r="G5104" s="348">
        <v>398</v>
      </c>
      <c r="H5104" s="348">
        <v>1990</v>
      </c>
      <c r="I5104" s="355">
        <v>6.932131299443688E-3</v>
      </c>
      <c r="J5104" s="355">
        <v>1.7417415325235398E-5</v>
      </c>
      <c r="K5104" s="355">
        <v>0</v>
      </c>
      <c r="M5104" s="364"/>
      <c r="N5104" s="364"/>
    </row>
    <row r="5105" spans="2:14" s="358" customFormat="1" x14ac:dyDescent="0.2">
      <c r="B5105" s="305">
        <v>41497.407638888886</v>
      </c>
      <c r="C5105" s="117" t="s">
        <v>681</v>
      </c>
      <c r="D5105" s="117" t="s">
        <v>554</v>
      </c>
      <c r="E5105" s="116"/>
      <c r="F5105" s="348">
        <v>19</v>
      </c>
      <c r="G5105" s="348">
        <v>388</v>
      </c>
      <c r="H5105" s="348">
        <v>7372</v>
      </c>
      <c r="I5105" s="355">
        <v>6.4150926977414036E-2</v>
      </c>
      <c r="J5105" s="355">
        <v>1.6533744066343824E-4</v>
      </c>
      <c r="K5105" s="355">
        <v>0</v>
      </c>
      <c r="M5105" s="364"/>
      <c r="N5105" s="364"/>
    </row>
    <row r="5106" spans="2:14" s="358" customFormat="1" x14ac:dyDescent="0.2">
      <c r="B5106" s="305">
        <v>41493.388888888891</v>
      </c>
      <c r="C5106" s="117" t="s">
        <v>671</v>
      </c>
      <c r="D5106" s="117" t="s">
        <v>554</v>
      </c>
      <c r="E5106" s="116"/>
      <c r="F5106" s="348">
        <v>2</v>
      </c>
      <c r="G5106" s="348">
        <v>250</v>
      </c>
      <c r="H5106" s="348">
        <v>500</v>
      </c>
      <c r="I5106" s="355">
        <v>4.3509852806167953E-3</v>
      </c>
      <c r="J5106" s="355">
        <v>1.7403941122467181E-5</v>
      </c>
      <c r="K5106" s="355">
        <v>0</v>
      </c>
      <c r="M5106" s="364"/>
      <c r="N5106" s="364"/>
    </row>
    <row r="5107" spans="2:14" s="358" customFormat="1" x14ac:dyDescent="0.2">
      <c r="B5107" s="305">
        <v>41494.364583333336</v>
      </c>
      <c r="C5107" s="117" t="s">
        <v>690</v>
      </c>
      <c r="D5107" s="117" t="s">
        <v>551</v>
      </c>
      <c r="E5107" s="116"/>
      <c r="F5107" s="348">
        <v>2</v>
      </c>
      <c r="G5107" s="348">
        <v>175</v>
      </c>
      <c r="H5107" s="348">
        <v>350</v>
      </c>
      <c r="I5107" s="355">
        <v>1.3553100078027133E-3</v>
      </c>
      <c r="J5107" s="355">
        <v>7.7446286160155041E-6</v>
      </c>
      <c r="K5107" s="355">
        <v>0</v>
      </c>
      <c r="M5107" s="364"/>
      <c r="N5107" s="364"/>
    </row>
    <row r="5108" spans="2:14" s="358" customFormat="1" x14ac:dyDescent="0.2">
      <c r="B5108" s="305">
        <v>41491.381944444445</v>
      </c>
      <c r="C5108" s="117" t="s">
        <v>634</v>
      </c>
      <c r="D5108" s="117" t="s">
        <v>542</v>
      </c>
      <c r="E5108" s="116"/>
      <c r="F5108" s="348">
        <v>11</v>
      </c>
      <c r="G5108" s="348">
        <v>366</v>
      </c>
      <c r="H5108" s="348">
        <v>4026</v>
      </c>
      <c r="I5108" s="355">
        <v>1.402450281987954E-2</v>
      </c>
      <c r="J5108" s="355">
        <v>3.8318313715517873E-5</v>
      </c>
      <c r="K5108" s="355">
        <v>0</v>
      </c>
      <c r="M5108" s="364"/>
      <c r="N5108" s="364"/>
    </row>
    <row r="5109" spans="2:14" s="358" customFormat="1" x14ac:dyDescent="0.2">
      <c r="B5109" s="305">
        <v>41486.430555555555</v>
      </c>
      <c r="C5109" s="117" t="s">
        <v>587</v>
      </c>
      <c r="D5109" s="117" t="s">
        <v>554</v>
      </c>
      <c r="E5109" s="116"/>
      <c r="F5109" s="348">
        <v>40</v>
      </c>
      <c r="G5109" s="348">
        <v>243</v>
      </c>
      <c r="H5109" s="348">
        <v>9720</v>
      </c>
      <c r="I5109" s="355">
        <v>8.458315385519051E-2</v>
      </c>
      <c r="J5109" s="355">
        <v>3.4807882244934364E-4</v>
      </c>
      <c r="K5109" s="355">
        <v>0</v>
      </c>
      <c r="M5109" s="364"/>
      <c r="N5109" s="364"/>
    </row>
    <row r="5110" spans="2:14" s="358" customFormat="1" x14ac:dyDescent="0.2">
      <c r="B5110" s="305">
        <v>41493.359722222223</v>
      </c>
      <c r="C5110" s="117" t="s">
        <v>670</v>
      </c>
      <c r="D5110" s="117" t="s">
        <v>551</v>
      </c>
      <c r="E5110" s="116"/>
      <c r="F5110" s="348">
        <v>134</v>
      </c>
      <c r="G5110" s="348">
        <v>374</v>
      </c>
      <c r="H5110" s="348">
        <v>50116</v>
      </c>
      <c r="I5110" s="355">
        <v>0.19406490386011652</v>
      </c>
      <c r="J5110" s="355">
        <v>5.1889011727303887E-4</v>
      </c>
      <c r="K5110" s="355">
        <v>0</v>
      </c>
      <c r="M5110" s="364"/>
      <c r="N5110" s="364"/>
    </row>
    <row r="5111" spans="2:14" s="358" customFormat="1" x14ac:dyDescent="0.2">
      <c r="B5111" s="305">
        <v>41495.40625</v>
      </c>
      <c r="C5111" s="117" t="s">
        <v>705</v>
      </c>
      <c r="D5111" s="117" t="s">
        <v>554</v>
      </c>
      <c r="E5111" s="116"/>
      <c r="F5111" s="348">
        <v>1</v>
      </c>
      <c r="G5111" s="348">
        <v>185</v>
      </c>
      <c r="H5111" s="348">
        <v>185</v>
      </c>
      <c r="I5111" s="355">
        <v>1.6098645538282143E-3</v>
      </c>
      <c r="J5111" s="355">
        <v>8.7019705612335906E-6</v>
      </c>
      <c r="K5111" s="355">
        <v>0</v>
      </c>
      <c r="M5111" s="364"/>
      <c r="N5111" s="364"/>
    </row>
    <row r="5112" spans="2:14" s="358" customFormat="1" x14ac:dyDescent="0.2">
      <c r="B5112" s="305">
        <v>41492.40625</v>
      </c>
      <c r="C5112" s="117" t="s">
        <v>579</v>
      </c>
      <c r="D5112" s="117" t="s">
        <v>542</v>
      </c>
      <c r="E5112" s="116"/>
      <c r="F5112" s="348">
        <v>8</v>
      </c>
      <c r="G5112" s="348">
        <v>255</v>
      </c>
      <c r="H5112" s="348">
        <v>2040</v>
      </c>
      <c r="I5112" s="355">
        <v>7.1063054526960415E-3</v>
      </c>
      <c r="J5112" s="355">
        <v>2.7867864520376635E-5</v>
      </c>
      <c r="K5112" s="355">
        <v>0</v>
      </c>
      <c r="M5112" s="364"/>
      <c r="N5112" s="364"/>
    </row>
    <row r="5113" spans="2:14" s="358" customFormat="1" x14ac:dyDescent="0.2">
      <c r="B5113" s="305">
        <v>41494.381944444445</v>
      </c>
      <c r="C5113" s="117" t="s">
        <v>671</v>
      </c>
      <c r="D5113" s="117" t="s">
        <v>554</v>
      </c>
      <c r="E5113" s="116"/>
      <c r="F5113" s="348">
        <v>95</v>
      </c>
      <c r="G5113" s="348">
        <v>225</v>
      </c>
      <c r="H5113" s="348">
        <v>21375</v>
      </c>
      <c r="I5113" s="355">
        <v>0.186004620746368</v>
      </c>
      <c r="J5113" s="355">
        <v>8.266872033171912E-4</v>
      </c>
      <c r="K5113" s="355">
        <v>0</v>
      </c>
      <c r="M5113" s="364"/>
      <c r="N5113" s="364"/>
    </row>
    <row r="5114" spans="2:14" s="358" customFormat="1" x14ac:dyDescent="0.2">
      <c r="B5114" s="305">
        <v>41494.380555555559</v>
      </c>
      <c r="C5114" s="117" t="s">
        <v>570</v>
      </c>
      <c r="D5114" s="117" t="s">
        <v>551</v>
      </c>
      <c r="E5114" s="116"/>
      <c r="F5114" s="348">
        <v>45</v>
      </c>
      <c r="G5114" s="348">
        <v>175</v>
      </c>
      <c r="H5114" s="348">
        <v>7875</v>
      </c>
      <c r="I5114" s="355">
        <v>3.0494475175561048E-2</v>
      </c>
      <c r="J5114" s="355">
        <v>1.7425414386034886E-4</v>
      </c>
      <c r="K5114" s="355">
        <v>0</v>
      </c>
      <c r="M5114" s="364"/>
      <c r="N5114" s="364"/>
    </row>
    <row r="5115" spans="2:14" s="358" customFormat="1" x14ac:dyDescent="0.2">
      <c r="B5115" s="305">
        <v>41492.565972222219</v>
      </c>
      <c r="C5115" s="117" t="s">
        <v>855</v>
      </c>
      <c r="D5115" s="117" t="s">
        <v>542</v>
      </c>
      <c r="E5115" s="116"/>
      <c r="F5115" s="348">
        <v>2</v>
      </c>
      <c r="G5115" s="348">
        <v>40</v>
      </c>
      <c r="H5115" s="348">
        <v>80</v>
      </c>
      <c r="I5115" s="355">
        <v>2.7867864520376637E-4</v>
      </c>
      <c r="J5115" s="355">
        <v>6.9669661300941588E-6</v>
      </c>
      <c r="K5115" s="355">
        <v>0</v>
      </c>
      <c r="M5115" s="364"/>
      <c r="N5115" s="364"/>
    </row>
    <row r="5116" spans="2:14" s="358" customFormat="1" x14ac:dyDescent="0.2">
      <c r="B5116" s="305">
        <v>41489.361111111109</v>
      </c>
      <c r="C5116" s="117" t="s">
        <v>631</v>
      </c>
      <c r="D5116" s="117" t="s">
        <v>542</v>
      </c>
      <c r="E5116" s="116"/>
      <c r="F5116" s="348">
        <v>9</v>
      </c>
      <c r="G5116" s="348">
        <v>1775</v>
      </c>
      <c r="H5116" s="348">
        <v>15975</v>
      </c>
      <c r="I5116" s="355">
        <v>5.5648641964127089E-2</v>
      </c>
      <c r="J5116" s="355">
        <v>3.1351347585423712E-5</v>
      </c>
      <c r="K5116" s="355">
        <v>0</v>
      </c>
      <c r="M5116" s="364"/>
      <c r="N5116" s="364"/>
    </row>
    <row r="5117" spans="2:14" s="358" customFormat="1" x14ac:dyDescent="0.2">
      <c r="B5117" s="305">
        <v>41494.361111111109</v>
      </c>
      <c r="C5117" s="117" t="s">
        <v>596</v>
      </c>
      <c r="D5117" s="117" t="s">
        <v>554</v>
      </c>
      <c r="E5117" s="116"/>
      <c r="F5117" s="348">
        <v>47</v>
      </c>
      <c r="G5117" s="348">
        <v>185</v>
      </c>
      <c r="H5117" s="348">
        <v>8695</v>
      </c>
      <c r="I5117" s="355">
        <v>7.5663634029926083E-2</v>
      </c>
      <c r="J5117" s="355">
        <v>4.0899261637797877E-4</v>
      </c>
      <c r="K5117" s="355">
        <v>0</v>
      </c>
      <c r="M5117" s="364"/>
      <c r="N5117" s="364"/>
    </row>
    <row r="5118" spans="2:14" s="358" customFormat="1" x14ac:dyDescent="0.2">
      <c r="B5118" s="305">
        <v>41494.379861111112</v>
      </c>
      <c r="C5118" s="117" t="s">
        <v>596</v>
      </c>
      <c r="D5118" s="117" t="s">
        <v>554</v>
      </c>
      <c r="E5118" s="116"/>
      <c r="F5118" s="348">
        <v>32</v>
      </c>
      <c r="G5118" s="348">
        <v>243</v>
      </c>
      <c r="H5118" s="348">
        <v>7776</v>
      </c>
      <c r="I5118" s="355">
        <v>6.76665230841524E-2</v>
      </c>
      <c r="J5118" s="355">
        <v>2.784630579594749E-4</v>
      </c>
      <c r="K5118" s="355">
        <v>0</v>
      </c>
      <c r="M5118" s="364"/>
      <c r="N5118" s="364"/>
    </row>
    <row r="5119" spans="2:14" s="358" customFormat="1" x14ac:dyDescent="0.2">
      <c r="B5119" s="305">
        <v>41494.395833333336</v>
      </c>
      <c r="C5119" s="117" t="s">
        <v>652</v>
      </c>
      <c r="D5119" s="117" t="s">
        <v>554</v>
      </c>
      <c r="E5119" s="116"/>
      <c r="F5119" s="348">
        <v>145</v>
      </c>
      <c r="G5119" s="348">
        <v>245</v>
      </c>
      <c r="H5119" s="348">
        <v>35525</v>
      </c>
      <c r="I5119" s="355">
        <v>0.30913750418782332</v>
      </c>
      <c r="J5119" s="355">
        <v>1.2617857313788707E-3</v>
      </c>
      <c r="K5119" s="355">
        <v>0</v>
      </c>
      <c r="M5119" s="364"/>
      <c r="N5119" s="364"/>
    </row>
    <row r="5120" spans="2:14" s="358" customFormat="1" x14ac:dyDescent="0.2">
      <c r="B5120" s="305">
        <v>41494.354166666664</v>
      </c>
      <c r="C5120" s="117" t="s">
        <v>599</v>
      </c>
      <c r="D5120" s="117" t="s">
        <v>554</v>
      </c>
      <c r="E5120" s="116"/>
      <c r="F5120" s="348">
        <v>56</v>
      </c>
      <c r="G5120" s="348">
        <v>212</v>
      </c>
      <c r="H5120" s="348">
        <v>11872</v>
      </c>
      <c r="I5120" s="355">
        <v>0.10330979450296519</v>
      </c>
      <c r="J5120" s="355">
        <v>4.8731035142908112E-4</v>
      </c>
      <c r="K5120" s="355">
        <v>0</v>
      </c>
      <c r="M5120" s="364"/>
      <c r="N5120" s="364"/>
    </row>
    <row r="5121" spans="2:14" s="358" customFormat="1" x14ac:dyDescent="0.2">
      <c r="B5121" s="305">
        <v>41494.496527777781</v>
      </c>
      <c r="C5121" s="117" t="s">
        <v>596</v>
      </c>
      <c r="D5121" s="117" t="s">
        <v>554</v>
      </c>
      <c r="E5121" s="116"/>
      <c r="F5121" s="348">
        <v>49</v>
      </c>
      <c r="G5121" s="348">
        <v>115</v>
      </c>
      <c r="H5121" s="348">
        <v>5635</v>
      </c>
      <c r="I5121" s="355">
        <v>4.9035604112551284E-2</v>
      </c>
      <c r="J5121" s="355">
        <v>4.2639655750044598E-4</v>
      </c>
      <c r="K5121" s="355">
        <v>0</v>
      </c>
      <c r="M5121" s="364"/>
      <c r="N5121" s="364"/>
    </row>
    <row r="5122" spans="2:14" s="358" customFormat="1" x14ac:dyDescent="0.2">
      <c r="B5122" s="305">
        <v>41491.40625</v>
      </c>
      <c r="C5122" s="117" t="s">
        <v>595</v>
      </c>
      <c r="D5122" s="117" t="s">
        <v>554</v>
      </c>
      <c r="E5122" s="116"/>
      <c r="F5122" s="348">
        <v>142</v>
      </c>
      <c r="G5122" s="348">
        <v>205</v>
      </c>
      <c r="H5122" s="348">
        <v>29110</v>
      </c>
      <c r="I5122" s="355">
        <v>0.25331436303750987</v>
      </c>
      <c r="J5122" s="355">
        <v>1.23567981969517E-3</v>
      </c>
      <c r="K5122" s="355">
        <v>0</v>
      </c>
      <c r="M5122" s="364"/>
      <c r="N5122" s="364"/>
    </row>
    <row r="5123" spans="2:14" s="358" customFormat="1" x14ac:dyDescent="0.2">
      <c r="B5123" s="305">
        <v>41491.354166666664</v>
      </c>
      <c r="C5123" s="117" t="s">
        <v>541</v>
      </c>
      <c r="D5123" s="117" t="s">
        <v>542</v>
      </c>
      <c r="E5123" s="116"/>
      <c r="F5123" s="348">
        <v>122</v>
      </c>
      <c r="G5123" s="348">
        <v>296</v>
      </c>
      <c r="H5123" s="348">
        <v>36112</v>
      </c>
      <c r="I5123" s="355">
        <v>0.12579554044498012</v>
      </c>
      <c r="J5123" s="355">
        <v>4.2498493393574368E-4</v>
      </c>
      <c r="K5123" s="355">
        <v>0</v>
      </c>
      <c r="M5123" s="364"/>
      <c r="N5123" s="364"/>
    </row>
    <row r="5124" spans="2:14" s="358" customFormat="1" x14ac:dyDescent="0.2">
      <c r="B5124" s="305">
        <v>41491.354166666664</v>
      </c>
      <c r="C5124" s="117" t="s">
        <v>736</v>
      </c>
      <c r="D5124" s="117" t="s">
        <v>554</v>
      </c>
      <c r="E5124" s="116"/>
      <c r="F5124" s="348">
        <v>43</v>
      </c>
      <c r="G5124" s="348">
        <v>310</v>
      </c>
      <c r="H5124" s="348">
        <v>13330</v>
      </c>
      <c r="I5124" s="355">
        <v>0.11599726758124378</v>
      </c>
      <c r="J5124" s="355">
        <v>3.741847341330444E-4</v>
      </c>
      <c r="K5124" s="355">
        <v>0</v>
      </c>
      <c r="M5124" s="364"/>
      <c r="N5124" s="364"/>
    </row>
    <row r="5125" spans="2:14" s="358" customFormat="1" x14ac:dyDescent="0.2">
      <c r="B5125" s="305">
        <v>41492.385416666664</v>
      </c>
      <c r="C5125" s="117" t="s">
        <v>736</v>
      </c>
      <c r="D5125" s="117" t="s">
        <v>554</v>
      </c>
      <c r="E5125" s="116"/>
      <c r="F5125" s="348">
        <v>8</v>
      </c>
      <c r="G5125" s="348">
        <v>105</v>
      </c>
      <c r="H5125" s="348">
        <v>840</v>
      </c>
      <c r="I5125" s="355">
        <v>7.3096552714362164E-3</v>
      </c>
      <c r="J5125" s="355">
        <v>6.9615764489868725E-5</v>
      </c>
      <c r="K5125" s="355">
        <v>0</v>
      </c>
      <c r="M5125" s="364"/>
      <c r="N5125" s="364"/>
    </row>
    <row r="5126" spans="2:14" s="358" customFormat="1" x14ac:dyDescent="0.2">
      <c r="B5126" s="305">
        <v>41492.545138888891</v>
      </c>
      <c r="C5126" s="117" t="s">
        <v>736</v>
      </c>
      <c r="D5126" s="117" t="s">
        <v>554</v>
      </c>
      <c r="E5126" s="116"/>
      <c r="F5126" s="348">
        <v>1</v>
      </c>
      <c r="G5126" s="348">
        <v>160</v>
      </c>
      <c r="H5126" s="348">
        <v>160</v>
      </c>
      <c r="I5126" s="355">
        <v>1.3923152897973746E-3</v>
      </c>
      <c r="J5126" s="355">
        <v>8.7019705612335906E-6</v>
      </c>
      <c r="K5126" s="355">
        <v>0</v>
      </c>
      <c r="M5126" s="364"/>
      <c r="N5126" s="364"/>
    </row>
    <row r="5127" spans="2:14" s="358" customFormat="1" x14ac:dyDescent="0.2">
      <c r="B5127" s="305">
        <v>41495.368055555555</v>
      </c>
      <c r="C5127" s="117" t="s">
        <v>690</v>
      </c>
      <c r="D5127" s="117" t="s">
        <v>551</v>
      </c>
      <c r="E5127" s="116"/>
      <c r="F5127" s="348">
        <v>2</v>
      </c>
      <c r="G5127" s="348">
        <v>145</v>
      </c>
      <c r="H5127" s="348">
        <v>290</v>
      </c>
      <c r="I5127" s="355">
        <v>1.1229711493222481E-3</v>
      </c>
      <c r="J5127" s="355">
        <v>7.7446286160155041E-6</v>
      </c>
      <c r="K5127" s="355">
        <v>0</v>
      </c>
      <c r="M5127" s="364"/>
      <c r="N5127" s="364"/>
    </row>
    <row r="5128" spans="2:14" s="358" customFormat="1" x14ac:dyDescent="0.2">
      <c r="B5128" s="305">
        <v>41491.423611111109</v>
      </c>
      <c r="C5128" s="117" t="s">
        <v>760</v>
      </c>
      <c r="D5128" s="117" t="s">
        <v>542</v>
      </c>
      <c r="E5128" s="116"/>
      <c r="F5128" s="348">
        <v>1</v>
      </c>
      <c r="G5128" s="348">
        <v>155</v>
      </c>
      <c r="H5128" s="348">
        <v>155</v>
      </c>
      <c r="I5128" s="355">
        <v>5.3993987508229734E-4</v>
      </c>
      <c r="J5128" s="355">
        <v>3.4834830650470794E-6</v>
      </c>
      <c r="K5128" s="355">
        <v>0</v>
      </c>
      <c r="M5128" s="364"/>
      <c r="N5128" s="364"/>
    </row>
    <row r="5129" spans="2:14" s="358" customFormat="1" x14ac:dyDescent="0.2">
      <c r="B5129" s="305">
        <v>41498.444444444445</v>
      </c>
      <c r="C5129" s="117" t="s">
        <v>732</v>
      </c>
      <c r="D5129" s="117" t="s">
        <v>542</v>
      </c>
      <c r="E5129" s="116"/>
      <c r="F5129" s="348">
        <v>61</v>
      </c>
      <c r="G5129" s="348">
        <v>210</v>
      </c>
      <c r="H5129" s="348">
        <v>12810</v>
      </c>
      <c r="I5129" s="355">
        <v>4.4623418063253088E-2</v>
      </c>
      <c r="J5129" s="355">
        <v>2.1249246696787184E-4</v>
      </c>
      <c r="K5129" s="355">
        <v>0</v>
      </c>
      <c r="M5129" s="364"/>
      <c r="N5129" s="364"/>
    </row>
    <row r="5130" spans="2:14" s="358" customFormat="1" x14ac:dyDescent="0.2">
      <c r="B5130" s="305">
        <v>41498.332303240742</v>
      </c>
      <c r="C5130" s="117" t="s">
        <v>679</v>
      </c>
      <c r="D5130" s="117" t="s">
        <v>554</v>
      </c>
      <c r="E5130" s="116"/>
      <c r="F5130" s="348">
        <v>63</v>
      </c>
      <c r="G5130" s="348">
        <v>211</v>
      </c>
      <c r="H5130" s="348">
        <v>13293</v>
      </c>
      <c r="I5130" s="355">
        <v>0.11567529467047813</v>
      </c>
      <c r="J5130" s="355">
        <v>5.4822414535771625E-4</v>
      </c>
      <c r="K5130" s="355">
        <v>0</v>
      </c>
      <c r="M5130" s="364"/>
      <c r="N5130" s="364"/>
    </row>
    <row r="5131" spans="2:14" s="358" customFormat="1" x14ac:dyDescent="0.2">
      <c r="B5131" s="305">
        <v>41498.381944444445</v>
      </c>
      <c r="C5131" s="117" t="s">
        <v>657</v>
      </c>
      <c r="D5131" s="117" t="s">
        <v>551</v>
      </c>
      <c r="E5131" s="116"/>
      <c r="F5131" s="348">
        <v>14</v>
      </c>
      <c r="G5131" s="348">
        <v>120</v>
      </c>
      <c r="H5131" s="348">
        <v>1680</v>
      </c>
      <c r="I5131" s="355">
        <v>6.5054880374530236E-3</v>
      </c>
      <c r="J5131" s="355">
        <v>5.421240031210853E-5</v>
      </c>
      <c r="K5131" s="355">
        <v>0</v>
      </c>
      <c r="M5131" s="364"/>
      <c r="N5131" s="364"/>
    </row>
    <row r="5132" spans="2:14" s="358" customFormat="1" x14ac:dyDescent="0.2">
      <c r="B5132" s="305">
        <v>41498.354166666664</v>
      </c>
      <c r="C5132" s="117" t="s">
        <v>665</v>
      </c>
      <c r="D5132" s="117" t="s">
        <v>554</v>
      </c>
      <c r="E5132" s="116"/>
      <c r="F5132" s="348">
        <v>115</v>
      </c>
      <c r="G5132" s="348">
        <v>359</v>
      </c>
      <c r="H5132" s="348">
        <v>41285</v>
      </c>
      <c r="I5132" s="355">
        <v>0.35926085462052881</v>
      </c>
      <c r="J5132" s="355">
        <v>1.0007266145418631E-3</v>
      </c>
      <c r="K5132" s="355">
        <v>0</v>
      </c>
      <c r="M5132" s="364"/>
      <c r="N5132" s="364"/>
    </row>
    <row r="5133" spans="2:14" s="358" customFormat="1" x14ac:dyDescent="0.2">
      <c r="B5133" s="305">
        <v>41498.354166666664</v>
      </c>
      <c r="C5133" s="117" t="s">
        <v>661</v>
      </c>
      <c r="D5133" s="117" t="s">
        <v>554</v>
      </c>
      <c r="E5133" s="116"/>
      <c r="F5133" s="348">
        <v>3</v>
      </c>
      <c r="G5133" s="348">
        <v>324</v>
      </c>
      <c r="H5133" s="348">
        <v>972</v>
      </c>
      <c r="I5133" s="355">
        <v>8.4583153855190499E-3</v>
      </c>
      <c r="J5133" s="355">
        <v>2.6105911683700774E-5</v>
      </c>
      <c r="K5133" s="355">
        <v>0</v>
      </c>
      <c r="M5133" s="364"/>
      <c r="N5133" s="364"/>
    </row>
    <row r="5134" spans="2:14" s="358" customFormat="1" x14ac:dyDescent="0.2">
      <c r="B5134" s="305">
        <v>41493.355555555558</v>
      </c>
      <c r="C5134" s="117" t="s">
        <v>746</v>
      </c>
      <c r="D5134" s="117" t="s">
        <v>542</v>
      </c>
      <c r="E5134" s="116"/>
      <c r="F5134" s="348">
        <v>497</v>
      </c>
      <c r="G5134" s="348">
        <v>473</v>
      </c>
      <c r="H5134" s="348">
        <v>235081</v>
      </c>
      <c r="I5134" s="355">
        <v>0.81890068241433245</v>
      </c>
      <c r="J5134" s="355">
        <v>1.7312910833283985E-3</v>
      </c>
      <c r="K5134" s="355">
        <v>0</v>
      </c>
      <c r="M5134" s="364"/>
      <c r="N5134" s="364"/>
    </row>
    <row r="5135" spans="2:14" s="358" customFormat="1" x14ac:dyDescent="0.2">
      <c r="B5135" s="305">
        <v>41493.354166666664</v>
      </c>
      <c r="C5135" s="117" t="s">
        <v>593</v>
      </c>
      <c r="D5135" s="117" t="s">
        <v>554</v>
      </c>
      <c r="E5135" s="116"/>
      <c r="F5135" s="348">
        <v>116</v>
      </c>
      <c r="G5135" s="348">
        <v>420</v>
      </c>
      <c r="H5135" s="348">
        <v>48720</v>
      </c>
      <c r="I5135" s="355">
        <v>0.42396000574330056</v>
      </c>
      <c r="J5135" s="355">
        <v>1.0094285851030965E-3</v>
      </c>
      <c r="K5135" s="355">
        <v>0</v>
      </c>
      <c r="M5135" s="364"/>
      <c r="N5135" s="364"/>
    </row>
    <row r="5136" spans="2:14" s="358" customFormat="1" x14ac:dyDescent="0.2">
      <c r="B5136" s="305">
        <v>41493.388888888891</v>
      </c>
      <c r="C5136" s="117" t="s">
        <v>595</v>
      </c>
      <c r="D5136" s="117" t="s">
        <v>554</v>
      </c>
      <c r="E5136" s="116"/>
      <c r="F5136" s="348">
        <v>128</v>
      </c>
      <c r="G5136" s="348">
        <v>415</v>
      </c>
      <c r="H5136" s="348">
        <v>53120</v>
      </c>
      <c r="I5136" s="355">
        <v>0.46224867621272836</v>
      </c>
      <c r="J5136" s="355">
        <v>1.1138522318378996E-3</v>
      </c>
      <c r="K5136" s="355">
        <v>0</v>
      </c>
      <c r="M5136" s="364"/>
      <c r="N5136" s="364"/>
    </row>
    <row r="5137" spans="2:14" s="358" customFormat="1" x14ac:dyDescent="0.2">
      <c r="B5137" s="305">
        <v>41493.402777777781</v>
      </c>
      <c r="C5137" s="117" t="s">
        <v>613</v>
      </c>
      <c r="D5137" s="117" t="s">
        <v>554</v>
      </c>
      <c r="E5137" s="116"/>
      <c r="F5137" s="348">
        <v>40</v>
      </c>
      <c r="G5137" s="348">
        <v>285</v>
      </c>
      <c r="H5137" s="348">
        <v>11400</v>
      </c>
      <c r="I5137" s="355">
        <v>9.9202464398062948E-2</v>
      </c>
      <c r="J5137" s="355">
        <v>3.4807882244934364E-4</v>
      </c>
      <c r="K5137" s="355">
        <v>0</v>
      </c>
      <c r="M5137" s="364"/>
      <c r="N5137" s="364"/>
    </row>
    <row r="5138" spans="2:14" s="358" customFormat="1" x14ac:dyDescent="0.2">
      <c r="B5138" s="305">
        <v>41498.434027777781</v>
      </c>
      <c r="C5138" s="117" t="s">
        <v>651</v>
      </c>
      <c r="D5138" s="117" t="s">
        <v>554</v>
      </c>
      <c r="E5138" s="116"/>
      <c r="F5138" s="348">
        <v>3</v>
      </c>
      <c r="G5138" s="348">
        <v>255</v>
      </c>
      <c r="H5138" s="348">
        <v>765</v>
      </c>
      <c r="I5138" s="355">
        <v>6.6570074793436971E-3</v>
      </c>
      <c r="J5138" s="355">
        <v>2.6105911683700774E-5</v>
      </c>
      <c r="K5138" s="355">
        <v>0</v>
      </c>
      <c r="M5138" s="364"/>
      <c r="N5138" s="364"/>
    </row>
    <row r="5139" spans="2:14" s="358" customFormat="1" x14ac:dyDescent="0.2">
      <c r="B5139" s="305">
        <v>41491.545138888891</v>
      </c>
      <c r="C5139" s="117" t="s">
        <v>760</v>
      </c>
      <c r="D5139" s="117" t="s">
        <v>542</v>
      </c>
      <c r="E5139" s="116"/>
      <c r="F5139" s="348">
        <v>82</v>
      </c>
      <c r="G5139" s="348">
        <v>105</v>
      </c>
      <c r="H5139" s="348">
        <v>8610</v>
      </c>
      <c r="I5139" s="355">
        <v>2.9992789190055352E-2</v>
      </c>
      <c r="J5139" s="355">
        <v>2.8564561133386049E-4</v>
      </c>
      <c r="K5139" s="355">
        <v>0</v>
      </c>
      <c r="M5139" s="364"/>
      <c r="N5139" s="364"/>
    </row>
    <row r="5140" spans="2:14" s="358" customFormat="1" x14ac:dyDescent="0.2">
      <c r="B5140" s="305">
        <v>41492.354166666664</v>
      </c>
      <c r="C5140" s="117" t="s">
        <v>640</v>
      </c>
      <c r="D5140" s="117" t="s">
        <v>542</v>
      </c>
      <c r="E5140" s="116"/>
      <c r="F5140" s="348">
        <v>270</v>
      </c>
      <c r="G5140" s="348">
        <v>475</v>
      </c>
      <c r="H5140" s="348">
        <v>128250</v>
      </c>
      <c r="I5140" s="355">
        <v>0.44675670309228793</v>
      </c>
      <c r="J5140" s="355">
        <v>9.4054042756271138E-4</v>
      </c>
      <c r="K5140" s="355">
        <v>0</v>
      </c>
      <c r="M5140" s="364"/>
      <c r="N5140" s="364"/>
    </row>
    <row r="5141" spans="2:14" s="358" customFormat="1" x14ac:dyDescent="0.2">
      <c r="B5141" s="305">
        <v>41491.559027777781</v>
      </c>
      <c r="C5141" s="117" t="s">
        <v>760</v>
      </c>
      <c r="D5141" s="117" t="s">
        <v>542</v>
      </c>
      <c r="E5141" s="116"/>
      <c r="F5141" s="348">
        <v>504</v>
      </c>
      <c r="G5141" s="348">
        <v>71</v>
      </c>
      <c r="H5141" s="348">
        <v>35784</v>
      </c>
      <c r="I5141" s="355">
        <v>0.12465295799964468</v>
      </c>
      <c r="J5141" s="355">
        <v>1.7556754647837279E-3</v>
      </c>
      <c r="K5141" s="355">
        <v>0</v>
      </c>
      <c r="M5141" s="364"/>
      <c r="N5141" s="364"/>
    </row>
    <row r="5142" spans="2:14" s="358" customFormat="1" x14ac:dyDescent="0.2">
      <c r="B5142" s="305">
        <v>41493.4375</v>
      </c>
      <c r="C5142" s="117" t="s">
        <v>738</v>
      </c>
      <c r="D5142" s="117" t="s">
        <v>542</v>
      </c>
      <c r="E5142" s="116"/>
      <c r="F5142" s="348">
        <v>22</v>
      </c>
      <c r="G5142" s="348">
        <v>95</v>
      </c>
      <c r="H5142" s="348">
        <v>2090</v>
      </c>
      <c r="I5142" s="355">
        <v>7.2804796059483959E-3</v>
      </c>
      <c r="J5142" s="355">
        <v>7.6636627431035746E-5</v>
      </c>
      <c r="K5142" s="355">
        <v>0</v>
      </c>
      <c r="M5142" s="364"/>
      <c r="N5142" s="364"/>
    </row>
    <row r="5143" spans="2:14" s="358" customFormat="1" x14ac:dyDescent="0.2">
      <c r="B5143" s="305">
        <v>41493.423611111109</v>
      </c>
      <c r="C5143" s="117" t="s">
        <v>642</v>
      </c>
      <c r="D5143" s="117" t="s">
        <v>542</v>
      </c>
      <c r="E5143" s="116"/>
      <c r="F5143" s="348">
        <v>97</v>
      </c>
      <c r="G5143" s="348">
        <v>165</v>
      </c>
      <c r="H5143" s="348">
        <v>16005</v>
      </c>
      <c r="I5143" s="355">
        <v>5.5753146456078505E-2</v>
      </c>
      <c r="J5143" s="355">
        <v>3.3789785730956669E-4</v>
      </c>
      <c r="K5143" s="355">
        <v>0</v>
      </c>
      <c r="M5143" s="364"/>
      <c r="N5143" s="364"/>
    </row>
    <row r="5144" spans="2:14" s="358" customFormat="1" x14ac:dyDescent="0.2">
      <c r="B5144" s="305">
        <v>41493.524305555555</v>
      </c>
      <c r="C5144" s="117" t="s">
        <v>634</v>
      </c>
      <c r="D5144" s="117" t="s">
        <v>542</v>
      </c>
      <c r="E5144" s="116"/>
      <c r="F5144" s="348">
        <v>27</v>
      </c>
      <c r="G5144" s="348">
        <v>145</v>
      </c>
      <c r="H5144" s="348">
        <v>3915</v>
      </c>
      <c r="I5144" s="355">
        <v>1.3637836199659316E-2</v>
      </c>
      <c r="J5144" s="355">
        <v>9.4054042756271144E-5</v>
      </c>
      <c r="K5144" s="355">
        <v>0</v>
      </c>
      <c r="M5144" s="364"/>
      <c r="N5144" s="364"/>
    </row>
    <row r="5145" spans="2:14" s="358" customFormat="1" x14ac:dyDescent="0.2">
      <c r="B5145" s="305">
        <v>41492.597222222219</v>
      </c>
      <c r="C5145" s="117" t="s">
        <v>765</v>
      </c>
      <c r="D5145" s="117" t="s">
        <v>542</v>
      </c>
      <c r="E5145" s="116"/>
      <c r="F5145" s="348">
        <v>195</v>
      </c>
      <c r="G5145" s="348">
        <v>84</v>
      </c>
      <c r="H5145" s="348">
        <v>16380</v>
      </c>
      <c r="I5145" s="355">
        <v>5.7059452605471156E-2</v>
      </c>
      <c r="J5145" s="355">
        <v>6.7927919768418041E-4</v>
      </c>
      <c r="K5145" s="355">
        <v>0</v>
      </c>
      <c r="M5145" s="364"/>
      <c r="N5145" s="364"/>
    </row>
    <row r="5146" spans="2:14" s="358" customFormat="1" x14ac:dyDescent="0.2">
      <c r="B5146" s="305">
        <v>41494.375</v>
      </c>
      <c r="C5146" s="117" t="s">
        <v>718</v>
      </c>
      <c r="D5146" s="117" t="s">
        <v>554</v>
      </c>
      <c r="E5146" s="116"/>
      <c r="F5146" s="348">
        <v>115</v>
      </c>
      <c r="G5146" s="348">
        <v>470</v>
      </c>
      <c r="H5146" s="348">
        <v>54050</v>
      </c>
      <c r="I5146" s="355">
        <v>0.47034150883467563</v>
      </c>
      <c r="J5146" s="355">
        <v>1.0007266145418631E-3</v>
      </c>
      <c r="K5146" s="355">
        <v>0</v>
      </c>
      <c r="M5146" s="364"/>
      <c r="N5146" s="364"/>
    </row>
    <row r="5147" spans="2:14" s="358" customFormat="1" x14ac:dyDescent="0.2">
      <c r="B5147" s="305">
        <v>41494.375</v>
      </c>
      <c r="C5147" s="117" t="s">
        <v>738</v>
      </c>
      <c r="D5147" s="117" t="s">
        <v>542</v>
      </c>
      <c r="E5147" s="116"/>
      <c r="F5147" s="348">
        <v>29</v>
      </c>
      <c r="G5147" s="348">
        <v>470</v>
      </c>
      <c r="H5147" s="348">
        <v>13630</v>
      </c>
      <c r="I5147" s="355">
        <v>4.7479874176591691E-2</v>
      </c>
      <c r="J5147" s="355">
        <v>1.010210088863653E-4</v>
      </c>
      <c r="K5147" s="355">
        <v>0</v>
      </c>
      <c r="M5147" s="364"/>
      <c r="N5147" s="364"/>
    </row>
    <row r="5148" spans="2:14" s="358" customFormat="1" x14ac:dyDescent="0.2">
      <c r="B5148" s="305">
        <v>41491.354166666664</v>
      </c>
      <c r="C5148" s="117" t="s">
        <v>729</v>
      </c>
      <c r="D5148" s="117" t="s">
        <v>542</v>
      </c>
      <c r="E5148" s="116"/>
      <c r="F5148" s="348">
        <v>58</v>
      </c>
      <c r="G5148" s="348">
        <v>125</v>
      </c>
      <c r="H5148" s="348">
        <v>7250</v>
      </c>
      <c r="I5148" s="355">
        <v>2.5255252221591324E-2</v>
      </c>
      <c r="J5148" s="355">
        <v>2.0204201777273059E-4</v>
      </c>
      <c r="K5148" s="355">
        <v>0</v>
      </c>
      <c r="M5148" s="364"/>
      <c r="N5148" s="364"/>
    </row>
    <row r="5149" spans="2:14" s="358" customFormat="1" x14ac:dyDescent="0.2">
      <c r="B5149" s="305">
        <v>41494.459722222222</v>
      </c>
      <c r="C5149" s="117" t="s">
        <v>800</v>
      </c>
      <c r="D5149" s="117" t="s">
        <v>542</v>
      </c>
      <c r="E5149" s="116"/>
      <c r="F5149" s="348">
        <v>122</v>
      </c>
      <c r="G5149" s="348">
        <v>363</v>
      </c>
      <c r="H5149" s="348">
        <v>44286</v>
      </c>
      <c r="I5149" s="355">
        <v>0.15426953101867497</v>
      </c>
      <c r="J5149" s="355">
        <v>4.2498493393574368E-4</v>
      </c>
      <c r="K5149" s="355">
        <v>0</v>
      </c>
      <c r="M5149" s="364"/>
      <c r="N5149" s="364"/>
    </row>
    <row r="5150" spans="2:14" s="358" customFormat="1" x14ac:dyDescent="0.2">
      <c r="B5150" s="305">
        <v>41494.413194444445</v>
      </c>
      <c r="C5150" s="117" t="s">
        <v>699</v>
      </c>
      <c r="D5150" s="117" t="s">
        <v>554</v>
      </c>
      <c r="E5150" s="116"/>
      <c r="F5150" s="348">
        <v>1</v>
      </c>
      <c r="G5150" s="348">
        <v>55</v>
      </c>
      <c r="H5150" s="348">
        <v>55</v>
      </c>
      <c r="I5150" s="355">
        <v>4.7860838086784751E-4</v>
      </c>
      <c r="J5150" s="355">
        <v>8.7019705612335906E-6</v>
      </c>
      <c r="K5150" s="355">
        <v>0</v>
      </c>
      <c r="M5150" s="364"/>
      <c r="N5150" s="364"/>
    </row>
    <row r="5151" spans="2:14" s="358" customFormat="1" x14ac:dyDescent="0.2">
      <c r="B5151" s="305">
        <v>41497.381249999999</v>
      </c>
      <c r="C5151" s="117" t="s">
        <v>766</v>
      </c>
      <c r="D5151" s="117" t="s">
        <v>542</v>
      </c>
      <c r="E5151" s="116"/>
      <c r="F5151" s="348">
        <v>31</v>
      </c>
      <c r="G5151" s="348">
        <v>189</v>
      </c>
      <c r="H5151" s="348">
        <v>5859</v>
      </c>
      <c r="I5151" s="355">
        <v>2.0409727278110839E-2</v>
      </c>
      <c r="J5151" s="355">
        <v>1.0798797501645945E-4</v>
      </c>
      <c r="K5151" s="355">
        <v>0</v>
      </c>
      <c r="M5151" s="364"/>
      <c r="N5151" s="364"/>
    </row>
    <row r="5152" spans="2:14" s="358" customFormat="1" x14ac:dyDescent="0.2">
      <c r="B5152" s="305">
        <v>41499.444444444445</v>
      </c>
      <c r="C5152" s="117" t="s">
        <v>697</v>
      </c>
      <c r="D5152" s="117" t="s">
        <v>551</v>
      </c>
      <c r="E5152" s="116"/>
      <c r="F5152" s="348">
        <v>3</v>
      </c>
      <c r="G5152" s="348">
        <v>135</v>
      </c>
      <c r="H5152" s="348">
        <v>405</v>
      </c>
      <c r="I5152" s="355">
        <v>1.5682872947431396E-3</v>
      </c>
      <c r="J5152" s="355">
        <v>1.1616942924023257E-5</v>
      </c>
      <c r="K5152" s="355">
        <v>0</v>
      </c>
      <c r="M5152" s="364"/>
      <c r="N5152" s="364"/>
    </row>
    <row r="5153" spans="2:14" s="358" customFormat="1" x14ac:dyDescent="0.2">
      <c r="B5153" s="305">
        <v>41500.40625</v>
      </c>
      <c r="C5153" s="117" t="s">
        <v>682</v>
      </c>
      <c r="D5153" s="117" t="s">
        <v>551</v>
      </c>
      <c r="E5153" s="116"/>
      <c r="F5153" s="348">
        <v>1</v>
      </c>
      <c r="G5153" s="348">
        <v>80</v>
      </c>
      <c r="H5153" s="348">
        <v>80</v>
      </c>
      <c r="I5153" s="355">
        <v>3.097851446406202E-4</v>
      </c>
      <c r="J5153" s="355">
        <v>3.872314308007752E-6</v>
      </c>
      <c r="K5153" s="355">
        <v>0</v>
      </c>
      <c r="M5153" s="364"/>
      <c r="N5153" s="364"/>
    </row>
    <row r="5154" spans="2:14" s="358" customFormat="1" x14ac:dyDescent="0.2">
      <c r="B5154" s="305">
        <v>41499.381944444445</v>
      </c>
      <c r="C5154" s="117" t="s">
        <v>762</v>
      </c>
      <c r="D5154" s="117" t="s">
        <v>551</v>
      </c>
      <c r="E5154" s="116"/>
      <c r="F5154" s="348">
        <v>15</v>
      </c>
      <c r="G5154" s="348">
        <v>230</v>
      </c>
      <c r="H5154" s="348">
        <v>3450</v>
      </c>
      <c r="I5154" s="355">
        <v>1.3359484362626746E-2</v>
      </c>
      <c r="J5154" s="355">
        <v>5.8084714620116285E-5</v>
      </c>
      <c r="K5154" s="355">
        <v>0</v>
      </c>
      <c r="M5154" s="364"/>
      <c r="N5154" s="364"/>
    </row>
    <row r="5155" spans="2:14" s="358" customFormat="1" x14ac:dyDescent="0.2">
      <c r="B5155" s="305">
        <v>41499.396527777775</v>
      </c>
      <c r="C5155" s="117" t="s">
        <v>592</v>
      </c>
      <c r="D5155" s="117" t="s">
        <v>554</v>
      </c>
      <c r="E5155" s="116"/>
      <c r="F5155" s="348">
        <v>51</v>
      </c>
      <c r="G5155" s="348">
        <v>89</v>
      </c>
      <c r="H5155" s="348">
        <v>4539</v>
      </c>
      <c r="I5155" s="355">
        <v>3.9498244377439269E-2</v>
      </c>
      <c r="J5155" s="355">
        <v>4.4380049862291314E-4</v>
      </c>
      <c r="K5155" s="355">
        <v>0</v>
      </c>
      <c r="M5155" s="364"/>
      <c r="N5155" s="364"/>
    </row>
    <row r="5156" spans="2:14" s="358" customFormat="1" x14ac:dyDescent="0.2">
      <c r="B5156" s="305">
        <v>41501.375</v>
      </c>
      <c r="C5156" s="117" t="s">
        <v>686</v>
      </c>
      <c r="D5156" s="117" t="s">
        <v>551</v>
      </c>
      <c r="E5156" s="116"/>
      <c r="F5156" s="348">
        <v>1</v>
      </c>
      <c r="G5156" s="348">
        <v>215</v>
      </c>
      <c r="H5156" s="348">
        <v>215</v>
      </c>
      <c r="I5156" s="355">
        <v>8.3254757622166673E-4</v>
      </c>
      <c r="J5156" s="355">
        <v>3.872314308007752E-6</v>
      </c>
      <c r="K5156" s="355">
        <v>0</v>
      </c>
      <c r="M5156" s="364"/>
      <c r="N5156" s="364"/>
    </row>
    <row r="5157" spans="2:14" s="358" customFormat="1" x14ac:dyDescent="0.2">
      <c r="B5157" s="305">
        <v>41501.40625</v>
      </c>
      <c r="C5157" s="117" t="s">
        <v>607</v>
      </c>
      <c r="D5157" s="117" t="s">
        <v>551</v>
      </c>
      <c r="E5157" s="116"/>
      <c r="F5157" s="348">
        <v>8</v>
      </c>
      <c r="G5157" s="348">
        <v>345</v>
      </c>
      <c r="H5157" s="348">
        <v>2760</v>
      </c>
      <c r="I5157" s="355">
        <v>1.0687587490101397E-2</v>
      </c>
      <c r="J5157" s="355">
        <v>3.0978514464062016E-5</v>
      </c>
      <c r="K5157" s="355">
        <v>0</v>
      </c>
      <c r="M5157" s="364"/>
      <c r="N5157" s="364"/>
    </row>
    <row r="5158" spans="2:14" s="358" customFormat="1" x14ac:dyDescent="0.2">
      <c r="B5158" s="305">
        <v>41500.525694444441</v>
      </c>
      <c r="C5158" s="117" t="s">
        <v>682</v>
      </c>
      <c r="D5158" s="117" t="s">
        <v>551</v>
      </c>
      <c r="E5158" s="116"/>
      <c r="F5158" s="348">
        <v>1</v>
      </c>
      <c r="G5158" s="348">
        <v>48</v>
      </c>
      <c r="H5158" s="348">
        <v>48</v>
      </c>
      <c r="I5158" s="355">
        <v>1.8587108678437211E-4</v>
      </c>
      <c r="J5158" s="355">
        <v>3.872314308007752E-6</v>
      </c>
      <c r="K5158" s="355">
        <v>0</v>
      </c>
      <c r="M5158" s="364"/>
      <c r="N5158" s="364"/>
    </row>
    <row r="5159" spans="2:14" s="358" customFormat="1" x14ac:dyDescent="0.2">
      <c r="B5159" s="305">
        <v>41500.350694444445</v>
      </c>
      <c r="C5159" s="117" t="s">
        <v>720</v>
      </c>
      <c r="D5159" s="117" t="s">
        <v>542</v>
      </c>
      <c r="E5159" s="116"/>
      <c r="F5159" s="348">
        <v>65</v>
      </c>
      <c r="G5159" s="348">
        <v>240</v>
      </c>
      <c r="H5159" s="348">
        <v>15600</v>
      </c>
      <c r="I5159" s="355">
        <v>5.4342335814734438E-2</v>
      </c>
      <c r="J5159" s="355">
        <v>2.2642639922806015E-4</v>
      </c>
      <c r="K5159" s="355">
        <v>0</v>
      </c>
      <c r="M5159" s="364"/>
      <c r="N5159" s="364"/>
    </row>
    <row r="5160" spans="2:14" s="358" customFormat="1" x14ac:dyDescent="0.2">
      <c r="B5160" s="305">
        <v>41500.458333333336</v>
      </c>
      <c r="C5160" s="117" t="s">
        <v>732</v>
      </c>
      <c r="D5160" s="117" t="s">
        <v>542</v>
      </c>
      <c r="E5160" s="116"/>
      <c r="F5160" s="348">
        <v>1365</v>
      </c>
      <c r="G5160" s="348">
        <v>215</v>
      </c>
      <c r="H5160" s="348">
        <v>293475</v>
      </c>
      <c r="I5160" s="355">
        <v>1.0223151925146916</v>
      </c>
      <c r="J5160" s="355">
        <v>4.754954383789263E-3</v>
      </c>
      <c r="K5160" s="355">
        <v>0</v>
      </c>
      <c r="M5160" s="364"/>
      <c r="N5160" s="364"/>
    </row>
    <row r="5161" spans="2:14" s="358" customFormat="1" x14ac:dyDescent="0.2">
      <c r="B5161" s="305">
        <v>41501.40625</v>
      </c>
      <c r="C5161" s="117" t="s">
        <v>657</v>
      </c>
      <c r="D5161" s="117" t="s">
        <v>551</v>
      </c>
      <c r="E5161" s="116"/>
      <c r="F5161" s="348">
        <v>15</v>
      </c>
      <c r="G5161" s="348">
        <v>217</v>
      </c>
      <c r="H5161" s="348">
        <v>3255</v>
      </c>
      <c r="I5161" s="355">
        <v>1.2604383072565234E-2</v>
      </c>
      <c r="J5161" s="355">
        <v>5.8084714620116285E-5</v>
      </c>
      <c r="K5161" s="355">
        <v>0</v>
      </c>
      <c r="M5161" s="364"/>
      <c r="N5161" s="364"/>
    </row>
    <row r="5162" spans="2:14" s="358" customFormat="1" x14ac:dyDescent="0.2">
      <c r="B5162" s="305">
        <v>41499.375</v>
      </c>
      <c r="C5162" s="117" t="s">
        <v>657</v>
      </c>
      <c r="D5162" s="117" t="s">
        <v>551</v>
      </c>
      <c r="E5162" s="116"/>
      <c r="F5162" s="348">
        <v>3</v>
      </c>
      <c r="G5162" s="348">
        <v>70</v>
      </c>
      <c r="H5162" s="348">
        <v>210</v>
      </c>
      <c r="I5162" s="355">
        <v>8.1318600468162795E-4</v>
      </c>
      <c r="J5162" s="355">
        <v>1.1616942924023257E-5</v>
      </c>
      <c r="K5162" s="355">
        <v>0</v>
      </c>
      <c r="M5162" s="364"/>
      <c r="N5162" s="364"/>
    </row>
    <row r="5163" spans="2:14" s="358" customFormat="1" x14ac:dyDescent="0.2">
      <c r="B5163" s="305">
        <v>41499.361111111109</v>
      </c>
      <c r="C5163" s="117" t="s">
        <v>625</v>
      </c>
      <c r="D5163" s="117" t="s">
        <v>551</v>
      </c>
      <c r="E5163" s="116"/>
      <c r="F5163" s="348">
        <v>20</v>
      </c>
      <c r="G5163" s="348">
        <v>335</v>
      </c>
      <c r="H5163" s="348">
        <v>6700</v>
      </c>
      <c r="I5163" s="355">
        <v>2.5944505863651941E-2</v>
      </c>
      <c r="J5163" s="355">
        <v>7.7446286160155051E-5</v>
      </c>
      <c r="K5163" s="355">
        <v>0</v>
      </c>
      <c r="M5163" s="364"/>
      <c r="N5163" s="364"/>
    </row>
    <row r="5164" spans="2:14" s="358" customFormat="1" x14ac:dyDescent="0.2">
      <c r="B5164" s="305">
        <v>41499.35833333333</v>
      </c>
      <c r="C5164" s="117" t="s">
        <v>661</v>
      </c>
      <c r="D5164" s="117" t="s">
        <v>554</v>
      </c>
      <c r="E5164" s="116"/>
      <c r="F5164" s="348">
        <v>297</v>
      </c>
      <c r="G5164" s="348">
        <v>424</v>
      </c>
      <c r="H5164" s="348">
        <v>125928</v>
      </c>
      <c r="I5164" s="355">
        <v>1.0958217488350237</v>
      </c>
      <c r="J5164" s="355">
        <v>2.5844852566863767E-3</v>
      </c>
      <c r="K5164" s="355">
        <v>0</v>
      </c>
      <c r="M5164" s="364"/>
      <c r="N5164" s="364"/>
    </row>
    <row r="5165" spans="2:14" s="358" customFormat="1" x14ac:dyDescent="0.2">
      <c r="B5165" s="305">
        <v>41500.378472222219</v>
      </c>
      <c r="C5165" s="117" t="s">
        <v>607</v>
      </c>
      <c r="D5165" s="117" t="s">
        <v>551</v>
      </c>
      <c r="E5165" s="116"/>
      <c r="F5165" s="348">
        <v>43</v>
      </c>
      <c r="G5165" s="348">
        <v>345</v>
      </c>
      <c r="H5165" s="348">
        <v>14835</v>
      </c>
      <c r="I5165" s="355">
        <v>5.744578275929501E-2</v>
      </c>
      <c r="J5165" s="355">
        <v>1.6650951524433335E-4</v>
      </c>
      <c r="K5165" s="355">
        <v>0</v>
      </c>
      <c r="M5165" s="364"/>
      <c r="N5165" s="364"/>
    </row>
    <row r="5166" spans="2:14" s="358" customFormat="1" x14ac:dyDescent="0.2">
      <c r="B5166" s="305">
        <v>41500.420138888891</v>
      </c>
      <c r="C5166" s="117" t="s">
        <v>670</v>
      </c>
      <c r="D5166" s="117" t="s">
        <v>551</v>
      </c>
      <c r="E5166" s="116"/>
      <c r="F5166" s="348">
        <v>24</v>
      </c>
      <c r="G5166" s="348">
        <v>100</v>
      </c>
      <c r="H5166" s="348">
        <v>2400</v>
      </c>
      <c r="I5166" s="355">
        <v>9.2935543392186053E-3</v>
      </c>
      <c r="J5166" s="355">
        <v>9.2935543392186056E-5</v>
      </c>
      <c r="K5166" s="355">
        <v>0</v>
      </c>
      <c r="M5166" s="364"/>
      <c r="N5166" s="364"/>
    </row>
    <row r="5167" spans="2:14" s="358" customFormat="1" x14ac:dyDescent="0.2">
      <c r="B5167" s="305">
        <v>41499.4375</v>
      </c>
      <c r="C5167" s="117" t="s">
        <v>657</v>
      </c>
      <c r="D5167" s="117" t="s">
        <v>551</v>
      </c>
      <c r="E5167" s="116"/>
      <c r="F5167" s="348">
        <v>4</v>
      </c>
      <c r="G5167" s="348">
        <v>135</v>
      </c>
      <c r="H5167" s="348">
        <v>540</v>
      </c>
      <c r="I5167" s="355">
        <v>2.0910497263241863E-3</v>
      </c>
      <c r="J5167" s="355">
        <v>1.5489257232031008E-5</v>
      </c>
      <c r="K5167" s="355">
        <v>0</v>
      </c>
      <c r="M5167" s="364"/>
      <c r="N5167" s="364"/>
    </row>
    <row r="5168" spans="2:14" s="358" customFormat="1" x14ac:dyDescent="0.2">
      <c r="B5168" s="305">
        <v>41500.354166666664</v>
      </c>
      <c r="C5168" s="117" t="s">
        <v>665</v>
      </c>
      <c r="D5168" s="117" t="s">
        <v>554</v>
      </c>
      <c r="E5168" s="116"/>
      <c r="F5168" s="348">
        <v>37</v>
      </c>
      <c r="G5168" s="348">
        <v>361</v>
      </c>
      <c r="H5168" s="348">
        <v>13357</v>
      </c>
      <c r="I5168" s="355">
        <v>0.11623222078639708</v>
      </c>
      <c r="J5168" s="355">
        <v>3.2197291076564288E-4</v>
      </c>
      <c r="K5168" s="355">
        <v>0</v>
      </c>
      <c r="M5168" s="364"/>
      <c r="N5168" s="364"/>
    </row>
    <row r="5169" spans="2:14" s="358" customFormat="1" x14ac:dyDescent="0.2">
      <c r="B5169" s="305">
        <v>41500.375</v>
      </c>
      <c r="C5169" s="117" t="s">
        <v>657</v>
      </c>
      <c r="D5169" s="117" t="s">
        <v>551</v>
      </c>
      <c r="E5169" s="116"/>
      <c r="F5169" s="348">
        <v>2</v>
      </c>
      <c r="G5169" s="348">
        <v>150</v>
      </c>
      <c r="H5169" s="348">
        <v>300</v>
      </c>
      <c r="I5169" s="355">
        <v>1.1616942924023257E-3</v>
      </c>
      <c r="J5169" s="355">
        <v>7.7446286160155041E-6</v>
      </c>
      <c r="K5169" s="355">
        <v>0</v>
      </c>
      <c r="M5169" s="364"/>
      <c r="N5169" s="364"/>
    </row>
    <row r="5170" spans="2:14" s="358" customFormat="1" x14ac:dyDescent="0.2">
      <c r="B5170" s="305">
        <v>41499.388888888891</v>
      </c>
      <c r="C5170" s="117" t="s">
        <v>733</v>
      </c>
      <c r="D5170" s="117" t="s">
        <v>551</v>
      </c>
      <c r="E5170" s="116"/>
      <c r="F5170" s="348">
        <v>29</v>
      </c>
      <c r="G5170" s="348">
        <v>235</v>
      </c>
      <c r="H5170" s="348">
        <v>6815</v>
      </c>
      <c r="I5170" s="355">
        <v>2.6389822009072833E-2</v>
      </c>
      <c r="J5170" s="355">
        <v>1.1229711493222481E-4</v>
      </c>
      <c r="K5170" s="355">
        <v>0</v>
      </c>
      <c r="M5170" s="364"/>
      <c r="N5170" s="364"/>
    </row>
    <row r="5171" spans="2:14" s="358" customFormat="1" x14ac:dyDescent="0.2">
      <c r="B5171" s="305">
        <v>41501.392361111109</v>
      </c>
      <c r="C5171" s="117" t="s">
        <v>637</v>
      </c>
      <c r="D5171" s="117" t="s">
        <v>554</v>
      </c>
      <c r="E5171" s="116"/>
      <c r="F5171" s="348">
        <v>66</v>
      </c>
      <c r="G5171" s="348">
        <v>290</v>
      </c>
      <c r="H5171" s="348">
        <v>19140</v>
      </c>
      <c r="I5171" s="355">
        <v>0.16655571654201093</v>
      </c>
      <c r="J5171" s="355">
        <v>5.7433005704141701E-4</v>
      </c>
      <c r="K5171" s="355">
        <v>0</v>
      </c>
      <c r="M5171" s="364"/>
      <c r="N5171" s="364"/>
    </row>
    <row r="5172" spans="2:14" s="358" customFormat="1" x14ac:dyDescent="0.2">
      <c r="B5172" s="305">
        <v>41500.392361111109</v>
      </c>
      <c r="C5172" s="117" t="s">
        <v>550</v>
      </c>
      <c r="D5172" s="117" t="s">
        <v>551</v>
      </c>
      <c r="E5172" s="116"/>
      <c r="F5172" s="348">
        <v>4</v>
      </c>
      <c r="G5172" s="348">
        <v>165</v>
      </c>
      <c r="H5172" s="348">
        <v>660</v>
      </c>
      <c r="I5172" s="355">
        <v>2.5557274432851168E-3</v>
      </c>
      <c r="J5172" s="355">
        <v>1.5489257232031008E-5</v>
      </c>
      <c r="K5172" s="355">
        <v>0</v>
      </c>
      <c r="M5172" s="364"/>
      <c r="N5172" s="364"/>
    </row>
    <row r="5173" spans="2:14" s="358" customFormat="1" x14ac:dyDescent="0.2">
      <c r="B5173" s="305">
        <v>41500.451388888891</v>
      </c>
      <c r="C5173" s="117" t="s">
        <v>550</v>
      </c>
      <c r="D5173" s="117" t="s">
        <v>551</v>
      </c>
      <c r="E5173" s="116"/>
      <c r="F5173" s="348">
        <v>3</v>
      </c>
      <c r="G5173" s="348">
        <v>30</v>
      </c>
      <c r="H5173" s="348">
        <v>90</v>
      </c>
      <c r="I5173" s="355">
        <v>3.4850828772069772E-4</v>
      </c>
      <c r="J5173" s="355">
        <v>1.1616942924023257E-5</v>
      </c>
      <c r="K5173" s="355">
        <v>0</v>
      </c>
      <c r="M5173" s="364"/>
      <c r="N5173" s="364"/>
    </row>
    <row r="5174" spans="2:14" s="358" customFormat="1" x14ac:dyDescent="0.2">
      <c r="B5174" s="305">
        <v>41500.523611111108</v>
      </c>
      <c r="C5174" s="117" t="s">
        <v>550</v>
      </c>
      <c r="D5174" s="117" t="s">
        <v>551</v>
      </c>
      <c r="E5174" s="116"/>
      <c r="F5174" s="348">
        <v>7</v>
      </c>
      <c r="G5174" s="348">
        <v>36</v>
      </c>
      <c r="H5174" s="348">
        <v>252</v>
      </c>
      <c r="I5174" s="355">
        <v>9.7582320561795356E-4</v>
      </c>
      <c r="J5174" s="355">
        <v>2.7106200156054265E-5</v>
      </c>
      <c r="K5174" s="355">
        <v>0</v>
      </c>
      <c r="M5174" s="364"/>
      <c r="N5174" s="364"/>
    </row>
    <row r="5175" spans="2:14" s="358" customFormat="1" x14ac:dyDescent="0.2">
      <c r="B5175" s="305">
        <v>41500.611111111109</v>
      </c>
      <c r="C5175" s="117" t="s">
        <v>550</v>
      </c>
      <c r="D5175" s="117" t="s">
        <v>551</v>
      </c>
      <c r="E5175" s="116"/>
      <c r="F5175" s="348">
        <v>1</v>
      </c>
      <c r="G5175" s="348">
        <v>45</v>
      </c>
      <c r="H5175" s="348">
        <v>45</v>
      </c>
      <c r="I5175" s="355">
        <v>1.7425414386034886E-4</v>
      </c>
      <c r="J5175" s="355">
        <v>3.872314308007752E-6</v>
      </c>
      <c r="K5175" s="355">
        <v>0</v>
      </c>
      <c r="M5175" s="364"/>
      <c r="N5175" s="364"/>
    </row>
    <row r="5176" spans="2:14" s="358" customFormat="1" x14ac:dyDescent="0.2">
      <c r="B5176" s="305">
        <v>41500.559027777781</v>
      </c>
      <c r="C5176" s="117" t="s">
        <v>550</v>
      </c>
      <c r="D5176" s="117" t="s">
        <v>551</v>
      </c>
      <c r="E5176" s="116"/>
      <c r="F5176" s="348">
        <v>1</v>
      </c>
      <c r="G5176" s="348">
        <v>35</v>
      </c>
      <c r="H5176" s="348">
        <v>35</v>
      </c>
      <c r="I5176" s="355">
        <v>1.3553100078027134E-4</v>
      </c>
      <c r="J5176" s="355">
        <v>3.872314308007752E-6</v>
      </c>
      <c r="K5176" s="355">
        <v>0</v>
      </c>
      <c r="M5176" s="364"/>
      <c r="N5176" s="364"/>
    </row>
    <row r="5177" spans="2:14" s="358" customFormat="1" x14ac:dyDescent="0.2">
      <c r="B5177" s="305">
        <v>41500.495833333334</v>
      </c>
      <c r="C5177" s="117" t="s">
        <v>550</v>
      </c>
      <c r="D5177" s="117" t="s">
        <v>551</v>
      </c>
      <c r="E5177" s="116"/>
      <c r="F5177" s="348">
        <v>1</v>
      </c>
      <c r="G5177" s="348">
        <v>45</v>
      </c>
      <c r="H5177" s="348">
        <v>45</v>
      </c>
      <c r="I5177" s="355">
        <v>1.7425414386034886E-4</v>
      </c>
      <c r="J5177" s="355">
        <v>3.872314308007752E-6</v>
      </c>
      <c r="K5177" s="355">
        <v>0</v>
      </c>
      <c r="M5177" s="364"/>
      <c r="N5177" s="364"/>
    </row>
    <row r="5178" spans="2:14" s="358" customFormat="1" x14ac:dyDescent="0.2">
      <c r="B5178" s="305">
        <v>41501.40625</v>
      </c>
      <c r="C5178" s="117" t="s">
        <v>550</v>
      </c>
      <c r="D5178" s="117" t="s">
        <v>551</v>
      </c>
      <c r="E5178" s="116"/>
      <c r="F5178" s="348">
        <v>1</v>
      </c>
      <c r="G5178" s="348">
        <v>60</v>
      </c>
      <c r="H5178" s="348">
        <v>60</v>
      </c>
      <c r="I5178" s="355">
        <v>2.3233885848046514E-4</v>
      </c>
      <c r="J5178" s="355">
        <v>3.872314308007752E-6</v>
      </c>
      <c r="K5178" s="355">
        <v>0</v>
      </c>
      <c r="M5178" s="364"/>
      <c r="N5178" s="364"/>
    </row>
    <row r="5179" spans="2:14" s="358" customFormat="1" x14ac:dyDescent="0.2">
      <c r="B5179" s="305">
        <v>41501.413194444445</v>
      </c>
      <c r="C5179" s="117" t="s">
        <v>550</v>
      </c>
      <c r="D5179" s="117" t="s">
        <v>551</v>
      </c>
      <c r="E5179" s="116"/>
      <c r="F5179" s="348">
        <v>3</v>
      </c>
      <c r="G5179" s="348">
        <v>60</v>
      </c>
      <c r="H5179" s="348">
        <v>180</v>
      </c>
      <c r="I5179" s="355">
        <v>6.9701657544139544E-4</v>
      </c>
      <c r="J5179" s="355">
        <v>1.1616942924023257E-5</v>
      </c>
      <c r="K5179" s="355">
        <v>0</v>
      </c>
      <c r="M5179" s="364"/>
      <c r="N5179" s="364"/>
    </row>
    <row r="5180" spans="2:14" s="358" customFormat="1" x14ac:dyDescent="0.2">
      <c r="B5180" s="305">
        <v>41501.475694444445</v>
      </c>
      <c r="C5180" s="117" t="s">
        <v>550</v>
      </c>
      <c r="D5180" s="117" t="s">
        <v>551</v>
      </c>
      <c r="E5180" s="116"/>
      <c r="F5180" s="348">
        <v>1</v>
      </c>
      <c r="G5180" s="348">
        <v>35</v>
      </c>
      <c r="H5180" s="348">
        <v>35</v>
      </c>
      <c r="I5180" s="355">
        <v>1.3553100078027134E-4</v>
      </c>
      <c r="J5180" s="355">
        <v>3.872314308007752E-6</v>
      </c>
      <c r="K5180" s="355">
        <v>0</v>
      </c>
      <c r="M5180" s="364"/>
      <c r="N5180" s="364"/>
    </row>
    <row r="5181" spans="2:14" s="358" customFormat="1" x14ac:dyDescent="0.2">
      <c r="B5181" s="305">
        <v>41500.375</v>
      </c>
      <c r="C5181" s="117" t="s">
        <v>562</v>
      </c>
      <c r="D5181" s="117" t="s">
        <v>554</v>
      </c>
      <c r="E5181" s="116"/>
      <c r="F5181" s="348">
        <v>363</v>
      </c>
      <c r="G5181" s="348">
        <v>3.3471074380165291</v>
      </c>
      <c r="H5181" s="348">
        <v>1215</v>
      </c>
      <c r="I5181" s="355">
        <v>1.0572894231898814E-2</v>
      </c>
      <c r="J5181" s="355">
        <v>3.1588153137277935E-3</v>
      </c>
      <c r="K5181" s="355">
        <v>0</v>
      </c>
      <c r="M5181" s="364"/>
      <c r="N5181" s="364"/>
    </row>
    <row r="5182" spans="2:14" s="358" customFormat="1" x14ac:dyDescent="0.2">
      <c r="B5182" s="305">
        <v>41501.399305555555</v>
      </c>
      <c r="C5182" s="117" t="s">
        <v>758</v>
      </c>
      <c r="D5182" s="117" t="s">
        <v>554</v>
      </c>
      <c r="E5182" s="116"/>
      <c r="F5182" s="348">
        <v>49</v>
      </c>
      <c r="G5182" s="348">
        <v>55</v>
      </c>
      <c r="H5182" s="348">
        <v>2695</v>
      </c>
      <c r="I5182" s="355">
        <v>2.3451810662524528E-2</v>
      </c>
      <c r="J5182" s="355">
        <v>4.2639655750044598E-4</v>
      </c>
      <c r="K5182" s="355">
        <v>0</v>
      </c>
      <c r="M5182" s="364"/>
      <c r="N5182" s="364"/>
    </row>
    <row r="5183" spans="2:14" s="358" customFormat="1" x14ac:dyDescent="0.2">
      <c r="B5183" s="305">
        <v>41501.375</v>
      </c>
      <c r="C5183" s="117" t="s">
        <v>780</v>
      </c>
      <c r="D5183" s="117" t="s">
        <v>554</v>
      </c>
      <c r="E5183" s="116"/>
      <c r="F5183" s="348">
        <v>89</v>
      </c>
      <c r="G5183" s="348">
        <v>219</v>
      </c>
      <c r="H5183" s="348">
        <v>19491</v>
      </c>
      <c r="I5183" s="355">
        <v>0.16961010820900393</v>
      </c>
      <c r="J5183" s="355">
        <v>7.7447537994978968E-4</v>
      </c>
      <c r="K5183" s="355">
        <v>0</v>
      </c>
      <c r="M5183" s="364"/>
      <c r="N5183" s="364"/>
    </row>
    <row r="5184" spans="2:14" s="358" customFormat="1" x14ac:dyDescent="0.2">
      <c r="B5184" s="305">
        <v>41500.385416666664</v>
      </c>
      <c r="C5184" s="117" t="s">
        <v>657</v>
      </c>
      <c r="D5184" s="117" t="s">
        <v>551</v>
      </c>
      <c r="E5184" s="116"/>
      <c r="F5184" s="348">
        <v>37</v>
      </c>
      <c r="G5184" s="348">
        <v>245</v>
      </c>
      <c r="H5184" s="348">
        <v>9065</v>
      </c>
      <c r="I5184" s="355">
        <v>3.5102529202090275E-2</v>
      </c>
      <c r="J5184" s="355">
        <v>1.4327562939628682E-4</v>
      </c>
      <c r="K5184" s="355">
        <v>0</v>
      </c>
      <c r="M5184" s="364"/>
      <c r="N5184" s="364"/>
    </row>
    <row r="5185" spans="2:14" s="358" customFormat="1" x14ac:dyDescent="0.2">
      <c r="B5185" s="305">
        <v>41500.354166666664</v>
      </c>
      <c r="C5185" s="117" t="s">
        <v>796</v>
      </c>
      <c r="D5185" s="117" t="s">
        <v>554</v>
      </c>
      <c r="E5185" s="116"/>
      <c r="F5185" s="348">
        <v>5</v>
      </c>
      <c r="G5185" s="348">
        <v>315</v>
      </c>
      <c r="H5185" s="348">
        <v>1575</v>
      </c>
      <c r="I5185" s="355">
        <v>1.3705603633942907E-2</v>
      </c>
      <c r="J5185" s="355">
        <v>4.3509852806167955E-5</v>
      </c>
      <c r="K5185" s="355">
        <v>0</v>
      </c>
      <c r="M5185" s="364"/>
      <c r="N5185" s="364"/>
    </row>
    <row r="5186" spans="2:14" s="358" customFormat="1" x14ac:dyDescent="0.2">
      <c r="B5186" s="305">
        <v>41500.427083333336</v>
      </c>
      <c r="C5186" s="117" t="s">
        <v>643</v>
      </c>
      <c r="D5186" s="117" t="s">
        <v>551</v>
      </c>
      <c r="E5186" s="116"/>
      <c r="F5186" s="348">
        <v>3</v>
      </c>
      <c r="G5186" s="348">
        <v>185</v>
      </c>
      <c r="H5186" s="348">
        <v>555</v>
      </c>
      <c r="I5186" s="355">
        <v>2.1491344409443024E-3</v>
      </c>
      <c r="J5186" s="355">
        <v>1.1616942924023257E-5</v>
      </c>
      <c r="K5186" s="355">
        <v>0</v>
      </c>
      <c r="M5186" s="364"/>
      <c r="N5186" s="364"/>
    </row>
    <row r="5187" spans="2:14" s="358" customFormat="1" x14ac:dyDescent="0.2">
      <c r="B5187" s="305">
        <v>41493.357638888891</v>
      </c>
      <c r="C5187" s="117" t="s">
        <v>541</v>
      </c>
      <c r="D5187" s="117" t="s">
        <v>542</v>
      </c>
      <c r="E5187" s="116"/>
      <c r="F5187" s="348">
        <v>2</v>
      </c>
      <c r="G5187" s="348">
        <v>327</v>
      </c>
      <c r="H5187" s="348">
        <v>654</v>
      </c>
      <c r="I5187" s="355">
        <v>2.2781979245407899E-3</v>
      </c>
      <c r="J5187" s="355">
        <v>6.9669661300941588E-6</v>
      </c>
      <c r="K5187" s="355">
        <v>0</v>
      </c>
      <c r="M5187" s="364"/>
      <c r="N5187" s="364"/>
    </row>
    <row r="5188" spans="2:14" s="358" customFormat="1" x14ac:dyDescent="0.2">
      <c r="B5188" s="305">
        <v>41494.375</v>
      </c>
      <c r="C5188" s="117" t="s">
        <v>541</v>
      </c>
      <c r="D5188" s="117" t="s">
        <v>542</v>
      </c>
      <c r="E5188" s="116"/>
      <c r="F5188" s="348">
        <v>360</v>
      </c>
      <c r="G5188" s="348">
        <v>62</v>
      </c>
      <c r="H5188" s="348">
        <v>22320</v>
      </c>
      <c r="I5188" s="355">
        <v>7.7751342011850813E-2</v>
      </c>
      <c r="J5188" s="355">
        <v>1.2540539034169484E-3</v>
      </c>
      <c r="K5188" s="355">
        <v>0</v>
      </c>
      <c r="M5188" s="364"/>
      <c r="N5188" s="364"/>
    </row>
    <row r="5189" spans="2:14" s="358" customFormat="1" x14ac:dyDescent="0.2">
      <c r="B5189" s="305">
        <v>41494.364583333336</v>
      </c>
      <c r="C5189" s="117" t="s">
        <v>806</v>
      </c>
      <c r="D5189" s="117" t="s">
        <v>542</v>
      </c>
      <c r="E5189" s="116"/>
      <c r="F5189" s="348">
        <v>80</v>
      </c>
      <c r="G5189" s="348">
        <v>315</v>
      </c>
      <c r="H5189" s="348">
        <v>25200</v>
      </c>
      <c r="I5189" s="355">
        <v>8.7783773239186402E-2</v>
      </c>
      <c r="J5189" s="355">
        <v>2.7867864520376637E-4</v>
      </c>
      <c r="K5189" s="355">
        <v>0</v>
      </c>
      <c r="M5189" s="364"/>
      <c r="N5189" s="364"/>
    </row>
    <row r="5190" spans="2:14" s="358" customFormat="1" x14ac:dyDescent="0.2">
      <c r="B5190" s="305">
        <v>41494.385416666664</v>
      </c>
      <c r="C5190" s="117" t="s">
        <v>795</v>
      </c>
      <c r="D5190" s="117" t="s">
        <v>542</v>
      </c>
      <c r="E5190" s="116"/>
      <c r="F5190" s="348">
        <v>64</v>
      </c>
      <c r="G5190" s="348">
        <v>583</v>
      </c>
      <c r="H5190" s="348">
        <v>37312</v>
      </c>
      <c r="I5190" s="355">
        <v>0.12997572012303663</v>
      </c>
      <c r="J5190" s="355">
        <v>2.2294291616301308E-4</v>
      </c>
      <c r="K5190" s="355">
        <v>0</v>
      </c>
      <c r="M5190" s="364"/>
      <c r="N5190" s="364"/>
    </row>
    <row r="5191" spans="2:14" s="358" customFormat="1" x14ac:dyDescent="0.2">
      <c r="B5191" s="305">
        <v>41494.388888888891</v>
      </c>
      <c r="C5191" s="117" t="s">
        <v>830</v>
      </c>
      <c r="D5191" s="117" t="s">
        <v>542</v>
      </c>
      <c r="E5191" s="116"/>
      <c r="F5191" s="348">
        <v>108</v>
      </c>
      <c r="G5191" s="348">
        <v>330</v>
      </c>
      <c r="H5191" s="348">
        <v>35640</v>
      </c>
      <c r="I5191" s="355">
        <v>0.1241513364382779</v>
      </c>
      <c r="J5191" s="355">
        <v>3.7621617102508457E-4</v>
      </c>
      <c r="K5191" s="355">
        <v>0</v>
      </c>
      <c r="M5191" s="364"/>
      <c r="N5191" s="364"/>
    </row>
    <row r="5192" spans="2:14" s="358" customFormat="1" x14ac:dyDescent="0.2">
      <c r="B5192" s="305">
        <v>41497.333333333336</v>
      </c>
      <c r="C5192" s="117" t="s">
        <v>789</v>
      </c>
      <c r="D5192" s="117" t="s">
        <v>542</v>
      </c>
      <c r="E5192" s="116"/>
      <c r="F5192" s="348">
        <v>249</v>
      </c>
      <c r="G5192" s="348">
        <v>425</v>
      </c>
      <c r="H5192" s="348">
        <v>105825</v>
      </c>
      <c r="I5192" s="355">
        <v>0.36863959535860719</v>
      </c>
      <c r="J5192" s="355">
        <v>8.6738728319672275E-4</v>
      </c>
      <c r="K5192" s="355">
        <v>0</v>
      </c>
      <c r="M5192" s="364"/>
      <c r="N5192" s="364"/>
    </row>
    <row r="5193" spans="2:14" s="358" customFormat="1" x14ac:dyDescent="0.2">
      <c r="B5193" s="305">
        <v>41488.388888888891</v>
      </c>
      <c r="C5193" s="117" t="s">
        <v>559</v>
      </c>
      <c r="D5193" s="117" t="s">
        <v>551</v>
      </c>
      <c r="E5193" s="116"/>
      <c r="F5193" s="348">
        <v>1</v>
      </c>
      <c r="G5193" s="348">
        <v>180</v>
      </c>
      <c r="H5193" s="348">
        <v>180</v>
      </c>
      <c r="I5193" s="355">
        <v>6.9701657544139544E-4</v>
      </c>
      <c r="J5193" s="355">
        <v>3.872314308007752E-6</v>
      </c>
      <c r="K5193" s="355">
        <v>0</v>
      </c>
      <c r="M5193" s="364"/>
      <c r="N5193" s="364"/>
    </row>
    <row r="5194" spans="2:14" s="358" customFormat="1" x14ac:dyDescent="0.2">
      <c r="B5194" s="305">
        <v>41495.418749999997</v>
      </c>
      <c r="C5194" s="117" t="s">
        <v>806</v>
      </c>
      <c r="D5194" s="117" t="s">
        <v>542</v>
      </c>
      <c r="E5194" s="116"/>
      <c r="F5194" s="348">
        <v>292</v>
      </c>
      <c r="G5194" s="348">
        <v>151</v>
      </c>
      <c r="H5194" s="348">
        <v>44092</v>
      </c>
      <c r="I5194" s="355">
        <v>0.15359373530405582</v>
      </c>
      <c r="J5194" s="355">
        <v>1.0171770549937472E-3</v>
      </c>
      <c r="K5194" s="355">
        <v>0</v>
      </c>
      <c r="M5194" s="364"/>
      <c r="N5194" s="364"/>
    </row>
    <row r="5195" spans="2:14" s="358" customFormat="1" x14ac:dyDescent="0.2">
      <c r="B5195" s="305">
        <v>41500.368055555555</v>
      </c>
      <c r="C5195" s="117" t="s">
        <v>625</v>
      </c>
      <c r="D5195" s="117" t="s">
        <v>551</v>
      </c>
      <c r="E5195" s="116"/>
      <c r="F5195" s="348">
        <v>29</v>
      </c>
      <c r="G5195" s="348">
        <v>235</v>
      </c>
      <c r="H5195" s="348">
        <v>6815</v>
      </c>
      <c r="I5195" s="355">
        <v>2.6389822009072833E-2</v>
      </c>
      <c r="J5195" s="355">
        <v>1.1229711493222481E-4</v>
      </c>
      <c r="K5195" s="355">
        <v>0</v>
      </c>
      <c r="M5195" s="364"/>
      <c r="N5195" s="364"/>
    </row>
    <row r="5196" spans="2:14" s="358" customFormat="1" x14ac:dyDescent="0.2">
      <c r="B5196" s="305">
        <v>41498.355555555558</v>
      </c>
      <c r="C5196" s="117" t="s">
        <v>652</v>
      </c>
      <c r="D5196" s="117" t="s">
        <v>554</v>
      </c>
      <c r="E5196" s="116"/>
      <c r="F5196" s="348">
        <v>231</v>
      </c>
      <c r="G5196" s="348">
        <v>568</v>
      </c>
      <c r="H5196" s="348">
        <v>131208</v>
      </c>
      <c r="I5196" s="355">
        <v>1.141768153398337</v>
      </c>
      <c r="J5196" s="355">
        <v>2.0101551996449594E-3</v>
      </c>
      <c r="K5196" s="355">
        <v>0</v>
      </c>
      <c r="M5196" s="364"/>
      <c r="N5196" s="364"/>
    </row>
    <row r="5197" spans="2:14" s="358" customFormat="1" x14ac:dyDescent="0.2">
      <c r="B5197" s="305">
        <v>41490.354166666664</v>
      </c>
      <c r="C5197" s="117" t="s">
        <v>580</v>
      </c>
      <c r="D5197" s="117" t="s">
        <v>542</v>
      </c>
      <c r="E5197" s="116"/>
      <c r="F5197" s="348">
        <v>1</v>
      </c>
      <c r="G5197" s="348">
        <v>90</v>
      </c>
      <c r="H5197" s="348">
        <v>90</v>
      </c>
      <c r="I5197" s="355">
        <v>3.1351347585423711E-4</v>
      </c>
      <c r="J5197" s="355">
        <v>3.4834830650470794E-6</v>
      </c>
      <c r="K5197" s="355">
        <v>0</v>
      </c>
      <c r="M5197" s="364"/>
      <c r="N5197" s="364"/>
    </row>
    <row r="5198" spans="2:14" s="358" customFormat="1" x14ac:dyDescent="0.2">
      <c r="B5198" s="305">
        <v>41502.375</v>
      </c>
      <c r="C5198" s="117" t="s">
        <v>563</v>
      </c>
      <c r="D5198" s="117" t="s">
        <v>551</v>
      </c>
      <c r="E5198" s="116"/>
      <c r="F5198" s="348">
        <v>4</v>
      </c>
      <c r="G5198" s="348">
        <v>195</v>
      </c>
      <c r="H5198" s="348">
        <v>780</v>
      </c>
      <c r="I5198" s="355">
        <v>3.0204051602460468E-3</v>
      </c>
      <c r="J5198" s="355">
        <v>1.5489257232031008E-5</v>
      </c>
      <c r="K5198" s="355">
        <v>0</v>
      </c>
      <c r="M5198" s="364"/>
      <c r="N5198" s="364"/>
    </row>
    <row r="5199" spans="2:14" s="358" customFormat="1" x14ac:dyDescent="0.2">
      <c r="B5199" s="305">
        <v>41502.385416666664</v>
      </c>
      <c r="C5199" s="117" t="s">
        <v>598</v>
      </c>
      <c r="D5199" s="117" t="s">
        <v>551</v>
      </c>
      <c r="E5199" s="116"/>
      <c r="F5199" s="348">
        <v>44</v>
      </c>
      <c r="G5199" s="348">
        <v>75</v>
      </c>
      <c r="H5199" s="348">
        <v>3300</v>
      </c>
      <c r="I5199" s="355">
        <v>1.2778637216425583E-2</v>
      </c>
      <c r="J5199" s="355">
        <v>1.7038182955234109E-4</v>
      </c>
      <c r="K5199" s="355">
        <v>0</v>
      </c>
      <c r="M5199" s="364"/>
      <c r="N5199" s="364"/>
    </row>
    <row r="5200" spans="2:14" s="358" customFormat="1" x14ac:dyDescent="0.2">
      <c r="B5200" s="305">
        <v>41502.375</v>
      </c>
      <c r="C5200" s="117" t="s">
        <v>680</v>
      </c>
      <c r="D5200" s="117" t="s">
        <v>554</v>
      </c>
      <c r="E5200" s="116"/>
      <c r="F5200" s="348">
        <v>58</v>
      </c>
      <c r="G5200" s="348">
        <v>285</v>
      </c>
      <c r="H5200" s="348">
        <v>16530</v>
      </c>
      <c r="I5200" s="355">
        <v>0.14384357337719125</v>
      </c>
      <c r="J5200" s="355">
        <v>5.0471429255154827E-4</v>
      </c>
      <c r="K5200" s="355">
        <v>0</v>
      </c>
      <c r="M5200" s="364"/>
      <c r="N5200" s="364"/>
    </row>
    <row r="5201" spans="2:14" s="358" customFormat="1" x14ac:dyDescent="0.2">
      <c r="B5201" s="305">
        <v>41502.40625</v>
      </c>
      <c r="C5201" s="117" t="s">
        <v>703</v>
      </c>
      <c r="D5201" s="117" t="s">
        <v>551</v>
      </c>
      <c r="E5201" s="116"/>
      <c r="F5201" s="348">
        <v>64</v>
      </c>
      <c r="G5201" s="348">
        <v>365</v>
      </c>
      <c r="H5201" s="348">
        <v>23360</v>
      </c>
      <c r="I5201" s="355">
        <v>9.0457262235061092E-2</v>
      </c>
      <c r="J5201" s="355">
        <v>2.4782811571249613E-4</v>
      </c>
      <c r="K5201" s="355">
        <v>0</v>
      </c>
      <c r="M5201" s="364"/>
      <c r="N5201" s="364"/>
    </row>
    <row r="5202" spans="2:14" s="358" customFormat="1" x14ac:dyDescent="0.2">
      <c r="B5202" s="305">
        <v>41502.392361111109</v>
      </c>
      <c r="C5202" s="117" t="s">
        <v>682</v>
      </c>
      <c r="D5202" s="117" t="s">
        <v>551</v>
      </c>
      <c r="E5202" s="116"/>
      <c r="F5202" s="348">
        <v>1</v>
      </c>
      <c r="G5202" s="348">
        <v>135</v>
      </c>
      <c r="H5202" s="348">
        <v>135</v>
      </c>
      <c r="I5202" s="355">
        <v>5.2276243158104658E-4</v>
      </c>
      <c r="J5202" s="355">
        <v>3.872314308007752E-6</v>
      </c>
      <c r="K5202" s="355">
        <v>0</v>
      </c>
      <c r="M5202" s="364"/>
      <c r="N5202" s="364"/>
    </row>
    <row r="5203" spans="2:14" s="358" customFormat="1" x14ac:dyDescent="0.2">
      <c r="B5203" s="305">
        <v>41501.527777777781</v>
      </c>
      <c r="C5203" s="117" t="s">
        <v>550</v>
      </c>
      <c r="D5203" s="117" t="s">
        <v>551</v>
      </c>
      <c r="E5203" s="116"/>
      <c r="F5203" s="348">
        <v>2</v>
      </c>
      <c r="G5203" s="348">
        <v>45</v>
      </c>
      <c r="H5203" s="348">
        <v>90</v>
      </c>
      <c r="I5203" s="355">
        <v>3.4850828772069772E-4</v>
      </c>
      <c r="J5203" s="355">
        <v>7.7446286160155041E-6</v>
      </c>
      <c r="K5203" s="355">
        <v>0</v>
      </c>
      <c r="M5203" s="364"/>
      <c r="N5203" s="364"/>
    </row>
    <row r="5204" spans="2:14" s="358" customFormat="1" x14ac:dyDescent="0.2">
      <c r="B5204" s="305">
        <v>41501.545138888891</v>
      </c>
      <c r="C5204" s="117" t="s">
        <v>550</v>
      </c>
      <c r="D5204" s="117" t="s">
        <v>551</v>
      </c>
      <c r="E5204" s="116"/>
      <c r="F5204" s="348">
        <v>2</v>
      </c>
      <c r="G5204" s="348">
        <v>40</v>
      </c>
      <c r="H5204" s="348">
        <v>80</v>
      </c>
      <c r="I5204" s="355">
        <v>3.097851446406202E-4</v>
      </c>
      <c r="J5204" s="355">
        <v>7.7446286160155041E-6</v>
      </c>
      <c r="K5204" s="355">
        <v>0</v>
      </c>
      <c r="M5204" s="364"/>
      <c r="N5204" s="364"/>
    </row>
    <row r="5205" spans="2:14" s="358" customFormat="1" x14ac:dyDescent="0.2">
      <c r="B5205" s="305">
        <v>41501.579861111109</v>
      </c>
      <c r="C5205" s="117" t="s">
        <v>550</v>
      </c>
      <c r="D5205" s="117" t="s">
        <v>551</v>
      </c>
      <c r="E5205" s="116"/>
      <c r="F5205" s="348">
        <v>1</v>
      </c>
      <c r="G5205" s="348">
        <v>55</v>
      </c>
      <c r="H5205" s="348">
        <v>55</v>
      </c>
      <c r="I5205" s="355">
        <v>2.1297728694042638E-4</v>
      </c>
      <c r="J5205" s="355">
        <v>3.872314308007752E-6</v>
      </c>
      <c r="K5205" s="355">
        <v>0</v>
      </c>
      <c r="M5205" s="364"/>
      <c r="N5205" s="364"/>
    </row>
    <row r="5206" spans="2:14" s="358" customFormat="1" x14ac:dyDescent="0.2">
      <c r="B5206" s="305">
        <v>41502.381944444445</v>
      </c>
      <c r="C5206" s="117" t="s">
        <v>560</v>
      </c>
      <c r="D5206" s="117" t="s">
        <v>551</v>
      </c>
      <c r="E5206" s="116"/>
      <c r="F5206" s="348">
        <v>26</v>
      </c>
      <c r="G5206" s="348">
        <v>360</v>
      </c>
      <c r="H5206" s="348">
        <v>9360</v>
      </c>
      <c r="I5206" s="355">
        <v>3.6244861922952565E-2</v>
      </c>
      <c r="J5206" s="355">
        <v>1.0068017200820156E-4</v>
      </c>
      <c r="K5206" s="355">
        <v>0</v>
      </c>
      <c r="M5206" s="364"/>
      <c r="N5206" s="364"/>
    </row>
    <row r="5207" spans="2:14" s="358" customFormat="1" x14ac:dyDescent="0.2">
      <c r="B5207" s="305">
        <v>41502.400694444441</v>
      </c>
      <c r="C5207" s="117" t="s">
        <v>849</v>
      </c>
      <c r="D5207" s="117" t="s">
        <v>551</v>
      </c>
      <c r="E5207" s="116"/>
      <c r="F5207" s="348">
        <v>403</v>
      </c>
      <c r="G5207" s="348">
        <v>433</v>
      </c>
      <c r="H5207" s="348">
        <v>174499</v>
      </c>
      <c r="I5207" s="355">
        <v>0.67571497443304473</v>
      </c>
      <c r="J5207" s="355">
        <v>1.5605426661271242E-3</v>
      </c>
      <c r="K5207" s="355">
        <v>0</v>
      </c>
      <c r="M5207" s="364"/>
      <c r="N5207" s="364"/>
    </row>
    <row r="5208" spans="2:14" s="358" customFormat="1" x14ac:dyDescent="0.2">
      <c r="B5208" s="305">
        <v>41502.375</v>
      </c>
      <c r="C5208" s="117" t="s">
        <v>686</v>
      </c>
      <c r="D5208" s="117" t="s">
        <v>551</v>
      </c>
      <c r="E5208" s="116"/>
      <c r="F5208" s="348">
        <v>2</v>
      </c>
      <c r="G5208" s="348">
        <v>180</v>
      </c>
      <c r="H5208" s="348">
        <v>360</v>
      </c>
      <c r="I5208" s="355">
        <v>1.3940331508827909E-3</v>
      </c>
      <c r="J5208" s="355">
        <v>7.7446286160155041E-6</v>
      </c>
      <c r="K5208" s="355">
        <v>0</v>
      </c>
      <c r="M5208" s="364"/>
      <c r="N5208" s="364"/>
    </row>
    <row r="5209" spans="2:14" s="358" customFormat="1" x14ac:dyDescent="0.2">
      <c r="B5209" s="305">
        <v>41502.375</v>
      </c>
      <c r="C5209" s="117" t="s">
        <v>673</v>
      </c>
      <c r="D5209" s="117" t="s">
        <v>554</v>
      </c>
      <c r="E5209" s="116"/>
      <c r="F5209" s="348">
        <v>32</v>
      </c>
      <c r="G5209" s="348">
        <v>213</v>
      </c>
      <c r="H5209" s="348">
        <v>6816</v>
      </c>
      <c r="I5209" s="355">
        <v>5.9312631345368155E-2</v>
      </c>
      <c r="J5209" s="355">
        <v>2.784630579594749E-4</v>
      </c>
      <c r="K5209" s="355">
        <v>0</v>
      </c>
      <c r="M5209" s="364"/>
      <c r="N5209" s="364"/>
    </row>
    <row r="5210" spans="2:14" s="358" customFormat="1" x14ac:dyDescent="0.2">
      <c r="B5210" s="305">
        <v>41502.395833333336</v>
      </c>
      <c r="C5210" s="117" t="s">
        <v>657</v>
      </c>
      <c r="D5210" s="117" t="s">
        <v>551</v>
      </c>
      <c r="E5210" s="116"/>
      <c r="F5210" s="348">
        <v>8</v>
      </c>
      <c r="G5210" s="348">
        <v>235</v>
      </c>
      <c r="H5210" s="348">
        <v>1880</v>
      </c>
      <c r="I5210" s="355">
        <v>7.2799508990545742E-3</v>
      </c>
      <c r="J5210" s="355">
        <v>3.0978514464062016E-5</v>
      </c>
      <c r="K5210" s="355">
        <v>0</v>
      </c>
      <c r="M5210" s="364"/>
      <c r="N5210" s="364"/>
    </row>
    <row r="5211" spans="2:14" s="358" customFormat="1" x14ac:dyDescent="0.2">
      <c r="B5211" s="305">
        <v>41502.427083333336</v>
      </c>
      <c r="C5211" s="117" t="s">
        <v>704</v>
      </c>
      <c r="D5211" s="117" t="s">
        <v>554</v>
      </c>
      <c r="E5211" s="116"/>
      <c r="F5211" s="348">
        <v>11</v>
      </c>
      <c r="G5211" s="348">
        <v>161</v>
      </c>
      <c r="H5211" s="348">
        <v>1771</v>
      </c>
      <c r="I5211" s="355">
        <v>1.5411189863944691E-2</v>
      </c>
      <c r="J5211" s="355">
        <v>9.5721676173569502E-5</v>
      </c>
      <c r="K5211" s="355">
        <v>0</v>
      </c>
      <c r="M5211" s="364"/>
      <c r="N5211" s="364"/>
    </row>
    <row r="5212" spans="2:14" s="358" customFormat="1" x14ac:dyDescent="0.2">
      <c r="B5212" s="305">
        <v>41494.368055555555</v>
      </c>
      <c r="C5212" s="117" t="s">
        <v>613</v>
      </c>
      <c r="D5212" s="117" t="s">
        <v>554</v>
      </c>
      <c r="E5212" s="116"/>
      <c r="F5212" s="348">
        <v>2</v>
      </c>
      <c r="G5212" s="348">
        <v>370</v>
      </c>
      <c r="H5212" s="348">
        <v>740</v>
      </c>
      <c r="I5212" s="355">
        <v>6.4394582153128573E-3</v>
      </c>
      <c r="J5212" s="355">
        <v>1.7403941122467181E-5</v>
      </c>
      <c r="K5212" s="355">
        <v>0</v>
      </c>
      <c r="M5212" s="364"/>
      <c r="N5212" s="364"/>
    </row>
    <row r="5213" spans="2:14" s="358" customFormat="1" x14ac:dyDescent="0.2">
      <c r="B5213" s="305">
        <v>41494.399305555555</v>
      </c>
      <c r="C5213" s="117" t="s">
        <v>699</v>
      </c>
      <c r="D5213" s="117" t="s">
        <v>554</v>
      </c>
      <c r="E5213" s="116"/>
      <c r="F5213" s="348">
        <v>2</v>
      </c>
      <c r="G5213" s="348">
        <v>10</v>
      </c>
      <c r="H5213" s="348">
        <v>20</v>
      </c>
      <c r="I5213" s="355">
        <v>1.7403941122467182E-4</v>
      </c>
      <c r="J5213" s="355">
        <v>1.7403941122467181E-5</v>
      </c>
      <c r="K5213" s="355">
        <v>0</v>
      </c>
      <c r="M5213" s="364"/>
      <c r="N5213" s="364"/>
    </row>
    <row r="5214" spans="2:14" s="358" customFormat="1" x14ac:dyDescent="0.2">
      <c r="B5214" s="305">
        <v>41500.378472222219</v>
      </c>
      <c r="C5214" s="117" t="s">
        <v>733</v>
      </c>
      <c r="D5214" s="117" t="s">
        <v>551</v>
      </c>
      <c r="E5214" s="116"/>
      <c r="F5214" s="348">
        <v>15</v>
      </c>
      <c r="G5214" s="348">
        <v>294</v>
      </c>
      <c r="H5214" s="348">
        <v>4410</v>
      </c>
      <c r="I5214" s="355">
        <v>1.7076906098314189E-2</v>
      </c>
      <c r="J5214" s="355">
        <v>5.8084714620116285E-5</v>
      </c>
      <c r="K5214" s="355">
        <v>0</v>
      </c>
      <c r="M5214" s="364"/>
      <c r="N5214" s="364"/>
    </row>
    <row r="5215" spans="2:14" s="358" customFormat="1" x14ac:dyDescent="0.2">
      <c r="B5215" s="305">
        <v>41502.364583333336</v>
      </c>
      <c r="C5215" s="117" t="s">
        <v>625</v>
      </c>
      <c r="D5215" s="117" t="s">
        <v>551</v>
      </c>
      <c r="E5215" s="116"/>
      <c r="F5215" s="348">
        <v>27</v>
      </c>
      <c r="G5215" s="348">
        <v>345</v>
      </c>
      <c r="H5215" s="348">
        <v>9315</v>
      </c>
      <c r="I5215" s="355">
        <v>3.6070607779092212E-2</v>
      </c>
      <c r="J5215" s="355">
        <v>1.0455248631620932E-4</v>
      </c>
      <c r="K5215" s="355">
        <v>0</v>
      </c>
      <c r="M5215" s="364"/>
      <c r="N5215" s="364"/>
    </row>
    <row r="5216" spans="2:14" s="358" customFormat="1" x14ac:dyDescent="0.2">
      <c r="B5216" s="305">
        <v>41500.392361111109</v>
      </c>
      <c r="C5216" s="117" t="s">
        <v>733</v>
      </c>
      <c r="D5216" s="117" t="s">
        <v>551</v>
      </c>
      <c r="E5216" s="116"/>
      <c r="F5216" s="348">
        <v>6</v>
      </c>
      <c r="G5216" s="348">
        <v>130</v>
      </c>
      <c r="H5216" s="348">
        <v>780</v>
      </c>
      <c r="I5216" s="355">
        <v>3.0204051602460468E-3</v>
      </c>
      <c r="J5216" s="355">
        <v>2.3233885848046514E-5</v>
      </c>
      <c r="K5216" s="355">
        <v>0</v>
      </c>
      <c r="M5216" s="364"/>
      <c r="N5216" s="364"/>
    </row>
    <row r="5217" spans="2:14" s="358" customFormat="1" x14ac:dyDescent="0.2">
      <c r="B5217" s="305">
        <v>41497.399305555555</v>
      </c>
      <c r="C5217" s="117" t="s">
        <v>646</v>
      </c>
      <c r="D5217" s="117" t="s">
        <v>542</v>
      </c>
      <c r="E5217" s="116"/>
      <c r="F5217" s="348">
        <v>138</v>
      </c>
      <c r="G5217" s="348">
        <v>420</v>
      </c>
      <c r="H5217" s="348">
        <v>57960</v>
      </c>
      <c r="I5217" s="355">
        <v>0.20190267845012871</v>
      </c>
      <c r="J5217" s="355">
        <v>4.8072066297649696E-4</v>
      </c>
      <c r="K5217" s="355">
        <v>0</v>
      </c>
      <c r="M5217" s="364"/>
      <c r="N5217" s="364"/>
    </row>
    <row r="5218" spans="2:14" s="358" customFormat="1" x14ac:dyDescent="0.2">
      <c r="B5218" s="305">
        <v>41502.385416666664</v>
      </c>
      <c r="C5218" s="117" t="s">
        <v>733</v>
      </c>
      <c r="D5218" s="117" t="s">
        <v>551</v>
      </c>
      <c r="E5218" s="116"/>
      <c r="F5218" s="348">
        <v>3</v>
      </c>
      <c r="G5218" s="348">
        <v>220</v>
      </c>
      <c r="H5218" s="348">
        <v>660</v>
      </c>
      <c r="I5218" s="355">
        <v>2.5557274432851168E-3</v>
      </c>
      <c r="J5218" s="355">
        <v>1.1616942924023257E-5</v>
      </c>
      <c r="K5218" s="355">
        <v>0</v>
      </c>
      <c r="M5218" s="364"/>
      <c r="N5218" s="364"/>
    </row>
    <row r="5219" spans="2:14" s="358" customFormat="1" x14ac:dyDescent="0.2">
      <c r="B5219" s="305">
        <v>41502.385416666664</v>
      </c>
      <c r="C5219" s="117" t="s">
        <v>607</v>
      </c>
      <c r="D5219" s="117" t="s">
        <v>551</v>
      </c>
      <c r="E5219" s="116"/>
      <c r="F5219" s="348">
        <v>11</v>
      </c>
      <c r="G5219" s="348">
        <v>180</v>
      </c>
      <c r="H5219" s="348">
        <v>1980</v>
      </c>
      <c r="I5219" s="355">
        <v>7.6671823298553494E-3</v>
      </c>
      <c r="J5219" s="355">
        <v>4.2595457388085273E-5</v>
      </c>
      <c r="K5219" s="355">
        <v>0</v>
      </c>
      <c r="M5219" s="364"/>
      <c r="N5219" s="364"/>
    </row>
    <row r="5220" spans="2:14" s="358" customFormat="1" x14ac:dyDescent="0.2">
      <c r="B5220" s="305">
        <v>41495.399305555555</v>
      </c>
      <c r="C5220" s="117" t="s">
        <v>594</v>
      </c>
      <c r="D5220" s="117" t="s">
        <v>551</v>
      </c>
      <c r="E5220" s="116"/>
      <c r="F5220" s="348">
        <v>8</v>
      </c>
      <c r="G5220" s="348">
        <v>100</v>
      </c>
      <c r="H5220" s="348">
        <v>800</v>
      </c>
      <c r="I5220" s="355">
        <v>3.0978514464062019E-3</v>
      </c>
      <c r="J5220" s="355">
        <v>3.0978514464062016E-5</v>
      </c>
      <c r="K5220" s="355">
        <v>0</v>
      </c>
      <c r="M5220" s="364"/>
      <c r="N5220" s="364"/>
    </row>
    <row r="5221" spans="2:14" s="358" customFormat="1" x14ac:dyDescent="0.2">
      <c r="B5221" s="305">
        <v>41499.354166666664</v>
      </c>
      <c r="C5221" s="117" t="s">
        <v>674</v>
      </c>
      <c r="D5221" s="117" t="s">
        <v>551</v>
      </c>
      <c r="E5221" s="116"/>
      <c r="F5221" s="348">
        <v>137</v>
      </c>
      <c r="G5221" s="348">
        <v>477</v>
      </c>
      <c r="H5221" s="348">
        <v>65349</v>
      </c>
      <c r="I5221" s="355">
        <v>0.25305186771399862</v>
      </c>
      <c r="J5221" s="355">
        <v>5.3050706019706212E-4</v>
      </c>
      <c r="K5221" s="355">
        <v>0</v>
      </c>
      <c r="M5221" s="364"/>
      <c r="N5221" s="364"/>
    </row>
    <row r="5222" spans="2:14" s="358" customFormat="1" x14ac:dyDescent="0.2">
      <c r="B5222" s="305">
        <v>41502.381944444445</v>
      </c>
      <c r="C5222" s="117" t="s">
        <v>607</v>
      </c>
      <c r="D5222" s="117" t="s">
        <v>551</v>
      </c>
      <c r="E5222" s="116"/>
      <c r="F5222" s="348">
        <v>37</v>
      </c>
      <c r="G5222" s="348">
        <v>185</v>
      </c>
      <c r="H5222" s="348">
        <v>6845</v>
      </c>
      <c r="I5222" s="355">
        <v>2.6505991438313066E-2</v>
      </c>
      <c r="J5222" s="355">
        <v>1.4327562939628682E-4</v>
      </c>
      <c r="K5222" s="355">
        <v>0</v>
      </c>
      <c r="M5222" s="364"/>
      <c r="N5222" s="364"/>
    </row>
    <row r="5223" spans="2:14" s="358" customFormat="1" x14ac:dyDescent="0.2">
      <c r="B5223" s="305">
        <v>41498.381944444445</v>
      </c>
      <c r="C5223" s="117" t="s">
        <v>683</v>
      </c>
      <c r="D5223" s="117" t="s">
        <v>554</v>
      </c>
      <c r="E5223" s="116"/>
      <c r="F5223" s="348">
        <v>1</v>
      </c>
      <c r="G5223" s="348">
        <v>202</v>
      </c>
      <c r="H5223" s="348">
        <v>202</v>
      </c>
      <c r="I5223" s="355">
        <v>1.7577980533691855E-3</v>
      </c>
      <c r="J5223" s="355">
        <v>8.7019705612335906E-6</v>
      </c>
      <c r="K5223" s="355">
        <v>0</v>
      </c>
      <c r="M5223" s="364"/>
      <c r="N5223" s="364"/>
    </row>
    <row r="5224" spans="2:14" s="358" customFormat="1" x14ac:dyDescent="0.2">
      <c r="B5224" s="305">
        <v>41499.395833333336</v>
      </c>
      <c r="C5224" s="117" t="s">
        <v>690</v>
      </c>
      <c r="D5224" s="117" t="s">
        <v>551</v>
      </c>
      <c r="E5224" s="116"/>
      <c r="F5224" s="348">
        <v>2</v>
      </c>
      <c r="G5224" s="348">
        <v>180</v>
      </c>
      <c r="H5224" s="348">
        <v>360</v>
      </c>
      <c r="I5224" s="355">
        <v>1.3940331508827909E-3</v>
      </c>
      <c r="J5224" s="355">
        <v>7.7446286160155041E-6</v>
      </c>
      <c r="K5224" s="355">
        <v>0</v>
      </c>
      <c r="M5224" s="364"/>
      <c r="N5224" s="364"/>
    </row>
    <row r="5225" spans="2:14" s="358" customFormat="1" x14ac:dyDescent="0.2">
      <c r="B5225" s="305">
        <v>41501.378472222219</v>
      </c>
      <c r="C5225" s="117" t="s">
        <v>733</v>
      </c>
      <c r="D5225" s="117" t="s">
        <v>551</v>
      </c>
      <c r="E5225" s="116"/>
      <c r="F5225" s="348">
        <v>58</v>
      </c>
      <c r="G5225" s="348">
        <v>425</v>
      </c>
      <c r="H5225" s="348">
        <v>24650</v>
      </c>
      <c r="I5225" s="355">
        <v>9.5452547692391101E-2</v>
      </c>
      <c r="J5225" s="355">
        <v>2.2459422986444963E-4</v>
      </c>
      <c r="K5225" s="355">
        <v>0</v>
      </c>
      <c r="M5225" s="364"/>
      <c r="N5225" s="364"/>
    </row>
    <row r="5226" spans="2:14" s="358" customFormat="1" x14ac:dyDescent="0.2">
      <c r="B5226" s="305">
        <v>41500.35833333333</v>
      </c>
      <c r="C5226" s="117" t="s">
        <v>578</v>
      </c>
      <c r="D5226" s="117" t="s">
        <v>542</v>
      </c>
      <c r="E5226" s="116"/>
      <c r="F5226" s="348">
        <v>30</v>
      </c>
      <c r="G5226" s="348">
        <v>244</v>
      </c>
      <c r="H5226" s="348">
        <v>7320</v>
      </c>
      <c r="I5226" s="355">
        <v>2.5499096036144621E-2</v>
      </c>
      <c r="J5226" s="355">
        <v>1.0450449195141237E-4</v>
      </c>
      <c r="K5226" s="355">
        <v>0</v>
      </c>
      <c r="M5226" s="364"/>
      <c r="N5226" s="364"/>
    </row>
    <row r="5227" spans="2:14" s="358" customFormat="1" x14ac:dyDescent="0.2">
      <c r="B5227" s="305">
        <v>41501.376388888886</v>
      </c>
      <c r="C5227" s="117" t="s">
        <v>560</v>
      </c>
      <c r="D5227" s="117" t="s">
        <v>551</v>
      </c>
      <c r="E5227" s="116"/>
      <c r="F5227" s="348">
        <v>3</v>
      </c>
      <c r="G5227" s="348">
        <v>198</v>
      </c>
      <c r="H5227" s="348">
        <v>594</v>
      </c>
      <c r="I5227" s="355">
        <v>2.3001546989566048E-3</v>
      </c>
      <c r="J5227" s="355">
        <v>1.1616942924023257E-5</v>
      </c>
      <c r="K5227" s="355">
        <v>0</v>
      </c>
      <c r="M5227" s="364"/>
      <c r="N5227" s="364"/>
    </row>
    <row r="5228" spans="2:14" s="358" customFormat="1" x14ac:dyDescent="0.2">
      <c r="B5228" s="305">
        <v>41501.383333333331</v>
      </c>
      <c r="C5228" s="117" t="s">
        <v>556</v>
      </c>
      <c r="D5228" s="117" t="s">
        <v>551</v>
      </c>
      <c r="E5228" s="116"/>
      <c r="F5228" s="348">
        <v>13</v>
      </c>
      <c r="G5228" s="348">
        <v>255</v>
      </c>
      <c r="H5228" s="348">
        <v>3315</v>
      </c>
      <c r="I5228" s="355">
        <v>1.2836721931045699E-2</v>
      </c>
      <c r="J5228" s="355">
        <v>5.0340086004100782E-5</v>
      </c>
      <c r="K5228" s="355">
        <v>0</v>
      </c>
      <c r="M5228" s="364"/>
      <c r="N5228" s="364"/>
    </row>
    <row r="5229" spans="2:14" s="358" customFormat="1" x14ac:dyDescent="0.2">
      <c r="B5229" s="305">
        <v>41502.467361111114</v>
      </c>
      <c r="C5229" s="117" t="s">
        <v>598</v>
      </c>
      <c r="D5229" s="117" t="s">
        <v>551</v>
      </c>
      <c r="E5229" s="116"/>
      <c r="F5229" s="348">
        <v>23</v>
      </c>
      <c r="G5229" s="348">
        <v>87</v>
      </c>
      <c r="H5229" s="348">
        <v>2001</v>
      </c>
      <c r="I5229" s="355">
        <v>7.7485009303235129E-3</v>
      </c>
      <c r="J5229" s="355">
        <v>8.9063229084178301E-5</v>
      </c>
      <c r="K5229" s="355">
        <v>0</v>
      </c>
      <c r="M5229" s="364"/>
      <c r="N5229" s="364"/>
    </row>
    <row r="5230" spans="2:14" s="358" customFormat="1" x14ac:dyDescent="0.2">
      <c r="B5230" s="305">
        <v>41503.385416666664</v>
      </c>
      <c r="C5230" s="117" t="s">
        <v>681</v>
      </c>
      <c r="D5230" s="117" t="s">
        <v>554</v>
      </c>
      <c r="E5230" s="116"/>
      <c r="F5230" s="348">
        <v>588</v>
      </c>
      <c r="G5230" s="348">
        <v>380</v>
      </c>
      <c r="H5230" s="348">
        <v>223440</v>
      </c>
      <c r="I5230" s="355">
        <v>1.9443683022020337</v>
      </c>
      <c r="J5230" s="355">
        <v>5.1167586900053514E-3</v>
      </c>
      <c r="K5230" s="355">
        <v>0</v>
      </c>
      <c r="M5230" s="364"/>
      <c r="N5230" s="364"/>
    </row>
    <row r="5231" spans="2:14" s="358" customFormat="1" x14ac:dyDescent="0.2">
      <c r="B5231" s="305">
        <v>41497.354166666664</v>
      </c>
      <c r="C5231" s="117" t="s">
        <v>620</v>
      </c>
      <c r="D5231" s="117" t="s">
        <v>542</v>
      </c>
      <c r="E5231" s="116"/>
      <c r="F5231" s="348">
        <v>3</v>
      </c>
      <c r="G5231" s="348">
        <v>300</v>
      </c>
      <c r="H5231" s="348">
        <v>900</v>
      </c>
      <c r="I5231" s="355">
        <v>3.1351347585423712E-3</v>
      </c>
      <c r="J5231" s="355">
        <v>1.0450449195141237E-5</v>
      </c>
      <c r="K5231" s="355">
        <v>0</v>
      </c>
      <c r="M5231" s="364"/>
      <c r="N5231" s="364"/>
    </row>
    <row r="5232" spans="2:14" s="358" customFormat="1" x14ac:dyDescent="0.2">
      <c r="B5232" s="305">
        <v>41497.386111111111</v>
      </c>
      <c r="C5232" s="117" t="s">
        <v>613</v>
      </c>
      <c r="D5232" s="117" t="s">
        <v>554</v>
      </c>
      <c r="E5232" s="116"/>
      <c r="F5232" s="348">
        <v>39</v>
      </c>
      <c r="G5232" s="348">
        <v>318</v>
      </c>
      <c r="H5232" s="348">
        <v>12402</v>
      </c>
      <c r="I5232" s="355">
        <v>0.107921838900419</v>
      </c>
      <c r="J5232" s="355">
        <v>3.3937685188811009E-4</v>
      </c>
      <c r="K5232" s="355">
        <v>0</v>
      </c>
      <c r="M5232" s="364"/>
      <c r="N5232" s="364"/>
    </row>
    <row r="5233" spans="2:14" s="358" customFormat="1" x14ac:dyDescent="0.2">
      <c r="B5233" s="305">
        <v>41500.354166666664</v>
      </c>
      <c r="C5233" s="117" t="s">
        <v>749</v>
      </c>
      <c r="D5233" s="117" t="s">
        <v>554</v>
      </c>
      <c r="E5233" s="116"/>
      <c r="F5233" s="348">
        <v>1</v>
      </c>
      <c r="G5233" s="348">
        <v>75</v>
      </c>
      <c r="H5233" s="348">
        <v>75</v>
      </c>
      <c r="I5233" s="355">
        <v>6.526477920925193E-4</v>
      </c>
      <c r="J5233" s="355">
        <v>8.7019705612335906E-6</v>
      </c>
      <c r="K5233" s="355">
        <v>0</v>
      </c>
      <c r="M5233" s="364"/>
      <c r="N5233" s="364"/>
    </row>
    <row r="5234" spans="2:14" s="358" customFormat="1" x14ac:dyDescent="0.2">
      <c r="B5234" s="305">
        <v>41497.338888888888</v>
      </c>
      <c r="C5234" s="117" t="s">
        <v>746</v>
      </c>
      <c r="D5234" s="117" t="s">
        <v>542</v>
      </c>
      <c r="E5234" s="116"/>
      <c r="F5234" s="348">
        <v>94</v>
      </c>
      <c r="G5234" s="348">
        <v>372</v>
      </c>
      <c r="H5234" s="348">
        <v>34968</v>
      </c>
      <c r="I5234" s="355">
        <v>0.12181043581856627</v>
      </c>
      <c r="J5234" s="355">
        <v>3.2744740811442547E-4</v>
      </c>
      <c r="K5234" s="355">
        <v>0</v>
      </c>
      <c r="M5234" s="364"/>
      <c r="N5234" s="364"/>
    </row>
    <row r="5235" spans="2:14" s="358" customFormat="1" x14ac:dyDescent="0.2">
      <c r="B5235" s="305">
        <v>41501.428472222222</v>
      </c>
      <c r="C5235" s="117" t="s">
        <v>683</v>
      </c>
      <c r="D5235" s="117" t="s">
        <v>554</v>
      </c>
      <c r="E5235" s="116"/>
      <c r="F5235" s="348">
        <v>85</v>
      </c>
      <c r="G5235" s="348">
        <v>323</v>
      </c>
      <c r="H5235" s="348">
        <v>27455</v>
      </c>
      <c r="I5235" s="355">
        <v>0.23891260175866824</v>
      </c>
      <c r="J5235" s="355">
        <v>7.3966749770485525E-4</v>
      </c>
      <c r="K5235" s="355">
        <v>0</v>
      </c>
      <c r="M5235" s="364"/>
      <c r="N5235" s="364"/>
    </row>
    <row r="5236" spans="2:14" s="358" customFormat="1" x14ac:dyDescent="0.2">
      <c r="B5236" s="305">
        <v>41501.388888888891</v>
      </c>
      <c r="C5236" s="117" t="s">
        <v>574</v>
      </c>
      <c r="D5236" s="117" t="s">
        <v>542</v>
      </c>
      <c r="E5236" s="116"/>
      <c r="F5236" s="348">
        <v>93</v>
      </c>
      <c r="G5236" s="348">
        <v>370</v>
      </c>
      <c r="H5236" s="348">
        <v>34410</v>
      </c>
      <c r="I5236" s="355">
        <v>0.11986665226826999</v>
      </c>
      <c r="J5236" s="355">
        <v>3.2396392504937838E-4</v>
      </c>
      <c r="K5236" s="355">
        <v>0</v>
      </c>
      <c r="M5236" s="364"/>
      <c r="N5236" s="364"/>
    </row>
    <row r="5237" spans="2:14" s="358" customFormat="1" x14ac:dyDescent="0.2">
      <c r="B5237" s="305">
        <v>41502.393055555556</v>
      </c>
      <c r="C5237" s="117" t="s">
        <v>622</v>
      </c>
      <c r="D5237" s="117" t="s">
        <v>554</v>
      </c>
      <c r="E5237" s="116"/>
      <c r="F5237" s="348">
        <v>4</v>
      </c>
      <c r="G5237" s="348">
        <v>111</v>
      </c>
      <c r="H5237" s="348">
        <v>444</v>
      </c>
      <c r="I5237" s="355">
        <v>3.8636749291877147E-3</v>
      </c>
      <c r="J5237" s="355">
        <v>3.4807882244934363E-5</v>
      </c>
      <c r="K5237" s="355">
        <v>0</v>
      </c>
      <c r="M5237" s="364"/>
      <c r="N5237" s="364"/>
    </row>
    <row r="5238" spans="2:14" s="358" customFormat="1" x14ac:dyDescent="0.2">
      <c r="B5238" s="305">
        <v>41497.375</v>
      </c>
      <c r="C5238" s="117" t="s">
        <v>646</v>
      </c>
      <c r="D5238" s="117" t="s">
        <v>542</v>
      </c>
      <c r="E5238" s="116"/>
      <c r="F5238" s="348">
        <v>60</v>
      </c>
      <c r="G5238" s="348">
        <v>261</v>
      </c>
      <c r="H5238" s="348">
        <v>15660</v>
      </c>
      <c r="I5238" s="355">
        <v>5.4551344798637262E-2</v>
      </c>
      <c r="J5238" s="355">
        <v>2.0900898390282475E-4</v>
      </c>
      <c r="K5238" s="355">
        <v>0</v>
      </c>
      <c r="M5238" s="364"/>
      <c r="N5238" s="364"/>
    </row>
    <row r="5239" spans="2:14" s="358" customFormat="1" x14ac:dyDescent="0.2">
      <c r="B5239" s="305">
        <v>41498.361111111109</v>
      </c>
      <c r="C5239" s="117" t="s">
        <v>646</v>
      </c>
      <c r="D5239" s="117" t="s">
        <v>542</v>
      </c>
      <c r="E5239" s="116"/>
      <c r="F5239" s="348">
        <v>20</v>
      </c>
      <c r="G5239" s="348">
        <v>215</v>
      </c>
      <c r="H5239" s="348">
        <v>4300</v>
      </c>
      <c r="I5239" s="355">
        <v>1.4978977179702441E-2</v>
      </c>
      <c r="J5239" s="355">
        <v>6.9669661300941592E-5</v>
      </c>
      <c r="K5239" s="355">
        <v>0</v>
      </c>
      <c r="M5239" s="364"/>
      <c r="N5239" s="364"/>
    </row>
    <row r="5240" spans="2:14" s="358" customFormat="1" x14ac:dyDescent="0.2">
      <c r="B5240" s="305">
        <v>41498.354166666664</v>
      </c>
      <c r="C5240" s="117" t="s">
        <v>595</v>
      </c>
      <c r="D5240" s="117" t="s">
        <v>554</v>
      </c>
      <c r="E5240" s="116"/>
      <c r="F5240" s="348">
        <v>29</v>
      </c>
      <c r="G5240" s="348">
        <v>490</v>
      </c>
      <c r="H5240" s="348">
        <v>14210</v>
      </c>
      <c r="I5240" s="355">
        <v>0.12365500167512933</v>
      </c>
      <c r="J5240" s="355">
        <v>2.5235714627577414E-4</v>
      </c>
      <c r="K5240" s="355">
        <v>0</v>
      </c>
      <c r="M5240" s="364"/>
      <c r="N5240" s="364"/>
    </row>
    <row r="5241" spans="2:14" s="358" customFormat="1" x14ac:dyDescent="0.2">
      <c r="B5241" s="305">
        <v>41501.375</v>
      </c>
      <c r="C5241" s="117" t="s">
        <v>670</v>
      </c>
      <c r="D5241" s="117" t="s">
        <v>551</v>
      </c>
      <c r="E5241" s="116"/>
      <c r="F5241" s="348">
        <v>264</v>
      </c>
      <c r="G5241" s="348">
        <v>518</v>
      </c>
      <c r="H5241" s="348">
        <v>136752</v>
      </c>
      <c r="I5241" s="355">
        <v>0.52954672624867616</v>
      </c>
      <c r="J5241" s="355">
        <v>1.0222909773140467E-3</v>
      </c>
      <c r="K5241" s="355">
        <v>0</v>
      </c>
      <c r="M5241" s="364"/>
      <c r="N5241" s="364"/>
    </row>
    <row r="5242" spans="2:14" s="358" customFormat="1" x14ac:dyDescent="0.2">
      <c r="B5242" s="305">
        <v>41500.354166666664</v>
      </c>
      <c r="C5242" s="117" t="s">
        <v>690</v>
      </c>
      <c r="D5242" s="117" t="s">
        <v>551</v>
      </c>
      <c r="E5242" s="116"/>
      <c r="F5242" s="348">
        <v>1</v>
      </c>
      <c r="G5242" s="348">
        <v>140</v>
      </c>
      <c r="H5242" s="348">
        <v>140</v>
      </c>
      <c r="I5242" s="355">
        <v>5.4212400312108537E-4</v>
      </c>
      <c r="J5242" s="355">
        <v>3.872314308007752E-6</v>
      </c>
      <c r="K5242" s="355">
        <v>0</v>
      </c>
      <c r="M5242" s="364"/>
      <c r="N5242" s="364"/>
    </row>
    <row r="5243" spans="2:14" s="358" customFormat="1" x14ac:dyDescent="0.2">
      <c r="B5243" s="305">
        <v>41502.461805555555</v>
      </c>
      <c r="C5243" s="117" t="s">
        <v>550</v>
      </c>
      <c r="D5243" s="117" t="s">
        <v>551</v>
      </c>
      <c r="E5243" s="116"/>
      <c r="F5243" s="348">
        <v>2</v>
      </c>
      <c r="G5243" s="348">
        <v>145</v>
      </c>
      <c r="H5243" s="348">
        <v>290</v>
      </c>
      <c r="I5243" s="355">
        <v>1.1229711493222481E-3</v>
      </c>
      <c r="J5243" s="355">
        <v>7.7446286160155041E-6</v>
      </c>
      <c r="K5243" s="355">
        <v>0</v>
      </c>
      <c r="M5243" s="364"/>
      <c r="N5243" s="364"/>
    </row>
    <row r="5244" spans="2:14" s="358" customFormat="1" x14ac:dyDescent="0.2">
      <c r="B5244" s="305">
        <v>41504.354166666664</v>
      </c>
      <c r="C5244" s="117" t="s">
        <v>665</v>
      </c>
      <c r="D5244" s="117" t="s">
        <v>554</v>
      </c>
      <c r="E5244" s="116"/>
      <c r="F5244" s="348">
        <v>126</v>
      </c>
      <c r="G5244" s="348">
        <v>376</v>
      </c>
      <c r="H5244" s="348">
        <v>47376</v>
      </c>
      <c r="I5244" s="355">
        <v>0.41226455730900263</v>
      </c>
      <c r="J5244" s="355">
        <v>1.0964482907154325E-3</v>
      </c>
      <c r="K5244" s="355">
        <v>0</v>
      </c>
      <c r="M5244" s="364"/>
      <c r="N5244" s="364"/>
    </row>
    <row r="5245" spans="2:14" s="358" customFormat="1" x14ac:dyDescent="0.2">
      <c r="B5245" s="305">
        <v>41504.375</v>
      </c>
      <c r="C5245" s="117" t="s">
        <v>771</v>
      </c>
      <c r="D5245" s="117" t="s">
        <v>554</v>
      </c>
      <c r="E5245" s="116"/>
      <c r="F5245" s="348">
        <v>51</v>
      </c>
      <c r="G5245" s="348">
        <v>440</v>
      </c>
      <c r="H5245" s="348">
        <v>22440</v>
      </c>
      <c r="I5245" s="355">
        <v>0.19527221939408179</v>
      </c>
      <c r="J5245" s="355">
        <v>4.4380049862291314E-4</v>
      </c>
      <c r="K5245" s="355">
        <v>0</v>
      </c>
      <c r="M5245" s="364"/>
      <c r="N5245" s="364"/>
    </row>
    <row r="5246" spans="2:14" s="358" customFormat="1" x14ac:dyDescent="0.2">
      <c r="B5246" s="305">
        <v>41500.398611111108</v>
      </c>
      <c r="C5246" s="117" t="s">
        <v>612</v>
      </c>
      <c r="D5246" s="117" t="s">
        <v>551</v>
      </c>
      <c r="E5246" s="116"/>
      <c r="F5246" s="348">
        <v>8</v>
      </c>
      <c r="G5246" s="348">
        <v>182</v>
      </c>
      <c r="H5246" s="348">
        <v>1456</v>
      </c>
      <c r="I5246" s="355">
        <v>5.6380896324592878E-3</v>
      </c>
      <c r="J5246" s="355">
        <v>3.0978514464062016E-5</v>
      </c>
      <c r="K5246" s="355">
        <v>0</v>
      </c>
      <c r="M5246" s="364"/>
      <c r="N5246" s="364"/>
    </row>
    <row r="5247" spans="2:14" s="358" customFormat="1" x14ac:dyDescent="0.2">
      <c r="B5247" s="305">
        <v>41502.381944444445</v>
      </c>
      <c r="C5247" s="117" t="s">
        <v>550</v>
      </c>
      <c r="D5247" s="117" t="s">
        <v>551</v>
      </c>
      <c r="E5247" s="116"/>
      <c r="F5247" s="348">
        <v>1</v>
      </c>
      <c r="G5247" s="348">
        <v>66</v>
      </c>
      <c r="H5247" s="348">
        <v>66</v>
      </c>
      <c r="I5247" s="355">
        <v>2.5557274432851167E-4</v>
      </c>
      <c r="J5247" s="355">
        <v>3.872314308007752E-6</v>
      </c>
      <c r="K5247" s="355">
        <v>0</v>
      </c>
      <c r="M5247" s="364"/>
      <c r="N5247" s="364"/>
    </row>
    <row r="5248" spans="2:14" s="358" customFormat="1" x14ac:dyDescent="0.2">
      <c r="B5248" s="305">
        <v>41500.376388888886</v>
      </c>
      <c r="C5248" s="117" t="s">
        <v>671</v>
      </c>
      <c r="D5248" s="117" t="s">
        <v>554</v>
      </c>
      <c r="E5248" s="116"/>
      <c r="F5248" s="348">
        <v>52</v>
      </c>
      <c r="G5248" s="348">
        <v>313</v>
      </c>
      <c r="H5248" s="348">
        <v>16276</v>
      </c>
      <c r="I5248" s="355">
        <v>0.14163327285463792</v>
      </c>
      <c r="J5248" s="355">
        <v>4.5250246918414675E-4</v>
      </c>
      <c r="K5248" s="355">
        <v>0</v>
      </c>
      <c r="M5248" s="364"/>
      <c r="N5248" s="364"/>
    </row>
    <row r="5249" spans="2:14" s="358" customFormat="1" x14ac:dyDescent="0.2">
      <c r="B5249" s="305">
        <v>41501.40625</v>
      </c>
      <c r="C5249" s="117" t="s">
        <v>690</v>
      </c>
      <c r="D5249" s="117" t="s">
        <v>551</v>
      </c>
      <c r="E5249" s="116"/>
      <c r="F5249" s="348">
        <v>31</v>
      </c>
      <c r="G5249" s="348">
        <v>290</v>
      </c>
      <c r="H5249" s="348">
        <v>8990</v>
      </c>
      <c r="I5249" s="355">
        <v>3.4812105628989697E-2</v>
      </c>
      <c r="J5249" s="355">
        <v>1.2004174354824032E-4</v>
      </c>
      <c r="K5249" s="355">
        <v>0</v>
      </c>
      <c r="M5249" s="364"/>
      <c r="N5249" s="364"/>
    </row>
    <row r="5250" spans="2:14" s="358" customFormat="1" x14ac:dyDescent="0.2">
      <c r="B5250" s="305">
        <v>41494.393750000003</v>
      </c>
      <c r="C5250" s="117" t="s">
        <v>613</v>
      </c>
      <c r="D5250" s="117" t="s">
        <v>554</v>
      </c>
      <c r="E5250" s="116"/>
      <c r="F5250" s="348">
        <v>44</v>
      </c>
      <c r="G5250" s="348">
        <v>211</v>
      </c>
      <c r="H5250" s="348">
        <v>9284</v>
      </c>
      <c r="I5250" s="355">
        <v>8.0789094690492669E-2</v>
      </c>
      <c r="J5250" s="355">
        <v>3.8288670469427801E-4</v>
      </c>
      <c r="K5250" s="355">
        <v>0</v>
      </c>
      <c r="M5250" s="364"/>
      <c r="N5250" s="364"/>
    </row>
    <row r="5251" spans="2:14" s="358" customFormat="1" x14ac:dyDescent="0.2">
      <c r="B5251" s="305">
        <v>41502.381944444445</v>
      </c>
      <c r="C5251" s="117" t="s">
        <v>550</v>
      </c>
      <c r="D5251" s="117" t="s">
        <v>551</v>
      </c>
      <c r="E5251" s="116"/>
      <c r="F5251" s="348">
        <v>28</v>
      </c>
      <c r="G5251" s="348">
        <v>85</v>
      </c>
      <c r="H5251" s="348">
        <v>2380</v>
      </c>
      <c r="I5251" s="355">
        <v>9.2161080530584506E-3</v>
      </c>
      <c r="J5251" s="355">
        <v>1.0842480062421706E-4</v>
      </c>
      <c r="K5251" s="355">
        <v>0</v>
      </c>
      <c r="M5251" s="364"/>
      <c r="N5251" s="364"/>
    </row>
    <row r="5252" spans="2:14" s="358" customFormat="1" x14ac:dyDescent="0.2">
      <c r="B5252" s="305">
        <v>41502.493055555555</v>
      </c>
      <c r="C5252" s="117" t="s">
        <v>550</v>
      </c>
      <c r="D5252" s="117" t="s">
        <v>551</v>
      </c>
      <c r="E5252" s="116"/>
      <c r="F5252" s="348">
        <v>1</v>
      </c>
      <c r="G5252" s="348">
        <v>35</v>
      </c>
      <c r="H5252" s="348">
        <v>35</v>
      </c>
      <c r="I5252" s="355">
        <v>1.3553100078027134E-4</v>
      </c>
      <c r="J5252" s="355">
        <v>3.872314308007752E-6</v>
      </c>
      <c r="K5252" s="355">
        <v>0</v>
      </c>
      <c r="M5252" s="364"/>
      <c r="N5252" s="364"/>
    </row>
    <row r="5253" spans="2:14" s="358" customFormat="1" x14ac:dyDescent="0.2">
      <c r="B5253" s="305">
        <v>41502.421527777777</v>
      </c>
      <c r="C5253" s="117" t="s">
        <v>550</v>
      </c>
      <c r="D5253" s="117" t="s">
        <v>551</v>
      </c>
      <c r="E5253" s="116"/>
      <c r="F5253" s="348">
        <v>1</v>
      </c>
      <c r="G5253" s="348">
        <v>46</v>
      </c>
      <c r="H5253" s="348">
        <v>46</v>
      </c>
      <c r="I5253" s="355">
        <v>1.781264581683566E-4</v>
      </c>
      <c r="J5253" s="355">
        <v>3.872314308007752E-6</v>
      </c>
      <c r="K5253" s="355">
        <v>0</v>
      </c>
      <c r="M5253" s="364"/>
      <c r="N5253" s="364"/>
    </row>
    <row r="5254" spans="2:14" s="358" customFormat="1" x14ac:dyDescent="0.2">
      <c r="B5254" s="305">
        <v>41497.345833333333</v>
      </c>
      <c r="C5254" s="117" t="s">
        <v>830</v>
      </c>
      <c r="D5254" s="117" t="s">
        <v>542</v>
      </c>
      <c r="E5254" s="116"/>
      <c r="F5254" s="348">
        <v>702</v>
      </c>
      <c r="G5254" s="348">
        <v>287</v>
      </c>
      <c r="H5254" s="348">
        <v>201474</v>
      </c>
      <c r="I5254" s="355">
        <v>0.70183126704729526</v>
      </c>
      <c r="J5254" s="355">
        <v>2.4454051116630498E-3</v>
      </c>
      <c r="K5254" s="355">
        <v>0</v>
      </c>
      <c r="M5254" s="364"/>
      <c r="N5254" s="364"/>
    </row>
    <row r="5255" spans="2:14" s="358" customFormat="1" x14ac:dyDescent="0.2">
      <c r="B5255" s="305">
        <v>41500.354166666664</v>
      </c>
      <c r="C5255" s="117" t="s">
        <v>775</v>
      </c>
      <c r="D5255" s="117" t="s">
        <v>542</v>
      </c>
      <c r="E5255" s="116"/>
      <c r="F5255" s="348">
        <v>173</v>
      </c>
      <c r="G5255" s="348">
        <v>480</v>
      </c>
      <c r="H5255" s="348">
        <v>83040</v>
      </c>
      <c r="I5255" s="355">
        <v>0.28926843372150945</v>
      </c>
      <c r="J5255" s="355">
        <v>6.0264257025314475E-4</v>
      </c>
      <c r="K5255" s="355">
        <v>0</v>
      </c>
      <c r="M5255" s="364"/>
      <c r="N5255" s="364"/>
    </row>
    <row r="5256" spans="2:14" s="358" customFormat="1" x14ac:dyDescent="0.2">
      <c r="B5256" s="305">
        <v>41499.394444444442</v>
      </c>
      <c r="C5256" s="117" t="s">
        <v>764</v>
      </c>
      <c r="D5256" s="117" t="s">
        <v>542</v>
      </c>
      <c r="E5256" s="116"/>
      <c r="F5256" s="348">
        <v>87</v>
      </c>
      <c r="G5256" s="348">
        <v>326</v>
      </c>
      <c r="H5256" s="348">
        <v>28362</v>
      </c>
      <c r="I5256" s="355">
        <v>9.8798546690865269E-2</v>
      </c>
      <c r="J5256" s="355">
        <v>3.0306302665909589E-4</v>
      </c>
      <c r="K5256" s="355">
        <v>0</v>
      </c>
      <c r="M5256" s="364"/>
      <c r="N5256" s="364"/>
    </row>
    <row r="5257" spans="2:14" s="358" customFormat="1" x14ac:dyDescent="0.2">
      <c r="B5257" s="305">
        <v>41499.436805555553</v>
      </c>
      <c r="C5257" s="117" t="s">
        <v>613</v>
      </c>
      <c r="D5257" s="117" t="s">
        <v>554</v>
      </c>
      <c r="E5257" s="116"/>
      <c r="F5257" s="348">
        <v>62</v>
      </c>
      <c r="G5257" s="348">
        <v>278</v>
      </c>
      <c r="H5257" s="348">
        <v>17236</v>
      </c>
      <c r="I5257" s="355">
        <v>0.14998716459342218</v>
      </c>
      <c r="J5257" s="355">
        <v>5.395221747964827E-4</v>
      </c>
      <c r="K5257" s="355">
        <v>0</v>
      </c>
      <c r="M5257" s="364"/>
      <c r="N5257" s="364"/>
    </row>
    <row r="5258" spans="2:14" s="358" customFormat="1" x14ac:dyDescent="0.2">
      <c r="B5258" s="305">
        <v>41505.402777777781</v>
      </c>
      <c r="C5258" s="117" t="s">
        <v>720</v>
      </c>
      <c r="D5258" s="117" t="s">
        <v>542</v>
      </c>
      <c r="E5258" s="116"/>
      <c r="F5258" s="348">
        <v>124</v>
      </c>
      <c r="G5258" s="348">
        <v>245</v>
      </c>
      <c r="H5258" s="348">
        <v>30380</v>
      </c>
      <c r="I5258" s="355">
        <v>0.10582821551613027</v>
      </c>
      <c r="J5258" s="355">
        <v>4.319519000658378E-4</v>
      </c>
      <c r="K5258" s="355">
        <v>0</v>
      </c>
      <c r="M5258" s="364"/>
      <c r="N5258" s="364"/>
    </row>
    <row r="5259" spans="2:14" s="358" customFormat="1" x14ac:dyDescent="0.2">
      <c r="B5259" s="305">
        <v>41505.399305555555</v>
      </c>
      <c r="C5259" s="117" t="s">
        <v>558</v>
      </c>
      <c r="D5259" s="117" t="s">
        <v>551</v>
      </c>
      <c r="E5259" s="116"/>
      <c r="F5259" s="348">
        <v>5</v>
      </c>
      <c r="G5259" s="348">
        <v>125</v>
      </c>
      <c r="H5259" s="348">
        <v>625</v>
      </c>
      <c r="I5259" s="355">
        <v>2.4201964425048452E-3</v>
      </c>
      <c r="J5259" s="355">
        <v>1.9361571540038763E-5</v>
      </c>
      <c r="K5259" s="355">
        <v>0</v>
      </c>
      <c r="M5259" s="364"/>
      <c r="N5259" s="364"/>
    </row>
    <row r="5260" spans="2:14" s="358" customFormat="1" x14ac:dyDescent="0.2">
      <c r="B5260" s="305">
        <v>41505.420138888891</v>
      </c>
      <c r="C5260" s="117" t="s">
        <v>733</v>
      </c>
      <c r="D5260" s="117" t="s">
        <v>551</v>
      </c>
      <c r="E5260" s="116"/>
      <c r="F5260" s="348">
        <v>28</v>
      </c>
      <c r="G5260" s="348">
        <v>195</v>
      </c>
      <c r="H5260" s="348">
        <v>5460</v>
      </c>
      <c r="I5260" s="355">
        <v>2.1142836121722328E-2</v>
      </c>
      <c r="J5260" s="355">
        <v>1.0842480062421706E-4</v>
      </c>
      <c r="K5260" s="355">
        <v>0</v>
      </c>
      <c r="M5260" s="364"/>
      <c r="N5260" s="364"/>
    </row>
    <row r="5261" spans="2:14" s="358" customFormat="1" x14ac:dyDescent="0.2">
      <c r="B5261" s="305">
        <v>41505.388888888891</v>
      </c>
      <c r="C5261" s="117" t="s">
        <v>550</v>
      </c>
      <c r="D5261" s="117" t="s">
        <v>551</v>
      </c>
      <c r="E5261" s="116"/>
      <c r="F5261" s="348">
        <v>2</v>
      </c>
      <c r="G5261" s="348">
        <v>80</v>
      </c>
      <c r="H5261" s="348">
        <v>160</v>
      </c>
      <c r="I5261" s="355">
        <v>6.1957028928124041E-4</v>
      </c>
      <c r="J5261" s="355">
        <v>7.7446286160155041E-6</v>
      </c>
      <c r="K5261" s="355">
        <v>0</v>
      </c>
      <c r="M5261" s="364"/>
      <c r="N5261" s="364"/>
    </row>
    <row r="5262" spans="2:14" s="358" customFormat="1" x14ac:dyDescent="0.2">
      <c r="B5262" s="305">
        <v>41505.383333333331</v>
      </c>
      <c r="C5262" s="117" t="s">
        <v>550</v>
      </c>
      <c r="D5262" s="117" t="s">
        <v>551</v>
      </c>
      <c r="E5262" s="116"/>
      <c r="F5262" s="348">
        <v>1</v>
      </c>
      <c r="G5262" s="348">
        <v>29</v>
      </c>
      <c r="H5262" s="348">
        <v>29</v>
      </c>
      <c r="I5262" s="355">
        <v>1.1229711493222481E-4</v>
      </c>
      <c r="J5262" s="355">
        <v>3.872314308007752E-6</v>
      </c>
      <c r="K5262" s="355">
        <v>0</v>
      </c>
      <c r="M5262" s="364"/>
      <c r="N5262" s="364"/>
    </row>
    <row r="5263" spans="2:14" s="358" customFormat="1" x14ac:dyDescent="0.2">
      <c r="B5263" s="305">
        <v>41500.371527777781</v>
      </c>
      <c r="C5263" s="117" t="s">
        <v>795</v>
      </c>
      <c r="D5263" s="117" t="s">
        <v>542</v>
      </c>
      <c r="E5263" s="116"/>
      <c r="F5263" s="348">
        <v>63</v>
      </c>
      <c r="G5263" s="348">
        <v>375</v>
      </c>
      <c r="H5263" s="348">
        <v>23625</v>
      </c>
      <c r="I5263" s="355">
        <v>8.2297287411737252E-2</v>
      </c>
      <c r="J5263" s="355">
        <v>2.1945943309796599E-4</v>
      </c>
      <c r="K5263" s="355">
        <v>0</v>
      </c>
      <c r="M5263" s="364"/>
      <c r="N5263" s="364"/>
    </row>
    <row r="5264" spans="2:14" s="358" customFormat="1" x14ac:dyDescent="0.2">
      <c r="B5264" s="305">
        <v>41500.427083333336</v>
      </c>
      <c r="C5264" s="117" t="s">
        <v>746</v>
      </c>
      <c r="D5264" s="117" t="s">
        <v>542</v>
      </c>
      <c r="E5264" s="116"/>
      <c r="F5264" s="348">
        <v>375</v>
      </c>
      <c r="G5264" s="348">
        <v>236</v>
      </c>
      <c r="H5264" s="348">
        <v>88500</v>
      </c>
      <c r="I5264" s="355">
        <v>0.30828825125666653</v>
      </c>
      <c r="J5264" s="355">
        <v>1.3063061493926546E-3</v>
      </c>
      <c r="K5264" s="355">
        <v>0</v>
      </c>
      <c r="M5264" s="364"/>
      <c r="N5264" s="364"/>
    </row>
    <row r="5265" spans="2:14" s="358" customFormat="1" x14ac:dyDescent="0.2">
      <c r="B5265" s="305">
        <v>41499.385416666664</v>
      </c>
      <c r="C5265" s="117" t="s">
        <v>646</v>
      </c>
      <c r="D5265" s="117" t="s">
        <v>542</v>
      </c>
      <c r="E5265" s="116"/>
      <c r="F5265" s="348">
        <v>38</v>
      </c>
      <c r="G5265" s="348">
        <v>225</v>
      </c>
      <c r="H5265" s="348">
        <v>8550</v>
      </c>
      <c r="I5265" s="355">
        <v>2.9783780206152528E-2</v>
      </c>
      <c r="J5265" s="355">
        <v>1.32372356471789E-4</v>
      </c>
      <c r="K5265" s="355">
        <v>0</v>
      </c>
      <c r="M5265" s="364"/>
      <c r="N5265" s="364"/>
    </row>
    <row r="5266" spans="2:14" s="358" customFormat="1" x14ac:dyDescent="0.2">
      <c r="B5266" s="305">
        <v>41501.384722222225</v>
      </c>
      <c r="C5266" s="117" t="s">
        <v>609</v>
      </c>
      <c r="D5266" s="117" t="s">
        <v>554</v>
      </c>
      <c r="E5266" s="116"/>
      <c r="F5266" s="348">
        <v>207</v>
      </c>
      <c r="G5266" s="348">
        <v>423</v>
      </c>
      <c r="H5266" s="348">
        <v>87561</v>
      </c>
      <c r="I5266" s="355">
        <v>0.76195324431217448</v>
      </c>
      <c r="J5266" s="355">
        <v>1.8013079061753533E-3</v>
      </c>
      <c r="K5266" s="355">
        <v>0</v>
      </c>
      <c r="M5266" s="364"/>
      <c r="N5266" s="364"/>
    </row>
    <row r="5267" spans="2:14" s="358" customFormat="1" x14ac:dyDescent="0.2">
      <c r="B5267" s="305">
        <v>41505.399305555555</v>
      </c>
      <c r="C5267" s="117" t="s">
        <v>665</v>
      </c>
      <c r="D5267" s="117" t="s">
        <v>554</v>
      </c>
      <c r="E5267" s="116"/>
      <c r="F5267" s="348">
        <v>2</v>
      </c>
      <c r="G5267" s="348">
        <v>19</v>
      </c>
      <c r="H5267" s="348">
        <v>38</v>
      </c>
      <c r="I5267" s="355">
        <v>3.3067488132687648E-4</v>
      </c>
      <c r="J5267" s="355">
        <v>1.7403941122467181E-5</v>
      </c>
      <c r="K5267" s="355">
        <v>0</v>
      </c>
      <c r="M5267" s="364"/>
      <c r="N5267" s="364"/>
    </row>
    <row r="5268" spans="2:14" s="358" customFormat="1" x14ac:dyDescent="0.2">
      <c r="B5268" s="305">
        <v>41500.378472222219</v>
      </c>
      <c r="C5268" s="117" t="s">
        <v>800</v>
      </c>
      <c r="D5268" s="117" t="s">
        <v>542</v>
      </c>
      <c r="E5268" s="116"/>
      <c r="F5268" s="348">
        <v>66</v>
      </c>
      <c r="G5268" s="348">
        <v>305</v>
      </c>
      <c r="H5268" s="348">
        <v>20130</v>
      </c>
      <c r="I5268" s="355">
        <v>7.0122514099397709E-2</v>
      </c>
      <c r="J5268" s="355">
        <v>2.2990988229310724E-4</v>
      </c>
      <c r="K5268" s="355">
        <v>0</v>
      </c>
      <c r="M5268" s="364"/>
      <c r="N5268" s="364"/>
    </row>
    <row r="5269" spans="2:14" s="358" customFormat="1" x14ac:dyDescent="0.2">
      <c r="B5269" s="305">
        <v>41505.420138888891</v>
      </c>
      <c r="C5269" s="117" t="s">
        <v>550</v>
      </c>
      <c r="D5269" s="117" t="s">
        <v>551</v>
      </c>
      <c r="E5269" s="116"/>
      <c r="F5269" s="348">
        <v>1</v>
      </c>
      <c r="G5269" s="348">
        <v>50</v>
      </c>
      <c r="H5269" s="348">
        <v>50</v>
      </c>
      <c r="I5269" s="355">
        <v>1.9361571540038762E-4</v>
      </c>
      <c r="J5269" s="355">
        <v>3.872314308007752E-6</v>
      </c>
      <c r="K5269" s="355">
        <v>0</v>
      </c>
      <c r="M5269" s="364"/>
      <c r="N5269" s="364"/>
    </row>
    <row r="5270" spans="2:14" s="358" customFormat="1" x14ac:dyDescent="0.2">
      <c r="B5270" s="305">
        <v>41494.361111111109</v>
      </c>
      <c r="C5270" s="117" t="s">
        <v>595</v>
      </c>
      <c r="D5270" s="117" t="s">
        <v>554</v>
      </c>
      <c r="E5270" s="116"/>
      <c r="F5270" s="348">
        <v>52</v>
      </c>
      <c r="G5270" s="348">
        <v>240</v>
      </c>
      <c r="H5270" s="348">
        <v>12480</v>
      </c>
      <c r="I5270" s="355">
        <v>0.10860059260419522</v>
      </c>
      <c r="J5270" s="355">
        <v>4.5250246918414675E-4</v>
      </c>
      <c r="K5270" s="355">
        <v>0</v>
      </c>
      <c r="M5270" s="364"/>
      <c r="N5270" s="364"/>
    </row>
    <row r="5271" spans="2:14" s="358" customFormat="1" x14ac:dyDescent="0.2">
      <c r="B5271" s="305">
        <v>41505.375</v>
      </c>
      <c r="C5271" s="117" t="s">
        <v>625</v>
      </c>
      <c r="D5271" s="117" t="s">
        <v>551</v>
      </c>
      <c r="E5271" s="116"/>
      <c r="F5271" s="348">
        <v>25</v>
      </c>
      <c r="G5271" s="348">
        <v>235</v>
      </c>
      <c r="H5271" s="348">
        <v>5875</v>
      </c>
      <c r="I5271" s="355">
        <v>2.2749846559545546E-2</v>
      </c>
      <c r="J5271" s="355">
        <v>9.680785770019381E-5</v>
      </c>
      <c r="K5271" s="355">
        <v>0</v>
      </c>
      <c r="M5271" s="364"/>
      <c r="N5271" s="364"/>
    </row>
    <row r="5272" spans="2:14" s="358" customFormat="1" x14ac:dyDescent="0.2">
      <c r="B5272" s="305">
        <v>41501.359027777777</v>
      </c>
      <c r="C5272" s="117" t="s">
        <v>599</v>
      </c>
      <c r="D5272" s="117" t="s">
        <v>554</v>
      </c>
      <c r="E5272" s="116"/>
      <c r="F5272" s="348">
        <v>63</v>
      </c>
      <c r="G5272" s="348">
        <v>243</v>
      </c>
      <c r="H5272" s="348">
        <v>15309</v>
      </c>
      <c r="I5272" s="355">
        <v>0.13321846732192505</v>
      </c>
      <c r="J5272" s="355">
        <v>5.4822414535771625E-4</v>
      </c>
      <c r="K5272" s="355">
        <v>0</v>
      </c>
      <c r="M5272" s="364"/>
      <c r="N5272" s="364"/>
    </row>
    <row r="5273" spans="2:14" s="358" customFormat="1" x14ac:dyDescent="0.2">
      <c r="B5273" s="305">
        <v>41501.482638888891</v>
      </c>
      <c r="C5273" s="117" t="s">
        <v>579</v>
      </c>
      <c r="D5273" s="117" t="s">
        <v>542</v>
      </c>
      <c r="E5273" s="116"/>
      <c r="F5273" s="348">
        <v>171</v>
      </c>
      <c r="G5273" s="348">
        <v>10</v>
      </c>
      <c r="H5273" s="348">
        <v>1710</v>
      </c>
      <c r="I5273" s="355">
        <v>5.9567560412305057E-3</v>
      </c>
      <c r="J5273" s="355">
        <v>5.9567560412305057E-4</v>
      </c>
      <c r="K5273" s="355">
        <v>0</v>
      </c>
      <c r="M5273" s="364"/>
      <c r="N5273" s="364"/>
    </row>
    <row r="5274" spans="2:14" s="358" customFormat="1" x14ac:dyDescent="0.2">
      <c r="B5274" s="305">
        <v>41500.359722222223</v>
      </c>
      <c r="C5274" s="117" t="s">
        <v>723</v>
      </c>
      <c r="D5274" s="117" t="s">
        <v>554</v>
      </c>
      <c r="E5274" s="116"/>
      <c r="F5274" s="348">
        <v>3</v>
      </c>
      <c r="G5274" s="348">
        <v>102</v>
      </c>
      <c r="H5274" s="348">
        <v>306</v>
      </c>
      <c r="I5274" s="355">
        <v>2.6628029917374787E-3</v>
      </c>
      <c r="J5274" s="355">
        <v>2.6105911683700774E-5</v>
      </c>
      <c r="K5274" s="355">
        <v>0</v>
      </c>
      <c r="M5274" s="364"/>
      <c r="N5274" s="364"/>
    </row>
    <row r="5275" spans="2:14" s="358" customFormat="1" x14ac:dyDescent="0.2">
      <c r="B5275" s="305">
        <v>41500.354166666664</v>
      </c>
      <c r="C5275" s="117" t="s">
        <v>658</v>
      </c>
      <c r="D5275" s="117" t="s">
        <v>551</v>
      </c>
      <c r="E5275" s="116"/>
      <c r="F5275" s="348">
        <v>1</v>
      </c>
      <c r="G5275" s="348">
        <v>120</v>
      </c>
      <c r="H5275" s="348">
        <v>120</v>
      </c>
      <c r="I5275" s="355">
        <v>4.6467771696093028E-4</v>
      </c>
      <c r="J5275" s="355">
        <v>3.872314308007752E-6</v>
      </c>
      <c r="K5275" s="355">
        <v>0</v>
      </c>
      <c r="M5275" s="364"/>
      <c r="N5275" s="364"/>
    </row>
    <row r="5276" spans="2:14" s="358" customFormat="1" x14ac:dyDescent="0.2">
      <c r="B5276" s="305">
        <v>41500.416666666664</v>
      </c>
      <c r="C5276" s="117" t="s">
        <v>658</v>
      </c>
      <c r="D5276" s="117" t="s">
        <v>551</v>
      </c>
      <c r="E5276" s="116"/>
      <c r="F5276" s="348">
        <v>14</v>
      </c>
      <c r="G5276" s="348">
        <v>25</v>
      </c>
      <c r="H5276" s="348">
        <v>350</v>
      </c>
      <c r="I5276" s="355">
        <v>1.3553100078027133E-3</v>
      </c>
      <c r="J5276" s="355">
        <v>5.421240031210853E-5</v>
      </c>
      <c r="K5276" s="355">
        <v>0</v>
      </c>
      <c r="M5276" s="364"/>
      <c r="N5276" s="364"/>
    </row>
    <row r="5277" spans="2:14" s="358" customFormat="1" x14ac:dyDescent="0.2">
      <c r="B5277" s="305">
        <v>41500.489583333336</v>
      </c>
      <c r="C5277" s="117" t="s">
        <v>658</v>
      </c>
      <c r="D5277" s="117" t="s">
        <v>551</v>
      </c>
      <c r="E5277" s="116"/>
      <c r="F5277" s="348">
        <v>2</v>
      </c>
      <c r="G5277" s="348">
        <v>25</v>
      </c>
      <c r="H5277" s="348">
        <v>50</v>
      </c>
      <c r="I5277" s="355">
        <v>1.9361571540038762E-4</v>
      </c>
      <c r="J5277" s="355">
        <v>7.7446286160155041E-6</v>
      </c>
      <c r="K5277" s="355">
        <v>0</v>
      </c>
      <c r="M5277" s="364"/>
      <c r="N5277" s="364"/>
    </row>
    <row r="5278" spans="2:14" s="358" customFormat="1" x14ac:dyDescent="0.2">
      <c r="B5278" s="305">
        <v>41500.401388888888</v>
      </c>
      <c r="C5278" s="117" t="s">
        <v>619</v>
      </c>
      <c r="D5278" s="117" t="s">
        <v>542</v>
      </c>
      <c r="E5278" s="116"/>
      <c r="F5278" s="348">
        <v>202</v>
      </c>
      <c r="G5278" s="348">
        <v>247</v>
      </c>
      <c r="H5278" s="348">
        <v>49894</v>
      </c>
      <c r="I5278" s="355">
        <v>0.17380490404745896</v>
      </c>
      <c r="J5278" s="355">
        <v>7.0366357913950999E-4</v>
      </c>
      <c r="K5278" s="355">
        <v>0</v>
      </c>
      <c r="M5278" s="364"/>
      <c r="N5278" s="364"/>
    </row>
    <row r="5279" spans="2:14" s="358" customFormat="1" x14ac:dyDescent="0.2">
      <c r="B5279" s="305">
        <v>41500.479166666664</v>
      </c>
      <c r="C5279" s="117" t="s">
        <v>723</v>
      </c>
      <c r="D5279" s="117" t="s">
        <v>554</v>
      </c>
      <c r="E5279" s="116"/>
      <c r="F5279" s="348">
        <v>6</v>
      </c>
      <c r="G5279" s="348">
        <v>55</v>
      </c>
      <c r="H5279" s="348">
        <v>330</v>
      </c>
      <c r="I5279" s="355">
        <v>2.8716502852070853E-3</v>
      </c>
      <c r="J5279" s="355">
        <v>5.2211823367401547E-5</v>
      </c>
      <c r="K5279" s="355">
        <v>0</v>
      </c>
      <c r="M5279" s="364"/>
      <c r="N5279" s="364"/>
    </row>
    <row r="5280" spans="2:14" s="358" customFormat="1" x14ac:dyDescent="0.2">
      <c r="B5280" s="305">
        <v>41501.368055555555</v>
      </c>
      <c r="C5280" s="117" t="s">
        <v>724</v>
      </c>
      <c r="D5280" s="117" t="s">
        <v>554</v>
      </c>
      <c r="E5280" s="116"/>
      <c r="F5280" s="348">
        <v>121</v>
      </c>
      <c r="G5280" s="348">
        <v>215</v>
      </c>
      <c r="H5280" s="348">
        <v>26015</v>
      </c>
      <c r="I5280" s="355">
        <v>0.22638176415049188</v>
      </c>
      <c r="J5280" s="355">
        <v>1.0529384379092646E-3</v>
      </c>
      <c r="K5280" s="355">
        <v>0</v>
      </c>
      <c r="M5280" s="364"/>
      <c r="N5280" s="364"/>
    </row>
    <row r="5281" spans="2:14" s="358" customFormat="1" x14ac:dyDescent="0.2">
      <c r="B5281" s="305">
        <v>41500.388888888891</v>
      </c>
      <c r="C5281" s="117" t="s">
        <v>759</v>
      </c>
      <c r="D5281" s="117" t="s">
        <v>542</v>
      </c>
      <c r="E5281" s="116"/>
      <c r="F5281" s="348">
        <v>91</v>
      </c>
      <c r="G5281" s="348">
        <v>330</v>
      </c>
      <c r="H5281" s="348">
        <v>30030</v>
      </c>
      <c r="I5281" s="355">
        <v>0.10460899644336379</v>
      </c>
      <c r="J5281" s="355">
        <v>3.169969589192842E-4</v>
      </c>
      <c r="K5281" s="355">
        <v>0</v>
      </c>
      <c r="M5281" s="364"/>
      <c r="N5281" s="364"/>
    </row>
    <row r="5282" spans="2:14" s="358" customFormat="1" x14ac:dyDescent="0.2">
      <c r="B5282" s="305">
        <v>41501.395833333336</v>
      </c>
      <c r="C5282" s="117" t="s">
        <v>719</v>
      </c>
      <c r="D5282" s="117" t="s">
        <v>542</v>
      </c>
      <c r="E5282" s="116"/>
      <c r="F5282" s="348">
        <v>474</v>
      </c>
      <c r="G5282" s="348">
        <v>320</v>
      </c>
      <c r="H5282" s="348">
        <v>151680</v>
      </c>
      <c r="I5282" s="355">
        <v>0.52837471130634095</v>
      </c>
      <c r="J5282" s="355">
        <v>1.6511709728323156E-3</v>
      </c>
      <c r="K5282" s="355">
        <v>0</v>
      </c>
      <c r="M5282" s="364"/>
      <c r="N5282" s="364"/>
    </row>
    <row r="5283" spans="2:14" s="358" customFormat="1" x14ac:dyDescent="0.2">
      <c r="B5283" s="305">
        <v>41500.381944444445</v>
      </c>
      <c r="C5283" s="117" t="s">
        <v>595</v>
      </c>
      <c r="D5283" s="117" t="s">
        <v>554</v>
      </c>
      <c r="E5283" s="116"/>
      <c r="F5283" s="348">
        <v>139</v>
      </c>
      <c r="G5283" s="348">
        <v>190</v>
      </c>
      <c r="H5283" s="348">
        <v>26410</v>
      </c>
      <c r="I5283" s="355">
        <v>0.22981904252217913</v>
      </c>
      <c r="J5283" s="355">
        <v>1.2095739080114692E-3</v>
      </c>
      <c r="K5283" s="355">
        <v>0</v>
      </c>
      <c r="M5283" s="364"/>
      <c r="N5283" s="364"/>
    </row>
    <row r="5284" spans="2:14" s="358" customFormat="1" x14ac:dyDescent="0.2">
      <c r="B5284" s="305">
        <v>41501.379861111112</v>
      </c>
      <c r="C5284" s="117" t="s">
        <v>595</v>
      </c>
      <c r="D5284" s="117" t="s">
        <v>554</v>
      </c>
      <c r="E5284" s="116"/>
      <c r="F5284" s="348">
        <v>105</v>
      </c>
      <c r="G5284" s="348">
        <v>321</v>
      </c>
      <c r="H5284" s="348">
        <v>33705</v>
      </c>
      <c r="I5284" s="355">
        <v>0.2932999177663782</v>
      </c>
      <c r="J5284" s="355">
        <v>9.1370690892952704E-4</v>
      </c>
      <c r="K5284" s="355">
        <v>0</v>
      </c>
      <c r="M5284" s="364"/>
      <c r="N5284" s="364"/>
    </row>
    <row r="5285" spans="2:14" s="358" customFormat="1" x14ac:dyDescent="0.2">
      <c r="B5285" s="305">
        <v>41491.575694444444</v>
      </c>
      <c r="C5285" s="117" t="s">
        <v>745</v>
      </c>
      <c r="D5285" s="117" t="s">
        <v>554</v>
      </c>
      <c r="E5285" s="116"/>
      <c r="F5285" s="348">
        <v>2500</v>
      </c>
      <c r="G5285" s="348">
        <v>125</v>
      </c>
      <c r="H5285" s="348">
        <v>312500</v>
      </c>
      <c r="I5285" s="355">
        <v>2.7193658003854972</v>
      </c>
      <c r="J5285" s="355">
        <v>2.1754926403083977E-2</v>
      </c>
      <c r="K5285" s="355">
        <v>0</v>
      </c>
      <c r="M5285" s="364"/>
      <c r="N5285" s="364"/>
    </row>
    <row r="5286" spans="2:14" s="358" customFormat="1" x14ac:dyDescent="0.2">
      <c r="B5286" s="305">
        <v>41507.490972222222</v>
      </c>
      <c r="C5286" s="117" t="s">
        <v>649</v>
      </c>
      <c r="D5286" s="117" t="s">
        <v>551</v>
      </c>
      <c r="E5286" s="116"/>
      <c r="F5286" s="348">
        <v>2</v>
      </c>
      <c r="G5286" s="348">
        <v>19</v>
      </c>
      <c r="H5286" s="348">
        <v>38</v>
      </c>
      <c r="I5286" s="355">
        <v>1.4714794370429459E-4</v>
      </c>
      <c r="J5286" s="355">
        <v>7.7446286160155041E-6</v>
      </c>
      <c r="K5286" s="355">
        <v>0</v>
      </c>
      <c r="M5286" s="364"/>
      <c r="N5286" s="364"/>
    </row>
    <row r="5287" spans="2:14" s="358" customFormat="1" x14ac:dyDescent="0.2">
      <c r="B5287" s="305">
        <v>41507.402777777781</v>
      </c>
      <c r="C5287" s="117" t="s">
        <v>676</v>
      </c>
      <c r="D5287" s="117" t="s">
        <v>554</v>
      </c>
      <c r="E5287" s="116"/>
      <c r="F5287" s="348">
        <v>132</v>
      </c>
      <c r="G5287" s="348">
        <v>320</v>
      </c>
      <c r="H5287" s="348">
        <v>42240</v>
      </c>
      <c r="I5287" s="355">
        <v>0.36757123650650692</v>
      </c>
      <c r="J5287" s="355">
        <v>1.148660114082834E-3</v>
      </c>
      <c r="K5287" s="355">
        <v>0</v>
      </c>
      <c r="M5287" s="364"/>
      <c r="N5287" s="364"/>
    </row>
    <row r="5288" spans="2:14" s="358" customFormat="1" x14ac:dyDescent="0.2">
      <c r="B5288" s="305">
        <v>41506.408333333333</v>
      </c>
      <c r="C5288" s="117" t="s">
        <v>598</v>
      </c>
      <c r="D5288" s="117" t="s">
        <v>551</v>
      </c>
      <c r="E5288" s="116"/>
      <c r="F5288" s="348">
        <v>94</v>
      </c>
      <c r="G5288" s="348">
        <v>59</v>
      </c>
      <c r="H5288" s="348">
        <v>5546</v>
      </c>
      <c r="I5288" s="355">
        <v>2.1475855152210996E-2</v>
      </c>
      <c r="J5288" s="355">
        <v>3.6399754495272874E-4</v>
      </c>
      <c r="K5288" s="355">
        <v>0</v>
      </c>
      <c r="M5288" s="364"/>
      <c r="N5288" s="364"/>
    </row>
    <row r="5289" spans="2:14" s="358" customFormat="1" x14ac:dyDescent="0.2">
      <c r="B5289" s="305">
        <v>41506.378472222219</v>
      </c>
      <c r="C5289" s="117" t="s">
        <v>657</v>
      </c>
      <c r="D5289" s="117" t="s">
        <v>551</v>
      </c>
      <c r="E5289" s="116"/>
      <c r="F5289" s="348">
        <v>18</v>
      </c>
      <c r="G5289" s="348">
        <v>145</v>
      </c>
      <c r="H5289" s="348">
        <v>2610</v>
      </c>
      <c r="I5289" s="355">
        <v>1.0106740343900234E-2</v>
      </c>
      <c r="J5289" s="355">
        <v>6.9701657544139542E-5</v>
      </c>
      <c r="K5289" s="355">
        <v>0</v>
      </c>
      <c r="M5289" s="364"/>
      <c r="N5289" s="364"/>
    </row>
    <row r="5290" spans="2:14" s="358" customFormat="1" x14ac:dyDescent="0.2">
      <c r="B5290" s="305">
        <v>41506.354166666664</v>
      </c>
      <c r="C5290" s="117" t="s">
        <v>682</v>
      </c>
      <c r="D5290" s="117" t="s">
        <v>551</v>
      </c>
      <c r="E5290" s="116"/>
      <c r="F5290" s="348">
        <v>1</v>
      </c>
      <c r="G5290" s="348">
        <v>195</v>
      </c>
      <c r="H5290" s="348">
        <v>195</v>
      </c>
      <c r="I5290" s="355">
        <v>7.5510129006151169E-4</v>
      </c>
      <c r="J5290" s="355">
        <v>3.872314308007752E-6</v>
      </c>
      <c r="K5290" s="355">
        <v>0</v>
      </c>
      <c r="M5290" s="364"/>
      <c r="N5290" s="364"/>
    </row>
    <row r="5291" spans="2:14" s="358" customFormat="1" x14ac:dyDescent="0.2">
      <c r="B5291" s="305">
        <v>41507.375</v>
      </c>
      <c r="C5291" s="117" t="s">
        <v>601</v>
      </c>
      <c r="D5291" s="117" t="s">
        <v>551</v>
      </c>
      <c r="E5291" s="116"/>
      <c r="F5291" s="348">
        <v>13</v>
      </c>
      <c r="G5291" s="348">
        <v>461</v>
      </c>
      <c r="H5291" s="348">
        <v>5993</v>
      </c>
      <c r="I5291" s="355">
        <v>2.320677964789046E-2</v>
      </c>
      <c r="J5291" s="355">
        <v>5.0340086004100782E-5</v>
      </c>
      <c r="K5291" s="355">
        <v>0</v>
      </c>
      <c r="M5291" s="364"/>
      <c r="N5291" s="364"/>
    </row>
    <row r="5292" spans="2:14" s="358" customFormat="1" x14ac:dyDescent="0.2">
      <c r="B5292" s="305">
        <v>41506.40625</v>
      </c>
      <c r="C5292" s="117" t="s">
        <v>550</v>
      </c>
      <c r="D5292" s="117" t="s">
        <v>551</v>
      </c>
      <c r="E5292" s="116"/>
      <c r="F5292" s="348">
        <v>3</v>
      </c>
      <c r="G5292" s="348">
        <v>230</v>
      </c>
      <c r="H5292" s="348">
        <v>690</v>
      </c>
      <c r="I5292" s="355">
        <v>2.6718968725253493E-3</v>
      </c>
      <c r="J5292" s="355">
        <v>1.1616942924023257E-5</v>
      </c>
      <c r="K5292" s="355">
        <v>0</v>
      </c>
      <c r="M5292" s="364"/>
      <c r="N5292" s="364"/>
    </row>
    <row r="5293" spans="2:14" s="358" customFormat="1" x14ac:dyDescent="0.2">
      <c r="B5293" s="305">
        <v>41506.40625</v>
      </c>
      <c r="C5293" s="117" t="s">
        <v>657</v>
      </c>
      <c r="D5293" s="117" t="s">
        <v>551</v>
      </c>
      <c r="E5293" s="116"/>
      <c r="F5293" s="348">
        <v>24</v>
      </c>
      <c r="G5293" s="348">
        <v>285</v>
      </c>
      <c r="H5293" s="348">
        <v>6840</v>
      </c>
      <c r="I5293" s="355">
        <v>2.6486629866773026E-2</v>
      </c>
      <c r="J5293" s="355">
        <v>9.2935543392186056E-5</v>
      </c>
      <c r="K5293" s="355">
        <v>0</v>
      </c>
      <c r="M5293" s="364"/>
      <c r="N5293" s="364"/>
    </row>
    <row r="5294" spans="2:14" s="358" customFormat="1" x14ac:dyDescent="0.2">
      <c r="B5294" s="305">
        <v>41508.375</v>
      </c>
      <c r="C5294" s="117" t="s">
        <v>641</v>
      </c>
      <c r="D5294" s="117" t="s">
        <v>551</v>
      </c>
      <c r="E5294" s="116"/>
      <c r="F5294" s="348">
        <v>668</v>
      </c>
      <c r="G5294" s="348">
        <v>271</v>
      </c>
      <c r="H5294" s="348">
        <v>181028</v>
      </c>
      <c r="I5294" s="355">
        <v>0.70099731455002745</v>
      </c>
      <c r="J5294" s="355">
        <v>2.5867059577491785E-3</v>
      </c>
      <c r="K5294" s="355">
        <v>0</v>
      </c>
      <c r="M5294" s="364"/>
      <c r="N5294" s="364"/>
    </row>
    <row r="5295" spans="2:14" s="358" customFormat="1" x14ac:dyDescent="0.2">
      <c r="B5295" s="305">
        <v>41506.395138888889</v>
      </c>
      <c r="C5295" s="117" t="s">
        <v>616</v>
      </c>
      <c r="D5295" s="117" t="s">
        <v>554</v>
      </c>
      <c r="E5295" s="116"/>
      <c r="F5295" s="348">
        <v>58</v>
      </c>
      <c r="G5295" s="348">
        <v>276</v>
      </c>
      <c r="H5295" s="348">
        <v>16008</v>
      </c>
      <c r="I5295" s="355">
        <v>0.13930114474422733</v>
      </c>
      <c r="J5295" s="355">
        <v>5.0471429255154827E-4</v>
      </c>
      <c r="K5295" s="355">
        <v>0</v>
      </c>
      <c r="M5295" s="364"/>
      <c r="N5295" s="364"/>
    </row>
    <row r="5296" spans="2:14" s="358" customFormat="1" x14ac:dyDescent="0.2">
      <c r="B5296" s="305">
        <v>41508.385416666664</v>
      </c>
      <c r="C5296" s="117" t="s">
        <v>657</v>
      </c>
      <c r="D5296" s="117" t="s">
        <v>551</v>
      </c>
      <c r="E5296" s="116"/>
      <c r="F5296" s="348">
        <v>17</v>
      </c>
      <c r="G5296" s="348">
        <v>270</v>
      </c>
      <c r="H5296" s="348">
        <v>4590</v>
      </c>
      <c r="I5296" s="355">
        <v>1.7773922673755584E-2</v>
      </c>
      <c r="J5296" s="355">
        <v>6.5829343236131787E-5</v>
      </c>
      <c r="K5296" s="355">
        <v>0</v>
      </c>
      <c r="M5296" s="364"/>
      <c r="N5296" s="364"/>
    </row>
    <row r="5297" spans="2:14" s="358" customFormat="1" x14ac:dyDescent="0.2">
      <c r="B5297" s="305">
        <v>41508.357638888891</v>
      </c>
      <c r="C5297" s="117" t="s">
        <v>665</v>
      </c>
      <c r="D5297" s="117" t="s">
        <v>554</v>
      </c>
      <c r="E5297" s="116"/>
      <c r="F5297" s="348">
        <v>4</v>
      </c>
      <c r="G5297" s="348">
        <v>190</v>
      </c>
      <c r="H5297" s="348">
        <v>760</v>
      </c>
      <c r="I5297" s="355">
        <v>6.6134976265375296E-3</v>
      </c>
      <c r="J5297" s="355">
        <v>3.4807882244934363E-5</v>
      </c>
      <c r="K5297" s="355">
        <v>0</v>
      </c>
      <c r="M5297" s="364"/>
      <c r="N5297" s="364"/>
    </row>
    <row r="5298" spans="2:14" s="358" customFormat="1" x14ac:dyDescent="0.2">
      <c r="B5298" s="305">
        <v>41507.375</v>
      </c>
      <c r="C5298" s="117" t="s">
        <v>657</v>
      </c>
      <c r="D5298" s="117" t="s">
        <v>551</v>
      </c>
      <c r="E5298" s="116"/>
      <c r="F5298" s="348">
        <v>27</v>
      </c>
      <c r="G5298" s="348">
        <v>180</v>
      </c>
      <c r="H5298" s="348">
        <v>4860</v>
      </c>
      <c r="I5298" s="355">
        <v>1.8819447536917677E-2</v>
      </c>
      <c r="J5298" s="355">
        <v>1.0455248631620932E-4</v>
      </c>
      <c r="K5298" s="355">
        <v>0</v>
      </c>
      <c r="M5298" s="364"/>
      <c r="N5298" s="364"/>
    </row>
    <row r="5299" spans="2:14" s="358" customFormat="1" x14ac:dyDescent="0.2">
      <c r="B5299" s="305">
        <v>41508.375</v>
      </c>
      <c r="C5299" s="117" t="s">
        <v>657</v>
      </c>
      <c r="D5299" s="117" t="s">
        <v>551</v>
      </c>
      <c r="E5299" s="116"/>
      <c r="F5299" s="348">
        <v>27</v>
      </c>
      <c r="G5299" s="348">
        <v>225</v>
      </c>
      <c r="H5299" s="348">
        <v>6075</v>
      </c>
      <c r="I5299" s="355">
        <v>2.3524309421147097E-2</v>
      </c>
      <c r="J5299" s="355">
        <v>1.0455248631620932E-4</v>
      </c>
      <c r="K5299" s="355">
        <v>0</v>
      </c>
      <c r="M5299" s="364"/>
      <c r="N5299" s="364"/>
    </row>
    <row r="5300" spans="2:14" s="358" customFormat="1" x14ac:dyDescent="0.2">
      <c r="B5300" s="305">
        <v>41507.392361111109</v>
      </c>
      <c r="C5300" s="117" t="s">
        <v>782</v>
      </c>
      <c r="D5300" s="117" t="s">
        <v>554</v>
      </c>
      <c r="E5300" s="116"/>
      <c r="F5300" s="348">
        <v>160</v>
      </c>
      <c r="G5300" s="348">
        <v>270</v>
      </c>
      <c r="H5300" s="348">
        <v>43200</v>
      </c>
      <c r="I5300" s="355">
        <v>0.37592512824529117</v>
      </c>
      <c r="J5300" s="355">
        <v>1.3923152897973746E-3</v>
      </c>
      <c r="K5300" s="355">
        <v>0</v>
      </c>
      <c r="M5300" s="364"/>
      <c r="N5300" s="364"/>
    </row>
    <row r="5301" spans="2:14" s="358" customFormat="1" x14ac:dyDescent="0.2">
      <c r="B5301" s="305">
        <v>41507.392361111109</v>
      </c>
      <c r="C5301" s="117" t="s">
        <v>667</v>
      </c>
      <c r="D5301" s="117" t="s">
        <v>554</v>
      </c>
      <c r="E5301" s="116"/>
      <c r="F5301" s="348">
        <v>9</v>
      </c>
      <c r="G5301" s="348">
        <v>265</v>
      </c>
      <c r="H5301" s="348">
        <v>2385</v>
      </c>
      <c r="I5301" s="355">
        <v>2.0754199788542115E-2</v>
      </c>
      <c r="J5301" s="355">
        <v>7.8317735051102317E-5</v>
      </c>
      <c r="K5301" s="355">
        <v>0</v>
      </c>
      <c r="M5301" s="364"/>
      <c r="N5301" s="364"/>
    </row>
    <row r="5302" spans="2:14" s="358" customFormat="1" x14ac:dyDescent="0.2">
      <c r="B5302" s="305">
        <v>41508.354166666664</v>
      </c>
      <c r="C5302" s="117" t="s">
        <v>638</v>
      </c>
      <c r="D5302" s="117" t="s">
        <v>554</v>
      </c>
      <c r="E5302" s="116"/>
      <c r="F5302" s="348">
        <v>86</v>
      </c>
      <c r="G5302" s="348">
        <v>215</v>
      </c>
      <c r="H5302" s="348">
        <v>18490</v>
      </c>
      <c r="I5302" s="355">
        <v>0.1608994356772091</v>
      </c>
      <c r="J5302" s="355">
        <v>7.483694682660888E-4</v>
      </c>
      <c r="K5302" s="355">
        <v>0</v>
      </c>
      <c r="M5302" s="364"/>
      <c r="N5302" s="364"/>
    </row>
    <row r="5303" spans="2:14" s="358" customFormat="1" x14ac:dyDescent="0.2">
      <c r="B5303" s="305">
        <v>41507.364583333336</v>
      </c>
      <c r="C5303" s="117" t="s">
        <v>611</v>
      </c>
      <c r="D5303" s="117" t="s">
        <v>551</v>
      </c>
      <c r="E5303" s="116"/>
      <c r="F5303" s="348">
        <v>69</v>
      </c>
      <c r="G5303" s="348">
        <v>335</v>
      </c>
      <c r="H5303" s="348">
        <v>23115</v>
      </c>
      <c r="I5303" s="355">
        <v>8.9508545229599196E-2</v>
      </c>
      <c r="J5303" s="355">
        <v>2.6718968725253492E-4</v>
      </c>
      <c r="K5303" s="355">
        <v>0</v>
      </c>
      <c r="M5303" s="364"/>
      <c r="N5303" s="364"/>
    </row>
    <row r="5304" spans="2:14" s="358" customFormat="1" x14ac:dyDescent="0.2">
      <c r="B5304" s="305">
        <v>41506.465277777781</v>
      </c>
      <c r="C5304" s="117" t="s">
        <v>686</v>
      </c>
      <c r="D5304" s="117" t="s">
        <v>551</v>
      </c>
      <c r="E5304" s="116"/>
      <c r="F5304" s="348">
        <v>2</v>
      </c>
      <c r="G5304" s="348">
        <v>30</v>
      </c>
      <c r="H5304" s="348">
        <v>60</v>
      </c>
      <c r="I5304" s="355">
        <v>2.3233885848046514E-4</v>
      </c>
      <c r="J5304" s="355">
        <v>7.7446286160155041E-6</v>
      </c>
      <c r="K5304" s="355">
        <v>0</v>
      </c>
      <c r="M5304" s="364"/>
      <c r="N5304" s="364"/>
    </row>
    <row r="5305" spans="2:14" s="358" customFormat="1" x14ac:dyDescent="0.2">
      <c r="B5305" s="305">
        <v>41506.378472222219</v>
      </c>
      <c r="C5305" s="117" t="s">
        <v>707</v>
      </c>
      <c r="D5305" s="117" t="s">
        <v>554</v>
      </c>
      <c r="E5305" s="116"/>
      <c r="F5305" s="348">
        <v>120</v>
      </c>
      <c r="G5305" s="348">
        <v>308</v>
      </c>
      <c r="H5305" s="348">
        <v>36960</v>
      </c>
      <c r="I5305" s="355">
        <v>0.32162483194319352</v>
      </c>
      <c r="J5305" s="355">
        <v>1.044236467348031E-3</v>
      </c>
      <c r="K5305" s="355">
        <v>0</v>
      </c>
      <c r="M5305" s="364"/>
      <c r="N5305" s="364"/>
    </row>
    <row r="5306" spans="2:14" s="358" customFormat="1" x14ac:dyDescent="0.2">
      <c r="B5306" s="305">
        <v>41505.479166666664</v>
      </c>
      <c r="C5306" s="117" t="s">
        <v>550</v>
      </c>
      <c r="D5306" s="117" t="s">
        <v>551</v>
      </c>
      <c r="E5306" s="116"/>
      <c r="F5306" s="348">
        <v>3</v>
      </c>
      <c r="G5306" s="348">
        <v>45</v>
      </c>
      <c r="H5306" s="348">
        <v>135</v>
      </c>
      <c r="I5306" s="355">
        <v>5.2276243158104658E-4</v>
      </c>
      <c r="J5306" s="355">
        <v>1.1616942924023257E-5</v>
      </c>
      <c r="K5306" s="355">
        <v>0</v>
      </c>
      <c r="M5306" s="364"/>
      <c r="N5306" s="364"/>
    </row>
    <row r="5307" spans="2:14" s="358" customFormat="1" x14ac:dyDescent="0.2">
      <c r="B5307" s="305">
        <v>41505.472222222219</v>
      </c>
      <c r="C5307" s="117" t="s">
        <v>704</v>
      </c>
      <c r="D5307" s="117" t="s">
        <v>554</v>
      </c>
      <c r="E5307" s="116"/>
      <c r="F5307" s="348">
        <v>2</v>
      </c>
      <c r="G5307" s="348">
        <v>52</v>
      </c>
      <c r="H5307" s="348">
        <v>104</v>
      </c>
      <c r="I5307" s="355">
        <v>9.0500493836829349E-4</v>
      </c>
      <c r="J5307" s="355">
        <v>1.7403941122467181E-5</v>
      </c>
      <c r="K5307" s="355">
        <v>0</v>
      </c>
      <c r="M5307" s="364"/>
      <c r="N5307" s="364"/>
    </row>
    <row r="5308" spans="2:14" s="358" customFormat="1" x14ac:dyDescent="0.2">
      <c r="B5308" s="305">
        <v>41506.555555555555</v>
      </c>
      <c r="C5308" s="117" t="s">
        <v>628</v>
      </c>
      <c r="D5308" s="117" t="s">
        <v>554</v>
      </c>
      <c r="E5308" s="116"/>
      <c r="F5308" s="348">
        <v>17</v>
      </c>
      <c r="G5308" s="348">
        <v>60</v>
      </c>
      <c r="H5308" s="348">
        <v>1020</v>
      </c>
      <c r="I5308" s="355">
        <v>8.8760099724582639E-3</v>
      </c>
      <c r="J5308" s="355">
        <v>1.4793349954097106E-4</v>
      </c>
      <c r="K5308" s="355">
        <v>0</v>
      </c>
      <c r="M5308" s="364"/>
      <c r="N5308" s="364"/>
    </row>
    <row r="5309" spans="2:14" s="358" customFormat="1" x14ac:dyDescent="0.2">
      <c r="B5309" s="305">
        <v>41506.423611111109</v>
      </c>
      <c r="C5309" s="117" t="s">
        <v>665</v>
      </c>
      <c r="D5309" s="117" t="s">
        <v>554</v>
      </c>
      <c r="E5309" s="116"/>
      <c r="F5309" s="348">
        <v>50</v>
      </c>
      <c r="G5309" s="348">
        <v>87</v>
      </c>
      <c r="H5309" s="348">
        <v>4350</v>
      </c>
      <c r="I5309" s="355">
        <v>3.785357194136612E-2</v>
      </c>
      <c r="J5309" s="355">
        <v>4.3509852806167959E-4</v>
      </c>
      <c r="K5309" s="355">
        <v>0</v>
      </c>
      <c r="M5309" s="364"/>
      <c r="N5309" s="364"/>
    </row>
    <row r="5310" spans="2:14" s="358" customFormat="1" x14ac:dyDescent="0.2">
      <c r="B5310" s="305">
        <v>41506.416666666664</v>
      </c>
      <c r="C5310" s="117" t="s">
        <v>724</v>
      </c>
      <c r="D5310" s="117" t="s">
        <v>554</v>
      </c>
      <c r="E5310" s="116"/>
      <c r="F5310" s="348">
        <v>68</v>
      </c>
      <c r="G5310" s="348">
        <v>320</v>
      </c>
      <c r="H5310" s="348">
        <v>21760</v>
      </c>
      <c r="I5310" s="355">
        <v>0.18935487941244294</v>
      </c>
      <c r="J5310" s="355">
        <v>5.9173399816388422E-4</v>
      </c>
      <c r="K5310" s="355">
        <v>0</v>
      </c>
      <c r="M5310" s="364"/>
      <c r="N5310" s="364"/>
    </row>
    <row r="5311" spans="2:14" s="358" customFormat="1" x14ac:dyDescent="0.2">
      <c r="B5311" s="305">
        <v>41500.399305555555</v>
      </c>
      <c r="C5311" s="117" t="s">
        <v>730</v>
      </c>
      <c r="D5311" s="117" t="s">
        <v>542</v>
      </c>
      <c r="E5311" s="116"/>
      <c r="F5311" s="348">
        <v>306</v>
      </c>
      <c r="G5311" s="348">
        <v>310</v>
      </c>
      <c r="H5311" s="348">
        <v>94860</v>
      </c>
      <c r="I5311" s="355">
        <v>0.33044320355036594</v>
      </c>
      <c r="J5311" s="355">
        <v>1.0659458179044063E-3</v>
      </c>
      <c r="K5311" s="355">
        <v>0</v>
      </c>
      <c r="M5311" s="364"/>
      <c r="N5311" s="364"/>
    </row>
    <row r="5312" spans="2:14" s="358" customFormat="1" x14ac:dyDescent="0.2">
      <c r="B5312" s="305">
        <v>41502.372916666667</v>
      </c>
      <c r="C5312" s="117" t="s">
        <v>718</v>
      </c>
      <c r="D5312" s="117" t="s">
        <v>554</v>
      </c>
      <c r="E5312" s="116"/>
      <c r="F5312" s="348">
        <v>52</v>
      </c>
      <c r="G5312" s="348">
        <v>130</v>
      </c>
      <c r="H5312" s="348">
        <v>6760</v>
      </c>
      <c r="I5312" s="355">
        <v>5.8825320993939077E-2</v>
      </c>
      <c r="J5312" s="355">
        <v>4.5250246918414675E-4</v>
      </c>
      <c r="K5312" s="355">
        <v>0</v>
      </c>
      <c r="M5312" s="364"/>
      <c r="N5312" s="364"/>
    </row>
    <row r="5313" spans="2:14" s="358" customFormat="1" x14ac:dyDescent="0.2">
      <c r="B5313" s="305">
        <v>41502.503472222219</v>
      </c>
      <c r="C5313" s="117" t="s">
        <v>609</v>
      </c>
      <c r="D5313" s="117" t="s">
        <v>554</v>
      </c>
      <c r="E5313" s="116"/>
      <c r="F5313" s="348">
        <v>134</v>
      </c>
      <c r="G5313" s="348">
        <v>133</v>
      </c>
      <c r="H5313" s="348">
        <v>17822</v>
      </c>
      <c r="I5313" s="355">
        <v>0.15508651934230505</v>
      </c>
      <c r="J5313" s="355">
        <v>1.1660640552053013E-3</v>
      </c>
      <c r="K5313" s="355">
        <v>0</v>
      </c>
      <c r="M5313" s="364"/>
      <c r="N5313" s="364"/>
    </row>
    <row r="5314" spans="2:14" s="358" customFormat="1" x14ac:dyDescent="0.2">
      <c r="B5314" s="305">
        <v>41507.423611111109</v>
      </c>
      <c r="C5314" s="117" t="s">
        <v>760</v>
      </c>
      <c r="D5314" s="117" t="s">
        <v>542</v>
      </c>
      <c r="E5314" s="116"/>
      <c r="F5314" s="348">
        <v>83</v>
      </c>
      <c r="G5314" s="348">
        <v>195</v>
      </c>
      <c r="H5314" s="348">
        <v>16185</v>
      </c>
      <c r="I5314" s="355">
        <v>5.6380173407786977E-2</v>
      </c>
      <c r="J5314" s="355">
        <v>2.8912909439890758E-4</v>
      </c>
      <c r="K5314" s="355">
        <v>0</v>
      </c>
      <c r="M5314" s="364"/>
      <c r="N5314" s="364"/>
    </row>
    <row r="5315" spans="2:14" s="358" customFormat="1" x14ac:dyDescent="0.2">
      <c r="B5315" s="305">
        <v>41505.524305555555</v>
      </c>
      <c r="C5315" s="117" t="s">
        <v>704</v>
      </c>
      <c r="D5315" s="117" t="s">
        <v>554</v>
      </c>
      <c r="E5315" s="116"/>
      <c r="F5315" s="348">
        <v>2</v>
      </c>
      <c r="G5315" s="348">
        <v>90</v>
      </c>
      <c r="H5315" s="348">
        <v>180</v>
      </c>
      <c r="I5315" s="355">
        <v>1.5663547010220465E-3</v>
      </c>
      <c r="J5315" s="355">
        <v>1.7403941122467181E-5</v>
      </c>
      <c r="K5315" s="355">
        <v>0</v>
      </c>
      <c r="M5315" s="364"/>
      <c r="N5315" s="364"/>
    </row>
    <row r="5316" spans="2:14" s="358" customFormat="1" x14ac:dyDescent="0.2">
      <c r="B5316" s="305">
        <v>41506.40625</v>
      </c>
      <c r="C5316" s="117" t="s">
        <v>689</v>
      </c>
      <c r="D5316" s="117" t="s">
        <v>554</v>
      </c>
      <c r="E5316" s="116"/>
      <c r="F5316" s="348">
        <v>58</v>
      </c>
      <c r="G5316" s="348">
        <v>25</v>
      </c>
      <c r="H5316" s="348">
        <v>1450</v>
      </c>
      <c r="I5316" s="355">
        <v>1.2617857313788708E-2</v>
      </c>
      <c r="J5316" s="355">
        <v>5.0471429255154827E-4</v>
      </c>
      <c r="K5316" s="355">
        <v>0</v>
      </c>
      <c r="M5316" s="364"/>
      <c r="N5316" s="364"/>
    </row>
    <row r="5317" spans="2:14" s="358" customFormat="1" x14ac:dyDescent="0.2">
      <c r="B5317" s="305">
        <v>41506.361111111109</v>
      </c>
      <c r="C5317" s="117" t="s">
        <v>705</v>
      </c>
      <c r="D5317" s="117" t="s">
        <v>554</v>
      </c>
      <c r="E5317" s="116"/>
      <c r="F5317" s="348">
        <v>105</v>
      </c>
      <c r="G5317" s="348">
        <v>380</v>
      </c>
      <c r="H5317" s="348">
        <v>39900</v>
      </c>
      <c r="I5317" s="355">
        <v>0.34720862539322028</v>
      </c>
      <c r="J5317" s="355">
        <v>9.1370690892952704E-4</v>
      </c>
      <c r="K5317" s="355">
        <v>0</v>
      </c>
      <c r="M5317" s="364"/>
      <c r="N5317" s="364"/>
    </row>
    <row r="5318" spans="2:14" s="358" customFormat="1" x14ac:dyDescent="0.2">
      <c r="B5318" s="305">
        <v>41506.395833333336</v>
      </c>
      <c r="C5318" s="117" t="s">
        <v>689</v>
      </c>
      <c r="D5318" s="117" t="s">
        <v>554</v>
      </c>
      <c r="E5318" s="116"/>
      <c r="F5318" s="348">
        <v>2</v>
      </c>
      <c r="G5318" s="348">
        <v>110</v>
      </c>
      <c r="H5318" s="348">
        <v>220</v>
      </c>
      <c r="I5318" s="355">
        <v>1.91443352347139E-3</v>
      </c>
      <c r="J5318" s="355">
        <v>1.7403941122467181E-5</v>
      </c>
      <c r="K5318" s="355">
        <v>0</v>
      </c>
      <c r="M5318" s="364"/>
      <c r="N5318" s="364"/>
    </row>
    <row r="5319" spans="2:14" s="358" customFormat="1" x14ac:dyDescent="0.2">
      <c r="B5319" s="305">
        <v>41507.451388888891</v>
      </c>
      <c r="C5319" s="117" t="s">
        <v>704</v>
      </c>
      <c r="D5319" s="117" t="s">
        <v>554</v>
      </c>
      <c r="E5319" s="116"/>
      <c r="F5319" s="348">
        <v>4</v>
      </c>
      <c r="G5319" s="348">
        <v>145</v>
      </c>
      <c r="H5319" s="348">
        <v>580</v>
      </c>
      <c r="I5319" s="355">
        <v>5.047142925515483E-3</v>
      </c>
      <c r="J5319" s="355">
        <v>3.4807882244934363E-5</v>
      </c>
      <c r="K5319" s="355">
        <v>0</v>
      </c>
      <c r="M5319" s="364"/>
      <c r="N5319" s="364"/>
    </row>
    <row r="5320" spans="2:14" s="358" customFormat="1" x14ac:dyDescent="0.2">
      <c r="B5320" s="305">
        <v>41507.579861111109</v>
      </c>
      <c r="C5320" s="117" t="s">
        <v>704</v>
      </c>
      <c r="D5320" s="117" t="s">
        <v>554</v>
      </c>
      <c r="E5320" s="116"/>
      <c r="F5320" s="348">
        <v>1</v>
      </c>
      <c r="G5320" s="348">
        <v>55</v>
      </c>
      <c r="H5320" s="348">
        <v>55</v>
      </c>
      <c r="I5320" s="355">
        <v>4.7860838086784751E-4</v>
      </c>
      <c r="J5320" s="355">
        <v>8.7019705612335906E-6</v>
      </c>
      <c r="K5320" s="355">
        <v>0</v>
      </c>
      <c r="M5320" s="364"/>
      <c r="N5320" s="364"/>
    </row>
    <row r="5321" spans="2:14" s="358" customFormat="1" x14ac:dyDescent="0.2">
      <c r="B5321" s="305">
        <v>41508.381944444445</v>
      </c>
      <c r="C5321" s="117" t="s">
        <v>704</v>
      </c>
      <c r="D5321" s="117" t="s">
        <v>554</v>
      </c>
      <c r="E5321" s="116"/>
      <c r="F5321" s="348">
        <v>13</v>
      </c>
      <c r="G5321" s="348">
        <v>240</v>
      </c>
      <c r="H5321" s="348">
        <v>3120</v>
      </c>
      <c r="I5321" s="355">
        <v>2.7150148151048804E-2</v>
      </c>
      <c r="J5321" s="355">
        <v>1.1312561729603669E-4</v>
      </c>
      <c r="K5321" s="355">
        <v>0</v>
      </c>
      <c r="M5321" s="364"/>
      <c r="N5321" s="364"/>
    </row>
    <row r="5322" spans="2:14" s="358" customFormat="1" x14ac:dyDescent="0.2">
      <c r="B5322" s="305">
        <v>41501.378472222219</v>
      </c>
      <c r="C5322" s="117" t="s">
        <v>747</v>
      </c>
      <c r="D5322" s="117" t="s">
        <v>554</v>
      </c>
      <c r="E5322" s="116"/>
      <c r="F5322" s="348">
        <v>12</v>
      </c>
      <c r="G5322" s="348">
        <v>260</v>
      </c>
      <c r="H5322" s="348">
        <v>3120</v>
      </c>
      <c r="I5322" s="355">
        <v>2.7150148151048804E-2</v>
      </c>
      <c r="J5322" s="355">
        <v>1.0442364673480309E-4</v>
      </c>
      <c r="K5322" s="355">
        <v>0</v>
      </c>
      <c r="M5322" s="364"/>
      <c r="N5322" s="364"/>
    </row>
    <row r="5323" spans="2:14" s="358" customFormat="1" x14ac:dyDescent="0.2">
      <c r="B5323" s="305">
        <v>41501.484027777777</v>
      </c>
      <c r="C5323" s="117" t="s">
        <v>660</v>
      </c>
      <c r="D5323" s="117" t="s">
        <v>551</v>
      </c>
      <c r="E5323" s="116"/>
      <c r="F5323" s="348">
        <v>2</v>
      </c>
      <c r="G5323" s="348">
        <v>88</v>
      </c>
      <c r="H5323" s="348">
        <v>176</v>
      </c>
      <c r="I5323" s="355">
        <v>6.8152731820936437E-4</v>
      </c>
      <c r="J5323" s="355">
        <v>7.7446286160155041E-6</v>
      </c>
      <c r="K5323" s="355">
        <v>0</v>
      </c>
      <c r="M5323" s="364"/>
      <c r="N5323" s="364"/>
    </row>
    <row r="5324" spans="2:14" s="358" customFormat="1" x14ac:dyDescent="0.2">
      <c r="B5324" s="305">
        <v>41501.559027777781</v>
      </c>
      <c r="C5324" s="117" t="s">
        <v>747</v>
      </c>
      <c r="D5324" s="117" t="s">
        <v>554</v>
      </c>
      <c r="E5324" s="116"/>
      <c r="F5324" s="348">
        <v>6</v>
      </c>
      <c r="G5324" s="348">
        <v>60</v>
      </c>
      <c r="H5324" s="348">
        <v>360</v>
      </c>
      <c r="I5324" s="355">
        <v>3.1327094020440929E-3</v>
      </c>
      <c r="J5324" s="355">
        <v>5.2211823367401547E-5</v>
      </c>
      <c r="K5324" s="355">
        <v>0</v>
      </c>
      <c r="M5324" s="364"/>
      <c r="N5324" s="364"/>
    </row>
    <row r="5325" spans="2:14" s="358" customFormat="1" x14ac:dyDescent="0.2">
      <c r="B5325" s="305">
        <v>41502.37222222222</v>
      </c>
      <c r="C5325" s="117" t="s">
        <v>660</v>
      </c>
      <c r="D5325" s="117" t="s">
        <v>551</v>
      </c>
      <c r="E5325" s="116"/>
      <c r="F5325" s="348">
        <v>4</v>
      </c>
      <c r="G5325" s="348">
        <v>67</v>
      </c>
      <c r="H5325" s="348">
        <v>268</v>
      </c>
      <c r="I5325" s="355">
        <v>1.0377802345460777E-3</v>
      </c>
      <c r="J5325" s="355">
        <v>1.5489257232031008E-5</v>
      </c>
      <c r="K5325" s="355">
        <v>0</v>
      </c>
      <c r="M5325" s="364"/>
      <c r="N5325" s="364"/>
    </row>
    <row r="5326" spans="2:14" s="358" customFormat="1" x14ac:dyDescent="0.2">
      <c r="B5326" s="305">
        <v>41502.473611111112</v>
      </c>
      <c r="C5326" s="117" t="s">
        <v>699</v>
      </c>
      <c r="D5326" s="117" t="s">
        <v>554</v>
      </c>
      <c r="E5326" s="116"/>
      <c r="F5326" s="348">
        <v>1</v>
      </c>
      <c r="G5326" s="348">
        <v>22</v>
      </c>
      <c r="H5326" s="348">
        <v>22</v>
      </c>
      <c r="I5326" s="355">
        <v>1.91443352347139E-4</v>
      </c>
      <c r="J5326" s="355">
        <v>8.7019705612335906E-6</v>
      </c>
      <c r="K5326" s="355">
        <v>0</v>
      </c>
      <c r="M5326" s="364"/>
      <c r="N5326" s="364"/>
    </row>
    <row r="5327" spans="2:14" s="358" customFormat="1" x14ac:dyDescent="0.2">
      <c r="B5327" s="305">
        <v>41502.540277777778</v>
      </c>
      <c r="C5327" s="117" t="s">
        <v>723</v>
      </c>
      <c r="D5327" s="117" t="s">
        <v>554</v>
      </c>
      <c r="E5327" s="116"/>
      <c r="F5327" s="348">
        <v>3</v>
      </c>
      <c r="G5327" s="348">
        <v>37</v>
      </c>
      <c r="H5327" s="348">
        <v>111</v>
      </c>
      <c r="I5327" s="355">
        <v>9.6591873229692868E-4</v>
      </c>
      <c r="J5327" s="355">
        <v>2.6105911683700774E-5</v>
      </c>
      <c r="K5327" s="355">
        <v>0</v>
      </c>
      <c r="M5327" s="364"/>
      <c r="N5327" s="364"/>
    </row>
    <row r="5328" spans="2:14" s="358" customFormat="1" x14ac:dyDescent="0.2">
      <c r="B5328" s="305">
        <v>41502.378472222219</v>
      </c>
      <c r="C5328" s="117" t="s">
        <v>651</v>
      </c>
      <c r="D5328" s="117" t="s">
        <v>554</v>
      </c>
      <c r="E5328" s="116"/>
      <c r="F5328" s="348">
        <v>58</v>
      </c>
      <c r="G5328" s="348">
        <v>315</v>
      </c>
      <c r="H5328" s="348">
        <v>18270</v>
      </c>
      <c r="I5328" s="355">
        <v>0.1589850021537377</v>
      </c>
      <c r="J5328" s="355">
        <v>5.0471429255154827E-4</v>
      </c>
      <c r="K5328" s="355">
        <v>0</v>
      </c>
      <c r="M5328" s="364"/>
      <c r="N5328" s="364"/>
    </row>
    <row r="5329" spans="2:14" s="358" customFormat="1" x14ac:dyDescent="0.2">
      <c r="B5329" s="305">
        <v>41505.572916666664</v>
      </c>
      <c r="C5329" s="117" t="s">
        <v>625</v>
      </c>
      <c r="D5329" s="117" t="s">
        <v>551</v>
      </c>
      <c r="E5329" s="116"/>
      <c r="F5329" s="348">
        <v>48</v>
      </c>
      <c r="G5329" s="348">
        <v>125</v>
      </c>
      <c r="H5329" s="348">
        <v>6000</v>
      </c>
      <c r="I5329" s="355">
        <v>2.3233885848046514E-2</v>
      </c>
      <c r="J5329" s="355">
        <v>1.8587108678437211E-4</v>
      </c>
      <c r="K5329" s="355">
        <v>0</v>
      </c>
      <c r="M5329" s="364"/>
      <c r="N5329" s="364"/>
    </row>
    <row r="5330" spans="2:14" s="358" customFormat="1" x14ac:dyDescent="0.2">
      <c r="B5330" s="305">
        <v>41508.388888888891</v>
      </c>
      <c r="C5330" s="117" t="s">
        <v>704</v>
      </c>
      <c r="D5330" s="117" t="s">
        <v>554</v>
      </c>
      <c r="E5330" s="116"/>
      <c r="F5330" s="348">
        <v>1</v>
      </c>
      <c r="G5330" s="348">
        <v>225</v>
      </c>
      <c r="H5330" s="348">
        <v>225</v>
      </c>
      <c r="I5330" s="355">
        <v>1.9579433762775579E-3</v>
      </c>
      <c r="J5330" s="355">
        <v>8.7019705612335906E-6</v>
      </c>
      <c r="K5330" s="355">
        <v>0</v>
      </c>
      <c r="M5330" s="364"/>
      <c r="N5330" s="364"/>
    </row>
    <row r="5331" spans="2:14" s="358" customFormat="1" x14ac:dyDescent="0.2">
      <c r="B5331" s="305">
        <v>41501.365277777775</v>
      </c>
      <c r="C5331" s="117" t="s">
        <v>625</v>
      </c>
      <c r="D5331" s="117" t="s">
        <v>551</v>
      </c>
      <c r="E5331" s="116"/>
      <c r="F5331" s="348">
        <v>23</v>
      </c>
      <c r="G5331" s="348">
        <v>425</v>
      </c>
      <c r="H5331" s="348">
        <v>9775</v>
      </c>
      <c r="I5331" s="355">
        <v>3.7851872360775779E-2</v>
      </c>
      <c r="J5331" s="355">
        <v>8.9063229084178301E-5</v>
      </c>
      <c r="K5331" s="355">
        <v>0</v>
      </c>
      <c r="M5331" s="364"/>
      <c r="N5331" s="364"/>
    </row>
    <row r="5332" spans="2:14" s="358" customFormat="1" x14ac:dyDescent="0.2">
      <c r="B5332" s="305">
        <v>41502.357638888891</v>
      </c>
      <c r="C5332" s="117" t="s">
        <v>818</v>
      </c>
      <c r="D5332" s="117" t="s">
        <v>542</v>
      </c>
      <c r="E5332" s="116"/>
      <c r="F5332" s="348">
        <v>56</v>
      </c>
      <c r="G5332" s="348">
        <v>357</v>
      </c>
      <c r="H5332" s="348">
        <v>19992</v>
      </c>
      <c r="I5332" s="355">
        <v>6.9641793436421212E-2</v>
      </c>
      <c r="J5332" s="355">
        <v>1.9507505164263644E-4</v>
      </c>
      <c r="K5332" s="355">
        <v>0</v>
      </c>
      <c r="M5332" s="364"/>
      <c r="N5332" s="364"/>
    </row>
    <row r="5333" spans="2:14" s="358" customFormat="1" x14ac:dyDescent="0.2">
      <c r="B5333" s="305">
        <v>41500.40625</v>
      </c>
      <c r="C5333" s="117" t="s">
        <v>736</v>
      </c>
      <c r="D5333" s="117" t="s">
        <v>554</v>
      </c>
      <c r="E5333" s="116"/>
      <c r="F5333" s="348">
        <v>83</v>
      </c>
      <c r="G5333" s="348">
        <v>255</v>
      </c>
      <c r="H5333" s="348">
        <v>21165</v>
      </c>
      <c r="I5333" s="355">
        <v>0.18417720692850897</v>
      </c>
      <c r="J5333" s="355">
        <v>7.2226355658238804E-4</v>
      </c>
      <c r="K5333" s="355">
        <v>0</v>
      </c>
      <c r="M5333" s="364"/>
      <c r="N5333" s="364"/>
    </row>
    <row r="5334" spans="2:14" s="358" customFormat="1" x14ac:dyDescent="0.2">
      <c r="B5334" s="305">
        <v>41505.378472222219</v>
      </c>
      <c r="C5334" s="117" t="s">
        <v>651</v>
      </c>
      <c r="D5334" s="117" t="s">
        <v>554</v>
      </c>
      <c r="E5334" s="116"/>
      <c r="F5334" s="348">
        <v>58</v>
      </c>
      <c r="G5334" s="348">
        <v>295</v>
      </c>
      <c r="H5334" s="348">
        <v>17110</v>
      </c>
      <c r="I5334" s="355">
        <v>0.14889071630270675</v>
      </c>
      <c r="J5334" s="355">
        <v>5.0471429255154827E-4</v>
      </c>
      <c r="K5334" s="355">
        <v>0</v>
      </c>
      <c r="M5334" s="364"/>
      <c r="N5334" s="364"/>
    </row>
    <row r="5335" spans="2:14" s="358" customFormat="1" x14ac:dyDescent="0.2">
      <c r="B5335" s="305">
        <v>41507.381944444445</v>
      </c>
      <c r="C5335" s="117" t="s">
        <v>744</v>
      </c>
      <c r="D5335" s="117" t="s">
        <v>554</v>
      </c>
      <c r="E5335" s="116"/>
      <c r="F5335" s="348">
        <v>6</v>
      </c>
      <c r="G5335" s="348">
        <v>130</v>
      </c>
      <c r="H5335" s="348">
        <v>780</v>
      </c>
      <c r="I5335" s="355">
        <v>6.7875370377622011E-3</v>
      </c>
      <c r="J5335" s="355">
        <v>5.2211823367401547E-5</v>
      </c>
      <c r="K5335" s="355">
        <v>0</v>
      </c>
      <c r="M5335" s="364"/>
      <c r="N5335" s="364"/>
    </row>
    <row r="5336" spans="2:14" s="358" customFormat="1" x14ac:dyDescent="0.2">
      <c r="B5336" s="305">
        <v>41501.392361111109</v>
      </c>
      <c r="C5336" s="117" t="s">
        <v>814</v>
      </c>
      <c r="D5336" s="117" t="s">
        <v>542</v>
      </c>
      <c r="E5336" s="116"/>
      <c r="F5336" s="348">
        <v>124</v>
      </c>
      <c r="G5336" s="348">
        <v>295</v>
      </c>
      <c r="H5336" s="348">
        <v>36580</v>
      </c>
      <c r="I5336" s="355">
        <v>0.12742581051942217</v>
      </c>
      <c r="J5336" s="355">
        <v>4.319519000658378E-4</v>
      </c>
      <c r="K5336" s="355">
        <v>0</v>
      </c>
      <c r="M5336" s="364"/>
      <c r="N5336" s="364"/>
    </row>
    <row r="5337" spans="2:14" s="358" customFormat="1" x14ac:dyDescent="0.2">
      <c r="B5337" s="305">
        <v>41504.376388888886</v>
      </c>
      <c r="C5337" s="117" t="s">
        <v>764</v>
      </c>
      <c r="D5337" s="117" t="s">
        <v>542</v>
      </c>
      <c r="E5337" s="116"/>
      <c r="F5337" s="348">
        <v>142</v>
      </c>
      <c r="G5337" s="348">
        <v>115</v>
      </c>
      <c r="H5337" s="348">
        <v>16330</v>
      </c>
      <c r="I5337" s="355">
        <v>5.6885278452218802E-2</v>
      </c>
      <c r="J5337" s="355">
        <v>4.9465459523668522E-4</v>
      </c>
      <c r="K5337" s="355">
        <v>0</v>
      </c>
      <c r="M5337" s="364"/>
      <c r="N5337" s="364"/>
    </row>
    <row r="5338" spans="2:14" s="358" customFormat="1" x14ac:dyDescent="0.2">
      <c r="B5338" s="305">
        <v>41506.362500000003</v>
      </c>
      <c r="C5338" s="117" t="s">
        <v>544</v>
      </c>
      <c r="D5338" s="117" t="s">
        <v>542</v>
      </c>
      <c r="E5338" s="116"/>
      <c r="F5338" s="348">
        <v>104</v>
      </c>
      <c r="G5338" s="348">
        <v>441</v>
      </c>
      <c r="H5338" s="348">
        <v>45864</v>
      </c>
      <c r="I5338" s="355">
        <v>0.15976646729531924</v>
      </c>
      <c r="J5338" s="355">
        <v>3.6228223876489627E-4</v>
      </c>
      <c r="K5338" s="355">
        <v>0</v>
      </c>
      <c r="M5338" s="364"/>
      <c r="N5338" s="364"/>
    </row>
    <row r="5339" spans="2:14" s="358" customFormat="1" x14ac:dyDescent="0.2">
      <c r="B5339" s="305">
        <v>41501.375</v>
      </c>
      <c r="C5339" s="117" t="s">
        <v>613</v>
      </c>
      <c r="D5339" s="117" t="s">
        <v>554</v>
      </c>
      <c r="E5339" s="116"/>
      <c r="F5339" s="348">
        <v>59</v>
      </c>
      <c r="G5339" s="348">
        <v>225</v>
      </c>
      <c r="H5339" s="348">
        <v>13275</v>
      </c>
      <c r="I5339" s="355">
        <v>0.11551865920037592</v>
      </c>
      <c r="J5339" s="355">
        <v>5.1341626311278193E-4</v>
      </c>
      <c r="K5339" s="355">
        <v>0</v>
      </c>
      <c r="M5339" s="364"/>
      <c r="N5339" s="364"/>
    </row>
    <row r="5340" spans="2:14" s="358" customFormat="1" x14ac:dyDescent="0.2">
      <c r="B5340" s="305">
        <v>41500.370833333334</v>
      </c>
      <c r="C5340" s="117" t="s">
        <v>824</v>
      </c>
      <c r="D5340" s="117" t="s">
        <v>542</v>
      </c>
      <c r="E5340" s="116"/>
      <c r="F5340" s="348">
        <v>23</v>
      </c>
      <c r="G5340" s="348">
        <v>366</v>
      </c>
      <c r="H5340" s="348">
        <v>8418</v>
      </c>
      <c r="I5340" s="355">
        <v>2.9323960441566314E-2</v>
      </c>
      <c r="J5340" s="355">
        <v>8.0120110496082823E-5</v>
      </c>
      <c r="K5340" s="355">
        <v>0</v>
      </c>
      <c r="M5340" s="364"/>
      <c r="N5340" s="364"/>
    </row>
    <row r="5341" spans="2:14" s="358" customFormat="1" x14ac:dyDescent="0.2">
      <c r="B5341" s="305">
        <v>41508.378472222219</v>
      </c>
      <c r="C5341" s="117" t="s">
        <v>733</v>
      </c>
      <c r="D5341" s="117" t="s">
        <v>551</v>
      </c>
      <c r="E5341" s="116"/>
      <c r="F5341" s="348">
        <v>30</v>
      </c>
      <c r="G5341" s="348">
        <v>365</v>
      </c>
      <c r="H5341" s="348">
        <v>10950</v>
      </c>
      <c r="I5341" s="355">
        <v>4.240184167268489E-2</v>
      </c>
      <c r="J5341" s="355">
        <v>1.1616942924023257E-4</v>
      </c>
      <c r="K5341" s="355">
        <v>0</v>
      </c>
      <c r="M5341" s="364"/>
      <c r="N5341" s="364"/>
    </row>
    <row r="5342" spans="2:14" s="358" customFormat="1" x14ac:dyDescent="0.2">
      <c r="B5342" s="305">
        <v>41500.35</v>
      </c>
      <c r="C5342" s="117" t="s">
        <v>717</v>
      </c>
      <c r="D5342" s="117" t="s">
        <v>542</v>
      </c>
      <c r="E5342" s="116"/>
      <c r="F5342" s="348">
        <v>156</v>
      </c>
      <c r="G5342" s="348">
        <v>546</v>
      </c>
      <c r="H5342" s="348">
        <v>85176</v>
      </c>
      <c r="I5342" s="355">
        <v>0.29670915354845001</v>
      </c>
      <c r="J5342" s="355">
        <v>5.4342335814734437E-4</v>
      </c>
      <c r="K5342" s="355">
        <v>0</v>
      </c>
      <c r="M5342" s="364"/>
      <c r="N5342" s="364"/>
    </row>
    <row r="5343" spans="2:14" s="358" customFormat="1" x14ac:dyDescent="0.2">
      <c r="B5343" s="305">
        <v>41504.356249999997</v>
      </c>
      <c r="C5343" s="117" t="s">
        <v>595</v>
      </c>
      <c r="D5343" s="117" t="s">
        <v>554</v>
      </c>
      <c r="E5343" s="116"/>
      <c r="F5343" s="348">
        <v>1025</v>
      </c>
      <c r="G5343" s="348">
        <v>446</v>
      </c>
      <c r="H5343" s="348">
        <v>457150</v>
      </c>
      <c r="I5343" s="355">
        <v>3.9781058420679365</v>
      </c>
      <c r="J5343" s="355">
        <v>8.9195198252644305E-3</v>
      </c>
      <c r="K5343" s="355">
        <v>0</v>
      </c>
      <c r="M5343" s="364"/>
      <c r="N5343" s="364"/>
    </row>
    <row r="5344" spans="2:14" s="358" customFormat="1" x14ac:dyDescent="0.2">
      <c r="B5344" s="305">
        <v>41505.354166666664</v>
      </c>
      <c r="C5344" s="117" t="s">
        <v>637</v>
      </c>
      <c r="D5344" s="117" t="s">
        <v>554</v>
      </c>
      <c r="E5344" s="116"/>
      <c r="F5344" s="348">
        <v>62</v>
      </c>
      <c r="G5344" s="348">
        <v>236</v>
      </c>
      <c r="H5344" s="348">
        <v>14632</v>
      </c>
      <c r="I5344" s="355">
        <v>0.1273272332519699</v>
      </c>
      <c r="J5344" s="355">
        <v>5.395221747964827E-4</v>
      </c>
      <c r="K5344" s="355">
        <v>0</v>
      </c>
      <c r="M5344" s="364"/>
      <c r="N5344" s="364"/>
    </row>
    <row r="5345" spans="2:14" s="358" customFormat="1" x14ac:dyDescent="0.2">
      <c r="B5345" s="305">
        <v>41502.37777777778</v>
      </c>
      <c r="C5345" s="117" t="s">
        <v>570</v>
      </c>
      <c r="D5345" s="117" t="s">
        <v>551</v>
      </c>
      <c r="E5345" s="116"/>
      <c r="F5345" s="348">
        <v>1</v>
      </c>
      <c r="G5345" s="348">
        <v>211</v>
      </c>
      <c r="H5345" s="348">
        <v>211</v>
      </c>
      <c r="I5345" s="355">
        <v>8.1705831898963577E-4</v>
      </c>
      <c r="J5345" s="355">
        <v>3.872314308007752E-6</v>
      </c>
      <c r="K5345" s="355">
        <v>0</v>
      </c>
      <c r="M5345" s="364"/>
      <c r="N5345" s="364"/>
    </row>
    <row r="5346" spans="2:14" s="358" customFormat="1" x14ac:dyDescent="0.2">
      <c r="B5346" s="305">
        <v>41505.381944444445</v>
      </c>
      <c r="C5346" s="117" t="s">
        <v>651</v>
      </c>
      <c r="D5346" s="117" t="s">
        <v>554</v>
      </c>
      <c r="E5346" s="116"/>
      <c r="F5346" s="348">
        <v>61</v>
      </c>
      <c r="G5346" s="348">
        <v>311</v>
      </c>
      <c r="H5346" s="348">
        <v>18971</v>
      </c>
      <c r="I5346" s="355">
        <v>0.16508508351716247</v>
      </c>
      <c r="J5346" s="355">
        <v>5.3082020423524904E-4</v>
      </c>
      <c r="K5346" s="355">
        <v>0</v>
      </c>
      <c r="M5346" s="364"/>
      <c r="N5346" s="364"/>
    </row>
    <row r="5347" spans="2:14" s="358" customFormat="1" x14ac:dyDescent="0.2">
      <c r="B5347" s="305">
        <v>41505.40625</v>
      </c>
      <c r="C5347" s="117" t="s">
        <v>550</v>
      </c>
      <c r="D5347" s="117" t="s">
        <v>551</v>
      </c>
      <c r="E5347" s="116"/>
      <c r="F5347" s="348">
        <v>13</v>
      </c>
      <c r="G5347" s="348">
        <v>155</v>
      </c>
      <c r="H5347" s="348">
        <v>2015</v>
      </c>
      <c r="I5347" s="355">
        <v>7.8027133306356206E-3</v>
      </c>
      <c r="J5347" s="355">
        <v>5.0340086004100782E-5</v>
      </c>
      <c r="K5347" s="355">
        <v>0</v>
      </c>
      <c r="M5347" s="364"/>
      <c r="N5347" s="364"/>
    </row>
    <row r="5348" spans="2:14" s="358" customFormat="1" x14ac:dyDescent="0.2">
      <c r="B5348" s="305">
        <v>41500.501388888886</v>
      </c>
      <c r="C5348" s="117" t="s">
        <v>719</v>
      </c>
      <c r="D5348" s="117" t="s">
        <v>542</v>
      </c>
      <c r="E5348" s="116"/>
      <c r="F5348" s="348">
        <v>47</v>
      </c>
      <c r="G5348" s="348">
        <v>110</v>
      </c>
      <c r="H5348" s="348">
        <v>5170</v>
      </c>
      <c r="I5348" s="355">
        <v>1.8009607446293398E-2</v>
      </c>
      <c r="J5348" s="355">
        <v>1.6372370405721274E-4</v>
      </c>
      <c r="K5348" s="355">
        <v>0</v>
      </c>
      <c r="M5348" s="364"/>
      <c r="N5348" s="364"/>
    </row>
    <row r="5349" spans="2:14" s="358" customFormat="1" x14ac:dyDescent="0.2">
      <c r="B5349" s="305">
        <v>41504.372916666667</v>
      </c>
      <c r="C5349" s="117" t="s">
        <v>568</v>
      </c>
      <c r="D5349" s="117" t="s">
        <v>554</v>
      </c>
      <c r="E5349" s="116"/>
      <c r="F5349" s="348">
        <v>1811</v>
      </c>
      <c r="G5349" s="348">
        <v>404.07123136388736</v>
      </c>
      <c r="H5349" s="348">
        <v>731773</v>
      </c>
      <c r="I5349" s="355">
        <v>6.3678671035055885</v>
      </c>
      <c r="J5349" s="355">
        <v>1.5759268686394035E-2</v>
      </c>
      <c r="K5349" s="355">
        <v>0</v>
      </c>
      <c r="M5349" s="364"/>
      <c r="N5349" s="364"/>
    </row>
    <row r="5350" spans="2:14" s="358" customFormat="1" x14ac:dyDescent="0.2">
      <c r="B5350" s="305">
        <v>41493.506944444445</v>
      </c>
      <c r="C5350" s="117" t="s">
        <v>839</v>
      </c>
      <c r="D5350" s="117" t="s">
        <v>542</v>
      </c>
      <c r="E5350" s="116"/>
      <c r="F5350" s="348">
        <v>1</v>
      </c>
      <c r="G5350" s="348">
        <v>125</v>
      </c>
      <c r="H5350" s="348">
        <v>125</v>
      </c>
      <c r="I5350" s="355">
        <v>4.354353831308849E-4</v>
      </c>
      <c r="J5350" s="355">
        <v>3.4834830650470794E-6</v>
      </c>
      <c r="K5350" s="355">
        <v>0</v>
      </c>
      <c r="M5350" s="364"/>
      <c r="N5350" s="364"/>
    </row>
    <row r="5351" spans="2:14" s="358" customFormat="1" x14ac:dyDescent="0.2">
      <c r="B5351" s="305">
        <v>41509.322916666664</v>
      </c>
      <c r="C5351" s="117" t="s">
        <v>744</v>
      </c>
      <c r="D5351" s="117" t="s">
        <v>554</v>
      </c>
      <c r="E5351" s="116"/>
      <c r="F5351" s="348">
        <v>7</v>
      </c>
      <c r="G5351" s="348">
        <v>40</v>
      </c>
      <c r="H5351" s="348">
        <v>280</v>
      </c>
      <c r="I5351" s="355">
        <v>2.4365517571454057E-3</v>
      </c>
      <c r="J5351" s="355">
        <v>6.0913793928635139E-5</v>
      </c>
      <c r="K5351" s="355">
        <v>0</v>
      </c>
      <c r="M5351" s="364"/>
      <c r="N5351" s="364"/>
    </row>
    <row r="5352" spans="2:14" s="358" customFormat="1" x14ac:dyDescent="0.2">
      <c r="B5352" s="305">
        <v>41509.431944444441</v>
      </c>
      <c r="C5352" s="117" t="s">
        <v>649</v>
      </c>
      <c r="D5352" s="117" t="s">
        <v>551</v>
      </c>
      <c r="E5352" s="116"/>
      <c r="F5352" s="348">
        <v>17</v>
      </c>
      <c r="G5352" s="348">
        <v>83</v>
      </c>
      <c r="H5352" s="348">
        <v>1411</v>
      </c>
      <c r="I5352" s="355">
        <v>5.4638354885989384E-3</v>
      </c>
      <c r="J5352" s="355">
        <v>6.5829343236131787E-5</v>
      </c>
      <c r="K5352" s="355">
        <v>0</v>
      </c>
      <c r="M5352" s="364"/>
      <c r="N5352" s="364"/>
    </row>
    <row r="5353" spans="2:14" s="358" customFormat="1" x14ac:dyDescent="0.2">
      <c r="B5353" s="305">
        <v>41509.434027777781</v>
      </c>
      <c r="C5353" s="117" t="s">
        <v>590</v>
      </c>
      <c r="D5353" s="117" t="s">
        <v>551</v>
      </c>
      <c r="E5353" s="116"/>
      <c r="F5353" s="348">
        <v>3</v>
      </c>
      <c r="G5353" s="348">
        <v>85</v>
      </c>
      <c r="H5353" s="348">
        <v>255</v>
      </c>
      <c r="I5353" s="355">
        <v>9.8744014854197691E-4</v>
      </c>
      <c r="J5353" s="355">
        <v>1.1616942924023257E-5</v>
      </c>
      <c r="K5353" s="355">
        <v>0</v>
      </c>
      <c r="M5353" s="364"/>
      <c r="N5353" s="364"/>
    </row>
    <row r="5354" spans="2:14" s="358" customFormat="1" x14ac:dyDescent="0.2">
      <c r="B5354" s="305">
        <v>41499.394444444442</v>
      </c>
      <c r="C5354" s="117" t="s">
        <v>764</v>
      </c>
      <c r="D5354" s="117" t="s">
        <v>542</v>
      </c>
      <c r="E5354" s="116"/>
      <c r="F5354" s="348">
        <v>85</v>
      </c>
      <c r="G5354" s="348">
        <v>326</v>
      </c>
      <c r="H5354" s="348">
        <v>27710</v>
      </c>
      <c r="I5354" s="355">
        <v>9.6527315732454572E-2</v>
      </c>
      <c r="J5354" s="355">
        <v>2.9609606052900171E-4</v>
      </c>
      <c r="K5354" s="355">
        <v>0</v>
      </c>
      <c r="M5354" s="364"/>
      <c r="N5354" s="364"/>
    </row>
    <row r="5355" spans="2:14" s="358" customFormat="1" x14ac:dyDescent="0.2">
      <c r="B5355" s="305">
        <v>41506.381944444445</v>
      </c>
      <c r="C5355" s="117" t="s">
        <v>597</v>
      </c>
      <c r="D5355" s="117" t="s">
        <v>551</v>
      </c>
      <c r="E5355" s="116"/>
      <c r="F5355" s="348">
        <v>3</v>
      </c>
      <c r="G5355" s="348">
        <v>140</v>
      </c>
      <c r="H5355" s="348">
        <v>420</v>
      </c>
      <c r="I5355" s="355">
        <v>1.6263720093632559E-3</v>
      </c>
      <c r="J5355" s="355">
        <v>1.1616942924023257E-5</v>
      </c>
      <c r="K5355" s="355">
        <v>0</v>
      </c>
      <c r="M5355" s="364"/>
      <c r="N5355" s="364"/>
    </row>
    <row r="5356" spans="2:14" s="358" customFormat="1" x14ac:dyDescent="0.2">
      <c r="B5356" s="305">
        <v>41502.527083333334</v>
      </c>
      <c r="C5356" s="117" t="s">
        <v>699</v>
      </c>
      <c r="D5356" s="117" t="s">
        <v>554</v>
      </c>
      <c r="E5356" s="116"/>
      <c r="F5356" s="348">
        <v>1</v>
      </c>
      <c r="G5356" s="348">
        <v>18</v>
      </c>
      <c r="H5356" s="348">
        <v>18</v>
      </c>
      <c r="I5356" s="355">
        <v>1.5663547010220463E-4</v>
      </c>
      <c r="J5356" s="355">
        <v>8.7019705612335906E-6</v>
      </c>
      <c r="K5356" s="355">
        <v>0</v>
      </c>
      <c r="M5356" s="364"/>
      <c r="N5356" s="364"/>
    </row>
    <row r="5357" spans="2:14" s="358" customFormat="1" x14ac:dyDescent="0.2">
      <c r="B5357" s="305">
        <v>41506.375</v>
      </c>
      <c r="C5357" s="117" t="s">
        <v>651</v>
      </c>
      <c r="D5357" s="117" t="s">
        <v>554</v>
      </c>
      <c r="E5357" s="116"/>
      <c r="F5357" s="348">
        <v>279</v>
      </c>
      <c r="G5357" s="348">
        <v>438</v>
      </c>
      <c r="H5357" s="348">
        <v>122202</v>
      </c>
      <c r="I5357" s="355">
        <v>1.0633982065238674</v>
      </c>
      <c r="J5357" s="355">
        <v>2.4278497865841721E-3</v>
      </c>
      <c r="K5357" s="355">
        <v>0</v>
      </c>
      <c r="M5357" s="364"/>
      <c r="N5357" s="364"/>
    </row>
    <row r="5358" spans="2:14" s="358" customFormat="1" x14ac:dyDescent="0.2">
      <c r="B5358" s="305">
        <v>41505.458333333336</v>
      </c>
      <c r="C5358" s="117" t="s">
        <v>550</v>
      </c>
      <c r="D5358" s="117" t="s">
        <v>551</v>
      </c>
      <c r="E5358" s="116"/>
      <c r="F5358" s="348">
        <v>1</v>
      </c>
      <c r="G5358" s="348">
        <v>35</v>
      </c>
      <c r="H5358" s="348">
        <v>35</v>
      </c>
      <c r="I5358" s="355">
        <v>1.3553100078027134E-4</v>
      </c>
      <c r="J5358" s="355">
        <v>3.872314308007752E-6</v>
      </c>
      <c r="K5358" s="355">
        <v>0</v>
      </c>
      <c r="M5358" s="364"/>
      <c r="N5358" s="364"/>
    </row>
    <row r="5359" spans="2:14" s="358" customFormat="1" x14ac:dyDescent="0.2">
      <c r="B5359" s="305">
        <v>41506.482638888891</v>
      </c>
      <c r="C5359" s="117" t="s">
        <v>625</v>
      </c>
      <c r="D5359" s="117" t="s">
        <v>551</v>
      </c>
      <c r="E5359" s="116"/>
      <c r="F5359" s="348">
        <v>1</v>
      </c>
      <c r="G5359" s="348">
        <v>70</v>
      </c>
      <c r="H5359" s="348">
        <v>70</v>
      </c>
      <c r="I5359" s="355">
        <v>2.7106200156054268E-4</v>
      </c>
      <c r="J5359" s="355">
        <v>3.872314308007752E-6</v>
      </c>
      <c r="K5359" s="355">
        <v>0</v>
      </c>
      <c r="M5359" s="364"/>
      <c r="N5359" s="364"/>
    </row>
    <row r="5360" spans="2:14" s="358" customFormat="1" x14ac:dyDescent="0.2">
      <c r="B5360" s="305">
        <v>41505.496527777781</v>
      </c>
      <c r="C5360" s="117" t="s">
        <v>550</v>
      </c>
      <c r="D5360" s="117" t="s">
        <v>551</v>
      </c>
      <c r="E5360" s="116"/>
      <c r="F5360" s="348">
        <v>1</v>
      </c>
      <c r="G5360" s="348">
        <v>35</v>
      </c>
      <c r="H5360" s="348">
        <v>35</v>
      </c>
      <c r="I5360" s="355">
        <v>1.3553100078027134E-4</v>
      </c>
      <c r="J5360" s="355">
        <v>3.872314308007752E-6</v>
      </c>
      <c r="K5360" s="355">
        <v>0</v>
      </c>
      <c r="M5360" s="364"/>
      <c r="N5360" s="364"/>
    </row>
    <row r="5361" spans="2:14" s="358" customFormat="1" x14ac:dyDescent="0.2">
      <c r="B5361" s="305">
        <v>41505.53125</v>
      </c>
      <c r="C5361" s="117" t="s">
        <v>550</v>
      </c>
      <c r="D5361" s="117" t="s">
        <v>551</v>
      </c>
      <c r="E5361" s="116"/>
      <c r="F5361" s="348">
        <v>1</v>
      </c>
      <c r="G5361" s="348">
        <v>40</v>
      </c>
      <c r="H5361" s="348">
        <v>40</v>
      </c>
      <c r="I5361" s="355">
        <v>1.548925723203101E-4</v>
      </c>
      <c r="J5361" s="355">
        <v>3.872314308007752E-6</v>
      </c>
      <c r="K5361" s="355">
        <v>0</v>
      </c>
      <c r="M5361" s="364"/>
      <c r="N5361" s="364"/>
    </row>
    <row r="5362" spans="2:14" s="358" customFormat="1" x14ac:dyDescent="0.2">
      <c r="B5362" s="305">
        <v>41505.555555555555</v>
      </c>
      <c r="C5362" s="117" t="s">
        <v>550</v>
      </c>
      <c r="D5362" s="117" t="s">
        <v>551</v>
      </c>
      <c r="E5362" s="116"/>
      <c r="F5362" s="348">
        <v>2</v>
      </c>
      <c r="G5362" s="348">
        <v>47</v>
      </c>
      <c r="H5362" s="348">
        <v>94</v>
      </c>
      <c r="I5362" s="355">
        <v>3.6399754495272874E-4</v>
      </c>
      <c r="J5362" s="355">
        <v>7.7446286160155041E-6</v>
      </c>
      <c r="K5362" s="355">
        <v>0</v>
      </c>
      <c r="M5362" s="364"/>
      <c r="N5362" s="364"/>
    </row>
    <row r="5363" spans="2:14" s="358" customFormat="1" x14ac:dyDescent="0.2">
      <c r="B5363" s="305">
        <v>41507.416666666664</v>
      </c>
      <c r="C5363" s="117" t="s">
        <v>618</v>
      </c>
      <c r="D5363" s="117" t="s">
        <v>551</v>
      </c>
      <c r="E5363" s="116"/>
      <c r="F5363" s="348">
        <v>70</v>
      </c>
      <c r="G5363" s="348">
        <v>194</v>
      </c>
      <c r="H5363" s="348">
        <v>13580</v>
      </c>
      <c r="I5363" s="355">
        <v>5.258602830274528E-2</v>
      </c>
      <c r="J5363" s="355">
        <v>2.7106200156054268E-4</v>
      </c>
      <c r="K5363" s="355">
        <v>0</v>
      </c>
      <c r="M5363" s="364"/>
      <c r="N5363" s="364"/>
    </row>
    <row r="5364" spans="2:14" s="358" customFormat="1" x14ac:dyDescent="0.2">
      <c r="B5364" s="305">
        <v>41507.388888888891</v>
      </c>
      <c r="C5364" s="117" t="s">
        <v>682</v>
      </c>
      <c r="D5364" s="117" t="s">
        <v>551</v>
      </c>
      <c r="E5364" s="116"/>
      <c r="F5364" s="348">
        <v>1</v>
      </c>
      <c r="G5364" s="348">
        <v>32</v>
      </c>
      <c r="H5364" s="348">
        <v>32</v>
      </c>
      <c r="I5364" s="355">
        <v>1.2391405785624807E-4</v>
      </c>
      <c r="J5364" s="355">
        <v>3.872314308007752E-6</v>
      </c>
      <c r="K5364" s="355">
        <v>0</v>
      </c>
      <c r="M5364" s="364"/>
      <c r="N5364" s="364"/>
    </row>
    <row r="5365" spans="2:14" s="358" customFormat="1" x14ac:dyDescent="0.2">
      <c r="B5365" s="305">
        <v>41506.5625</v>
      </c>
      <c r="C5365" s="117" t="s">
        <v>646</v>
      </c>
      <c r="D5365" s="117" t="s">
        <v>542</v>
      </c>
      <c r="E5365" s="116"/>
      <c r="F5365" s="348">
        <v>5</v>
      </c>
      <c r="G5365" s="348">
        <v>102</v>
      </c>
      <c r="H5365" s="348">
        <v>510</v>
      </c>
      <c r="I5365" s="355">
        <v>1.7765763631740104E-3</v>
      </c>
      <c r="J5365" s="355">
        <v>1.7417415325235398E-5</v>
      </c>
      <c r="K5365" s="355">
        <v>0</v>
      </c>
      <c r="M5365" s="364"/>
      <c r="N5365" s="364"/>
    </row>
    <row r="5366" spans="2:14" s="358" customFormat="1" x14ac:dyDescent="0.2">
      <c r="B5366" s="305">
        <v>41508.375</v>
      </c>
      <c r="C5366" s="117" t="s">
        <v>625</v>
      </c>
      <c r="D5366" s="117" t="s">
        <v>551</v>
      </c>
      <c r="E5366" s="116"/>
      <c r="F5366" s="348">
        <v>6</v>
      </c>
      <c r="G5366" s="348">
        <v>340</v>
      </c>
      <c r="H5366" s="348">
        <v>2040</v>
      </c>
      <c r="I5366" s="355">
        <v>7.8995211883358153E-3</v>
      </c>
      <c r="J5366" s="355">
        <v>2.3233885848046514E-5</v>
      </c>
      <c r="K5366" s="355">
        <v>0</v>
      </c>
      <c r="M5366" s="364"/>
      <c r="N5366" s="364"/>
    </row>
    <row r="5367" spans="2:14" s="358" customFormat="1" x14ac:dyDescent="0.2">
      <c r="B5367" s="305">
        <v>41507.447916666664</v>
      </c>
      <c r="C5367" s="117" t="s">
        <v>682</v>
      </c>
      <c r="D5367" s="117" t="s">
        <v>551</v>
      </c>
      <c r="E5367" s="116"/>
      <c r="F5367" s="348">
        <v>1</v>
      </c>
      <c r="G5367" s="348">
        <v>35</v>
      </c>
      <c r="H5367" s="348">
        <v>35</v>
      </c>
      <c r="I5367" s="355">
        <v>1.3553100078027134E-4</v>
      </c>
      <c r="J5367" s="355">
        <v>3.872314308007752E-6</v>
      </c>
      <c r="K5367" s="355">
        <v>0</v>
      </c>
      <c r="M5367" s="364"/>
      <c r="N5367" s="364"/>
    </row>
    <row r="5368" spans="2:14" s="358" customFormat="1" x14ac:dyDescent="0.2">
      <c r="B5368" s="305">
        <v>41507.4375</v>
      </c>
      <c r="C5368" s="117" t="s">
        <v>618</v>
      </c>
      <c r="D5368" s="117" t="s">
        <v>551</v>
      </c>
      <c r="E5368" s="116"/>
      <c r="F5368" s="348">
        <v>5</v>
      </c>
      <c r="G5368" s="348">
        <v>180</v>
      </c>
      <c r="H5368" s="348">
        <v>900</v>
      </c>
      <c r="I5368" s="355">
        <v>3.4850828772069772E-3</v>
      </c>
      <c r="J5368" s="355">
        <v>1.9361571540038763E-5</v>
      </c>
      <c r="K5368" s="355">
        <v>0</v>
      </c>
      <c r="M5368" s="364"/>
      <c r="N5368" s="364"/>
    </row>
    <row r="5369" spans="2:14" s="358" customFormat="1" x14ac:dyDescent="0.2">
      <c r="B5369" s="305">
        <v>41506.375</v>
      </c>
      <c r="C5369" s="117" t="s">
        <v>729</v>
      </c>
      <c r="D5369" s="117" t="s">
        <v>542</v>
      </c>
      <c r="E5369" s="116"/>
      <c r="F5369" s="348">
        <v>197</v>
      </c>
      <c r="G5369" s="348">
        <v>225</v>
      </c>
      <c r="H5369" s="348">
        <v>44325</v>
      </c>
      <c r="I5369" s="355">
        <v>0.15440538685821178</v>
      </c>
      <c r="J5369" s="355">
        <v>6.8624616381427459E-4</v>
      </c>
      <c r="K5369" s="355">
        <v>0</v>
      </c>
      <c r="M5369" s="364"/>
      <c r="N5369" s="364"/>
    </row>
    <row r="5370" spans="2:14" s="358" customFormat="1" x14ac:dyDescent="0.2">
      <c r="B5370" s="305">
        <v>41501.385416666664</v>
      </c>
      <c r="C5370" s="117" t="s">
        <v>579</v>
      </c>
      <c r="D5370" s="117" t="s">
        <v>542</v>
      </c>
      <c r="E5370" s="116"/>
      <c r="F5370" s="348">
        <v>1</v>
      </c>
      <c r="G5370" s="348">
        <v>17</v>
      </c>
      <c r="H5370" s="348">
        <v>17</v>
      </c>
      <c r="I5370" s="355">
        <v>5.9219212105800348E-5</v>
      </c>
      <c r="J5370" s="355">
        <v>3.4834830650470794E-6</v>
      </c>
      <c r="K5370" s="355">
        <v>0</v>
      </c>
      <c r="M5370" s="364"/>
      <c r="N5370" s="364"/>
    </row>
    <row r="5371" spans="2:14" s="358" customFormat="1" x14ac:dyDescent="0.2">
      <c r="B5371" s="305">
        <v>41507.385416666664</v>
      </c>
      <c r="C5371" s="117" t="s">
        <v>550</v>
      </c>
      <c r="D5371" s="117" t="s">
        <v>551</v>
      </c>
      <c r="E5371" s="116"/>
      <c r="F5371" s="348">
        <v>2</v>
      </c>
      <c r="G5371" s="348">
        <v>45</v>
      </c>
      <c r="H5371" s="348">
        <v>90</v>
      </c>
      <c r="I5371" s="355">
        <v>3.4850828772069772E-4</v>
      </c>
      <c r="J5371" s="355">
        <v>7.7446286160155041E-6</v>
      </c>
      <c r="K5371" s="355">
        <v>0</v>
      </c>
      <c r="M5371" s="364"/>
      <c r="N5371" s="364"/>
    </row>
    <row r="5372" spans="2:14" s="358" customFormat="1" x14ac:dyDescent="0.2">
      <c r="B5372" s="305">
        <v>41507.390972222223</v>
      </c>
      <c r="C5372" s="117" t="s">
        <v>550</v>
      </c>
      <c r="D5372" s="117" t="s">
        <v>551</v>
      </c>
      <c r="E5372" s="116"/>
      <c r="F5372" s="348">
        <v>2</v>
      </c>
      <c r="G5372" s="348">
        <v>42</v>
      </c>
      <c r="H5372" s="348">
        <v>84</v>
      </c>
      <c r="I5372" s="355">
        <v>3.2527440187265122E-4</v>
      </c>
      <c r="J5372" s="355">
        <v>7.7446286160155041E-6</v>
      </c>
      <c r="K5372" s="355">
        <v>0</v>
      </c>
      <c r="M5372" s="364"/>
      <c r="N5372" s="364"/>
    </row>
    <row r="5373" spans="2:14" s="358" customFormat="1" x14ac:dyDescent="0.2">
      <c r="B5373" s="305">
        <v>41506.393750000003</v>
      </c>
      <c r="C5373" s="117" t="s">
        <v>646</v>
      </c>
      <c r="D5373" s="117" t="s">
        <v>542</v>
      </c>
      <c r="E5373" s="116"/>
      <c r="F5373" s="348">
        <v>6</v>
      </c>
      <c r="G5373" s="348">
        <v>128</v>
      </c>
      <c r="H5373" s="348">
        <v>768</v>
      </c>
      <c r="I5373" s="355">
        <v>2.6753149939561568E-3</v>
      </c>
      <c r="J5373" s="355">
        <v>2.0900898390282475E-5</v>
      </c>
      <c r="K5373" s="355">
        <v>0</v>
      </c>
      <c r="M5373" s="364"/>
      <c r="N5373" s="364"/>
    </row>
    <row r="5374" spans="2:14" s="358" customFormat="1" x14ac:dyDescent="0.2">
      <c r="B5374" s="305">
        <v>41507.477083333331</v>
      </c>
      <c r="C5374" s="117" t="s">
        <v>550</v>
      </c>
      <c r="D5374" s="117" t="s">
        <v>551</v>
      </c>
      <c r="E5374" s="116"/>
      <c r="F5374" s="348">
        <v>1</v>
      </c>
      <c r="G5374" s="348">
        <v>38</v>
      </c>
      <c r="H5374" s="348">
        <v>38</v>
      </c>
      <c r="I5374" s="355">
        <v>1.4714794370429459E-4</v>
      </c>
      <c r="J5374" s="355">
        <v>3.872314308007752E-6</v>
      </c>
      <c r="K5374" s="355">
        <v>0</v>
      </c>
      <c r="M5374" s="364"/>
      <c r="N5374" s="364"/>
    </row>
    <row r="5375" spans="2:14" s="358" customFormat="1" x14ac:dyDescent="0.2">
      <c r="B5375" s="305">
        <v>41507.511805555558</v>
      </c>
      <c r="C5375" s="117" t="s">
        <v>550</v>
      </c>
      <c r="D5375" s="117" t="s">
        <v>551</v>
      </c>
      <c r="E5375" s="116"/>
      <c r="F5375" s="348">
        <v>1</v>
      </c>
      <c r="G5375" s="348">
        <v>103</v>
      </c>
      <c r="H5375" s="348">
        <v>103</v>
      </c>
      <c r="I5375" s="355">
        <v>3.9884837372479849E-4</v>
      </c>
      <c r="J5375" s="355">
        <v>3.872314308007752E-6</v>
      </c>
      <c r="K5375" s="355">
        <v>0</v>
      </c>
      <c r="M5375" s="364"/>
      <c r="N5375" s="364"/>
    </row>
    <row r="5376" spans="2:14" s="358" customFormat="1" x14ac:dyDescent="0.2">
      <c r="B5376" s="305">
        <v>41507.4375</v>
      </c>
      <c r="C5376" s="117" t="s">
        <v>550</v>
      </c>
      <c r="D5376" s="117" t="s">
        <v>551</v>
      </c>
      <c r="E5376" s="116"/>
      <c r="F5376" s="348">
        <v>2</v>
      </c>
      <c r="G5376" s="348">
        <v>50</v>
      </c>
      <c r="H5376" s="348">
        <v>100</v>
      </c>
      <c r="I5376" s="355">
        <v>3.8723143080077524E-4</v>
      </c>
      <c r="J5376" s="355">
        <v>7.7446286160155041E-6</v>
      </c>
      <c r="K5376" s="355">
        <v>0</v>
      </c>
      <c r="M5376" s="364"/>
      <c r="N5376" s="364"/>
    </row>
    <row r="5377" spans="2:14" s="358" customFormat="1" x14ac:dyDescent="0.2">
      <c r="B5377" s="305">
        <v>41507.4375</v>
      </c>
      <c r="C5377" s="117" t="s">
        <v>550</v>
      </c>
      <c r="D5377" s="117" t="s">
        <v>551</v>
      </c>
      <c r="E5377" s="116"/>
      <c r="F5377" s="348">
        <v>2</v>
      </c>
      <c r="G5377" s="348">
        <v>40</v>
      </c>
      <c r="H5377" s="348">
        <v>80</v>
      </c>
      <c r="I5377" s="355">
        <v>3.097851446406202E-4</v>
      </c>
      <c r="J5377" s="355">
        <v>7.7446286160155041E-6</v>
      </c>
      <c r="K5377" s="355">
        <v>0</v>
      </c>
      <c r="M5377" s="364"/>
      <c r="N5377" s="364"/>
    </row>
    <row r="5378" spans="2:14" s="358" customFormat="1" x14ac:dyDescent="0.2">
      <c r="B5378" s="305">
        <v>41510.524305555555</v>
      </c>
      <c r="C5378" s="117" t="s">
        <v>665</v>
      </c>
      <c r="D5378" s="117" t="s">
        <v>554</v>
      </c>
      <c r="E5378" s="116"/>
      <c r="F5378" s="348">
        <v>3</v>
      </c>
      <c r="G5378" s="348">
        <v>35</v>
      </c>
      <c r="H5378" s="348">
        <v>105</v>
      </c>
      <c r="I5378" s="355">
        <v>9.1370690892952704E-4</v>
      </c>
      <c r="J5378" s="355">
        <v>2.6105911683700774E-5</v>
      </c>
      <c r="K5378" s="355">
        <v>0</v>
      </c>
      <c r="M5378" s="364"/>
      <c r="N5378" s="364"/>
    </row>
    <row r="5379" spans="2:14" s="358" customFormat="1" x14ac:dyDescent="0.2">
      <c r="B5379" s="305">
        <v>41510.364583333336</v>
      </c>
      <c r="C5379" s="117" t="s">
        <v>665</v>
      </c>
      <c r="D5379" s="117" t="s">
        <v>554</v>
      </c>
      <c r="E5379" s="116"/>
      <c r="F5379" s="348">
        <v>7</v>
      </c>
      <c r="G5379" s="348">
        <v>173</v>
      </c>
      <c r="H5379" s="348">
        <v>1211</v>
      </c>
      <c r="I5379" s="355">
        <v>1.0538086349653879E-2</v>
      </c>
      <c r="J5379" s="355">
        <v>6.0913793928635139E-5</v>
      </c>
      <c r="K5379" s="355">
        <v>0</v>
      </c>
      <c r="M5379" s="364"/>
      <c r="N5379" s="364"/>
    </row>
    <row r="5380" spans="2:14" s="358" customFormat="1" x14ac:dyDescent="0.2">
      <c r="B5380" s="305">
        <v>41510.375</v>
      </c>
      <c r="C5380" s="117" t="s">
        <v>681</v>
      </c>
      <c r="D5380" s="117" t="s">
        <v>554</v>
      </c>
      <c r="E5380" s="116"/>
      <c r="F5380" s="348">
        <v>211</v>
      </c>
      <c r="G5380" s="348">
        <v>419</v>
      </c>
      <c r="H5380" s="348">
        <v>88409</v>
      </c>
      <c r="I5380" s="355">
        <v>0.76933251534810054</v>
      </c>
      <c r="J5380" s="355">
        <v>1.8361157884202877E-3</v>
      </c>
      <c r="K5380" s="355">
        <v>0</v>
      </c>
      <c r="M5380" s="364"/>
      <c r="N5380" s="364"/>
    </row>
    <row r="5381" spans="2:14" s="358" customFormat="1" x14ac:dyDescent="0.2">
      <c r="B5381" s="305">
        <v>41510.402777777781</v>
      </c>
      <c r="C5381" s="117" t="s">
        <v>686</v>
      </c>
      <c r="D5381" s="117" t="s">
        <v>551</v>
      </c>
      <c r="E5381" s="116"/>
      <c r="F5381" s="348">
        <v>59</v>
      </c>
      <c r="G5381" s="348">
        <v>391</v>
      </c>
      <c r="H5381" s="348">
        <v>23069</v>
      </c>
      <c r="I5381" s="355">
        <v>8.9330418771430845E-2</v>
      </c>
      <c r="J5381" s="355">
        <v>2.284665441724574E-4</v>
      </c>
      <c r="K5381" s="355">
        <v>0</v>
      </c>
      <c r="M5381" s="364"/>
      <c r="N5381" s="364"/>
    </row>
    <row r="5382" spans="2:14" s="358" customFormat="1" x14ac:dyDescent="0.2">
      <c r="B5382" s="305">
        <v>41511.375</v>
      </c>
      <c r="C5382" s="117" t="s">
        <v>596</v>
      </c>
      <c r="D5382" s="117" t="s">
        <v>554</v>
      </c>
      <c r="E5382" s="116"/>
      <c r="F5382" s="348">
        <v>164</v>
      </c>
      <c r="G5382" s="348">
        <v>441.55487804878049</v>
      </c>
      <c r="H5382" s="348">
        <v>72415</v>
      </c>
      <c r="I5382" s="355">
        <v>0.63015319819173055</v>
      </c>
      <c r="J5382" s="355">
        <v>1.427123172042309E-3</v>
      </c>
      <c r="K5382" s="355">
        <v>0</v>
      </c>
      <c r="M5382" s="364"/>
      <c r="N5382" s="364"/>
    </row>
    <row r="5383" spans="2:14" s="358" customFormat="1" x14ac:dyDescent="0.2">
      <c r="B5383" s="305">
        <v>41510.354166666664</v>
      </c>
      <c r="C5383" s="117" t="s">
        <v>665</v>
      </c>
      <c r="D5383" s="117" t="s">
        <v>554</v>
      </c>
      <c r="E5383" s="116"/>
      <c r="F5383" s="348">
        <v>7</v>
      </c>
      <c r="G5383" s="348">
        <v>375</v>
      </c>
      <c r="H5383" s="348">
        <v>2625</v>
      </c>
      <c r="I5383" s="355">
        <v>2.2842672723238176E-2</v>
      </c>
      <c r="J5383" s="355">
        <v>6.0913793928635139E-5</v>
      </c>
      <c r="K5383" s="355">
        <v>0</v>
      </c>
      <c r="M5383" s="364"/>
      <c r="N5383" s="364"/>
    </row>
    <row r="5384" spans="2:14" s="358" customFormat="1" x14ac:dyDescent="0.2">
      <c r="B5384" s="305">
        <v>41505.368055555555</v>
      </c>
      <c r="C5384" s="117" t="s">
        <v>812</v>
      </c>
      <c r="D5384" s="117" t="s">
        <v>542</v>
      </c>
      <c r="E5384" s="116"/>
      <c r="F5384" s="348">
        <v>41</v>
      </c>
      <c r="G5384" s="348">
        <v>10</v>
      </c>
      <c r="H5384" s="348">
        <v>410</v>
      </c>
      <c r="I5384" s="355">
        <v>1.4282280566693024E-3</v>
      </c>
      <c r="J5384" s="355">
        <v>1.4282280566693025E-4</v>
      </c>
      <c r="K5384" s="355">
        <v>0</v>
      </c>
      <c r="M5384" s="364"/>
      <c r="N5384" s="364"/>
    </row>
    <row r="5385" spans="2:14" s="358" customFormat="1" x14ac:dyDescent="0.2">
      <c r="B5385" s="305">
        <v>41505.611111111109</v>
      </c>
      <c r="C5385" s="117" t="s">
        <v>812</v>
      </c>
      <c r="D5385" s="117" t="s">
        <v>542</v>
      </c>
      <c r="E5385" s="116"/>
      <c r="F5385" s="348">
        <v>41</v>
      </c>
      <c r="G5385" s="348">
        <v>5</v>
      </c>
      <c r="H5385" s="348">
        <v>205</v>
      </c>
      <c r="I5385" s="355">
        <v>7.1411402833465121E-4</v>
      </c>
      <c r="J5385" s="355">
        <v>1.4282280566693025E-4</v>
      </c>
      <c r="K5385" s="355">
        <v>0</v>
      </c>
      <c r="M5385" s="364"/>
      <c r="N5385" s="364"/>
    </row>
    <row r="5386" spans="2:14" s="358" customFormat="1" x14ac:dyDescent="0.2">
      <c r="B5386" s="305">
        <v>41505.378472222219</v>
      </c>
      <c r="C5386" s="117" t="s">
        <v>812</v>
      </c>
      <c r="D5386" s="117" t="s">
        <v>542</v>
      </c>
      <c r="E5386" s="116"/>
      <c r="F5386" s="348">
        <v>41</v>
      </c>
      <c r="G5386" s="348">
        <v>325</v>
      </c>
      <c r="H5386" s="348">
        <v>13325</v>
      </c>
      <c r="I5386" s="355">
        <v>4.6417411841752333E-2</v>
      </c>
      <c r="J5386" s="355">
        <v>1.4282280566693025E-4</v>
      </c>
      <c r="K5386" s="355">
        <v>0</v>
      </c>
      <c r="M5386" s="364"/>
      <c r="N5386" s="364"/>
    </row>
    <row r="5387" spans="2:14" s="358" customFormat="1" x14ac:dyDescent="0.2">
      <c r="B5387" s="305">
        <v>41505.357638888891</v>
      </c>
      <c r="C5387" s="117" t="s">
        <v>712</v>
      </c>
      <c r="D5387" s="117" t="s">
        <v>554</v>
      </c>
      <c r="E5387" s="116"/>
      <c r="F5387" s="348">
        <v>47</v>
      </c>
      <c r="G5387" s="348">
        <v>235</v>
      </c>
      <c r="H5387" s="348">
        <v>11045</v>
      </c>
      <c r="I5387" s="355">
        <v>9.6113264848825014E-2</v>
      </c>
      <c r="J5387" s="355">
        <v>4.0899261637797877E-4</v>
      </c>
      <c r="K5387" s="355">
        <v>0</v>
      </c>
      <c r="M5387" s="364"/>
      <c r="N5387" s="364"/>
    </row>
    <row r="5388" spans="2:14" s="358" customFormat="1" x14ac:dyDescent="0.2">
      <c r="B5388" s="305">
        <v>41505.375</v>
      </c>
      <c r="C5388" s="117" t="s">
        <v>576</v>
      </c>
      <c r="D5388" s="117" t="s">
        <v>542</v>
      </c>
      <c r="E5388" s="116"/>
      <c r="F5388" s="348">
        <v>4</v>
      </c>
      <c r="G5388" s="348">
        <v>95</v>
      </c>
      <c r="H5388" s="348">
        <v>380</v>
      </c>
      <c r="I5388" s="355">
        <v>1.32372356471789E-3</v>
      </c>
      <c r="J5388" s="355">
        <v>1.3933932260188318E-5</v>
      </c>
      <c r="K5388" s="355">
        <v>0</v>
      </c>
      <c r="M5388" s="364"/>
      <c r="N5388" s="364"/>
    </row>
    <row r="5389" spans="2:14" s="358" customFormat="1" x14ac:dyDescent="0.2">
      <c r="B5389" s="305">
        <v>41507.368055555555</v>
      </c>
      <c r="C5389" s="117" t="s">
        <v>745</v>
      </c>
      <c r="D5389" s="117" t="s">
        <v>554</v>
      </c>
      <c r="E5389" s="116"/>
      <c r="F5389" s="348">
        <v>53</v>
      </c>
      <c r="G5389" s="348">
        <v>240</v>
      </c>
      <c r="H5389" s="348">
        <v>12720</v>
      </c>
      <c r="I5389" s="355">
        <v>0.11068906553889128</v>
      </c>
      <c r="J5389" s="355">
        <v>4.6120443974538035E-4</v>
      </c>
      <c r="K5389" s="355">
        <v>0</v>
      </c>
      <c r="M5389" s="364"/>
      <c r="N5389" s="364"/>
    </row>
    <row r="5390" spans="2:14" s="358" customFormat="1" x14ac:dyDescent="0.2">
      <c r="B5390" s="305">
        <v>41507.381944444445</v>
      </c>
      <c r="C5390" s="117" t="s">
        <v>712</v>
      </c>
      <c r="D5390" s="117" t="s">
        <v>554</v>
      </c>
      <c r="E5390" s="116"/>
      <c r="F5390" s="348">
        <v>222</v>
      </c>
      <c r="G5390" s="348">
        <v>401</v>
      </c>
      <c r="H5390" s="348">
        <v>89022</v>
      </c>
      <c r="I5390" s="355">
        <v>0.77466682330213676</v>
      </c>
      <c r="J5390" s="355">
        <v>1.9318374645938574E-3</v>
      </c>
      <c r="K5390" s="355">
        <v>0</v>
      </c>
      <c r="M5390" s="364"/>
      <c r="N5390" s="364"/>
    </row>
    <row r="5391" spans="2:14" s="358" customFormat="1" x14ac:dyDescent="0.2">
      <c r="B5391" s="305">
        <v>41507.479166666664</v>
      </c>
      <c r="C5391" s="117" t="s">
        <v>550</v>
      </c>
      <c r="D5391" s="117" t="s">
        <v>551</v>
      </c>
      <c r="E5391" s="116"/>
      <c r="F5391" s="348">
        <v>1</v>
      </c>
      <c r="G5391" s="348">
        <v>40</v>
      </c>
      <c r="H5391" s="348">
        <v>40</v>
      </c>
      <c r="I5391" s="355">
        <v>1.548925723203101E-4</v>
      </c>
      <c r="J5391" s="355">
        <v>3.872314308007752E-6</v>
      </c>
      <c r="K5391" s="355">
        <v>0</v>
      </c>
      <c r="M5391" s="364"/>
      <c r="N5391" s="364"/>
    </row>
    <row r="5392" spans="2:14" s="358" customFormat="1" x14ac:dyDescent="0.2">
      <c r="B5392" s="305">
        <v>41508.546527777777</v>
      </c>
      <c r="C5392" s="117" t="s">
        <v>749</v>
      </c>
      <c r="D5392" s="117" t="s">
        <v>554</v>
      </c>
      <c r="E5392" s="116"/>
      <c r="F5392" s="348">
        <v>2</v>
      </c>
      <c r="G5392" s="348">
        <v>108</v>
      </c>
      <c r="H5392" s="348">
        <v>216</v>
      </c>
      <c r="I5392" s="355">
        <v>1.8796256412264558E-3</v>
      </c>
      <c r="J5392" s="355">
        <v>1.7403941122467181E-5</v>
      </c>
      <c r="K5392" s="355">
        <v>0</v>
      </c>
      <c r="M5392" s="364"/>
      <c r="N5392" s="364"/>
    </row>
    <row r="5393" spans="2:14" s="358" customFormat="1" x14ac:dyDescent="0.2">
      <c r="B5393" s="305">
        <v>41507.541666666664</v>
      </c>
      <c r="C5393" s="117" t="s">
        <v>550</v>
      </c>
      <c r="D5393" s="117" t="s">
        <v>551</v>
      </c>
      <c r="E5393" s="116"/>
      <c r="F5393" s="348">
        <v>2</v>
      </c>
      <c r="G5393" s="348">
        <v>60</v>
      </c>
      <c r="H5393" s="348">
        <v>120</v>
      </c>
      <c r="I5393" s="355">
        <v>4.6467771696093028E-4</v>
      </c>
      <c r="J5393" s="355">
        <v>7.7446286160155041E-6</v>
      </c>
      <c r="K5393" s="355">
        <v>0</v>
      </c>
      <c r="M5393" s="364"/>
      <c r="N5393" s="364"/>
    </row>
    <row r="5394" spans="2:14" s="358" customFormat="1" x14ac:dyDescent="0.2">
      <c r="B5394" s="305">
        <v>41508.465277777781</v>
      </c>
      <c r="C5394" s="117" t="s">
        <v>550</v>
      </c>
      <c r="D5394" s="117" t="s">
        <v>551</v>
      </c>
      <c r="E5394" s="116"/>
      <c r="F5394" s="348">
        <v>1</v>
      </c>
      <c r="G5394" s="348">
        <v>40</v>
      </c>
      <c r="H5394" s="348">
        <v>40</v>
      </c>
      <c r="I5394" s="355">
        <v>1.548925723203101E-4</v>
      </c>
      <c r="J5394" s="355">
        <v>3.872314308007752E-6</v>
      </c>
      <c r="K5394" s="355">
        <v>0</v>
      </c>
      <c r="M5394" s="364"/>
      <c r="N5394" s="364"/>
    </row>
    <row r="5395" spans="2:14" s="358" customFormat="1" x14ac:dyDescent="0.2">
      <c r="B5395" s="305">
        <v>41508.505555555559</v>
      </c>
      <c r="C5395" s="117" t="s">
        <v>550</v>
      </c>
      <c r="D5395" s="117" t="s">
        <v>551</v>
      </c>
      <c r="E5395" s="116"/>
      <c r="F5395" s="348">
        <v>1</v>
      </c>
      <c r="G5395" s="348">
        <v>47</v>
      </c>
      <c r="H5395" s="348">
        <v>47</v>
      </c>
      <c r="I5395" s="355">
        <v>1.8199877247636437E-4</v>
      </c>
      <c r="J5395" s="355">
        <v>3.872314308007752E-6</v>
      </c>
      <c r="K5395" s="355">
        <v>0</v>
      </c>
      <c r="M5395" s="364"/>
      <c r="N5395" s="364"/>
    </row>
    <row r="5396" spans="2:14" s="358" customFormat="1" x14ac:dyDescent="0.2">
      <c r="B5396" s="305">
        <v>41508.572916666664</v>
      </c>
      <c r="C5396" s="117" t="s">
        <v>550</v>
      </c>
      <c r="D5396" s="117" t="s">
        <v>551</v>
      </c>
      <c r="E5396" s="116"/>
      <c r="F5396" s="348">
        <v>2</v>
      </c>
      <c r="G5396" s="348">
        <v>52</v>
      </c>
      <c r="H5396" s="348">
        <v>104</v>
      </c>
      <c r="I5396" s="355">
        <v>4.0272068803280626E-4</v>
      </c>
      <c r="J5396" s="355">
        <v>7.7446286160155041E-6</v>
      </c>
      <c r="K5396" s="355">
        <v>0</v>
      </c>
      <c r="M5396" s="364"/>
      <c r="N5396" s="364"/>
    </row>
    <row r="5397" spans="2:14" s="358" customFormat="1" x14ac:dyDescent="0.2">
      <c r="B5397" s="305">
        <v>41508.364583333336</v>
      </c>
      <c r="C5397" s="117" t="s">
        <v>749</v>
      </c>
      <c r="D5397" s="117" t="s">
        <v>554</v>
      </c>
      <c r="E5397" s="116"/>
      <c r="F5397" s="348">
        <v>3</v>
      </c>
      <c r="G5397" s="348">
        <v>190</v>
      </c>
      <c r="H5397" s="348">
        <v>570</v>
      </c>
      <c r="I5397" s="355">
        <v>4.9601232199031472E-3</v>
      </c>
      <c r="J5397" s="355">
        <v>2.6105911683700774E-5</v>
      </c>
      <c r="K5397" s="355">
        <v>0</v>
      </c>
      <c r="M5397" s="364"/>
      <c r="N5397" s="364"/>
    </row>
    <row r="5398" spans="2:14" s="358" customFormat="1" x14ac:dyDescent="0.2">
      <c r="B5398" s="305">
        <v>41509.378472222219</v>
      </c>
      <c r="C5398" s="117" t="s">
        <v>749</v>
      </c>
      <c r="D5398" s="117" t="s">
        <v>554</v>
      </c>
      <c r="E5398" s="116"/>
      <c r="F5398" s="348">
        <v>1</v>
      </c>
      <c r="G5398" s="348">
        <v>15</v>
      </c>
      <c r="H5398" s="348">
        <v>15</v>
      </c>
      <c r="I5398" s="355">
        <v>1.3052955841850387E-4</v>
      </c>
      <c r="J5398" s="355">
        <v>8.7019705612335906E-6</v>
      </c>
      <c r="K5398" s="355">
        <v>0</v>
      </c>
      <c r="M5398" s="364"/>
      <c r="N5398" s="364"/>
    </row>
    <row r="5399" spans="2:14" s="358" customFormat="1" x14ac:dyDescent="0.2">
      <c r="B5399" s="305">
        <v>41509.392361111109</v>
      </c>
      <c r="C5399" s="117" t="s">
        <v>550</v>
      </c>
      <c r="D5399" s="117" t="s">
        <v>551</v>
      </c>
      <c r="E5399" s="116"/>
      <c r="F5399" s="348">
        <v>1</v>
      </c>
      <c r="G5399" s="348">
        <v>100</v>
      </c>
      <c r="H5399" s="348">
        <v>100</v>
      </c>
      <c r="I5399" s="355">
        <v>3.8723143080077524E-4</v>
      </c>
      <c r="J5399" s="355">
        <v>3.872314308007752E-6</v>
      </c>
      <c r="K5399" s="355">
        <v>0</v>
      </c>
      <c r="M5399" s="364"/>
      <c r="N5399" s="364"/>
    </row>
    <row r="5400" spans="2:14" s="358" customFormat="1" x14ac:dyDescent="0.2">
      <c r="B5400" s="305">
        <v>41509.388888888891</v>
      </c>
      <c r="C5400" s="117" t="s">
        <v>550</v>
      </c>
      <c r="D5400" s="117" t="s">
        <v>551</v>
      </c>
      <c r="E5400" s="116"/>
      <c r="F5400" s="348">
        <v>2</v>
      </c>
      <c r="G5400" s="348">
        <v>50</v>
      </c>
      <c r="H5400" s="348">
        <v>100</v>
      </c>
      <c r="I5400" s="355">
        <v>3.8723143080077524E-4</v>
      </c>
      <c r="J5400" s="355">
        <v>7.7446286160155041E-6</v>
      </c>
      <c r="K5400" s="355">
        <v>0</v>
      </c>
      <c r="M5400" s="364"/>
      <c r="N5400" s="364"/>
    </row>
    <row r="5401" spans="2:14" s="358" customFormat="1" x14ac:dyDescent="0.2">
      <c r="B5401" s="305">
        <v>41505.334027777775</v>
      </c>
      <c r="C5401" s="117" t="s">
        <v>616</v>
      </c>
      <c r="D5401" s="117" t="s">
        <v>554</v>
      </c>
      <c r="E5401" s="116"/>
      <c r="F5401" s="348">
        <v>67</v>
      </c>
      <c r="G5401" s="348">
        <v>206</v>
      </c>
      <c r="H5401" s="348">
        <v>13802</v>
      </c>
      <c r="I5401" s="355">
        <v>0.12010459768614602</v>
      </c>
      <c r="J5401" s="355">
        <v>5.8303202760265067E-4</v>
      </c>
      <c r="K5401" s="355">
        <v>0</v>
      </c>
      <c r="M5401" s="364"/>
      <c r="N5401" s="364"/>
    </row>
    <row r="5402" spans="2:14" s="358" customFormat="1" x14ac:dyDescent="0.2">
      <c r="B5402" s="305">
        <v>41501.395833333336</v>
      </c>
      <c r="C5402" s="117" t="s">
        <v>773</v>
      </c>
      <c r="D5402" s="117" t="s">
        <v>542</v>
      </c>
      <c r="E5402" s="116"/>
      <c r="F5402" s="348">
        <v>62</v>
      </c>
      <c r="G5402" s="348">
        <v>330</v>
      </c>
      <c r="H5402" s="348">
        <v>20460</v>
      </c>
      <c r="I5402" s="355">
        <v>7.1272063510863237E-2</v>
      </c>
      <c r="J5402" s="355">
        <v>2.159759500329189E-4</v>
      </c>
      <c r="K5402" s="355">
        <v>0</v>
      </c>
      <c r="M5402" s="364"/>
      <c r="N5402" s="364"/>
    </row>
    <row r="5403" spans="2:14" s="358" customFormat="1" x14ac:dyDescent="0.2">
      <c r="B5403" s="305">
        <v>41506.486111111109</v>
      </c>
      <c r="C5403" s="117" t="s">
        <v>807</v>
      </c>
      <c r="D5403" s="117" t="s">
        <v>542</v>
      </c>
      <c r="E5403" s="116"/>
      <c r="F5403" s="348">
        <v>120</v>
      </c>
      <c r="G5403" s="348">
        <v>96</v>
      </c>
      <c r="H5403" s="348">
        <v>11520</v>
      </c>
      <c r="I5403" s="355">
        <v>4.012972490934235E-2</v>
      </c>
      <c r="J5403" s="355">
        <v>4.180179678056495E-4</v>
      </c>
      <c r="K5403" s="355">
        <v>0</v>
      </c>
      <c r="M5403" s="364"/>
      <c r="N5403" s="364"/>
    </row>
    <row r="5404" spans="2:14" s="358" customFormat="1" x14ac:dyDescent="0.2">
      <c r="B5404" s="305">
        <v>41506.43472222222</v>
      </c>
      <c r="C5404" s="117" t="s">
        <v>699</v>
      </c>
      <c r="D5404" s="117" t="s">
        <v>554</v>
      </c>
      <c r="E5404" s="116"/>
      <c r="F5404" s="348">
        <v>2</v>
      </c>
      <c r="G5404" s="348">
        <v>41</v>
      </c>
      <c r="H5404" s="348">
        <v>82</v>
      </c>
      <c r="I5404" s="355">
        <v>7.1356158602115449E-4</v>
      </c>
      <c r="J5404" s="355">
        <v>1.7403941122467181E-5</v>
      </c>
      <c r="K5404" s="355">
        <v>0</v>
      </c>
      <c r="M5404" s="364"/>
      <c r="N5404" s="364"/>
    </row>
    <row r="5405" spans="2:14" s="358" customFormat="1" x14ac:dyDescent="0.2">
      <c r="B5405" s="305">
        <v>41506.368055555555</v>
      </c>
      <c r="C5405" s="117" t="s">
        <v>660</v>
      </c>
      <c r="D5405" s="117" t="s">
        <v>551</v>
      </c>
      <c r="E5405" s="116"/>
      <c r="F5405" s="348">
        <v>11</v>
      </c>
      <c r="G5405" s="348">
        <v>180</v>
      </c>
      <c r="H5405" s="348">
        <v>1980</v>
      </c>
      <c r="I5405" s="355">
        <v>7.6671823298553494E-3</v>
      </c>
      <c r="J5405" s="355">
        <v>4.2595457388085273E-5</v>
      </c>
      <c r="K5405" s="355">
        <v>0</v>
      </c>
      <c r="M5405" s="364"/>
      <c r="N5405" s="364"/>
    </row>
    <row r="5406" spans="2:14" s="358" customFormat="1" x14ac:dyDescent="0.2">
      <c r="B5406" s="305">
        <v>41506.513888888891</v>
      </c>
      <c r="C5406" s="117" t="s">
        <v>658</v>
      </c>
      <c r="D5406" s="117" t="s">
        <v>551</v>
      </c>
      <c r="E5406" s="116"/>
      <c r="F5406" s="348">
        <v>2</v>
      </c>
      <c r="G5406" s="348">
        <v>50</v>
      </c>
      <c r="H5406" s="348">
        <v>100</v>
      </c>
      <c r="I5406" s="355">
        <v>3.8723143080077524E-4</v>
      </c>
      <c r="J5406" s="355">
        <v>7.7446286160155041E-6</v>
      </c>
      <c r="K5406" s="355">
        <v>0</v>
      </c>
      <c r="M5406" s="364"/>
      <c r="N5406" s="364"/>
    </row>
    <row r="5407" spans="2:14" s="358" customFormat="1" x14ac:dyDescent="0.2">
      <c r="B5407" s="305">
        <v>41505.395833333336</v>
      </c>
      <c r="C5407" s="117" t="s">
        <v>759</v>
      </c>
      <c r="D5407" s="117" t="s">
        <v>542</v>
      </c>
      <c r="E5407" s="116"/>
      <c r="F5407" s="348">
        <v>47</v>
      </c>
      <c r="G5407" s="348">
        <v>290</v>
      </c>
      <c r="H5407" s="348">
        <v>13630</v>
      </c>
      <c r="I5407" s="355">
        <v>4.7479874176591691E-2</v>
      </c>
      <c r="J5407" s="355">
        <v>1.6372370405721274E-4</v>
      </c>
      <c r="K5407" s="355">
        <v>0</v>
      </c>
      <c r="M5407" s="364"/>
      <c r="N5407" s="364"/>
    </row>
    <row r="5408" spans="2:14" s="358" customFormat="1" x14ac:dyDescent="0.2">
      <c r="B5408" s="305">
        <v>41506.375</v>
      </c>
      <c r="C5408" s="117" t="s">
        <v>736</v>
      </c>
      <c r="D5408" s="117" t="s">
        <v>554</v>
      </c>
      <c r="E5408" s="116"/>
      <c r="F5408" s="348">
        <v>28</v>
      </c>
      <c r="G5408" s="348">
        <v>300</v>
      </c>
      <c r="H5408" s="348">
        <v>8400</v>
      </c>
      <c r="I5408" s="355">
        <v>7.3096552714362162E-2</v>
      </c>
      <c r="J5408" s="355">
        <v>2.4365517571454056E-4</v>
      </c>
      <c r="K5408" s="355">
        <v>0</v>
      </c>
      <c r="M5408" s="364"/>
      <c r="N5408" s="364"/>
    </row>
    <row r="5409" spans="2:14" s="358" customFormat="1" x14ac:dyDescent="0.2">
      <c r="B5409" s="305">
        <v>41508.375</v>
      </c>
      <c r="C5409" s="117" t="s">
        <v>831</v>
      </c>
      <c r="D5409" s="117" t="s">
        <v>542</v>
      </c>
      <c r="E5409" s="116"/>
      <c r="F5409" s="348">
        <v>43</v>
      </c>
      <c r="G5409" s="348">
        <v>235</v>
      </c>
      <c r="H5409" s="348">
        <v>10105</v>
      </c>
      <c r="I5409" s="355">
        <v>3.520059637230074E-2</v>
      </c>
      <c r="J5409" s="355">
        <v>1.497897717970244E-4</v>
      </c>
      <c r="K5409" s="355">
        <v>0</v>
      </c>
      <c r="M5409" s="364"/>
      <c r="N5409" s="364"/>
    </row>
    <row r="5410" spans="2:14" s="358" customFormat="1" x14ac:dyDescent="0.2">
      <c r="B5410" s="305">
        <v>41509.381944444445</v>
      </c>
      <c r="C5410" s="117" t="s">
        <v>595</v>
      </c>
      <c r="D5410" s="117" t="s">
        <v>554</v>
      </c>
      <c r="E5410" s="116"/>
      <c r="F5410" s="348">
        <v>2</v>
      </c>
      <c r="G5410" s="348">
        <v>250</v>
      </c>
      <c r="H5410" s="348">
        <v>500</v>
      </c>
      <c r="I5410" s="355">
        <v>4.3509852806167953E-3</v>
      </c>
      <c r="J5410" s="355">
        <v>1.7403941122467181E-5</v>
      </c>
      <c r="K5410" s="355">
        <v>0</v>
      </c>
      <c r="M5410" s="364"/>
      <c r="N5410" s="364"/>
    </row>
    <row r="5411" spans="2:14" s="358" customFormat="1" x14ac:dyDescent="0.2">
      <c r="B5411" s="305">
        <v>41506.420138888891</v>
      </c>
      <c r="C5411" s="117" t="s">
        <v>649</v>
      </c>
      <c r="D5411" s="117" t="s">
        <v>551</v>
      </c>
      <c r="E5411" s="116"/>
      <c r="F5411" s="348">
        <v>31</v>
      </c>
      <c r="G5411" s="348">
        <v>265</v>
      </c>
      <c r="H5411" s="348">
        <v>8215</v>
      </c>
      <c r="I5411" s="355">
        <v>3.1811062040283687E-2</v>
      </c>
      <c r="J5411" s="355">
        <v>1.2004174354824032E-4</v>
      </c>
      <c r="K5411" s="355">
        <v>0</v>
      </c>
      <c r="M5411" s="364"/>
      <c r="N5411" s="364"/>
    </row>
    <row r="5412" spans="2:14" s="358" customFormat="1" x14ac:dyDescent="0.2">
      <c r="B5412" s="305">
        <v>41512.390277777777</v>
      </c>
      <c r="C5412" s="117" t="s">
        <v>769</v>
      </c>
      <c r="D5412" s="117" t="s">
        <v>542</v>
      </c>
      <c r="E5412" s="116"/>
      <c r="F5412" s="348">
        <v>57</v>
      </c>
      <c r="G5412" s="348">
        <v>265</v>
      </c>
      <c r="H5412" s="348">
        <v>15105</v>
      </c>
      <c r="I5412" s="355">
        <v>5.2618011697536132E-2</v>
      </c>
      <c r="J5412" s="355">
        <v>1.9855853470768353E-4</v>
      </c>
      <c r="K5412" s="355">
        <v>0</v>
      </c>
      <c r="M5412" s="364"/>
      <c r="N5412" s="364"/>
    </row>
    <row r="5413" spans="2:14" s="358" customFormat="1" x14ac:dyDescent="0.2">
      <c r="B5413" s="305">
        <v>41508.427083333336</v>
      </c>
      <c r="C5413" s="117" t="s">
        <v>735</v>
      </c>
      <c r="D5413" s="117" t="s">
        <v>542</v>
      </c>
      <c r="E5413" s="116"/>
      <c r="F5413" s="348">
        <v>168</v>
      </c>
      <c r="G5413" s="348">
        <v>345</v>
      </c>
      <c r="H5413" s="348">
        <v>57960</v>
      </c>
      <c r="I5413" s="355">
        <v>0.20190267845012871</v>
      </c>
      <c r="J5413" s="355">
        <v>5.8522515492790935E-4</v>
      </c>
      <c r="K5413" s="355">
        <v>0</v>
      </c>
      <c r="M5413" s="364"/>
      <c r="N5413" s="364"/>
    </row>
    <row r="5414" spans="2:14" s="358" customFormat="1" x14ac:dyDescent="0.2">
      <c r="B5414" s="305">
        <v>41511.349305555559</v>
      </c>
      <c r="C5414" s="117" t="s">
        <v>769</v>
      </c>
      <c r="D5414" s="117" t="s">
        <v>542</v>
      </c>
      <c r="E5414" s="116"/>
      <c r="F5414" s="348">
        <v>100</v>
      </c>
      <c r="G5414" s="348">
        <v>252</v>
      </c>
      <c r="H5414" s="348">
        <v>25200</v>
      </c>
      <c r="I5414" s="355">
        <v>8.7783773239186402E-2</v>
      </c>
      <c r="J5414" s="355">
        <v>3.4834830650470791E-4</v>
      </c>
      <c r="K5414" s="355">
        <v>0</v>
      </c>
      <c r="M5414" s="364"/>
      <c r="N5414" s="364"/>
    </row>
    <row r="5415" spans="2:14" s="358" customFormat="1" x14ac:dyDescent="0.2">
      <c r="B5415" s="305">
        <v>41507.392361111109</v>
      </c>
      <c r="C5415" s="117" t="s">
        <v>560</v>
      </c>
      <c r="D5415" s="117" t="s">
        <v>551</v>
      </c>
      <c r="E5415" s="116"/>
      <c r="F5415" s="348">
        <v>3</v>
      </c>
      <c r="G5415" s="348">
        <v>145</v>
      </c>
      <c r="H5415" s="348">
        <v>435</v>
      </c>
      <c r="I5415" s="355">
        <v>1.6844567239833724E-3</v>
      </c>
      <c r="J5415" s="355">
        <v>1.1616942924023257E-5</v>
      </c>
      <c r="K5415" s="355">
        <v>0</v>
      </c>
      <c r="M5415" s="364"/>
      <c r="N5415" s="364"/>
    </row>
    <row r="5416" spans="2:14" s="358" customFormat="1" x14ac:dyDescent="0.2">
      <c r="B5416" s="305">
        <v>41506.388888888891</v>
      </c>
      <c r="C5416" s="117" t="s">
        <v>563</v>
      </c>
      <c r="D5416" s="117" t="s">
        <v>551</v>
      </c>
      <c r="E5416" s="116"/>
      <c r="F5416" s="348">
        <v>2</v>
      </c>
      <c r="G5416" s="348">
        <v>115</v>
      </c>
      <c r="H5416" s="348">
        <v>230</v>
      </c>
      <c r="I5416" s="355">
        <v>8.9063229084178309E-4</v>
      </c>
      <c r="J5416" s="355">
        <v>7.7446286160155041E-6</v>
      </c>
      <c r="K5416" s="355">
        <v>0</v>
      </c>
      <c r="M5416" s="364"/>
      <c r="N5416" s="364"/>
    </row>
    <row r="5417" spans="2:14" s="358" customFormat="1" x14ac:dyDescent="0.2">
      <c r="B5417" s="305">
        <v>41506.524305555555</v>
      </c>
      <c r="C5417" s="117" t="s">
        <v>563</v>
      </c>
      <c r="D5417" s="117" t="s">
        <v>551</v>
      </c>
      <c r="E5417" s="116"/>
      <c r="F5417" s="348">
        <v>3</v>
      </c>
      <c r="G5417" s="348">
        <v>45</v>
      </c>
      <c r="H5417" s="348">
        <v>135</v>
      </c>
      <c r="I5417" s="355">
        <v>5.2276243158104658E-4</v>
      </c>
      <c r="J5417" s="355">
        <v>1.1616942924023257E-5</v>
      </c>
      <c r="K5417" s="355">
        <v>0</v>
      </c>
      <c r="M5417" s="364"/>
      <c r="N5417" s="364"/>
    </row>
    <row r="5418" spans="2:14" s="358" customFormat="1" x14ac:dyDescent="0.2">
      <c r="B5418" s="305">
        <v>41508.447916666664</v>
      </c>
      <c r="C5418" s="117" t="s">
        <v>556</v>
      </c>
      <c r="D5418" s="117" t="s">
        <v>551</v>
      </c>
      <c r="E5418" s="116"/>
      <c r="F5418" s="348">
        <v>1</v>
      </c>
      <c r="G5418" s="348">
        <v>225</v>
      </c>
      <c r="H5418" s="348">
        <v>225</v>
      </c>
      <c r="I5418" s="355">
        <v>8.712707193017443E-4</v>
      </c>
      <c r="J5418" s="355">
        <v>3.872314308007752E-6</v>
      </c>
      <c r="K5418" s="355">
        <v>0</v>
      </c>
      <c r="M5418" s="364"/>
      <c r="N5418" s="364"/>
    </row>
    <row r="5419" spans="2:14" s="358" customFormat="1" x14ac:dyDescent="0.2">
      <c r="B5419" s="305">
        <v>41505.555555555555</v>
      </c>
      <c r="C5419" s="117" t="s">
        <v>835</v>
      </c>
      <c r="D5419" s="117" t="s">
        <v>542</v>
      </c>
      <c r="E5419" s="116"/>
      <c r="F5419" s="348">
        <v>13</v>
      </c>
      <c r="G5419" s="348">
        <v>190</v>
      </c>
      <c r="H5419" s="348">
        <v>2470</v>
      </c>
      <c r="I5419" s="355">
        <v>8.6042031706662862E-3</v>
      </c>
      <c r="J5419" s="355">
        <v>4.5285279845612033E-5</v>
      </c>
      <c r="K5419" s="355">
        <v>0</v>
      </c>
      <c r="M5419" s="364"/>
      <c r="N5419" s="364"/>
    </row>
    <row r="5420" spans="2:14" s="358" customFormat="1" x14ac:dyDescent="0.2">
      <c r="B5420" s="305">
        <v>41508.434027777781</v>
      </c>
      <c r="C5420" s="117" t="s">
        <v>690</v>
      </c>
      <c r="D5420" s="117" t="s">
        <v>551</v>
      </c>
      <c r="E5420" s="116"/>
      <c r="F5420" s="348">
        <v>10</v>
      </c>
      <c r="G5420" s="348">
        <v>60</v>
      </c>
      <c r="H5420" s="348">
        <v>600</v>
      </c>
      <c r="I5420" s="355">
        <v>2.3233885848046513E-3</v>
      </c>
      <c r="J5420" s="355">
        <v>3.8723143080077525E-5</v>
      </c>
      <c r="K5420" s="355">
        <v>0</v>
      </c>
      <c r="M5420" s="364"/>
      <c r="N5420" s="364"/>
    </row>
    <row r="5421" spans="2:14" s="358" customFormat="1" x14ac:dyDescent="0.2">
      <c r="B5421" s="305">
        <v>41507.385416666664</v>
      </c>
      <c r="C5421" s="117" t="s">
        <v>808</v>
      </c>
      <c r="D5421" s="117" t="s">
        <v>542</v>
      </c>
      <c r="E5421" s="116"/>
      <c r="F5421" s="348">
        <v>487</v>
      </c>
      <c r="G5421" s="348">
        <v>390</v>
      </c>
      <c r="H5421" s="348">
        <v>189930</v>
      </c>
      <c r="I5421" s="355">
        <v>0.66161793854439177</v>
      </c>
      <c r="J5421" s="355">
        <v>1.6964562526779277E-3</v>
      </c>
      <c r="K5421" s="355">
        <v>0</v>
      </c>
      <c r="M5421" s="364"/>
      <c r="N5421" s="364"/>
    </row>
    <row r="5422" spans="2:14" s="358" customFormat="1" x14ac:dyDescent="0.2">
      <c r="B5422" s="305">
        <v>41509.572916666664</v>
      </c>
      <c r="C5422" s="117" t="s">
        <v>650</v>
      </c>
      <c r="D5422" s="117" t="s">
        <v>542</v>
      </c>
      <c r="E5422" s="116"/>
      <c r="F5422" s="348">
        <v>92</v>
      </c>
      <c r="G5422" s="348">
        <v>45</v>
      </c>
      <c r="H5422" s="348">
        <v>4140</v>
      </c>
      <c r="I5422" s="355">
        <v>1.4421619889294909E-2</v>
      </c>
      <c r="J5422" s="355">
        <v>3.2048044198433129E-4</v>
      </c>
      <c r="K5422" s="355">
        <v>0</v>
      </c>
      <c r="M5422" s="364"/>
      <c r="N5422" s="364"/>
    </row>
    <row r="5423" spans="2:14" s="358" customFormat="1" x14ac:dyDescent="0.2">
      <c r="B5423" s="305">
        <v>41510.385416666664</v>
      </c>
      <c r="C5423" s="117" t="s">
        <v>565</v>
      </c>
      <c r="D5423" s="117" t="s">
        <v>542</v>
      </c>
      <c r="E5423" s="116"/>
      <c r="F5423" s="348">
        <v>31</v>
      </c>
      <c r="G5423" s="348">
        <v>410</v>
      </c>
      <c r="H5423" s="348">
        <v>12710</v>
      </c>
      <c r="I5423" s="355">
        <v>4.4275069756748379E-2</v>
      </c>
      <c r="J5423" s="355">
        <v>1.0798797501645945E-4</v>
      </c>
      <c r="K5423" s="355">
        <v>0</v>
      </c>
      <c r="M5423" s="364"/>
      <c r="N5423" s="364"/>
    </row>
    <row r="5424" spans="2:14" s="358" customFormat="1" x14ac:dyDescent="0.2">
      <c r="B5424" s="305">
        <v>41502.4375</v>
      </c>
      <c r="C5424" s="117" t="s">
        <v>810</v>
      </c>
      <c r="D5424" s="117" t="s">
        <v>554</v>
      </c>
      <c r="E5424" s="116"/>
      <c r="F5424" s="348">
        <v>1</v>
      </c>
      <c r="G5424" s="348">
        <v>105</v>
      </c>
      <c r="H5424" s="348">
        <v>105</v>
      </c>
      <c r="I5424" s="355">
        <v>9.1370690892952704E-4</v>
      </c>
      <c r="J5424" s="355">
        <v>8.7019705612335906E-6</v>
      </c>
      <c r="K5424" s="355">
        <v>0</v>
      </c>
      <c r="M5424" s="364"/>
      <c r="N5424" s="364"/>
    </row>
    <row r="5425" spans="2:14" s="358" customFormat="1" x14ac:dyDescent="0.2">
      <c r="B5425" s="305">
        <v>41502.375</v>
      </c>
      <c r="C5425" s="117" t="s">
        <v>810</v>
      </c>
      <c r="D5425" s="117" t="s">
        <v>554</v>
      </c>
      <c r="E5425" s="116"/>
      <c r="F5425" s="348">
        <v>1</v>
      </c>
      <c r="G5425" s="348">
        <v>75</v>
      </c>
      <c r="H5425" s="348">
        <v>75</v>
      </c>
      <c r="I5425" s="355">
        <v>6.526477920925193E-4</v>
      </c>
      <c r="J5425" s="355">
        <v>8.7019705612335906E-6</v>
      </c>
      <c r="K5425" s="355">
        <v>0</v>
      </c>
      <c r="M5425" s="364"/>
      <c r="N5425" s="364"/>
    </row>
    <row r="5426" spans="2:14" s="358" customFormat="1" x14ac:dyDescent="0.2">
      <c r="B5426" s="305">
        <v>41502.461805555555</v>
      </c>
      <c r="C5426" s="117" t="s">
        <v>810</v>
      </c>
      <c r="D5426" s="117" t="s">
        <v>554</v>
      </c>
      <c r="E5426" s="116"/>
      <c r="F5426" s="348">
        <v>1</v>
      </c>
      <c r="G5426" s="348">
        <v>90</v>
      </c>
      <c r="H5426" s="348">
        <v>90</v>
      </c>
      <c r="I5426" s="355">
        <v>7.8317735051102323E-4</v>
      </c>
      <c r="J5426" s="355">
        <v>8.7019705612335906E-6</v>
      </c>
      <c r="K5426" s="355">
        <v>0</v>
      </c>
      <c r="M5426" s="364"/>
      <c r="N5426" s="364"/>
    </row>
    <row r="5427" spans="2:14" s="358" customFormat="1" x14ac:dyDescent="0.2">
      <c r="B5427" s="305">
        <v>41502.399305555555</v>
      </c>
      <c r="C5427" s="117" t="s">
        <v>810</v>
      </c>
      <c r="D5427" s="117" t="s">
        <v>554</v>
      </c>
      <c r="E5427" s="116"/>
      <c r="F5427" s="348">
        <v>2</v>
      </c>
      <c r="G5427" s="348">
        <v>85</v>
      </c>
      <c r="H5427" s="348">
        <v>170</v>
      </c>
      <c r="I5427" s="355">
        <v>1.4793349954097105E-3</v>
      </c>
      <c r="J5427" s="355">
        <v>1.7403941122467181E-5</v>
      </c>
      <c r="K5427" s="355">
        <v>0</v>
      </c>
      <c r="M5427" s="364"/>
      <c r="N5427" s="364"/>
    </row>
    <row r="5428" spans="2:14" s="358" customFormat="1" x14ac:dyDescent="0.2">
      <c r="B5428" s="305">
        <v>41506.375</v>
      </c>
      <c r="C5428" s="117" t="s">
        <v>541</v>
      </c>
      <c r="D5428" s="117" t="s">
        <v>542</v>
      </c>
      <c r="E5428" s="116"/>
      <c r="F5428" s="348">
        <v>115</v>
      </c>
      <c r="G5428" s="348">
        <v>278</v>
      </c>
      <c r="H5428" s="348">
        <v>31970</v>
      </c>
      <c r="I5428" s="355">
        <v>0.11136695358955512</v>
      </c>
      <c r="J5428" s="355">
        <v>4.006005524804141E-4</v>
      </c>
      <c r="K5428" s="355">
        <v>0</v>
      </c>
      <c r="M5428" s="364"/>
      <c r="N5428" s="364"/>
    </row>
    <row r="5429" spans="2:14" s="358" customFormat="1" x14ac:dyDescent="0.2">
      <c r="B5429" s="305">
        <v>41506.361111111109</v>
      </c>
      <c r="C5429" s="117" t="s">
        <v>789</v>
      </c>
      <c r="D5429" s="117" t="s">
        <v>542</v>
      </c>
      <c r="E5429" s="116"/>
      <c r="F5429" s="348">
        <v>60</v>
      </c>
      <c r="G5429" s="348">
        <v>260</v>
      </c>
      <c r="H5429" s="348">
        <v>15600</v>
      </c>
      <c r="I5429" s="355">
        <v>5.4342335814734438E-2</v>
      </c>
      <c r="J5429" s="355">
        <v>2.0900898390282475E-4</v>
      </c>
      <c r="K5429" s="355">
        <v>0</v>
      </c>
      <c r="M5429" s="364"/>
      <c r="N5429" s="364"/>
    </row>
    <row r="5430" spans="2:14" s="358" customFormat="1" x14ac:dyDescent="0.2">
      <c r="B5430" s="305">
        <v>41506.392361111109</v>
      </c>
      <c r="C5430" s="117" t="s">
        <v>738</v>
      </c>
      <c r="D5430" s="117" t="s">
        <v>542</v>
      </c>
      <c r="E5430" s="116"/>
      <c r="F5430" s="348">
        <v>59</v>
      </c>
      <c r="G5430" s="348">
        <v>175</v>
      </c>
      <c r="H5430" s="348">
        <v>10325</v>
      </c>
      <c r="I5430" s="355">
        <v>3.5966962646611096E-2</v>
      </c>
      <c r="J5430" s="355">
        <v>2.0552550083777769E-4</v>
      </c>
      <c r="K5430" s="355">
        <v>0</v>
      </c>
      <c r="M5430" s="364"/>
      <c r="N5430" s="364"/>
    </row>
    <row r="5431" spans="2:14" s="358" customFormat="1" x14ac:dyDescent="0.2">
      <c r="B5431" s="305">
        <v>41512.378472222219</v>
      </c>
      <c r="C5431" s="117" t="s">
        <v>748</v>
      </c>
      <c r="D5431" s="117" t="s">
        <v>551</v>
      </c>
      <c r="E5431" s="116"/>
      <c r="F5431" s="348">
        <v>4</v>
      </c>
      <c r="G5431" s="348">
        <v>135</v>
      </c>
      <c r="H5431" s="348">
        <v>540</v>
      </c>
      <c r="I5431" s="355">
        <v>2.0910497263241863E-3</v>
      </c>
      <c r="J5431" s="355">
        <v>1.5489257232031008E-5</v>
      </c>
      <c r="K5431" s="355">
        <v>0</v>
      </c>
      <c r="M5431" s="364"/>
      <c r="N5431" s="364"/>
    </row>
    <row r="5432" spans="2:14" s="358" customFormat="1" x14ac:dyDescent="0.2">
      <c r="B5432" s="305">
        <v>41512.378472222219</v>
      </c>
      <c r="C5432" s="117" t="s">
        <v>657</v>
      </c>
      <c r="D5432" s="117" t="s">
        <v>551</v>
      </c>
      <c r="E5432" s="116"/>
      <c r="F5432" s="348">
        <v>7</v>
      </c>
      <c r="G5432" s="348">
        <v>155</v>
      </c>
      <c r="H5432" s="348">
        <v>1085</v>
      </c>
      <c r="I5432" s="355">
        <v>4.2014610241884109E-3</v>
      </c>
      <c r="J5432" s="355">
        <v>2.7106200156054265E-5</v>
      </c>
      <c r="K5432" s="355">
        <v>0</v>
      </c>
      <c r="M5432" s="364"/>
      <c r="N5432" s="364"/>
    </row>
    <row r="5433" spans="2:14" s="358" customFormat="1" x14ac:dyDescent="0.2">
      <c r="B5433" s="305">
        <v>41512.368055555555</v>
      </c>
      <c r="C5433" s="117" t="s">
        <v>611</v>
      </c>
      <c r="D5433" s="117" t="s">
        <v>551</v>
      </c>
      <c r="E5433" s="116"/>
      <c r="F5433" s="348">
        <v>58</v>
      </c>
      <c r="G5433" s="348">
        <v>245</v>
      </c>
      <c r="H5433" s="348">
        <v>14210</v>
      </c>
      <c r="I5433" s="355">
        <v>5.5025586316790158E-2</v>
      </c>
      <c r="J5433" s="355">
        <v>2.2459422986444963E-4</v>
      </c>
      <c r="K5433" s="355">
        <v>0</v>
      </c>
      <c r="M5433" s="364"/>
      <c r="N5433" s="364"/>
    </row>
    <row r="5434" spans="2:14" s="358" customFormat="1" x14ac:dyDescent="0.2">
      <c r="B5434" s="305">
        <v>41507.365277777775</v>
      </c>
      <c r="C5434" s="117" t="s">
        <v>637</v>
      </c>
      <c r="D5434" s="117" t="s">
        <v>554</v>
      </c>
      <c r="E5434" s="116"/>
      <c r="F5434" s="348">
        <v>77</v>
      </c>
      <c r="G5434" s="348">
        <v>212</v>
      </c>
      <c r="H5434" s="348">
        <v>16324</v>
      </c>
      <c r="I5434" s="355">
        <v>0.14205096744157714</v>
      </c>
      <c r="J5434" s="355">
        <v>6.7005173321498651E-4</v>
      </c>
      <c r="K5434" s="355">
        <v>0</v>
      </c>
      <c r="M5434" s="364"/>
      <c r="N5434" s="364"/>
    </row>
    <row r="5435" spans="2:14" s="358" customFormat="1" x14ac:dyDescent="0.2">
      <c r="B5435" s="305">
        <v>41507.375</v>
      </c>
      <c r="C5435" s="117" t="s">
        <v>733</v>
      </c>
      <c r="D5435" s="117" t="s">
        <v>551</v>
      </c>
      <c r="E5435" s="116"/>
      <c r="F5435" s="348">
        <v>25</v>
      </c>
      <c r="G5435" s="348">
        <v>155</v>
      </c>
      <c r="H5435" s="348">
        <v>3875</v>
      </c>
      <c r="I5435" s="355">
        <v>1.500521794353004E-2</v>
      </c>
      <c r="J5435" s="355">
        <v>9.680785770019381E-5</v>
      </c>
      <c r="K5435" s="355">
        <v>0</v>
      </c>
      <c r="M5435" s="364"/>
      <c r="N5435" s="364"/>
    </row>
    <row r="5436" spans="2:14" s="358" customFormat="1" x14ac:dyDescent="0.2">
      <c r="B5436" s="305">
        <v>41508.378472222219</v>
      </c>
      <c r="C5436" s="117" t="s">
        <v>620</v>
      </c>
      <c r="D5436" s="117" t="s">
        <v>542</v>
      </c>
      <c r="E5436" s="116"/>
      <c r="F5436" s="348">
        <v>71</v>
      </c>
      <c r="G5436" s="348">
        <v>345</v>
      </c>
      <c r="H5436" s="348">
        <v>24495</v>
      </c>
      <c r="I5436" s="355">
        <v>8.5327917678328202E-2</v>
      </c>
      <c r="J5436" s="355">
        <v>2.4732729761834261E-4</v>
      </c>
      <c r="K5436" s="355">
        <v>0</v>
      </c>
      <c r="M5436" s="364"/>
      <c r="N5436" s="364"/>
    </row>
    <row r="5437" spans="2:14" s="358" customFormat="1" x14ac:dyDescent="0.2">
      <c r="B5437" s="305">
        <v>41506.375</v>
      </c>
      <c r="C5437" s="117" t="s">
        <v>610</v>
      </c>
      <c r="D5437" s="117" t="s">
        <v>542</v>
      </c>
      <c r="E5437" s="116"/>
      <c r="F5437" s="348">
        <v>1</v>
      </c>
      <c r="G5437" s="348">
        <v>122</v>
      </c>
      <c r="H5437" s="348">
        <v>122</v>
      </c>
      <c r="I5437" s="355">
        <v>4.2498493393574368E-4</v>
      </c>
      <c r="J5437" s="355">
        <v>3.4834830650470794E-6</v>
      </c>
      <c r="K5437" s="355">
        <v>0</v>
      </c>
      <c r="M5437" s="364"/>
      <c r="N5437" s="364"/>
    </row>
    <row r="5438" spans="2:14" s="358" customFormat="1" x14ac:dyDescent="0.2">
      <c r="B5438" s="305">
        <v>41507.385416666664</v>
      </c>
      <c r="C5438" s="117" t="s">
        <v>773</v>
      </c>
      <c r="D5438" s="117" t="s">
        <v>542</v>
      </c>
      <c r="E5438" s="116"/>
      <c r="F5438" s="348">
        <v>113</v>
      </c>
      <c r="G5438" s="348">
        <v>305</v>
      </c>
      <c r="H5438" s="348">
        <v>34465</v>
      </c>
      <c r="I5438" s="355">
        <v>0.12005824383684759</v>
      </c>
      <c r="J5438" s="355">
        <v>3.9363358635031997E-4</v>
      </c>
      <c r="K5438" s="355">
        <v>0</v>
      </c>
      <c r="M5438" s="364"/>
      <c r="N5438" s="364"/>
    </row>
    <row r="5439" spans="2:14" s="358" customFormat="1" x14ac:dyDescent="0.2">
      <c r="B5439" s="305">
        <v>41507.420138888891</v>
      </c>
      <c r="C5439" s="117" t="s">
        <v>597</v>
      </c>
      <c r="D5439" s="117" t="s">
        <v>551</v>
      </c>
      <c r="E5439" s="116"/>
      <c r="F5439" s="348">
        <v>75</v>
      </c>
      <c r="G5439" s="348">
        <v>303</v>
      </c>
      <c r="H5439" s="348">
        <v>22725</v>
      </c>
      <c r="I5439" s="355">
        <v>8.7998342649476174E-2</v>
      </c>
      <c r="J5439" s="355">
        <v>2.9042357310058142E-4</v>
      </c>
      <c r="K5439" s="355">
        <v>0</v>
      </c>
      <c r="M5439" s="364"/>
      <c r="N5439" s="364"/>
    </row>
    <row r="5440" spans="2:14" s="358" customFormat="1" x14ac:dyDescent="0.2">
      <c r="B5440" s="305">
        <v>41507.383333333331</v>
      </c>
      <c r="C5440" s="117" t="s">
        <v>597</v>
      </c>
      <c r="D5440" s="117" t="s">
        <v>551</v>
      </c>
      <c r="E5440" s="116"/>
      <c r="F5440" s="348">
        <v>41</v>
      </c>
      <c r="G5440" s="348">
        <v>153</v>
      </c>
      <c r="H5440" s="348">
        <v>6273</v>
      </c>
      <c r="I5440" s="355">
        <v>2.429102765413263E-2</v>
      </c>
      <c r="J5440" s="355">
        <v>1.5876488662831784E-4</v>
      </c>
      <c r="K5440" s="355">
        <v>0</v>
      </c>
      <c r="M5440" s="364"/>
      <c r="N5440" s="364"/>
    </row>
    <row r="5441" spans="2:14" s="358" customFormat="1" x14ac:dyDescent="0.2">
      <c r="B5441" s="305">
        <v>41507.510416666664</v>
      </c>
      <c r="C5441" s="117" t="s">
        <v>597</v>
      </c>
      <c r="D5441" s="117" t="s">
        <v>551</v>
      </c>
      <c r="E5441" s="116"/>
      <c r="F5441" s="348">
        <v>13</v>
      </c>
      <c r="G5441" s="348">
        <v>93</v>
      </c>
      <c r="H5441" s="348">
        <v>1209</v>
      </c>
      <c r="I5441" s="355">
        <v>4.6816279983813722E-3</v>
      </c>
      <c r="J5441" s="355">
        <v>5.0340086004100782E-5</v>
      </c>
      <c r="K5441" s="355">
        <v>0</v>
      </c>
      <c r="M5441" s="364"/>
      <c r="N5441" s="364"/>
    </row>
    <row r="5442" spans="2:14" s="358" customFormat="1" x14ac:dyDescent="0.2">
      <c r="B5442" s="305">
        <v>41506.395833333336</v>
      </c>
      <c r="C5442" s="117" t="s">
        <v>808</v>
      </c>
      <c r="D5442" s="117" t="s">
        <v>542</v>
      </c>
      <c r="E5442" s="116"/>
      <c r="F5442" s="348">
        <v>437</v>
      </c>
      <c r="G5442" s="348">
        <v>285</v>
      </c>
      <c r="H5442" s="348">
        <v>124545</v>
      </c>
      <c r="I5442" s="355">
        <v>0.43385039833628847</v>
      </c>
      <c r="J5442" s="355">
        <v>1.5222820994255737E-3</v>
      </c>
      <c r="K5442" s="355">
        <v>0</v>
      </c>
      <c r="M5442" s="364"/>
      <c r="N5442" s="364"/>
    </row>
    <row r="5443" spans="2:14" s="358" customFormat="1" x14ac:dyDescent="0.2">
      <c r="B5443" s="305">
        <v>41507.385416666664</v>
      </c>
      <c r="C5443" s="117" t="s">
        <v>699</v>
      </c>
      <c r="D5443" s="117" t="s">
        <v>554</v>
      </c>
      <c r="E5443" s="116"/>
      <c r="F5443" s="348">
        <v>27</v>
      </c>
      <c r="G5443" s="348">
        <v>102</v>
      </c>
      <c r="H5443" s="348">
        <v>2754</v>
      </c>
      <c r="I5443" s="355">
        <v>2.3965226925637309E-2</v>
      </c>
      <c r="J5443" s="355">
        <v>2.3495320515330698E-4</v>
      </c>
      <c r="K5443" s="355">
        <v>0</v>
      </c>
      <c r="M5443" s="364"/>
      <c r="N5443" s="364"/>
    </row>
    <row r="5444" spans="2:14" s="358" customFormat="1" x14ac:dyDescent="0.2">
      <c r="B5444" s="305">
        <v>41508.390972222223</v>
      </c>
      <c r="C5444" s="117" t="s">
        <v>712</v>
      </c>
      <c r="D5444" s="117" t="s">
        <v>554</v>
      </c>
      <c r="E5444" s="116"/>
      <c r="F5444" s="348">
        <v>58</v>
      </c>
      <c r="G5444" s="348">
        <v>171</v>
      </c>
      <c r="H5444" s="348">
        <v>9918</v>
      </c>
      <c r="I5444" s="355">
        <v>8.6306144026314757E-2</v>
      </c>
      <c r="J5444" s="355">
        <v>5.0471429255154827E-4</v>
      </c>
      <c r="K5444" s="355">
        <v>0</v>
      </c>
      <c r="M5444" s="364"/>
      <c r="N5444" s="364"/>
    </row>
    <row r="5445" spans="2:14" s="358" customFormat="1" x14ac:dyDescent="0.2">
      <c r="B5445" s="305">
        <v>41508.375</v>
      </c>
      <c r="C5445" s="117" t="s">
        <v>658</v>
      </c>
      <c r="D5445" s="117" t="s">
        <v>551</v>
      </c>
      <c r="E5445" s="116"/>
      <c r="F5445" s="348">
        <v>40</v>
      </c>
      <c r="G5445" s="348">
        <v>292</v>
      </c>
      <c r="H5445" s="348">
        <v>11680</v>
      </c>
      <c r="I5445" s="355">
        <v>4.5228631117530546E-2</v>
      </c>
      <c r="J5445" s="355">
        <v>1.548925723203101E-4</v>
      </c>
      <c r="K5445" s="355">
        <v>0</v>
      </c>
      <c r="M5445" s="364"/>
      <c r="N5445" s="364"/>
    </row>
    <row r="5446" spans="2:14" s="358" customFormat="1" x14ac:dyDescent="0.2">
      <c r="B5446" s="305">
        <v>41509.402777777781</v>
      </c>
      <c r="C5446" s="117" t="s">
        <v>600</v>
      </c>
      <c r="D5446" s="117" t="s">
        <v>542</v>
      </c>
      <c r="E5446" s="116"/>
      <c r="F5446" s="348">
        <v>56</v>
      </c>
      <c r="G5446" s="348">
        <v>85</v>
      </c>
      <c r="H5446" s="348">
        <v>4760</v>
      </c>
      <c r="I5446" s="355">
        <v>1.6581379389624097E-2</v>
      </c>
      <c r="J5446" s="355">
        <v>1.9507505164263644E-4</v>
      </c>
      <c r="K5446" s="355">
        <v>0</v>
      </c>
      <c r="M5446" s="364"/>
      <c r="N5446" s="364"/>
    </row>
    <row r="5447" spans="2:14" s="358" customFormat="1" x14ac:dyDescent="0.2">
      <c r="B5447" s="305">
        <v>41512.555555555555</v>
      </c>
      <c r="C5447" s="117" t="s">
        <v>598</v>
      </c>
      <c r="D5447" s="117" t="s">
        <v>551</v>
      </c>
      <c r="E5447" s="116"/>
      <c r="F5447" s="348">
        <v>3</v>
      </c>
      <c r="G5447" s="348">
        <v>83</v>
      </c>
      <c r="H5447" s="348">
        <v>249</v>
      </c>
      <c r="I5447" s="355">
        <v>9.6420626269393031E-4</v>
      </c>
      <c r="J5447" s="355">
        <v>1.1616942924023257E-5</v>
      </c>
      <c r="K5447" s="355">
        <v>0</v>
      </c>
      <c r="M5447" s="364"/>
      <c r="N5447" s="364"/>
    </row>
    <row r="5448" spans="2:14" s="358" customFormat="1" x14ac:dyDescent="0.2">
      <c r="B5448" s="305">
        <v>41512.597222222219</v>
      </c>
      <c r="C5448" s="117" t="s">
        <v>598</v>
      </c>
      <c r="D5448" s="117" t="s">
        <v>551</v>
      </c>
      <c r="E5448" s="116"/>
      <c r="F5448" s="348">
        <v>3</v>
      </c>
      <c r="G5448" s="348">
        <v>39</v>
      </c>
      <c r="H5448" s="348">
        <v>117</v>
      </c>
      <c r="I5448" s="355">
        <v>4.5306077403690703E-4</v>
      </c>
      <c r="J5448" s="355">
        <v>1.1616942924023257E-5</v>
      </c>
      <c r="K5448" s="355">
        <v>0</v>
      </c>
      <c r="M5448" s="364"/>
      <c r="N5448" s="364"/>
    </row>
    <row r="5449" spans="2:14" s="358" customFormat="1" x14ac:dyDescent="0.2">
      <c r="B5449" s="305">
        <v>41513.395833333336</v>
      </c>
      <c r="C5449" s="117" t="s">
        <v>804</v>
      </c>
      <c r="D5449" s="117" t="s">
        <v>542</v>
      </c>
      <c r="E5449" s="116"/>
      <c r="F5449" s="348">
        <v>153</v>
      </c>
      <c r="G5449" s="348">
        <v>262.98692810457516</v>
      </c>
      <c r="H5449" s="348">
        <v>40237</v>
      </c>
      <c r="I5449" s="355">
        <v>0.14016490808829932</v>
      </c>
      <c r="J5449" s="355">
        <v>5.3297290895220316E-4</v>
      </c>
      <c r="K5449" s="355">
        <v>0</v>
      </c>
      <c r="M5449" s="364"/>
      <c r="N5449" s="364"/>
    </row>
    <row r="5450" spans="2:14" s="358" customFormat="1" x14ac:dyDescent="0.2">
      <c r="B5450" s="305">
        <v>41513.378472222219</v>
      </c>
      <c r="C5450" s="117" t="s">
        <v>820</v>
      </c>
      <c r="D5450" s="117" t="s">
        <v>554</v>
      </c>
      <c r="E5450" s="116"/>
      <c r="F5450" s="348">
        <v>64</v>
      </c>
      <c r="G5450" s="348">
        <v>260</v>
      </c>
      <c r="H5450" s="348">
        <v>16640</v>
      </c>
      <c r="I5450" s="355">
        <v>0.14480079013892697</v>
      </c>
      <c r="J5450" s="355">
        <v>5.569261159189498E-4</v>
      </c>
      <c r="K5450" s="355">
        <v>0</v>
      </c>
      <c r="M5450" s="364"/>
      <c r="N5450" s="364"/>
    </row>
    <row r="5451" spans="2:14" s="358" customFormat="1" x14ac:dyDescent="0.2">
      <c r="B5451" s="305">
        <v>41513.404861111114</v>
      </c>
      <c r="C5451" s="117" t="s">
        <v>657</v>
      </c>
      <c r="D5451" s="117" t="s">
        <v>551</v>
      </c>
      <c r="E5451" s="116"/>
      <c r="F5451" s="348">
        <v>12</v>
      </c>
      <c r="G5451" s="348">
        <v>305</v>
      </c>
      <c r="H5451" s="348">
        <v>3660</v>
      </c>
      <c r="I5451" s="355">
        <v>1.4172670367308373E-2</v>
      </c>
      <c r="J5451" s="355">
        <v>4.6467771696093028E-5</v>
      </c>
      <c r="K5451" s="355">
        <v>0</v>
      </c>
      <c r="M5451" s="364"/>
      <c r="N5451" s="364"/>
    </row>
    <row r="5452" spans="2:14" s="358" customFormat="1" x14ac:dyDescent="0.2">
      <c r="B5452" s="305">
        <v>41514.385416666664</v>
      </c>
      <c r="C5452" s="117" t="s">
        <v>561</v>
      </c>
      <c r="D5452" s="117" t="s">
        <v>554</v>
      </c>
      <c r="E5452" s="116"/>
      <c r="F5452" s="348">
        <v>1</v>
      </c>
      <c r="G5452" s="348">
        <v>225</v>
      </c>
      <c r="H5452" s="348">
        <v>225</v>
      </c>
      <c r="I5452" s="355">
        <v>1.9579433762775579E-3</v>
      </c>
      <c r="J5452" s="355">
        <v>8.7019705612335906E-6</v>
      </c>
      <c r="K5452" s="355">
        <v>0</v>
      </c>
      <c r="M5452" s="364"/>
      <c r="N5452" s="364"/>
    </row>
    <row r="5453" spans="2:14" s="358" customFormat="1" x14ac:dyDescent="0.2">
      <c r="B5453" s="305">
        <v>41512.46875</v>
      </c>
      <c r="C5453" s="117" t="s">
        <v>657</v>
      </c>
      <c r="D5453" s="117" t="s">
        <v>551</v>
      </c>
      <c r="E5453" s="116"/>
      <c r="F5453" s="348">
        <v>2</v>
      </c>
      <c r="G5453" s="348">
        <v>165</v>
      </c>
      <c r="H5453" s="348">
        <v>330</v>
      </c>
      <c r="I5453" s="355">
        <v>1.2778637216425584E-3</v>
      </c>
      <c r="J5453" s="355">
        <v>7.7446286160155041E-6</v>
      </c>
      <c r="K5453" s="355">
        <v>0</v>
      </c>
      <c r="M5453" s="364"/>
      <c r="N5453" s="364"/>
    </row>
    <row r="5454" spans="2:14" s="358" customFormat="1" x14ac:dyDescent="0.2">
      <c r="B5454" s="305">
        <v>41513.375</v>
      </c>
      <c r="C5454" s="117" t="s">
        <v>601</v>
      </c>
      <c r="D5454" s="117" t="s">
        <v>551</v>
      </c>
      <c r="E5454" s="116"/>
      <c r="F5454" s="348">
        <v>3</v>
      </c>
      <c r="G5454" s="348">
        <v>336</v>
      </c>
      <c r="H5454" s="348">
        <v>1008</v>
      </c>
      <c r="I5454" s="355">
        <v>3.9032928224718142E-3</v>
      </c>
      <c r="J5454" s="355">
        <v>1.1616942924023257E-5</v>
      </c>
      <c r="K5454" s="355">
        <v>0</v>
      </c>
      <c r="M5454" s="364"/>
      <c r="N5454" s="364"/>
    </row>
    <row r="5455" spans="2:14" s="358" customFormat="1" x14ac:dyDescent="0.2">
      <c r="B5455" s="305">
        <v>41514.418055555558</v>
      </c>
      <c r="C5455" s="117" t="s">
        <v>649</v>
      </c>
      <c r="D5455" s="117" t="s">
        <v>551</v>
      </c>
      <c r="E5455" s="116"/>
      <c r="F5455" s="348">
        <v>21</v>
      </c>
      <c r="G5455" s="348">
        <v>73</v>
      </c>
      <c r="H5455" s="348">
        <v>1533</v>
      </c>
      <c r="I5455" s="355">
        <v>5.9362578341758841E-3</v>
      </c>
      <c r="J5455" s="355">
        <v>8.1318600468162805E-5</v>
      </c>
      <c r="K5455" s="355">
        <v>0</v>
      </c>
      <c r="M5455" s="364"/>
      <c r="N5455" s="364"/>
    </row>
    <row r="5456" spans="2:14" s="358" customFormat="1" x14ac:dyDescent="0.2">
      <c r="B5456" s="305">
        <v>41513.388888888891</v>
      </c>
      <c r="C5456" s="117" t="s">
        <v>657</v>
      </c>
      <c r="D5456" s="117" t="s">
        <v>551</v>
      </c>
      <c r="E5456" s="116"/>
      <c r="F5456" s="348">
        <v>3</v>
      </c>
      <c r="G5456" s="348">
        <v>110</v>
      </c>
      <c r="H5456" s="348">
        <v>330</v>
      </c>
      <c r="I5456" s="355">
        <v>1.2778637216425584E-3</v>
      </c>
      <c r="J5456" s="355">
        <v>1.1616942924023257E-5</v>
      </c>
      <c r="K5456" s="355">
        <v>0</v>
      </c>
      <c r="M5456" s="364"/>
      <c r="N5456" s="364"/>
    </row>
    <row r="5457" spans="2:14" s="358" customFormat="1" x14ac:dyDescent="0.2">
      <c r="B5457" s="305">
        <v>41514.354166666664</v>
      </c>
      <c r="C5457" s="117" t="s">
        <v>665</v>
      </c>
      <c r="D5457" s="117" t="s">
        <v>554</v>
      </c>
      <c r="E5457" s="116"/>
      <c r="F5457" s="348">
        <v>12</v>
      </c>
      <c r="G5457" s="348">
        <v>360</v>
      </c>
      <c r="H5457" s="348">
        <v>4320</v>
      </c>
      <c r="I5457" s="355">
        <v>3.7592512824529113E-2</v>
      </c>
      <c r="J5457" s="355">
        <v>1.0442364673480309E-4</v>
      </c>
      <c r="K5457" s="355">
        <v>0</v>
      </c>
      <c r="M5457" s="364"/>
      <c r="N5457" s="364"/>
    </row>
    <row r="5458" spans="2:14" s="358" customFormat="1" x14ac:dyDescent="0.2">
      <c r="B5458" s="305">
        <v>41514.381944444445</v>
      </c>
      <c r="C5458" s="117" t="s">
        <v>607</v>
      </c>
      <c r="D5458" s="117" t="s">
        <v>551</v>
      </c>
      <c r="E5458" s="116"/>
      <c r="F5458" s="348">
        <v>8</v>
      </c>
      <c r="G5458" s="348">
        <v>270</v>
      </c>
      <c r="H5458" s="348">
        <v>2160</v>
      </c>
      <c r="I5458" s="355">
        <v>8.3641989052967453E-3</v>
      </c>
      <c r="J5458" s="355">
        <v>3.0978514464062016E-5</v>
      </c>
      <c r="K5458" s="355">
        <v>0</v>
      </c>
      <c r="M5458" s="364"/>
      <c r="N5458" s="364"/>
    </row>
    <row r="5459" spans="2:14" s="358" customFormat="1" x14ac:dyDescent="0.2">
      <c r="B5459" s="305">
        <v>41514.375</v>
      </c>
      <c r="C5459" s="117" t="s">
        <v>601</v>
      </c>
      <c r="D5459" s="117" t="s">
        <v>551</v>
      </c>
      <c r="E5459" s="116"/>
      <c r="F5459" s="348">
        <v>65</v>
      </c>
      <c r="G5459" s="348">
        <v>400</v>
      </c>
      <c r="H5459" s="348">
        <v>26000</v>
      </c>
      <c r="I5459" s="355">
        <v>0.10068017200820156</v>
      </c>
      <c r="J5459" s="355">
        <v>2.517004300205039E-4</v>
      </c>
      <c r="K5459" s="355">
        <v>0</v>
      </c>
      <c r="M5459" s="364"/>
      <c r="N5459" s="364"/>
    </row>
    <row r="5460" spans="2:14" s="358" customFormat="1" x14ac:dyDescent="0.2">
      <c r="B5460" s="305">
        <v>41513.409722222219</v>
      </c>
      <c r="C5460" s="117" t="s">
        <v>697</v>
      </c>
      <c r="D5460" s="117" t="s">
        <v>551</v>
      </c>
      <c r="E5460" s="116"/>
      <c r="F5460" s="348">
        <v>28</v>
      </c>
      <c r="G5460" s="348">
        <v>298</v>
      </c>
      <c r="H5460" s="348">
        <v>8344</v>
      </c>
      <c r="I5460" s="355">
        <v>3.2310590586016687E-2</v>
      </c>
      <c r="J5460" s="355">
        <v>1.0842480062421706E-4</v>
      </c>
      <c r="K5460" s="355">
        <v>0</v>
      </c>
      <c r="M5460" s="364"/>
      <c r="N5460" s="364"/>
    </row>
    <row r="5461" spans="2:14" s="358" customFormat="1" x14ac:dyDescent="0.2">
      <c r="B5461" s="305">
        <v>41515.385416666664</v>
      </c>
      <c r="C5461" s="117" t="s">
        <v>621</v>
      </c>
      <c r="D5461" s="117" t="s">
        <v>554</v>
      </c>
      <c r="E5461" s="116"/>
      <c r="F5461" s="348">
        <v>64</v>
      </c>
      <c r="G5461" s="348">
        <v>235</v>
      </c>
      <c r="H5461" s="348">
        <v>15040</v>
      </c>
      <c r="I5461" s="355">
        <v>0.13087763724095322</v>
      </c>
      <c r="J5461" s="355">
        <v>5.569261159189498E-4</v>
      </c>
      <c r="K5461" s="355">
        <v>0</v>
      </c>
      <c r="M5461" s="364"/>
      <c r="N5461" s="364"/>
    </row>
    <row r="5462" spans="2:14" s="358" customFormat="1" x14ac:dyDescent="0.2">
      <c r="B5462" s="305">
        <v>41515.375</v>
      </c>
      <c r="C5462" s="117" t="s">
        <v>561</v>
      </c>
      <c r="D5462" s="117" t="s">
        <v>554</v>
      </c>
      <c r="E5462" s="116"/>
      <c r="F5462" s="348">
        <v>13</v>
      </c>
      <c r="G5462" s="348">
        <v>195</v>
      </c>
      <c r="H5462" s="348">
        <v>2535</v>
      </c>
      <c r="I5462" s="355">
        <v>2.2059495372727153E-2</v>
      </c>
      <c r="J5462" s="355">
        <v>1.1312561729603669E-4</v>
      </c>
      <c r="K5462" s="355">
        <v>0</v>
      </c>
      <c r="M5462" s="364"/>
      <c r="N5462" s="364"/>
    </row>
    <row r="5463" spans="2:14" s="358" customFormat="1" x14ac:dyDescent="0.2">
      <c r="B5463" s="305">
        <v>41513.355555555558</v>
      </c>
      <c r="C5463" s="117" t="s">
        <v>613</v>
      </c>
      <c r="D5463" s="117" t="s">
        <v>554</v>
      </c>
      <c r="E5463" s="116"/>
      <c r="F5463" s="348">
        <v>115</v>
      </c>
      <c r="G5463" s="348">
        <v>339</v>
      </c>
      <c r="H5463" s="348">
        <v>38985</v>
      </c>
      <c r="I5463" s="355">
        <v>0.33924632232969154</v>
      </c>
      <c r="J5463" s="355">
        <v>1.0007266145418631E-3</v>
      </c>
      <c r="K5463" s="355">
        <v>0</v>
      </c>
      <c r="M5463" s="364"/>
      <c r="N5463" s="364"/>
    </row>
    <row r="5464" spans="2:14" s="358" customFormat="1" x14ac:dyDescent="0.2">
      <c r="B5464" s="305">
        <v>41515.385416666664</v>
      </c>
      <c r="C5464" s="117" t="s">
        <v>703</v>
      </c>
      <c r="D5464" s="117" t="s">
        <v>551</v>
      </c>
      <c r="E5464" s="116"/>
      <c r="F5464" s="348">
        <v>64</v>
      </c>
      <c r="G5464" s="348">
        <v>360</v>
      </c>
      <c r="H5464" s="348">
        <v>23040</v>
      </c>
      <c r="I5464" s="355">
        <v>8.9218121656498617E-2</v>
      </c>
      <c r="J5464" s="355">
        <v>2.4782811571249613E-4</v>
      </c>
      <c r="K5464" s="355">
        <v>0</v>
      </c>
      <c r="M5464" s="364"/>
      <c r="N5464" s="364"/>
    </row>
    <row r="5465" spans="2:14" s="358" customFormat="1" x14ac:dyDescent="0.2">
      <c r="B5465" s="305">
        <v>41514.538194444445</v>
      </c>
      <c r="C5465" s="117" t="s">
        <v>697</v>
      </c>
      <c r="D5465" s="117" t="s">
        <v>551</v>
      </c>
      <c r="E5465" s="116"/>
      <c r="F5465" s="348">
        <v>1</v>
      </c>
      <c r="G5465" s="348">
        <v>130</v>
      </c>
      <c r="H5465" s="348">
        <v>130</v>
      </c>
      <c r="I5465" s="355">
        <v>5.034008600410078E-4</v>
      </c>
      <c r="J5465" s="355">
        <v>3.872314308007752E-6</v>
      </c>
      <c r="K5465" s="355">
        <v>0</v>
      </c>
      <c r="M5465" s="364"/>
      <c r="N5465" s="364"/>
    </row>
    <row r="5466" spans="2:14" s="358" customFormat="1" x14ac:dyDescent="0.2">
      <c r="B5466" s="305">
        <v>41514.42291666667</v>
      </c>
      <c r="C5466" s="117" t="s">
        <v>588</v>
      </c>
      <c r="D5466" s="117" t="s">
        <v>554</v>
      </c>
      <c r="E5466" s="116"/>
      <c r="F5466" s="348">
        <v>70</v>
      </c>
      <c r="G5466" s="348">
        <v>215</v>
      </c>
      <c r="H5466" s="348">
        <v>15050</v>
      </c>
      <c r="I5466" s="355">
        <v>0.13096465694656556</v>
      </c>
      <c r="J5466" s="355">
        <v>6.0913793928635144E-4</v>
      </c>
      <c r="K5466" s="355">
        <v>0</v>
      </c>
      <c r="M5466" s="364"/>
      <c r="N5466" s="364"/>
    </row>
    <row r="5467" spans="2:14" s="358" customFormat="1" x14ac:dyDescent="0.2">
      <c r="B5467" s="305">
        <v>41514.416666666664</v>
      </c>
      <c r="C5467" s="117" t="s">
        <v>682</v>
      </c>
      <c r="D5467" s="117" t="s">
        <v>551</v>
      </c>
      <c r="E5467" s="116"/>
      <c r="F5467" s="348">
        <v>2</v>
      </c>
      <c r="G5467" s="348">
        <v>200</v>
      </c>
      <c r="H5467" s="348">
        <v>400</v>
      </c>
      <c r="I5467" s="355">
        <v>1.548925723203101E-3</v>
      </c>
      <c r="J5467" s="355">
        <v>7.7446286160155041E-6</v>
      </c>
      <c r="K5467" s="355">
        <v>0</v>
      </c>
      <c r="M5467" s="364"/>
      <c r="N5467" s="364"/>
    </row>
    <row r="5468" spans="2:14" s="358" customFormat="1" x14ac:dyDescent="0.2">
      <c r="B5468" s="305">
        <v>41514.377083333333</v>
      </c>
      <c r="C5468" s="117" t="s">
        <v>682</v>
      </c>
      <c r="D5468" s="117" t="s">
        <v>551</v>
      </c>
      <c r="E5468" s="116"/>
      <c r="F5468" s="348">
        <v>2</v>
      </c>
      <c r="G5468" s="348">
        <v>47</v>
      </c>
      <c r="H5468" s="348">
        <v>94</v>
      </c>
      <c r="I5468" s="355">
        <v>3.6399754495272874E-4</v>
      </c>
      <c r="J5468" s="355">
        <v>7.7446286160155041E-6</v>
      </c>
      <c r="K5468" s="355">
        <v>0</v>
      </c>
      <c r="M5468" s="364"/>
      <c r="N5468" s="364"/>
    </row>
    <row r="5469" spans="2:14" s="358" customFormat="1" x14ac:dyDescent="0.2">
      <c r="B5469" s="305">
        <v>41515.431944444441</v>
      </c>
      <c r="C5469" s="117" t="s">
        <v>682</v>
      </c>
      <c r="D5469" s="117" t="s">
        <v>551</v>
      </c>
      <c r="E5469" s="116"/>
      <c r="F5469" s="348">
        <v>2</v>
      </c>
      <c r="G5469" s="348">
        <v>193</v>
      </c>
      <c r="H5469" s="348">
        <v>386</v>
      </c>
      <c r="I5469" s="355">
        <v>1.4947133228909923E-3</v>
      </c>
      <c r="J5469" s="355">
        <v>7.7446286160155041E-6</v>
      </c>
      <c r="K5469" s="355">
        <v>0</v>
      </c>
      <c r="M5469" s="364"/>
      <c r="N5469" s="364"/>
    </row>
    <row r="5470" spans="2:14" s="358" customFormat="1" x14ac:dyDescent="0.2">
      <c r="B5470" s="305">
        <v>41514.387499999997</v>
      </c>
      <c r="C5470" s="117" t="s">
        <v>560</v>
      </c>
      <c r="D5470" s="117" t="s">
        <v>551</v>
      </c>
      <c r="E5470" s="116"/>
      <c r="F5470" s="348">
        <v>32</v>
      </c>
      <c r="G5470" s="348">
        <v>372</v>
      </c>
      <c r="H5470" s="348">
        <v>11904</v>
      </c>
      <c r="I5470" s="355">
        <v>4.6096029522524284E-2</v>
      </c>
      <c r="J5470" s="355">
        <v>1.2391405785624807E-4</v>
      </c>
      <c r="K5470" s="355">
        <v>0</v>
      </c>
      <c r="M5470" s="364"/>
      <c r="N5470" s="364"/>
    </row>
    <row r="5471" spans="2:14" s="358" customFormat="1" x14ac:dyDescent="0.2">
      <c r="B5471" s="305">
        <v>41515.385416666664</v>
      </c>
      <c r="C5471" s="117" t="s">
        <v>733</v>
      </c>
      <c r="D5471" s="117" t="s">
        <v>551</v>
      </c>
      <c r="E5471" s="116"/>
      <c r="F5471" s="348">
        <v>122</v>
      </c>
      <c r="G5471" s="348">
        <v>395</v>
      </c>
      <c r="H5471" s="348">
        <v>48190</v>
      </c>
      <c r="I5471" s="355">
        <v>0.18660682650289359</v>
      </c>
      <c r="J5471" s="355">
        <v>4.7242234557694581E-4</v>
      </c>
      <c r="K5471" s="355">
        <v>0</v>
      </c>
      <c r="M5471" s="364"/>
      <c r="N5471" s="364"/>
    </row>
    <row r="5472" spans="2:14" s="358" customFormat="1" x14ac:dyDescent="0.2">
      <c r="B5472" s="305">
        <v>41515.356944444444</v>
      </c>
      <c r="C5472" s="117" t="s">
        <v>606</v>
      </c>
      <c r="D5472" s="117" t="s">
        <v>554</v>
      </c>
      <c r="E5472" s="116"/>
      <c r="F5472" s="348">
        <v>44</v>
      </c>
      <c r="G5472" s="348">
        <v>364</v>
      </c>
      <c r="H5472" s="348">
        <v>16016</v>
      </c>
      <c r="I5472" s="355">
        <v>0.13937076050871719</v>
      </c>
      <c r="J5472" s="355">
        <v>3.8288670469427801E-4</v>
      </c>
      <c r="K5472" s="355">
        <v>0</v>
      </c>
      <c r="M5472" s="364"/>
      <c r="N5472" s="364"/>
    </row>
    <row r="5473" spans="2:14" s="358" customFormat="1" x14ac:dyDescent="0.2">
      <c r="B5473" s="305">
        <v>41515.451388888891</v>
      </c>
      <c r="C5473" s="117" t="s">
        <v>610</v>
      </c>
      <c r="D5473" s="117" t="s">
        <v>542</v>
      </c>
      <c r="E5473" s="116"/>
      <c r="F5473" s="348">
        <v>4</v>
      </c>
      <c r="G5473" s="348">
        <v>310</v>
      </c>
      <c r="H5473" s="348">
        <v>1240</v>
      </c>
      <c r="I5473" s="355">
        <v>4.3195190006583787E-3</v>
      </c>
      <c r="J5473" s="355">
        <v>1.3933932260188318E-5</v>
      </c>
      <c r="K5473" s="355">
        <v>0</v>
      </c>
      <c r="M5473" s="364"/>
      <c r="N5473" s="364"/>
    </row>
    <row r="5474" spans="2:14" s="358" customFormat="1" x14ac:dyDescent="0.2">
      <c r="B5474" s="305">
        <v>41513.354166666664</v>
      </c>
      <c r="C5474" s="117" t="s">
        <v>757</v>
      </c>
      <c r="D5474" s="117" t="s">
        <v>542</v>
      </c>
      <c r="E5474" s="116"/>
      <c r="F5474" s="348">
        <v>95</v>
      </c>
      <c r="G5474" s="348">
        <v>261</v>
      </c>
      <c r="H5474" s="348">
        <v>24795</v>
      </c>
      <c r="I5474" s="355">
        <v>8.6372962597842329E-2</v>
      </c>
      <c r="J5474" s="355">
        <v>3.3093089117947251E-4</v>
      </c>
      <c r="K5474" s="355">
        <v>0</v>
      </c>
      <c r="M5474" s="364"/>
      <c r="N5474" s="364"/>
    </row>
    <row r="5475" spans="2:14" s="358" customFormat="1" x14ac:dyDescent="0.2">
      <c r="B5475" s="305">
        <v>41512.583333333336</v>
      </c>
      <c r="C5475" s="117" t="s">
        <v>645</v>
      </c>
      <c r="D5475" s="117" t="s">
        <v>554</v>
      </c>
      <c r="E5475" s="116"/>
      <c r="F5475" s="348">
        <v>1</v>
      </c>
      <c r="G5475" s="348">
        <v>35</v>
      </c>
      <c r="H5475" s="348">
        <v>35</v>
      </c>
      <c r="I5475" s="355">
        <v>3.0456896964317572E-4</v>
      </c>
      <c r="J5475" s="355">
        <v>8.7019705612335906E-6</v>
      </c>
      <c r="K5475" s="355">
        <v>0</v>
      </c>
      <c r="M5475" s="364"/>
      <c r="N5475" s="364"/>
    </row>
    <row r="5476" spans="2:14" s="358" customFormat="1" x14ac:dyDescent="0.2">
      <c r="B5476" s="305">
        <v>41513.402777777781</v>
      </c>
      <c r="C5476" s="117" t="s">
        <v>607</v>
      </c>
      <c r="D5476" s="117" t="s">
        <v>551</v>
      </c>
      <c r="E5476" s="116"/>
      <c r="F5476" s="348">
        <v>69</v>
      </c>
      <c r="G5476" s="348">
        <v>304</v>
      </c>
      <c r="H5476" s="348">
        <v>20976</v>
      </c>
      <c r="I5476" s="355">
        <v>8.122566492477061E-2</v>
      </c>
      <c r="J5476" s="355">
        <v>2.6718968725253492E-4</v>
      </c>
      <c r="K5476" s="355">
        <v>0</v>
      </c>
      <c r="M5476" s="364"/>
      <c r="N5476" s="364"/>
    </row>
    <row r="5477" spans="2:14" s="358" customFormat="1" x14ac:dyDescent="0.2">
      <c r="B5477" s="305">
        <v>41513.395833333336</v>
      </c>
      <c r="C5477" s="117" t="s">
        <v>607</v>
      </c>
      <c r="D5477" s="117" t="s">
        <v>551</v>
      </c>
      <c r="E5477" s="116"/>
      <c r="F5477" s="348">
        <v>2</v>
      </c>
      <c r="G5477" s="348">
        <v>130</v>
      </c>
      <c r="H5477" s="348">
        <v>260</v>
      </c>
      <c r="I5477" s="355">
        <v>1.0068017200820156E-3</v>
      </c>
      <c r="J5477" s="355">
        <v>7.7446286160155041E-6</v>
      </c>
      <c r="K5477" s="355">
        <v>0</v>
      </c>
      <c r="M5477" s="364"/>
      <c r="N5477" s="364"/>
    </row>
    <row r="5478" spans="2:14" s="358" customFormat="1" x14ac:dyDescent="0.2">
      <c r="B5478" s="305">
        <v>41515.395833333336</v>
      </c>
      <c r="C5478" s="117" t="s">
        <v>632</v>
      </c>
      <c r="D5478" s="117" t="s">
        <v>554</v>
      </c>
      <c r="E5478" s="116"/>
      <c r="F5478" s="348">
        <v>35</v>
      </c>
      <c r="G5478" s="348">
        <v>200</v>
      </c>
      <c r="H5478" s="348">
        <v>7000</v>
      </c>
      <c r="I5478" s="355">
        <v>6.0913793928635142E-2</v>
      </c>
      <c r="J5478" s="355">
        <v>3.0456896964317572E-4</v>
      </c>
      <c r="K5478" s="355">
        <v>0</v>
      </c>
      <c r="M5478" s="364"/>
      <c r="N5478" s="364"/>
    </row>
    <row r="5479" spans="2:14" s="358" customFormat="1" x14ac:dyDescent="0.2">
      <c r="B5479" s="305">
        <v>41513.385416666664</v>
      </c>
      <c r="C5479" s="117" t="s">
        <v>624</v>
      </c>
      <c r="D5479" s="117" t="s">
        <v>554</v>
      </c>
      <c r="E5479" s="116"/>
      <c r="F5479" s="348">
        <v>3</v>
      </c>
      <c r="G5479" s="348">
        <v>123</v>
      </c>
      <c r="H5479" s="348">
        <v>369</v>
      </c>
      <c r="I5479" s="355">
        <v>3.2110271370951954E-3</v>
      </c>
      <c r="J5479" s="355">
        <v>2.6105911683700774E-5</v>
      </c>
      <c r="K5479" s="355">
        <v>0</v>
      </c>
      <c r="M5479" s="364"/>
      <c r="N5479" s="364"/>
    </row>
    <row r="5480" spans="2:14" s="358" customFormat="1" x14ac:dyDescent="0.2">
      <c r="B5480" s="305">
        <v>41514.388888888891</v>
      </c>
      <c r="C5480" s="117" t="s">
        <v>705</v>
      </c>
      <c r="D5480" s="117" t="s">
        <v>554</v>
      </c>
      <c r="E5480" s="116"/>
      <c r="F5480" s="348">
        <v>1</v>
      </c>
      <c r="G5480" s="348">
        <v>190</v>
      </c>
      <c r="H5480" s="348">
        <v>190</v>
      </c>
      <c r="I5480" s="355">
        <v>1.6533744066343824E-3</v>
      </c>
      <c r="J5480" s="355">
        <v>8.7019705612335906E-6</v>
      </c>
      <c r="K5480" s="355">
        <v>0</v>
      </c>
      <c r="M5480" s="364"/>
      <c r="N5480" s="364"/>
    </row>
    <row r="5481" spans="2:14" s="358" customFormat="1" x14ac:dyDescent="0.2">
      <c r="B5481" s="305">
        <v>41515.363194444442</v>
      </c>
      <c r="C5481" s="117" t="s">
        <v>643</v>
      </c>
      <c r="D5481" s="117" t="s">
        <v>551</v>
      </c>
      <c r="E5481" s="116"/>
      <c r="F5481" s="348">
        <v>17</v>
      </c>
      <c r="G5481" s="348">
        <v>362</v>
      </c>
      <c r="H5481" s="348">
        <v>6154</v>
      </c>
      <c r="I5481" s="355">
        <v>2.3830222251479707E-2</v>
      </c>
      <c r="J5481" s="355">
        <v>6.5829343236131787E-5</v>
      </c>
      <c r="K5481" s="355">
        <v>0</v>
      </c>
      <c r="M5481" s="364"/>
      <c r="N5481" s="364"/>
    </row>
    <row r="5482" spans="2:14" s="358" customFormat="1" x14ac:dyDescent="0.2">
      <c r="B5482" s="305">
        <v>41513.395833333336</v>
      </c>
      <c r="C5482" s="117" t="s">
        <v>643</v>
      </c>
      <c r="D5482" s="117" t="s">
        <v>551</v>
      </c>
      <c r="E5482" s="116"/>
      <c r="F5482" s="348">
        <v>13</v>
      </c>
      <c r="G5482" s="348">
        <v>373</v>
      </c>
      <c r="H5482" s="348">
        <v>4849</v>
      </c>
      <c r="I5482" s="355">
        <v>1.8776852079529591E-2</v>
      </c>
      <c r="J5482" s="355">
        <v>5.0340086004100782E-5</v>
      </c>
      <c r="K5482" s="355">
        <v>0</v>
      </c>
      <c r="M5482" s="364"/>
      <c r="N5482" s="364"/>
    </row>
    <row r="5483" spans="2:14" s="358" customFormat="1" x14ac:dyDescent="0.2">
      <c r="B5483" s="305">
        <v>41515.366666666669</v>
      </c>
      <c r="C5483" s="117" t="s">
        <v>736</v>
      </c>
      <c r="D5483" s="117" t="s">
        <v>554</v>
      </c>
      <c r="E5483" s="116"/>
      <c r="F5483" s="348">
        <v>61</v>
      </c>
      <c r="G5483" s="348">
        <v>357</v>
      </c>
      <c r="H5483" s="348">
        <v>21777</v>
      </c>
      <c r="I5483" s="355">
        <v>0.18950281291198393</v>
      </c>
      <c r="J5483" s="355">
        <v>5.3082020423524904E-4</v>
      </c>
      <c r="K5483" s="355">
        <v>0</v>
      </c>
      <c r="M5483" s="364"/>
      <c r="N5483" s="364"/>
    </row>
    <row r="5484" spans="2:14" s="358" customFormat="1" x14ac:dyDescent="0.2">
      <c r="B5484" s="305">
        <v>41515.354166666664</v>
      </c>
      <c r="C5484" s="117" t="s">
        <v>765</v>
      </c>
      <c r="D5484" s="117" t="s">
        <v>542</v>
      </c>
      <c r="E5484" s="116"/>
      <c r="F5484" s="348">
        <v>155</v>
      </c>
      <c r="G5484" s="348">
        <v>400</v>
      </c>
      <c r="H5484" s="348">
        <v>62000</v>
      </c>
      <c r="I5484" s="355">
        <v>0.21597595003291892</v>
      </c>
      <c r="J5484" s="355">
        <v>5.3993987508229734E-4</v>
      </c>
      <c r="K5484" s="355">
        <v>0</v>
      </c>
      <c r="M5484" s="364"/>
      <c r="N5484" s="364"/>
    </row>
    <row r="5485" spans="2:14" s="358" customFormat="1" x14ac:dyDescent="0.2">
      <c r="B5485" s="305">
        <v>41513.5625</v>
      </c>
      <c r="C5485" s="117" t="s">
        <v>628</v>
      </c>
      <c r="D5485" s="117" t="s">
        <v>554</v>
      </c>
      <c r="E5485" s="116"/>
      <c r="F5485" s="348">
        <v>2</v>
      </c>
      <c r="G5485" s="348">
        <v>61</v>
      </c>
      <c r="H5485" s="348">
        <v>122</v>
      </c>
      <c r="I5485" s="355">
        <v>1.0616404084704981E-3</v>
      </c>
      <c r="J5485" s="355">
        <v>1.7403941122467181E-5</v>
      </c>
      <c r="K5485" s="355">
        <v>0</v>
      </c>
      <c r="M5485" s="364"/>
      <c r="N5485" s="364"/>
    </row>
    <row r="5486" spans="2:14" s="358" customFormat="1" x14ac:dyDescent="0.2">
      <c r="B5486" s="305">
        <v>41505.506944444445</v>
      </c>
      <c r="C5486" s="117" t="s">
        <v>637</v>
      </c>
      <c r="D5486" s="117" t="s">
        <v>554</v>
      </c>
      <c r="E5486" s="116"/>
      <c r="F5486" s="348">
        <v>105</v>
      </c>
      <c r="G5486" s="348">
        <v>15</v>
      </c>
      <c r="H5486" s="348">
        <v>1575</v>
      </c>
      <c r="I5486" s="355">
        <v>1.3705603633942907E-2</v>
      </c>
      <c r="J5486" s="355">
        <v>9.1370690892952704E-4</v>
      </c>
      <c r="K5486" s="355">
        <v>0</v>
      </c>
      <c r="M5486" s="364"/>
      <c r="N5486" s="364"/>
    </row>
    <row r="5487" spans="2:14" s="358" customFormat="1" x14ac:dyDescent="0.2">
      <c r="B5487" s="305">
        <v>41511.386111111111</v>
      </c>
      <c r="C5487" s="117" t="s">
        <v>723</v>
      </c>
      <c r="D5487" s="117" t="s">
        <v>554</v>
      </c>
      <c r="E5487" s="116"/>
      <c r="F5487" s="348">
        <v>270</v>
      </c>
      <c r="G5487" s="348">
        <v>324</v>
      </c>
      <c r="H5487" s="348">
        <v>87480</v>
      </c>
      <c r="I5487" s="355">
        <v>0.76124838469671452</v>
      </c>
      <c r="J5487" s="355">
        <v>2.3495320515330696E-3</v>
      </c>
      <c r="K5487" s="355">
        <v>0</v>
      </c>
      <c r="M5487" s="364"/>
      <c r="N5487" s="364"/>
    </row>
    <row r="5488" spans="2:14" s="358" customFormat="1" x14ac:dyDescent="0.2">
      <c r="B5488" s="305">
        <v>41512.534722222219</v>
      </c>
      <c r="C5488" s="117" t="s">
        <v>627</v>
      </c>
      <c r="D5488" s="117" t="s">
        <v>554</v>
      </c>
      <c r="E5488" s="116"/>
      <c r="F5488" s="348">
        <v>3</v>
      </c>
      <c r="G5488" s="348">
        <v>50</v>
      </c>
      <c r="H5488" s="348">
        <v>150</v>
      </c>
      <c r="I5488" s="355">
        <v>1.3052955841850386E-3</v>
      </c>
      <c r="J5488" s="355">
        <v>2.6105911683700774E-5</v>
      </c>
      <c r="K5488" s="355">
        <v>0</v>
      </c>
      <c r="M5488" s="364"/>
      <c r="N5488" s="364"/>
    </row>
    <row r="5489" spans="2:14" s="358" customFormat="1" x14ac:dyDescent="0.2">
      <c r="B5489" s="305">
        <v>41513.371527777781</v>
      </c>
      <c r="C5489" s="117" t="s">
        <v>747</v>
      </c>
      <c r="D5489" s="117" t="s">
        <v>554</v>
      </c>
      <c r="E5489" s="116"/>
      <c r="F5489" s="348">
        <v>195</v>
      </c>
      <c r="G5489" s="348">
        <v>195</v>
      </c>
      <c r="H5489" s="348">
        <v>38025</v>
      </c>
      <c r="I5489" s="355">
        <v>0.33089243059090734</v>
      </c>
      <c r="J5489" s="355">
        <v>1.6968842594405503E-3</v>
      </c>
      <c r="K5489" s="355">
        <v>0</v>
      </c>
      <c r="M5489" s="364"/>
      <c r="N5489" s="364"/>
    </row>
    <row r="5490" spans="2:14" s="358" customFormat="1" x14ac:dyDescent="0.2">
      <c r="B5490" s="305">
        <v>41513.362500000003</v>
      </c>
      <c r="C5490" s="117" t="s">
        <v>753</v>
      </c>
      <c r="D5490" s="117" t="s">
        <v>554</v>
      </c>
      <c r="E5490" s="116"/>
      <c r="F5490" s="348">
        <v>264</v>
      </c>
      <c r="G5490" s="348">
        <v>408</v>
      </c>
      <c r="H5490" s="348">
        <v>107712</v>
      </c>
      <c r="I5490" s="355">
        <v>0.93730665309159256</v>
      </c>
      <c r="J5490" s="355">
        <v>2.297320228165668E-3</v>
      </c>
      <c r="K5490" s="355">
        <v>0</v>
      </c>
      <c r="M5490" s="364"/>
      <c r="N5490" s="364"/>
    </row>
    <row r="5491" spans="2:14" s="358" customFormat="1" x14ac:dyDescent="0.2">
      <c r="B5491" s="305">
        <v>41513.395833333336</v>
      </c>
      <c r="C5491" s="117" t="s">
        <v>629</v>
      </c>
      <c r="D5491" s="117" t="s">
        <v>551</v>
      </c>
      <c r="E5491" s="116"/>
      <c r="F5491" s="348">
        <v>43</v>
      </c>
      <c r="G5491" s="348">
        <v>140</v>
      </c>
      <c r="H5491" s="348">
        <v>6020</v>
      </c>
      <c r="I5491" s="355">
        <v>2.3311332134206671E-2</v>
      </c>
      <c r="J5491" s="355">
        <v>1.6650951524433335E-4</v>
      </c>
      <c r="K5491" s="355">
        <v>0</v>
      </c>
      <c r="M5491" s="364"/>
      <c r="N5491" s="364"/>
    </row>
    <row r="5492" spans="2:14" s="358" customFormat="1" x14ac:dyDescent="0.2">
      <c r="B5492" s="305">
        <v>41514.40347222222</v>
      </c>
      <c r="C5492" s="117" t="s">
        <v>629</v>
      </c>
      <c r="D5492" s="117" t="s">
        <v>551</v>
      </c>
      <c r="E5492" s="116"/>
      <c r="F5492" s="348">
        <v>136</v>
      </c>
      <c r="G5492" s="348">
        <v>297</v>
      </c>
      <c r="H5492" s="348">
        <v>40392</v>
      </c>
      <c r="I5492" s="355">
        <v>0.15641051952904914</v>
      </c>
      <c r="J5492" s="355">
        <v>5.266347458890543E-4</v>
      </c>
      <c r="K5492" s="355">
        <v>0</v>
      </c>
      <c r="M5492" s="364"/>
      <c r="N5492" s="364"/>
    </row>
    <row r="5493" spans="2:14" s="358" customFormat="1" x14ac:dyDescent="0.2">
      <c r="B5493" s="305">
        <v>41507.388888888891</v>
      </c>
      <c r="C5493" s="117" t="s">
        <v>760</v>
      </c>
      <c r="D5493" s="117" t="s">
        <v>542</v>
      </c>
      <c r="E5493" s="116"/>
      <c r="F5493" s="348">
        <v>57</v>
      </c>
      <c r="G5493" s="348">
        <v>320</v>
      </c>
      <c r="H5493" s="348">
        <v>18240</v>
      </c>
      <c r="I5493" s="355">
        <v>6.3538731106458732E-2</v>
      </c>
      <c r="J5493" s="355">
        <v>1.9855853470768353E-4</v>
      </c>
      <c r="K5493" s="355">
        <v>0</v>
      </c>
      <c r="M5493" s="364"/>
      <c r="N5493" s="364"/>
    </row>
    <row r="5494" spans="2:14" s="358" customFormat="1" x14ac:dyDescent="0.2">
      <c r="B5494" s="305">
        <v>41507.473611111112</v>
      </c>
      <c r="C5494" s="117" t="s">
        <v>844</v>
      </c>
      <c r="D5494" s="117" t="s">
        <v>542</v>
      </c>
      <c r="E5494" s="116"/>
      <c r="F5494" s="348">
        <v>11</v>
      </c>
      <c r="G5494" s="348">
        <v>198</v>
      </c>
      <c r="H5494" s="348">
        <v>2178</v>
      </c>
      <c r="I5494" s="355">
        <v>7.5870261156725386E-3</v>
      </c>
      <c r="J5494" s="355">
        <v>3.8318313715517873E-5</v>
      </c>
      <c r="K5494" s="355">
        <v>0</v>
      </c>
      <c r="M5494" s="364"/>
      <c r="N5494" s="364"/>
    </row>
    <row r="5495" spans="2:14" s="358" customFormat="1" x14ac:dyDescent="0.2">
      <c r="B5495" s="305">
        <v>41508.423611111109</v>
      </c>
      <c r="C5495" s="117" t="s">
        <v>640</v>
      </c>
      <c r="D5495" s="117" t="s">
        <v>542</v>
      </c>
      <c r="E5495" s="116"/>
      <c r="F5495" s="348">
        <v>94</v>
      </c>
      <c r="G5495" s="348">
        <v>150</v>
      </c>
      <c r="H5495" s="348">
        <v>14100</v>
      </c>
      <c r="I5495" s="355">
        <v>4.911711121716382E-2</v>
      </c>
      <c r="J5495" s="355">
        <v>3.2744740811442547E-4</v>
      </c>
      <c r="K5495" s="355">
        <v>0</v>
      </c>
      <c r="M5495" s="364"/>
      <c r="N5495" s="364"/>
    </row>
    <row r="5496" spans="2:14" s="358" customFormat="1" x14ac:dyDescent="0.2">
      <c r="B5496" s="305">
        <v>41511.375</v>
      </c>
      <c r="C5496" s="117" t="s">
        <v>640</v>
      </c>
      <c r="D5496" s="117" t="s">
        <v>542</v>
      </c>
      <c r="E5496" s="116"/>
      <c r="F5496" s="348">
        <v>41</v>
      </c>
      <c r="G5496" s="348">
        <v>140</v>
      </c>
      <c r="H5496" s="348">
        <v>5740</v>
      </c>
      <c r="I5496" s="355">
        <v>1.9995192793370236E-2</v>
      </c>
      <c r="J5496" s="355">
        <v>1.4282280566693025E-4</v>
      </c>
      <c r="K5496" s="355">
        <v>0</v>
      </c>
      <c r="M5496" s="364"/>
      <c r="N5496" s="364"/>
    </row>
    <row r="5497" spans="2:14" s="358" customFormat="1" x14ac:dyDescent="0.2">
      <c r="B5497" s="305">
        <v>41509.362500000003</v>
      </c>
      <c r="C5497" s="117" t="s">
        <v>813</v>
      </c>
      <c r="D5497" s="117" t="s">
        <v>554</v>
      </c>
      <c r="E5497" s="116"/>
      <c r="F5497" s="348">
        <v>1</v>
      </c>
      <c r="G5497" s="348">
        <v>12</v>
      </c>
      <c r="H5497" s="348">
        <v>12</v>
      </c>
      <c r="I5497" s="355">
        <v>1.0442364673480309E-4</v>
      </c>
      <c r="J5497" s="355">
        <v>8.7019705612335906E-6</v>
      </c>
      <c r="K5497" s="355">
        <v>0</v>
      </c>
      <c r="M5497" s="364"/>
      <c r="N5497" s="364"/>
    </row>
    <row r="5498" spans="2:14" s="358" customFormat="1" x14ac:dyDescent="0.2">
      <c r="B5498" s="305">
        <v>41509.418055555558</v>
      </c>
      <c r="C5498" s="117" t="s">
        <v>813</v>
      </c>
      <c r="D5498" s="117" t="s">
        <v>554</v>
      </c>
      <c r="E5498" s="116"/>
      <c r="F5498" s="348">
        <v>3</v>
      </c>
      <c r="G5498" s="348">
        <v>12</v>
      </c>
      <c r="H5498" s="348">
        <v>36</v>
      </c>
      <c r="I5498" s="355">
        <v>3.1327094020440927E-4</v>
      </c>
      <c r="J5498" s="355">
        <v>2.6105911683700774E-5</v>
      </c>
      <c r="K5498" s="355">
        <v>0</v>
      </c>
      <c r="M5498" s="364"/>
      <c r="N5498" s="364"/>
    </row>
    <row r="5499" spans="2:14" s="358" customFormat="1" x14ac:dyDescent="0.2">
      <c r="B5499" s="305">
        <v>41509.520833333336</v>
      </c>
      <c r="C5499" s="117" t="s">
        <v>813</v>
      </c>
      <c r="D5499" s="117" t="s">
        <v>554</v>
      </c>
      <c r="E5499" s="116"/>
      <c r="F5499" s="348">
        <v>16</v>
      </c>
      <c r="G5499" s="348">
        <v>17</v>
      </c>
      <c r="H5499" s="348">
        <v>272</v>
      </c>
      <c r="I5499" s="355">
        <v>2.3669359926555369E-3</v>
      </c>
      <c r="J5499" s="355">
        <v>1.3923152897973745E-4</v>
      </c>
      <c r="K5499" s="355">
        <v>0</v>
      </c>
      <c r="M5499" s="364"/>
      <c r="N5499" s="364"/>
    </row>
    <row r="5500" spans="2:14" s="358" customFormat="1" x14ac:dyDescent="0.2">
      <c r="B5500" s="305">
        <v>41513.447916666664</v>
      </c>
      <c r="C5500" s="117" t="s">
        <v>690</v>
      </c>
      <c r="D5500" s="117" t="s">
        <v>551</v>
      </c>
      <c r="E5500" s="116"/>
      <c r="F5500" s="348">
        <v>1</v>
      </c>
      <c r="G5500" s="348">
        <v>215</v>
      </c>
      <c r="H5500" s="348">
        <v>215</v>
      </c>
      <c r="I5500" s="355">
        <v>8.3254757622166673E-4</v>
      </c>
      <c r="J5500" s="355">
        <v>3.872314308007752E-6</v>
      </c>
      <c r="K5500" s="355">
        <v>0</v>
      </c>
      <c r="M5500" s="364"/>
      <c r="N5500" s="364"/>
    </row>
    <row r="5501" spans="2:14" s="358" customFormat="1" x14ac:dyDescent="0.2">
      <c r="B5501" s="305">
        <v>41509.35833333333</v>
      </c>
      <c r="C5501" s="117" t="s">
        <v>608</v>
      </c>
      <c r="D5501" s="117" t="s">
        <v>554</v>
      </c>
      <c r="E5501" s="116"/>
      <c r="F5501" s="348">
        <v>48</v>
      </c>
      <c r="G5501" s="348">
        <v>221.41666666666666</v>
      </c>
      <c r="H5501" s="348">
        <v>10628</v>
      </c>
      <c r="I5501" s="355">
        <v>9.2484543124790611E-2</v>
      </c>
      <c r="J5501" s="355">
        <v>4.1769458693921238E-4</v>
      </c>
      <c r="K5501" s="355">
        <v>0</v>
      </c>
      <c r="M5501" s="364"/>
      <c r="N5501" s="364"/>
    </row>
    <row r="5502" spans="2:14" s="358" customFormat="1" x14ac:dyDescent="0.2">
      <c r="B5502" s="305">
        <v>41508.379166666666</v>
      </c>
      <c r="C5502" s="117" t="s">
        <v>812</v>
      </c>
      <c r="D5502" s="117" t="s">
        <v>542</v>
      </c>
      <c r="E5502" s="116"/>
      <c r="F5502" s="348">
        <v>93</v>
      </c>
      <c r="G5502" s="348">
        <v>285</v>
      </c>
      <c r="H5502" s="348">
        <v>26505</v>
      </c>
      <c r="I5502" s="355">
        <v>9.2329718639072841E-2</v>
      </c>
      <c r="J5502" s="355">
        <v>3.2396392504937838E-4</v>
      </c>
      <c r="K5502" s="355">
        <v>0</v>
      </c>
      <c r="M5502" s="364"/>
      <c r="N5502" s="364"/>
    </row>
    <row r="5503" spans="2:14" s="358" customFormat="1" x14ac:dyDescent="0.2">
      <c r="B5503" s="305">
        <v>41511.393750000003</v>
      </c>
      <c r="C5503" s="117" t="s">
        <v>853</v>
      </c>
      <c r="D5503" s="117" t="s">
        <v>542</v>
      </c>
      <c r="E5503" s="116"/>
      <c r="F5503" s="348">
        <v>731</v>
      </c>
      <c r="G5503" s="348">
        <v>267.23119015047882</v>
      </c>
      <c r="H5503" s="348">
        <v>195346</v>
      </c>
      <c r="I5503" s="355">
        <v>0.68048448282468676</v>
      </c>
      <c r="J5503" s="355">
        <v>2.5464261205494151E-3</v>
      </c>
      <c r="K5503" s="355">
        <v>0</v>
      </c>
      <c r="M5503" s="364"/>
      <c r="N5503" s="364"/>
    </row>
    <row r="5504" spans="2:14" s="358" customFormat="1" x14ac:dyDescent="0.2">
      <c r="B5504" s="305">
        <v>41504.388888888891</v>
      </c>
      <c r="C5504" s="117" t="s">
        <v>593</v>
      </c>
      <c r="D5504" s="117" t="s">
        <v>554</v>
      </c>
      <c r="E5504" s="116"/>
      <c r="F5504" s="348">
        <v>62</v>
      </c>
      <c r="G5504" s="348">
        <v>220</v>
      </c>
      <c r="H5504" s="348">
        <v>13640</v>
      </c>
      <c r="I5504" s="355">
        <v>0.11869487845522618</v>
      </c>
      <c r="J5504" s="355">
        <v>5.395221747964827E-4</v>
      </c>
      <c r="K5504" s="355">
        <v>0</v>
      </c>
      <c r="M5504" s="364"/>
      <c r="N5504" s="364"/>
    </row>
    <row r="5505" spans="2:14" s="358" customFormat="1" x14ac:dyDescent="0.2">
      <c r="B5505" s="305">
        <v>41512.364583333336</v>
      </c>
      <c r="C5505" s="117" t="s">
        <v>619</v>
      </c>
      <c r="D5505" s="117" t="s">
        <v>542</v>
      </c>
      <c r="E5505" s="116"/>
      <c r="F5505" s="348">
        <v>314</v>
      </c>
      <c r="G5505" s="348">
        <v>270</v>
      </c>
      <c r="H5505" s="348">
        <v>84780</v>
      </c>
      <c r="I5505" s="355">
        <v>0.29532969425469136</v>
      </c>
      <c r="J5505" s="355">
        <v>1.0938136824247828E-3</v>
      </c>
      <c r="K5505" s="355">
        <v>0</v>
      </c>
      <c r="M5505" s="364"/>
      <c r="N5505" s="364"/>
    </row>
    <row r="5506" spans="2:14" s="358" customFormat="1" x14ac:dyDescent="0.2">
      <c r="B5506" s="305">
        <v>41499.579861111109</v>
      </c>
      <c r="C5506" s="117" t="s">
        <v>678</v>
      </c>
      <c r="D5506" s="117" t="s">
        <v>554</v>
      </c>
      <c r="E5506" s="116"/>
      <c r="F5506" s="348">
        <v>1</v>
      </c>
      <c r="G5506" s="348">
        <v>20</v>
      </c>
      <c r="H5506" s="348">
        <v>20</v>
      </c>
      <c r="I5506" s="355">
        <v>1.7403941122467182E-4</v>
      </c>
      <c r="J5506" s="355">
        <v>8.7019705612335906E-6</v>
      </c>
      <c r="K5506" s="355">
        <v>0</v>
      </c>
      <c r="M5506" s="364"/>
      <c r="N5506" s="364"/>
    </row>
    <row r="5507" spans="2:14" s="358" customFormat="1" x14ac:dyDescent="0.2">
      <c r="B5507" s="305">
        <v>41516.395833333336</v>
      </c>
      <c r="C5507" s="117" t="s">
        <v>601</v>
      </c>
      <c r="D5507" s="117" t="s">
        <v>551</v>
      </c>
      <c r="E5507" s="116"/>
      <c r="F5507" s="348">
        <v>2</v>
      </c>
      <c r="G5507" s="348">
        <v>105</v>
      </c>
      <c r="H5507" s="348">
        <v>210</v>
      </c>
      <c r="I5507" s="355">
        <v>8.1318600468162795E-4</v>
      </c>
      <c r="J5507" s="355">
        <v>7.7446286160155041E-6</v>
      </c>
      <c r="K5507" s="355">
        <v>0</v>
      </c>
      <c r="M5507" s="364"/>
      <c r="N5507" s="364"/>
    </row>
    <row r="5508" spans="2:14" s="358" customFormat="1" x14ac:dyDescent="0.2">
      <c r="B5508" s="305">
        <v>41516.395833333336</v>
      </c>
      <c r="C5508" s="117" t="s">
        <v>676</v>
      </c>
      <c r="D5508" s="117" t="s">
        <v>554</v>
      </c>
      <c r="E5508" s="116"/>
      <c r="F5508" s="348">
        <v>4</v>
      </c>
      <c r="G5508" s="348">
        <v>50</v>
      </c>
      <c r="H5508" s="348">
        <v>200</v>
      </c>
      <c r="I5508" s="355">
        <v>1.7403941122467184E-3</v>
      </c>
      <c r="J5508" s="355">
        <v>3.4807882244934363E-5</v>
      </c>
      <c r="K5508" s="355">
        <v>0</v>
      </c>
      <c r="M5508" s="364"/>
      <c r="N5508" s="364"/>
    </row>
    <row r="5509" spans="2:14" s="358" customFormat="1" x14ac:dyDescent="0.2">
      <c r="B5509" s="305">
        <v>41516.375</v>
      </c>
      <c r="C5509" s="117" t="s">
        <v>561</v>
      </c>
      <c r="D5509" s="117" t="s">
        <v>554</v>
      </c>
      <c r="E5509" s="116"/>
      <c r="F5509" s="348">
        <v>7</v>
      </c>
      <c r="G5509" s="348">
        <v>280</v>
      </c>
      <c r="H5509" s="348">
        <v>1960</v>
      </c>
      <c r="I5509" s="355">
        <v>1.7055862300017838E-2</v>
      </c>
      <c r="J5509" s="355">
        <v>6.0913793928635139E-5</v>
      </c>
      <c r="K5509" s="355">
        <v>0</v>
      </c>
      <c r="M5509" s="364"/>
      <c r="N5509" s="364"/>
    </row>
    <row r="5510" spans="2:14" s="358" customFormat="1" x14ac:dyDescent="0.2">
      <c r="B5510" s="305">
        <v>41516.381944444445</v>
      </c>
      <c r="C5510" s="117" t="s">
        <v>697</v>
      </c>
      <c r="D5510" s="117" t="s">
        <v>551</v>
      </c>
      <c r="E5510" s="116"/>
      <c r="F5510" s="348">
        <v>28</v>
      </c>
      <c r="G5510" s="348">
        <v>190</v>
      </c>
      <c r="H5510" s="348">
        <v>5320</v>
      </c>
      <c r="I5510" s="355">
        <v>2.0600712118601244E-2</v>
      </c>
      <c r="J5510" s="355">
        <v>1.0842480062421706E-4</v>
      </c>
      <c r="K5510" s="355">
        <v>0</v>
      </c>
      <c r="M5510" s="364"/>
      <c r="N5510" s="364"/>
    </row>
    <row r="5511" spans="2:14" s="358" customFormat="1" x14ac:dyDescent="0.2">
      <c r="B5511" s="305">
        <v>41516.381944444445</v>
      </c>
      <c r="C5511" s="117" t="s">
        <v>665</v>
      </c>
      <c r="D5511" s="117" t="s">
        <v>554</v>
      </c>
      <c r="E5511" s="116"/>
      <c r="F5511" s="348">
        <v>24</v>
      </c>
      <c r="G5511" s="348">
        <v>225</v>
      </c>
      <c r="H5511" s="348">
        <v>5400</v>
      </c>
      <c r="I5511" s="355">
        <v>4.6990641030661397E-2</v>
      </c>
      <c r="J5511" s="355">
        <v>2.0884729346960619E-4</v>
      </c>
      <c r="K5511" s="355">
        <v>0</v>
      </c>
      <c r="M5511" s="364"/>
      <c r="N5511" s="364"/>
    </row>
    <row r="5512" spans="2:14" s="358" customFormat="1" x14ac:dyDescent="0.2">
      <c r="B5512" s="305">
        <v>41516.392361111109</v>
      </c>
      <c r="C5512" s="117" t="s">
        <v>747</v>
      </c>
      <c r="D5512" s="117" t="s">
        <v>554</v>
      </c>
      <c r="E5512" s="116"/>
      <c r="F5512" s="348">
        <v>3</v>
      </c>
      <c r="G5512" s="348">
        <v>30</v>
      </c>
      <c r="H5512" s="348">
        <v>90</v>
      </c>
      <c r="I5512" s="355">
        <v>7.8317735051102323E-4</v>
      </c>
      <c r="J5512" s="355">
        <v>2.6105911683700774E-5</v>
      </c>
      <c r="K5512" s="355">
        <v>0</v>
      </c>
      <c r="M5512" s="364"/>
      <c r="N5512" s="364"/>
    </row>
    <row r="5513" spans="2:14" s="358" customFormat="1" x14ac:dyDescent="0.2">
      <c r="B5513" s="305">
        <v>41516.371527777781</v>
      </c>
      <c r="C5513" s="117" t="s">
        <v>682</v>
      </c>
      <c r="D5513" s="117" t="s">
        <v>551</v>
      </c>
      <c r="E5513" s="116"/>
      <c r="F5513" s="348">
        <v>1</v>
      </c>
      <c r="G5513" s="348">
        <v>105</v>
      </c>
      <c r="H5513" s="348">
        <v>105</v>
      </c>
      <c r="I5513" s="355">
        <v>4.0659300234081397E-4</v>
      </c>
      <c r="J5513" s="355">
        <v>3.872314308007752E-6</v>
      </c>
      <c r="K5513" s="355">
        <v>0</v>
      </c>
      <c r="M5513" s="364"/>
      <c r="N5513" s="364"/>
    </row>
    <row r="5514" spans="2:14" s="358" customFormat="1" x14ac:dyDescent="0.2">
      <c r="B5514" s="305">
        <v>41516.395833333336</v>
      </c>
      <c r="C5514" s="117" t="s">
        <v>697</v>
      </c>
      <c r="D5514" s="117" t="s">
        <v>551</v>
      </c>
      <c r="E5514" s="116"/>
      <c r="F5514" s="348">
        <v>8</v>
      </c>
      <c r="G5514" s="348">
        <v>165</v>
      </c>
      <c r="H5514" s="348">
        <v>1320</v>
      </c>
      <c r="I5514" s="355">
        <v>5.1114548865702335E-3</v>
      </c>
      <c r="J5514" s="355">
        <v>3.0978514464062016E-5</v>
      </c>
      <c r="K5514" s="355">
        <v>0</v>
      </c>
      <c r="M5514" s="364"/>
      <c r="N5514" s="364"/>
    </row>
    <row r="5515" spans="2:14" s="358" customFormat="1" x14ac:dyDescent="0.2">
      <c r="B5515" s="305">
        <v>41516.380555555559</v>
      </c>
      <c r="C5515" s="117" t="s">
        <v>649</v>
      </c>
      <c r="D5515" s="117" t="s">
        <v>551</v>
      </c>
      <c r="E5515" s="116"/>
      <c r="F5515" s="348">
        <v>60</v>
      </c>
      <c r="G5515" s="348">
        <v>369</v>
      </c>
      <c r="H5515" s="348">
        <v>22140</v>
      </c>
      <c r="I5515" s="355">
        <v>8.5733038779291643E-2</v>
      </c>
      <c r="J5515" s="355">
        <v>2.3233885848046514E-4</v>
      </c>
      <c r="K5515" s="355">
        <v>0</v>
      </c>
      <c r="M5515" s="364"/>
      <c r="N5515" s="364"/>
    </row>
    <row r="5516" spans="2:14" s="358" customFormat="1" x14ac:dyDescent="0.2">
      <c r="B5516" s="305">
        <v>41516.379861111112</v>
      </c>
      <c r="C5516" s="117" t="s">
        <v>682</v>
      </c>
      <c r="D5516" s="117" t="s">
        <v>551</v>
      </c>
      <c r="E5516" s="116"/>
      <c r="F5516" s="348">
        <v>1</v>
      </c>
      <c r="G5516" s="348">
        <v>53</v>
      </c>
      <c r="H5516" s="348">
        <v>53</v>
      </c>
      <c r="I5516" s="355">
        <v>2.0523265832441087E-4</v>
      </c>
      <c r="J5516" s="355">
        <v>3.872314308007752E-6</v>
      </c>
      <c r="K5516" s="355">
        <v>0</v>
      </c>
      <c r="M5516" s="364"/>
      <c r="N5516" s="364"/>
    </row>
    <row r="5517" spans="2:14" s="358" customFormat="1" x14ac:dyDescent="0.2">
      <c r="B5517" s="305">
        <v>41516.5625</v>
      </c>
      <c r="C5517" s="117" t="s">
        <v>657</v>
      </c>
      <c r="D5517" s="117" t="s">
        <v>551</v>
      </c>
      <c r="E5517" s="116"/>
      <c r="F5517" s="348">
        <v>13</v>
      </c>
      <c r="G5517" s="348">
        <v>100</v>
      </c>
      <c r="H5517" s="348">
        <v>1300</v>
      </c>
      <c r="I5517" s="355">
        <v>5.034008600410078E-3</v>
      </c>
      <c r="J5517" s="355">
        <v>5.0340086004100782E-5</v>
      </c>
      <c r="K5517" s="355">
        <v>0</v>
      </c>
      <c r="M5517" s="364"/>
      <c r="N5517" s="364"/>
    </row>
    <row r="5518" spans="2:14" s="358" customFormat="1" x14ac:dyDescent="0.2">
      <c r="B5518" s="305">
        <v>41513.416666666664</v>
      </c>
      <c r="C5518" s="117" t="s">
        <v>550</v>
      </c>
      <c r="D5518" s="117" t="s">
        <v>551</v>
      </c>
      <c r="E5518" s="116"/>
      <c r="F5518" s="348">
        <v>2</v>
      </c>
      <c r="G5518" s="348">
        <v>120</v>
      </c>
      <c r="H5518" s="348">
        <v>240</v>
      </c>
      <c r="I5518" s="355">
        <v>9.2935543392186056E-4</v>
      </c>
      <c r="J5518" s="355">
        <v>7.7446286160155041E-6</v>
      </c>
      <c r="K5518" s="355">
        <v>0</v>
      </c>
      <c r="M5518" s="364"/>
      <c r="N5518" s="364"/>
    </row>
    <row r="5519" spans="2:14" s="358" customFormat="1" x14ac:dyDescent="0.2">
      <c r="B5519" s="305">
        <v>41513.534722222219</v>
      </c>
      <c r="C5519" s="117" t="s">
        <v>550</v>
      </c>
      <c r="D5519" s="117" t="s">
        <v>551</v>
      </c>
      <c r="E5519" s="116"/>
      <c r="F5519" s="348">
        <v>2</v>
      </c>
      <c r="G5519" s="348">
        <v>32</v>
      </c>
      <c r="H5519" s="348">
        <v>64</v>
      </c>
      <c r="I5519" s="355">
        <v>2.4782811571249613E-4</v>
      </c>
      <c r="J5519" s="355">
        <v>7.7446286160155041E-6</v>
      </c>
      <c r="K5519" s="355">
        <v>0</v>
      </c>
      <c r="M5519" s="364"/>
      <c r="N5519" s="364"/>
    </row>
    <row r="5520" spans="2:14" s="358" customFormat="1" x14ac:dyDescent="0.2">
      <c r="B5520" s="305">
        <v>41513.576388888891</v>
      </c>
      <c r="C5520" s="117" t="s">
        <v>550</v>
      </c>
      <c r="D5520" s="117" t="s">
        <v>551</v>
      </c>
      <c r="E5520" s="116"/>
      <c r="F5520" s="348">
        <v>2</v>
      </c>
      <c r="G5520" s="348">
        <v>37</v>
      </c>
      <c r="H5520" s="348">
        <v>74</v>
      </c>
      <c r="I5520" s="355">
        <v>2.8655125879257365E-4</v>
      </c>
      <c r="J5520" s="355">
        <v>7.7446286160155041E-6</v>
      </c>
      <c r="K5520" s="355">
        <v>0</v>
      </c>
      <c r="M5520" s="364"/>
      <c r="N5520" s="364"/>
    </row>
    <row r="5521" spans="2:14" s="358" customFormat="1" x14ac:dyDescent="0.2">
      <c r="B5521" s="305">
        <v>41514.395833333336</v>
      </c>
      <c r="C5521" s="117" t="s">
        <v>550</v>
      </c>
      <c r="D5521" s="117" t="s">
        <v>551</v>
      </c>
      <c r="E5521" s="116"/>
      <c r="F5521" s="348">
        <v>1</v>
      </c>
      <c r="G5521" s="348">
        <v>45</v>
      </c>
      <c r="H5521" s="348">
        <v>45</v>
      </c>
      <c r="I5521" s="355">
        <v>1.7425414386034886E-4</v>
      </c>
      <c r="J5521" s="355">
        <v>3.872314308007752E-6</v>
      </c>
      <c r="K5521" s="355">
        <v>0</v>
      </c>
      <c r="M5521" s="364"/>
      <c r="N5521" s="364"/>
    </row>
    <row r="5522" spans="2:14" s="358" customFormat="1" x14ac:dyDescent="0.2">
      <c r="B5522" s="305">
        <v>41514.381944444445</v>
      </c>
      <c r="C5522" s="117" t="s">
        <v>659</v>
      </c>
      <c r="D5522" s="117" t="s">
        <v>551</v>
      </c>
      <c r="E5522" s="116"/>
      <c r="F5522" s="348">
        <v>50</v>
      </c>
      <c r="G5522" s="348">
        <v>320</v>
      </c>
      <c r="H5522" s="348">
        <v>16000</v>
      </c>
      <c r="I5522" s="355">
        <v>6.195702892812404E-2</v>
      </c>
      <c r="J5522" s="355">
        <v>1.9361571540038762E-4</v>
      </c>
      <c r="K5522" s="355">
        <v>0</v>
      </c>
      <c r="M5522" s="364"/>
      <c r="N5522" s="364"/>
    </row>
    <row r="5523" spans="2:14" s="358" customFormat="1" x14ac:dyDescent="0.2">
      <c r="B5523" s="305">
        <v>41507.399305555555</v>
      </c>
      <c r="C5523" s="117" t="s">
        <v>740</v>
      </c>
      <c r="D5523" s="117" t="s">
        <v>554</v>
      </c>
      <c r="E5523" s="116"/>
      <c r="F5523" s="348">
        <v>8</v>
      </c>
      <c r="G5523" s="348">
        <v>285</v>
      </c>
      <c r="H5523" s="348">
        <v>2280</v>
      </c>
      <c r="I5523" s="355">
        <v>1.9840492879612589E-2</v>
      </c>
      <c r="J5523" s="355">
        <v>6.9615764489868725E-5</v>
      </c>
      <c r="K5523" s="355">
        <v>0</v>
      </c>
      <c r="M5523" s="364"/>
      <c r="N5523" s="364"/>
    </row>
    <row r="5524" spans="2:14" s="358" customFormat="1" x14ac:dyDescent="0.2">
      <c r="B5524" s="305">
        <v>41512.371527777781</v>
      </c>
      <c r="C5524" s="117" t="s">
        <v>812</v>
      </c>
      <c r="D5524" s="117" t="s">
        <v>542</v>
      </c>
      <c r="E5524" s="116"/>
      <c r="F5524" s="348">
        <v>45</v>
      </c>
      <c r="G5524" s="348">
        <v>135</v>
      </c>
      <c r="H5524" s="348">
        <v>6075</v>
      </c>
      <c r="I5524" s="355">
        <v>2.1162159620161006E-2</v>
      </c>
      <c r="J5524" s="355">
        <v>1.5675673792711855E-4</v>
      </c>
      <c r="K5524" s="355">
        <v>0</v>
      </c>
      <c r="M5524" s="364"/>
      <c r="N5524" s="364"/>
    </row>
    <row r="5525" spans="2:14" s="358" customFormat="1" x14ac:dyDescent="0.2">
      <c r="B5525" s="305">
        <v>41516.354861111111</v>
      </c>
      <c r="C5525" s="117" t="s">
        <v>706</v>
      </c>
      <c r="D5525" s="117" t="s">
        <v>551</v>
      </c>
      <c r="E5525" s="116"/>
      <c r="F5525" s="348">
        <v>13</v>
      </c>
      <c r="G5525" s="348">
        <v>189</v>
      </c>
      <c r="H5525" s="348">
        <v>2457</v>
      </c>
      <c r="I5525" s="355">
        <v>9.5142762547750469E-3</v>
      </c>
      <c r="J5525" s="355">
        <v>5.0340086004100782E-5</v>
      </c>
      <c r="K5525" s="355">
        <v>0</v>
      </c>
      <c r="M5525" s="364"/>
      <c r="N5525" s="364"/>
    </row>
    <row r="5526" spans="2:14" s="358" customFormat="1" x14ac:dyDescent="0.2">
      <c r="B5526" s="305">
        <v>41512.392361111109</v>
      </c>
      <c r="C5526" s="117" t="s">
        <v>743</v>
      </c>
      <c r="D5526" s="117" t="s">
        <v>554</v>
      </c>
      <c r="E5526" s="116"/>
      <c r="F5526" s="348">
        <v>51</v>
      </c>
      <c r="G5526" s="348">
        <v>120.88235294117646</v>
      </c>
      <c r="H5526" s="348">
        <v>6165</v>
      </c>
      <c r="I5526" s="355">
        <v>5.3647648510005093E-2</v>
      </c>
      <c r="J5526" s="355">
        <v>4.4380049862291314E-4</v>
      </c>
      <c r="K5526" s="355">
        <v>0</v>
      </c>
      <c r="M5526" s="364"/>
      <c r="N5526" s="364"/>
    </row>
    <row r="5527" spans="2:14" s="358" customFormat="1" x14ac:dyDescent="0.2">
      <c r="B5527" s="305">
        <v>41512.481944444444</v>
      </c>
      <c r="C5527" s="117" t="s">
        <v>812</v>
      </c>
      <c r="D5527" s="117" t="s">
        <v>542</v>
      </c>
      <c r="E5527" s="116"/>
      <c r="F5527" s="348">
        <v>83</v>
      </c>
      <c r="G5527" s="348">
        <v>51</v>
      </c>
      <c r="H5527" s="348">
        <v>4233</v>
      </c>
      <c r="I5527" s="355">
        <v>1.4745583814344286E-2</v>
      </c>
      <c r="J5527" s="355">
        <v>2.8912909439890758E-4</v>
      </c>
      <c r="K5527" s="355">
        <v>0</v>
      </c>
      <c r="M5527" s="364"/>
      <c r="N5527" s="364"/>
    </row>
    <row r="5528" spans="2:14" s="358" customFormat="1" x14ac:dyDescent="0.2">
      <c r="B5528" s="305">
        <v>41512.534722222219</v>
      </c>
      <c r="C5528" s="117" t="s">
        <v>599</v>
      </c>
      <c r="D5528" s="117" t="s">
        <v>554</v>
      </c>
      <c r="E5528" s="116"/>
      <c r="F5528" s="348">
        <v>50</v>
      </c>
      <c r="G5528" s="348">
        <v>95.9</v>
      </c>
      <c r="H5528" s="348">
        <v>4795</v>
      </c>
      <c r="I5528" s="355">
        <v>4.1725948841115072E-2</v>
      </c>
      <c r="J5528" s="355">
        <v>4.3509852806167959E-4</v>
      </c>
      <c r="K5528" s="355">
        <v>0</v>
      </c>
      <c r="M5528" s="364"/>
      <c r="N5528" s="364"/>
    </row>
    <row r="5529" spans="2:14" s="358" customFormat="1" x14ac:dyDescent="0.2">
      <c r="B5529" s="305">
        <v>41513.402777777781</v>
      </c>
      <c r="C5529" s="117" t="s">
        <v>548</v>
      </c>
      <c r="D5529" s="117" t="s">
        <v>542</v>
      </c>
      <c r="E5529" s="116"/>
      <c r="F5529" s="348">
        <v>155</v>
      </c>
      <c r="G5529" s="348">
        <v>148</v>
      </c>
      <c r="H5529" s="348">
        <v>22940</v>
      </c>
      <c r="I5529" s="355">
        <v>7.9911101512180005E-2</v>
      </c>
      <c r="J5529" s="355">
        <v>5.3993987508229734E-4</v>
      </c>
      <c r="K5529" s="355">
        <v>0</v>
      </c>
      <c r="M5529" s="364"/>
      <c r="N5529" s="364"/>
    </row>
    <row r="5530" spans="2:14" s="358" customFormat="1" x14ac:dyDescent="0.2">
      <c r="B5530" s="305">
        <v>41521.385416666664</v>
      </c>
      <c r="C5530" s="117" t="s">
        <v>567</v>
      </c>
      <c r="D5530" s="117" t="s">
        <v>551</v>
      </c>
      <c r="E5530" s="116"/>
      <c r="F5530" s="348">
        <v>39</v>
      </c>
      <c r="G5530" s="348">
        <v>250</v>
      </c>
      <c r="H5530" s="348">
        <v>9750</v>
      </c>
      <c r="I5530" s="355">
        <v>3.7755064503075586E-2</v>
      </c>
      <c r="J5530" s="355">
        <v>1.5102025801230233E-4</v>
      </c>
      <c r="K5530" s="355">
        <v>0</v>
      </c>
      <c r="M5530" s="364"/>
      <c r="N5530" s="364"/>
    </row>
    <row r="5531" spans="2:14" s="358" customFormat="1" x14ac:dyDescent="0.2">
      <c r="B5531" s="305">
        <v>41516.463888888888</v>
      </c>
      <c r="C5531" s="117" t="s">
        <v>682</v>
      </c>
      <c r="D5531" s="117" t="s">
        <v>551</v>
      </c>
      <c r="E5531" s="116"/>
      <c r="F5531" s="348">
        <v>1</v>
      </c>
      <c r="G5531" s="348">
        <v>27</v>
      </c>
      <c r="H5531" s="348">
        <v>27</v>
      </c>
      <c r="I5531" s="355">
        <v>1.0455248631620932E-4</v>
      </c>
      <c r="J5531" s="355">
        <v>3.872314308007752E-6</v>
      </c>
      <c r="K5531" s="355">
        <v>0</v>
      </c>
      <c r="M5531" s="364"/>
      <c r="N5531" s="364"/>
    </row>
    <row r="5532" spans="2:14" s="358" customFormat="1" x14ac:dyDescent="0.2">
      <c r="B5532" s="305">
        <v>41514.458333333336</v>
      </c>
      <c r="C5532" s="117" t="s">
        <v>746</v>
      </c>
      <c r="D5532" s="117" t="s">
        <v>542</v>
      </c>
      <c r="E5532" s="116"/>
      <c r="F5532" s="348">
        <v>229</v>
      </c>
      <c r="G5532" s="348">
        <v>80</v>
      </c>
      <c r="H5532" s="348">
        <v>18320</v>
      </c>
      <c r="I5532" s="355">
        <v>6.3817409751662488E-2</v>
      </c>
      <c r="J5532" s="355">
        <v>7.9771762189578116E-4</v>
      </c>
      <c r="K5532" s="355">
        <v>0</v>
      </c>
      <c r="M5532" s="364"/>
      <c r="N5532" s="364"/>
    </row>
    <row r="5533" spans="2:14" s="358" customFormat="1" x14ac:dyDescent="0.2">
      <c r="B5533" s="305">
        <v>41513.427083333336</v>
      </c>
      <c r="C5533" s="117" t="s">
        <v>545</v>
      </c>
      <c r="D5533" s="117" t="s">
        <v>542</v>
      </c>
      <c r="E5533" s="116"/>
      <c r="F5533" s="348">
        <v>226</v>
      </c>
      <c r="G5533" s="348">
        <v>40</v>
      </c>
      <c r="H5533" s="348">
        <v>9040</v>
      </c>
      <c r="I5533" s="355">
        <v>3.1490686908025596E-2</v>
      </c>
      <c r="J5533" s="355">
        <v>7.8726717270063994E-4</v>
      </c>
      <c r="K5533" s="355">
        <v>0</v>
      </c>
      <c r="M5533" s="364"/>
      <c r="N5533" s="364"/>
    </row>
    <row r="5534" spans="2:14" s="358" customFormat="1" x14ac:dyDescent="0.2">
      <c r="B5534" s="305">
        <v>41514.333981481483</v>
      </c>
      <c r="C5534" s="117" t="s">
        <v>541</v>
      </c>
      <c r="D5534" s="117" t="s">
        <v>542</v>
      </c>
      <c r="E5534" s="116"/>
      <c r="F5534" s="348">
        <v>214</v>
      </c>
      <c r="G5534" s="348">
        <v>389</v>
      </c>
      <c r="H5534" s="348">
        <v>83246</v>
      </c>
      <c r="I5534" s="355">
        <v>0.28998603123290917</v>
      </c>
      <c r="J5534" s="355">
        <v>7.4546537592007497E-4</v>
      </c>
      <c r="K5534" s="355">
        <v>0</v>
      </c>
      <c r="M5534" s="364"/>
      <c r="N5534" s="364"/>
    </row>
    <row r="5535" spans="2:14" s="358" customFormat="1" x14ac:dyDescent="0.2">
      <c r="B5535" s="305">
        <v>41514.354166666664</v>
      </c>
      <c r="C5535" s="117" t="s">
        <v>613</v>
      </c>
      <c r="D5535" s="117" t="s">
        <v>554</v>
      </c>
      <c r="E5535" s="116"/>
      <c r="F5535" s="348">
        <v>90</v>
      </c>
      <c r="G5535" s="348">
        <v>360</v>
      </c>
      <c r="H5535" s="348">
        <v>32400</v>
      </c>
      <c r="I5535" s="355">
        <v>0.28194384618396834</v>
      </c>
      <c r="J5535" s="355">
        <v>7.8317735051102323E-4</v>
      </c>
      <c r="K5535" s="355">
        <v>0</v>
      </c>
      <c r="M5535" s="364"/>
      <c r="N5535" s="364"/>
    </row>
    <row r="5536" spans="2:14" s="358" customFormat="1" x14ac:dyDescent="0.2">
      <c r="B5536" s="305">
        <v>41514.368055555555</v>
      </c>
      <c r="C5536" s="117" t="s">
        <v>834</v>
      </c>
      <c r="D5536" s="117" t="s">
        <v>542</v>
      </c>
      <c r="E5536" s="116"/>
      <c r="F5536" s="348">
        <v>1</v>
      </c>
      <c r="G5536" s="348">
        <v>50</v>
      </c>
      <c r="H5536" s="348">
        <v>50</v>
      </c>
      <c r="I5536" s="355">
        <v>1.7417415325235395E-4</v>
      </c>
      <c r="J5536" s="355">
        <v>3.4834830650470794E-6</v>
      </c>
      <c r="K5536" s="355">
        <v>0</v>
      </c>
      <c r="M5536" s="364"/>
      <c r="N5536" s="364"/>
    </row>
    <row r="5537" spans="2:14" s="358" customFormat="1" x14ac:dyDescent="0.2">
      <c r="B5537" s="305">
        <v>41506.333333333336</v>
      </c>
      <c r="C5537" s="117" t="s">
        <v>603</v>
      </c>
      <c r="D5537" s="117" t="s">
        <v>542</v>
      </c>
      <c r="E5537" s="116"/>
      <c r="F5537" s="348">
        <v>263</v>
      </c>
      <c r="G5537" s="348">
        <v>456.23954372623575</v>
      </c>
      <c r="H5537" s="348">
        <v>119991</v>
      </c>
      <c r="I5537" s="355">
        <v>0.41798661645806406</v>
      </c>
      <c r="J5537" s="355">
        <v>9.161560461073818E-4</v>
      </c>
      <c r="K5537" s="355">
        <v>0</v>
      </c>
      <c r="M5537" s="364"/>
      <c r="N5537" s="364"/>
    </row>
    <row r="5538" spans="2:14" s="358" customFormat="1" x14ac:dyDescent="0.2">
      <c r="B5538" s="305">
        <v>41507.354166666664</v>
      </c>
      <c r="C5538" s="117" t="s">
        <v>594</v>
      </c>
      <c r="D5538" s="117" t="s">
        <v>551</v>
      </c>
      <c r="E5538" s="116"/>
      <c r="F5538" s="348">
        <v>5</v>
      </c>
      <c r="G5538" s="348">
        <v>465</v>
      </c>
      <c r="H5538" s="348">
        <v>2325</v>
      </c>
      <c r="I5538" s="355">
        <v>9.0031307661180247E-3</v>
      </c>
      <c r="J5538" s="355">
        <v>1.9361571540038763E-5</v>
      </c>
      <c r="K5538" s="355">
        <v>0</v>
      </c>
      <c r="M5538" s="364"/>
      <c r="N5538" s="364"/>
    </row>
    <row r="5539" spans="2:14" s="358" customFormat="1" x14ac:dyDescent="0.2">
      <c r="B5539" s="305">
        <v>41514.375</v>
      </c>
      <c r="C5539" s="117" t="s">
        <v>671</v>
      </c>
      <c r="D5539" s="117" t="s">
        <v>554</v>
      </c>
      <c r="E5539" s="116"/>
      <c r="F5539" s="348">
        <v>35</v>
      </c>
      <c r="G5539" s="348">
        <v>232</v>
      </c>
      <c r="H5539" s="348">
        <v>8120</v>
      </c>
      <c r="I5539" s="355">
        <v>7.0660000957216765E-2</v>
      </c>
      <c r="J5539" s="355">
        <v>3.0456896964317572E-4</v>
      </c>
      <c r="K5539" s="355">
        <v>0</v>
      </c>
      <c r="M5539" s="364"/>
      <c r="N5539" s="364"/>
    </row>
    <row r="5540" spans="2:14" s="358" customFormat="1" x14ac:dyDescent="0.2">
      <c r="B5540" s="305">
        <v>41515.388888888891</v>
      </c>
      <c r="C5540" s="117" t="s">
        <v>674</v>
      </c>
      <c r="D5540" s="117" t="s">
        <v>551</v>
      </c>
      <c r="E5540" s="116"/>
      <c r="F5540" s="348">
        <v>48</v>
      </c>
      <c r="G5540" s="348">
        <v>369</v>
      </c>
      <c r="H5540" s="348">
        <v>17712</v>
      </c>
      <c r="I5540" s="355">
        <v>6.8586431023433314E-2</v>
      </c>
      <c r="J5540" s="355">
        <v>1.8587108678437211E-4</v>
      </c>
      <c r="K5540" s="355">
        <v>0</v>
      </c>
      <c r="M5540" s="364"/>
      <c r="N5540" s="364"/>
    </row>
    <row r="5541" spans="2:14" s="358" customFormat="1" x14ac:dyDescent="0.2">
      <c r="B5541" s="305">
        <v>41515.375</v>
      </c>
      <c r="C5541" s="117" t="s">
        <v>651</v>
      </c>
      <c r="D5541" s="117" t="s">
        <v>554</v>
      </c>
      <c r="E5541" s="116"/>
      <c r="F5541" s="348">
        <v>93</v>
      </c>
      <c r="G5541" s="348">
        <v>330</v>
      </c>
      <c r="H5541" s="348">
        <v>30690</v>
      </c>
      <c r="I5541" s="355">
        <v>0.26706347652425894</v>
      </c>
      <c r="J5541" s="355">
        <v>8.0928326219472399E-4</v>
      </c>
      <c r="K5541" s="355">
        <v>0</v>
      </c>
      <c r="M5541" s="364"/>
      <c r="N5541" s="364"/>
    </row>
    <row r="5542" spans="2:14" s="358" customFormat="1" x14ac:dyDescent="0.2">
      <c r="B5542" s="305">
        <v>41515.458333333336</v>
      </c>
      <c r="C5542" s="117" t="s">
        <v>651</v>
      </c>
      <c r="D5542" s="117" t="s">
        <v>554</v>
      </c>
      <c r="E5542" s="116"/>
      <c r="F5542" s="348">
        <v>79</v>
      </c>
      <c r="G5542" s="348">
        <v>100</v>
      </c>
      <c r="H5542" s="348">
        <v>7900</v>
      </c>
      <c r="I5542" s="355">
        <v>6.8745567433745366E-2</v>
      </c>
      <c r="J5542" s="355">
        <v>6.8745567433745373E-4</v>
      </c>
      <c r="K5542" s="355">
        <v>0</v>
      </c>
      <c r="M5542" s="364"/>
      <c r="N5542" s="364"/>
    </row>
    <row r="5543" spans="2:14" s="358" customFormat="1" x14ac:dyDescent="0.2">
      <c r="B5543" s="305">
        <v>41512.46875</v>
      </c>
      <c r="C5543" s="117" t="s">
        <v>665</v>
      </c>
      <c r="D5543" s="117" t="s">
        <v>554</v>
      </c>
      <c r="E5543" s="116"/>
      <c r="F5543" s="348">
        <v>6</v>
      </c>
      <c r="G5543" s="348">
        <v>140</v>
      </c>
      <c r="H5543" s="348">
        <v>840</v>
      </c>
      <c r="I5543" s="355">
        <v>7.3096552714362164E-3</v>
      </c>
      <c r="J5543" s="355">
        <v>5.2211823367401547E-5</v>
      </c>
      <c r="K5543" s="355">
        <v>0</v>
      </c>
      <c r="M5543" s="364"/>
      <c r="N5543" s="364"/>
    </row>
    <row r="5544" spans="2:14" s="358" customFormat="1" x14ac:dyDescent="0.2">
      <c r="B5544" s="305">
        <v>41512.357638888891</v>
      </c>
      <c r="C5544" s="117" t="s">
        <v>665</v>
      </c>
      <c r="D5544" s="117" t="s">
        <v>554</v>
      </c>
      <c r="E5544" s="116"/>
      <c r="F5544" s="348">
        <v>4</v>
      </c>
      <c r="G5544" s="348">
        <v>130</v>
      </c>
      <c r="H5544" s="348">
        <v>520</v>
      </c>
      <c r="I5544" s="355">
        <v>4.5250246918414677E-3</v>
      </c>
      <c r="J5544" s="355">
        <v>3.4807882244934363E-5</v>
      </c>
      <c r="K5544" s="355">
        <v>0</v>
      </c>
      <c r="M5544" s="364"/>
      <c r="N5544" s="364"/>
    </row>
    <row r="5545" spans="2:14" s="358" customFormat="1" x14ac:dyDescent="0.2">
      <c r="B5545" s="305">
        <v>41515.402777777781</v>
      </c>
      <c r="C5545" s="117" t="s">
        <v>607</v>
      </c>
      <c r="D5545" s="117" t="s">
        <v>551</v>
      </c>
      <c r="E5545" s="116"/>
      <c r="F5545" s="348">
        <v>11</v>
      </c>
      <c r="G5545" s="348">
        <v>160</v>
      </c>
      <c r="H5545" s="348">
        <v>1760</v>
      </c>
      <c r="I5545" s="355">
        <v>6.8152731820936441E-3</v>
      </c>
      <c r="J5545" s="355">
        <v>4.2595457388085273E-5</v>
      </c>
      <c r="K5545" s="355">
        <v>0</v>
      </c>
      <c r="M5545" s="364"/>
      <c r="N5545" s="364"/>
    </row>
    <row r="5546" spans="2:14" s="358" customFormat="1" x14ac:dyDescent="0.2">
      <c r="B5546" s="305">
        <v>41516.379861111112</v>
      </c>
      <c r="C5546" s="117" t="s">
        <v>622</v>
      </c>
      <c r="D5546" s="117" t="s">
        <v>554</v>
      </c>
      <c r="E5546" s="116"/>
      <c r="F5546" s="348">
        <v>36</v>
      </c>
      <c r="G5546" s="348">
        <v>63</v>
      </c>
      <c r="H5546" s="348">
        <v>2268</v>
      </c>
      <c r="I5546" s="355">
        <v>1.9736069232877785E-2</v>
      </c>
      <c r="J5546" s="355">
        <v>3.1327094020440927E-4</v>
      </c>
      <c r="K5546" s="355">
        <v>0</v>
      </c>
      <c r="M5546" s="364"/>
      <c r="N5546" s="364"/>
    </row>
    <row r="5547" spans="2:14" s="358" customFormat="1" x14ac:dyDescent="0.2">
      <c r="B5547" s="305">
        <v>41516.371527777781</v>
      </c>
      <c r="C5547" s="117" t="s">
        <v>643</v>
      </c>
      <c r="D5547" s="117" t="s">
        <v>551</v>
      </c>
      <c r="E5547" s="116"/>
      <c r="F5547" s="348">
        <v>21</v>
      </c>
      <c r="G5547" s="348">
        <v>163</v>
      </c>
      <c r="H5547" s="348">
        <v>3423</v>
      </c>
      <c r="I5547" s="355">
        <v>1.3254931876310536E-2</v>
      </c>
      <c r="J5547" s="355">
        <v>8.1318600468162805E-5</v>
      </c>
      <c r="K5547" s="355">
        <v>0</v>
      </c>
      <c r="M5547" s="364"/>
      <c r="N5547" s="364"/>
    </row>
    <row r="5548" spans="2:14" s="358" customFormat="1" x14ac:dyDescent="0.2">
      <c r="B5548" s="305">
        <v>41514.395833333336</v>
      </c>
      <c r="C5548" s="117" t="s">
        <v>646</v>
      </c>
      <c r="D5548" s="117" t="s">
        <v>542</v>
      </c>
      <c r="E5548" s="116"/>
      <c r="F5548" s="348">
        <v>100</v>
      </c>
      <c r="G5548" s="348">
        <v>100</v>
      </c>
      <c r="H5548" s="348">
        <v>10000</v>
      </c>
      <c r="I5548" s="355">
        <v>3.4834830650470792E-2</v>
      </c>
      <c r="J5548" s="355">
        <v>3.4834830650470791E-4</v>
      </c>
      <c r="K5548" s="355">
        <v>0</v>
      </c>
      <c r="M5548" s="364"/>
      <c r="N5548" s="364"/>
    </row>
    <row r="5549" spans="2:14" s="358" customFormat="1" x14ac:dyDescent="0.2">
      <c r="B5549" s="305">
        <v>41515.395833333336</v>
      </c>
      <c r="C5549" s="117" t="s">
        <v>674</v>
      </c>
      <c r="D5549" s="117" t="s">
        <v>551</v>
      </c>
      <c r="E5549" s="116"/>
      <c r="F5549" s="348">
        <v>2</v>
      </c>
      <c r="G5549" s="348">
        <v>40</v>
      </c>
      <c r="H5549" s="348">
        <v>80</v>
      </c>
      <c r="I5549" s="355">
        <v>3.097851446406202E-4</v>
      </c>
      <c r="J5549" s="355">
        <v>7.7446286160155041E-6</v>
      </c>
      <c r="K5549" s="355">
        <v>0</v>
      </c>
      <c r="M5549" s="364"/>
      <c r="N5549" s="364"/>
    </row>
    <row r="5550" spans="2:14" s="358" customFormat="1" x14ac:dyDescent="0.2">
      <c r="B5550" s="305">
        <v>41511.336805555555</v>
      </c>
      <c r="C5550" s="117" t="s">
        <v>713</v>
      </c>
      <c r="D5550" s="117" t="s">
        <v>542</v>
      </c>
      <c r="E5550" s="116"/>
      <c r="F5550" s="348">
        <v>17</v>
      </c>
      <c r="G5550" s="348">
        <v>115</v>
      </c>
      <c r="H5550" s="348">
        <v>1955</v>
      </c>
      <c r="I5550" s="355">
        <v>6.8102093921670404E-3</v>
      </c>
      <c r="J5550" s="355">
        <v>5.9219212105800348E-5</v>
      </c>
      <c r="K5550" s="355">
        <v>0</v>
      </c>
      <c r="M5550" s="364"/>
      <c r="N5550" s="364"/>
    </row>
    <row r="5551" spans="2:14" s="358" customFormat="1" x14ac:dyDescent="0.2">
      <c r="B5551" s="305">
        <v>41516.392361111109</v>
      </c>
      <c r="C5551" s="117" t="s">
        <v>631</v>
      </c>
      <c r="D5551" s="117" t="s">
        <v>542</v>
      </c>
      <c r="E5551" s="116"/>
      <c r="F5551" s="348">
        <v>2</v>
      </c>
      <c r="G5551" s="348">
        <v>125</v>
      </c>
      <c r="H5551" s="348">
        <v>250</v>
      </c>
      <c r="I5551" s="355">
        <v>8.7087076626176979E-4</v>
      </c>
      <c r="J5551" s="355">
        <v>6.9669661300941588E-6</v>
      </c>
      <c r="K5551" s="355">
        <v>0</v>
      </c>
      <c r="M5551" s="364"/>
      <c r="N5551" s="364"/>
    </row>
    <row r="5552" spans="2:14" s="358" customFormat="1" x14ac:dyDescent="0.2">
      <c r="B5552" s="305">
        <v>41515.395833333336</v>
      </c>
      <c r="C5552" s="117" t="s">
        <v>758</v>
      </c>
      <c r="D5552" s="117" t="s">
        <v>554</v>
      </c>
      <c r="E5552" s="116"/>
      <c r="F5552" s="348">
        <v>74</v>
      </c>
      <c r="G5552" s="348">
        <v>380.70270270270271</v>
      </c>
      <c r="H5552" s="348">
        <v>28172</v>
      </c>
      <c r="I5552" s="355">
        <v>0.24515191465107272</v>
      </c>
      <c r="J5552" s="355">
        <v>6.4394582153128575E-4</v>
      </c>
      <c r="K5552" s="355">
        <v>0</v>
      </c>
      <c r="M5552" s="364"/>
      <c r="N5552" s="364"/>
    </row>
    <row r="5553" spans="2:14" s="358" customFormat="1" x14ac:dyDescent="0.2">
      <c r="B5553" s="305">
        <v>41513.527777777781</v>
      </c>
      <c r="C5553" s="117" t="s">
        <v>775</v>
      </c>
      <c r="D5553" s="117" t="s">
        <v>542</v>
      </c>
      <c r="E5553" s="116"/>
      <c r="F5553" s="348">
        <v>138</v>
      </c>
      <c r="G5553" s="348">
        <v>225</v>
      </c>
      <c r="H5553" s="348">
        <v>31050</v>
      </c>
      <c r="I5553" s="355">
        <v>0.10816214916971181</v>
      </c>
      <c r="J5553" s="355">
        <v>4.8072066297649696E-4</v>
      </c>
      <c r="K5553" s="355">
        <v>0</v>
      </c>
      <c r="M5553" s="364"/>
      <c r="N5553" s="364"/>
    </row>
    <row r="5554" spans="2:14" s="358" customFormat="1" x14ac:dyDescent="0.2">
      <c r="B5554" s="305">
        <v>41511.356249999997</v>
      </c>
      <c r="C5554" s="117" t="s">
        <v>548</v>
      </c>
      <c r="D5554" s="117" t="s">
        <v>542</v>
      </c>
      <c r="E5554" s="116"/>
      <c r="F5554" s="348">
        <v>4</v>
      </c>
      <c r="G5554" s="348">
        <v>297</v>
      </c>
      <c r="H5554" s="348">
        <v>1188</v>
      </c>
      <c r="I5554" s="355">
        <v>4.1383778812759302E-3</v>
      </c>
      <c r="J5554" s="355">
        <v>1.3933932260188318E-5</v>
      </c>
      <c r="K5554" s="355">
        <v>0</v>
      </c>
      <c r="M5554" s="364"/>
      <c r="N5554" s="364"/>
    </row>
    <row r="5555" spans="2:14" s="358" customFormat="1" x14ac:dyDescent="0.2">
      <c r="B5555" s="305">
        <v>41505.434027777781</v>
      </c>
      <c r="C5555" s="117" t="s">
        <v>704</v>
      </c>
      <c r="D5555" s="117" t="s">
        <v>554</v>
      </c>
      <c r="E5555" s="116"/>
      <c r="F5555" s="348">
        <v>2</v>
      </c>
      <c r="G5555" s="348">
        <v>30</v>
      </c>
      <c r="H5555" s="348">
        <v>60</v>
      </c>
      <c r="I5555" s="355">
        <v>5.2211823367401549E-4</v>
      </c>
      <c r="J5555" s="355">
        <v>1.7403941122467181E-5</v>
      </c>
      <c r="K5555" s="355">
        <v>0</v>
      </c>
      <c r="M5555" s="364"/>
      <c r="N5555" s="364"/>
    </row>
    <row r="5556" spans="2:14" s="358" customFormat="1" x14ac:dyDescent="0.2">
      <c r="B5556" s="305">
        <v>41514.378472222219</v>
      </c>
      <c r="C5556" s="117" t="s">
        <v>699</v>
      </c>
      <c r="D5556" s="117" t="s">
        <v>554</v>
      </c>
      <c r="E5556" s="116"/>
      <c r="F5556" s="348">
        <v>1</v>
      </c>
      <c r="G5556" s="348">
        <v>65</v>
      </c>
      <c r="H5556" s="348">
        <v>65</v>
      </c>
      <c r="I5556" s="355">
        <v>5.6562808648018346E-4</v>
      </c>
      <c r="J5556" s="355">
        <v>8.7019705612335906E-6</v>
      </c>
      <c r="K5556" s="355">
        <v>0</v>
      </c>
      <c r="M5556" s="364"/>
      <c r="N5556" s="364"/>
    </row>
    <row r="5557" spans="2:14" s="358" customFormat="1" x14ac:dyDescent="0.2">
      <c r="B5557" s="305">
        <v>41514.388888888891</v>
      </c>
      <c r="C5557" s="117" t="s">
        <v>674</v>
      </c>
      <c r="D5557" s="117" t="s">
        <v>551</v>
      </c>
      <c r="E5557" s="116"/>
      <c r="F5557" s="348">
        <v>3</v>
      </c>
      <c r="G5557" s="348">
        <v>134</v>
      </c>
      <c r="H5557" s="348">
        <v>402</v>
      </c>
      <c r="I5557" s="355">
        <v>1.5566703518191164E-3</v>
      </c>
      <c r="J5557" s="355">
        <v>1.1616942924023257E-5</v>
      </c>
      <c r="K5557" s="355">
        <v>0</v>
      </c>
      <c r="M5557" s="364"/>
      <c r="N5557" s="364"/>
    </row>
    <row r="5558" spans="2:14" s="358" customFormat="1" x14ac:dyDescent="0.2">
      <c r="B5558" s="305">
        <v>41514.386111111111</v>
      </c>
      <c r="C5558" s="117" t="s">
        <v>747</v>
      </c>
      <c r="D5558" s="117" t="s">
        <v>554</v>
      </c>
      <c r="E5558" s="116"/>
      <c r="F5558" s="348">
        <v>2</v>
      </c>
      <c r="G5558" s="348">
        <v>104</v>
      </c>
      <c r="H5558" s="348">
        <v>208</v>
      </c>
      <c r="I5558" s="355">
        <v>1.810009876736587E-3</v>
      </c>
      <c r="J5558" s="355">
        <v>1.7403941122467181E-5</v>
      </c>
      <c r="K5558" s="355">
        <v>0</v>
      </c>
      <c r="M5558" s="364"/>
      <c r="N5558" s="364"/>
    </row>
    <row r="5559" spans="2:14" s="358" customFormat="1" x14ac:dyDescent="0.2">
      <c r="B5559" s="305">
        <v>41514.357638888891</v>
      </c>
      <c r="C5559" s="117" t="s">
        <v>836</v>
      </c>
      <c r="D5559" s="117" t="s">
        <v>554</v>
      </c>
      <c r="E5559" s="116"/>
      <c r="F5559" s="348">
        <v>21</v>
      </c>
      <c r="G5559" s="348">
        <v>243</v>
      </c>
      <c r="H5559" s="348">
        <v>5103</v>
      </c>
      <c r="I5559" s="355">
        <v>4.4406155773975019E-2</v>
      </c>
      <c r="J5559" s="355">
        <v>1.8274138178590543E-4</v>
      </c>
      <c r="K5559" s="355">
        <v>0</v>
      </c>
      <c r="M5559" s="364"/>
      <c r="N5559" s="364"/>
    </row>
    <row r="5560" spans="2:14" s="358" customFormat="1" x14ac:dyDescent="0.2">
      <c r="B5560" s="305">
        <v>41508.423611111109</v>
      </c>
      <c r="C5560" s="117" t="s">
        <v>622</v>
      </c>
      <c r="D5560" s="117" t="s">
        <v>554</v>
      </c>
      <c r="E5560" s="116"/>
      <c r="F5560" s="348">
        <v>86</v>
      </c>
      <c r="G5560" s="348">
        <v>330</v>
      </c>
      <c r="H5560" s="348">
        <v>28380</v>
      </c>
      <c r="I5560" s="355">
        <v>0.24696192452780932</v>
      </c>
      <c r="J5560" s="355">
        <v>7.483694682660888E-4</v>
      </c>
      <c r="K5560" s="355">
        <v>0</v>
      </c>
      <c r="M5560" s="364"/>
      <c r="N5560" s="364"/>
    </row>
    <row r="5561" spans="2:14" s="358" customFormat="1" x14ac:dyDescent="0.2">
      <c r="B5561" s="305">
        <v>41516.385416666664</v>
      </c>
      <c r="C5561" s="117" t="s">
        <v>697</v>
      </c>
      <c r="D5561" s="117" t="s">
        <v>551</v>
      </c>
      <c r="E5561" s="116"/>
      <c r="F5561" s="348">
        <v>12</v>
      </c>
      <c r="G5561" s="348">
        <v>330</v>
      </c>
      <c r="H5561" s="348">
        <v>3960</v>
      </c>
      <c r="I5561" s="355">
        <v>1.5334364659710699E-2</v>
      </c>
      <c r="J5561" s="355">
        <v>4.6467771696093028E-5</v>
      </c>
      <c r="K5561" s="355">
        <v>0</v>
      </c>
      <c r="M5561" s="364"/>
      <c r="N5561" s="364"/>
    </row>
    <row r="5562" spans="2:14" s="358" customFormat="1" x14ac:dyDescent="0.2">
      <c r="B5562" s="305">
        <v>41514.458333333336</v>
      </c>
      <c r="C5562" s="117" t="s">
        <v>747</v>
      </c>
      <c r="D5562" s="117" t="s">
        <v>554</v>
      </c>
      <c r="E5562" s="116"/>
      <c r="F5562" s="348">
        <v>2</v>
      </c>
      <c r="G5562" s="348">
        <v>40</v>
      </c>
      <c r="H5562" s="348">
        <v>80</v>
      </c>
      <c r="I5562" s="355">
        <v>6.9615764489868728E-4</v>
      </c>
      <c r="J5562" s="355">
        <v>1.7403941122467181E-5</v>
      </c>
      <c r="K5562" s="355">
        <v>0</v>
      </c>
      <c r="M5562" s="364"/>
      <c r="N5562" s="364"/>
    </row>
    <row r="5563" spans="2:14" s="358" customFormat="1" x14ac:dyDescent="0.2">
      <c r="B5563" s="305">
        <v>41514.510416666664</v>
      </c>
      <c r="C5563" s="117" t="s">
        <v>699</v>
      </c>
      <c r="D5563" s="117" t="s">
        <v>554</v>
      </c>
      <c r="E5563" s="116"/>
      <c r="F5563" s="348">
        <v>2</v>
      </c>
      <c r="G5563" s="348">
        <v>65</v>
      </c>
      <c r="H5563" s="348">
        <v>130</v>
      </c>
      <c r="I5563" s="355">
        <v>1.1312561729603669E-3</v>
      </c>
      <c r="J5563" s="355">
        <v>1.7403941122467181E-5</v>
      </c>
      <c r="K5563" s="355">
        <v>0</v>
      </c>
      <c r="M5563" s="364"/>
      <c r="N5563" s="364"/>
    </row>
    <row r="5564" spans="2:14" s="358" customFormat="1" x14ac:dyDescent="0.2">
      <c r="B5564" s="305">
        <v>41514.354166666664</v>
      </c>
      <c r="C5564" s="117" t="s">
        <v>773</v>
      </c>
      <c r="D5564" s="117" t="s">
        <v>542</v>
      </c>
      <c r="E5564" s="116"/>
      <c r="F5564" s="348">
        <v>116</v>
      </c>
      <c r="G5564" s="348">
        <v>305</v>
      </c>
      <c r="H5564" s="348">
        <v>35380</v>
      </c>
      <c r="I5564" s="355">
        <v>0.12324563084136567</v>
      </c>
      <c r="J5564" s="355">
        <v>4.0408403554546119E-4</v>
      </c>
      <c r="K5564" s="355">
        <v>0</v>
      </c>
      <c r="M5564" s="364"/>
      <c r="N5564" s="364"/>
    </row>
    <row r="5565" spans="2:14" s="358" customFormat="1" x14ac:dyDescent="0.2">
      <c r="B5565" s="305">
        <v>41512.420138888891</v>
      </c>
      <c r="C5565" s="117" t="s">
        <v>634</v>
      </c>
      <c r="D5565" s="117" t="s">
        <v>542</v>
      </c>
      <c r="E5565" s="116"/>
      <c r="F5565" s="348">
        <v>56</v>
      </c>
      <c r="G5565" s="348">
        <v>83</v>
      </c>
      <c r="H5565" s="348">
        <v>4648</v>
      </c>
      <c r="I5565" s="355">
        <v>1.6191229286338826E-2</v>
      </c>
      <c r="J5565" s="355">
        <v>1.9507505164263644E-4</v>
      </c>
      <c r="K5565" s="355">
        <v>0</v>
      </c>
      <c r="M5565" s="364"/>
      <c r="N5565" s="364"/>
    </row>
    <row r="5566" spans="2:14" s="358" customFormat="1" x14ac:dyDescent="0.2">
      <c r="B5566" s="305">
        <v>41516.375</v>
      </c>
      <c r="C5566" s="117" t="s">
        <v>570</v>
      </c>
      <c r="D5566" s="117" t="s">
        <v>551</v>
      </c>
      <c r="E5566" s="116"/>
      <c r="F5566" s="348">
        <v>293</v>
      </c>
      <c r="G5566" s="348">
        <v>300</v>
      </c>
      <c r="H5566" s="348">
        <v>87900</v>
      </c>
      <c r="I5566" s="355">
        <v>0.34037642767388143</v>
      </c>
      <c r="J5566" s="355">
        <v>1.1345880922462713E-3</v>
      </c>
      <c r="K5566" s="355">
        <v>0</v>
      </c>
      <c r="M5566" s="364"/>
      <c r="N5566" s="364"/>
    </row>
    <row r="5567" spans="2:14" s="358" customFormat="1" x14ac:dyDescent="0.2">
      <c r="B5567" s="305">
        <v>41514.409722222219</v>
      </c>
      <c r="C5567" s="117" t="s">
        <v>550</v>
      </c>
      <c r="D5567" s="117" t="s">
        <v>551</v>
      </c>
      <c r="E5567" s="116"/>
      <c r="F5567" s="348">
        <v>1</v>
      </c>
      <c r="G5567" s="348">
        <v>100</v>
      </c>
      <c r="H5567" s="348">
        <v>100</v>
      </c>
      <c r="I5567" s="355">
        <v>3.8723143080077524E-4</v>
      </c>
      <c r="J5567" s="355">
        <v>3.872314308007752E-6</v>
      </c>
      <c r="K5567" s="355">
        <v>0</v>
      </c>
      <c r="M5567" s="364"/>
      <c r="N5567" s="364"/>
    </row>
    <row r="5568" spans="2:14" s="358" customFormat="1" x14ac:dyDescent="0.2">
      <c r="B5568" s="305">
        <v>41514.4375</v>
      </c>
      <c r="C5568" s="117" t="s">
        <v>550</v>
      </c>
      <c r="D5568" s="117" t="s">
        <v>551</v>
      </c>
      <c r="E5568" s="116"/>
      <c r="F5568" s="348">
        <v>1</v>
      </c>
      <c r="G5568" s="348">
        <v>40</v>
      </c>
      <c r="H5568" s="348">
        <v>40</v>
      </c>
      <c r="I5568" s="355">
        <v>1.548925723203101E-4</v>
      </c>
      <c r="J5568" s="355">
        <v>3.872314308007752E-6</v>
      </c>
      <c r="K5568" s="355">
        <v>0</v>
      </c>
      <c r="M5568" s="364"/>
      <c r="N5568" s="364"/>
    </row>
    <row r="5569" spans="2:14" s="358" customFormat="1" x14ac:dyDescent="0.2">
      <c r="B5569" s="305">
        <v>41514.385416666664</v>
      </c>
      <c r="C5569" s="117" t="s">
        <v>795</v>
      </c>
      <c r="D5569" s="117" t="s">
        <v>542</v>
      </c>
      <c r="E5569" s="116"/>
      <c r="F5569" s="348">
        <v>65</v>
      </c>
      <c r="G5569" s="348">
        <v>410</v>
      </c>
      <c r="H5569" s="348">
        <v>26650</v>
      </c>
      <c r="I5569" s="355">
        <v>9.2834823683504666E-2</v>
      </c>
      <c r="J5569" s="355">
        <v>2.2642639922806015E-4</v>
      </c>
      <c r="K5569" s="355">
        <v>0</v>
      </c>
      <c r="M5569" s="364"/>
      <c r="N5569" s="364"/>
    </row>
    <row r="5570" spans="2:14" s="358" customFormat="1" x14ac:dyDescent="0.2">
      <c r="B5570" s="305">
        <v>41514.494444444441</v>
      </c>
      <c r="C5570" s="117" t="s">
        <v>550</v>
      </c>
      <c r="D5570" s="117" t="s">
        <v>551</v>
      </c>
      <c r="E5570" s="116"/>
      <c r="F5570" s="348">
        <v>2</v>
      </c>
      <c r="G5570" s="348">
        <v>48</v>
      </c>
      <c r="H5570" s="348">
        <v>96</v>
      </c>
      <c r="I5570" s="355">
        <v>3.7174217356874422E-4</v>
      </c>
      <c r="J5570" s="355">
        <v>7.7446286160155041E-6</v>
      </c>
      <c r="K5570" s="355">
        <v>0</v>
      </c>
      <c r="M5570" s="364"/>
      <c r="N5570" s="364"/>
    </row>
    <row r="5571" spans="2:14" s="358" customFormat="1" x14ac:dyDescent="0.2">
      <c r="B5571" s="305">
        <v>41515.421527777777</v>
      </c>
      <c r="C5571" s="117" t="s">
        <v>674</v>
      </c>
      <c r="D5571" s="117" t="s">
        <v>551</v>
      </c>
      <c r="E5571" s="116"/>
      <c r="F5571" s="348">
        <v>1</v>
      </c>
      <c r="G5571" s="348">
        <v>55</v>
      </c>
      <c r="H5571" s="348">
        <v>55</v>
      </c>
      <c r="I5571" s="355">
        <v>2.1297728694042638E-4</v>
      </c>
      <c r="J5571" s="355">
        <v>3.872314308007752E-6</v>
      </c>
      <c r="K5571" s="355">
        <v>0</v>
      </c>
      <c r="M5571" s="364"/>
      <c r="N5571" s="364"/>
    </row>
    <row r="5572" spans="2:14" s="358" customFormat="1" x14ac:dyDescent="0.2">
      <c r="B5572" s="305">
        <v>41514.434027777781</v>
      </c>
      <c r="C5572" s="117" t="s">
        <v>814</v>
      </c>
      <c r="D5572" s="117" t="s">
        <v>542</v>
      </c>
      <c r="E5572" s="116"/>
      <c r="F5572" s="348">
        <v>124</v>
      </c>
      <c r="G5572" s="348">
        <v>165</v>
      </c>
      <c r="H5572" s="348">
        <v>20460</v>
      </c>
      <c r="I5572" s="355">
        <v>7.1272063510863237E-2</v>
      </c>
      <c r="J5572" s="355">
        <v>4.319519000658378E-4</v>
      </c>
      <c r="K5572" s="355">
        <v>0</v>
      </c>
      <c r="M5572" s="364"/>
      <c r="N5572" s="364"/>
    </row>
    <row r="5573" spans="2:14" s="358" customFormat="1" x14ac:dyDescent="0.2">
      <c r="B5573" s="305">
        <v>41515.458333333336</v>
      </c>
      <c r="C5573" s="117" t="s">
        <v>674</v>
      </c>
      <c r="D5573" s="117" t="s">
        <v>551</v>
      </c>
      <c r="E5573" s="116"/>
      <c r="F5573" s="348">
        <v>1</v>
      </c>
      <c r="G5573" s="348">
        <v>55</v>
      </c>
      <c r="H5573" s="348">
        <v>55</v>
      </c>
      <c r="I5573" s="355">
        <v>2.1297728694042638E-4</v>
      </c>
      <c r="J5573" s="355">
        <v>3.872314308007752E-6</v>
      </c>
      <c r="K5573" s="355">
        <v>0</v>
      </c>
      <c r="M5573" s="364"/>
      <c r="N5573" s="364"/>
    </row>
    <row r="5574" spans="2:14" s="358" customFormat="1" x14ac:dyDescent="0.2">
      <c r="B5574" s="305">
        <v>41514.385416666664</v>
      </c>
      <c r="C5574" s="117" t="s">
        <v>546</v>
      </c>
      <c r="D5574" s="117" t="s">
        <v>542</v>
      </c>
      <c r="E5574" s="116"/>
      <c r="F5574" s="348">
        <v>64</v>
      </c>
      <c r="G5574" s="348">
        <v>165</v>
      </c>
      <c r="H5574" s="348">
        <v>10560</v>
      </c>
      <c r="I5574" s="355">
        <v>3.6785581166897161E-2</v>
      </c>
      <c r="J5574" s="355">
        <v>2.2294291616301308E-4</v>
      </c>
      <c r="K5574" s="355">
        <v>0</v>
      </c>
      <c r="M5574" s="364"/>
      <c r="N5574" s="364"/>
    </row>
    <row r="5575" spans="2:14" s="358" customFormat="1" x14ac:dyDescent="0.2">
      <c r="B5575" s="305">
        <v>41514.375</v>
      </c>
      <c r="C5575" s="117" t="s">
        <v>800</v>
      </c>
      <c r="D5575" s="117" t="s">
        <v>542</v>
      </c>
      <c r="E5575" s="116"/>
      <c r="F5575" s="348">
        <v>63</v>
      </c>
      <c r="G5575" s="348">
        <v>383</v>
      </c>
      <c r="H5575" s="348">
        <v>24129</v>
      </c>
      <c r="I5575" s="355">
        <v>8.4052962876520976E-2</v>
      </c>
      <c r="J5575" s="355">
        <v>2.1945943309796599E-4</v>
      </c>
      <c r="K5575" s="355">
        <v>0</v>
      </c>
      <c r="M5575" s="364"/>
      <c r="N5575" s="364"/>
    </row>
    <row r="5576" spans="2:14" s="358" customFormat="1" x14ac:dyDescent="0.2">
      <c r="B5576" s="305">
        <v>41514.513888888891</v>
      </c>
      <c r="C5576" s="117" t="s">
        <v>546</v>
      </c>
      <c r="D5576" s="117" t="s">
        <v>542</v>
      </c>
      <c r="E5576" s="116"/>
      <c r="F5576" s="348">
        <v>105</v>
      </c>
      <c r="G5576" s="348">
        <v>160</v>
      </c>
      <c r="H5576" s="348">
        <v>16800</v>
      </c>
      <c r="I5576" s="355">
        <v>5.852251549279093E-2</v>
      </c>
      <c r="J5576" s="355">
        <v>3.657657218299433E-4</v>
      </c>
      <c r="K5576" s="355">
        <v>0</v>
      </c>
      <c r="M5576" s="364"/>
      <c r="N5576" s="364"/>
    </row>
    <row r="5577" spans="2:14" s="358" customFormat="1" x14ac:dyDescent="0.2">
      <c r="B5577" s="305">
        <v>41516.375</v>
      </c>
      <c r="C5577" s="117" t="s">
        <v>651</v>
      </c>
      <c r="D5577" s="117" t="s">
        <v>554</v>
      </c>
      <c r="E5577" s="116"/>
      <c r="F5577" s="348">
        <v>96</v>
      </c>
      <c r="G5577" s="348">
        <v>90</v>
      </c>
      <c r="H5577" s="348">
        <v>8640</v>
      </c>
      <c r="I5577" s="355">
        <v>7.5185025649058226E-2</v>
      </c>
      <c r="J5577" s="355">
        <v>8.3538917387842475E-4</v>
      </c>
      <c r="K5577" s="355">
        <v>0</v>
      </c>
      <c r="M5577" s="364"/>
      <c r="N5577" s="364"/>
    </row>
    <row r="5578" spans="2:14" s="358" customFormat="1" x14ac:dyDescent="0.2">
      <c r="B5578" s="305">
        <v>41515.447916666664</v>
      </c>
      <c r="C5578" s="117" t="s">
        <v>613</v>
      </c>
      <c r="D5578" s="117" t="s">
        <v>554</v>
      </c>
      <c r="E5578" s="116"/>
      <c r="F5578" s="348">
        <v>95</v>
      </c>
      <c r="G5578" s="348">
        <v>185</v>
      </c>
      <c r="H5578" s="348">
        <v>17575</v>
      </c>
      <c r="I5578" s="355">
        <v>0.15293713261368036</v>
      </c>
      <c r="J5578" s="355">
        <v>8.266872033171912E-4</v>
      </c>
      <c r="K5578" s="355">
        <v>0</v>
      </c>
      <c r="M5578" s="364"/>
      <c r="N5578" s="364"/>
    </row>
    <row r="5579" spans="2:14" s="358" customFormat="1" x14ac:dyDescent="0.2">
      <c r="B5579" s="305">
        <v>41515.368750000001</v>
      </c>
      <c r="C5579" s="117" t="s">
        <v>795</v>
      </c>
      <c r="D5579" s="117" t="s">
        <v>542</v>
      </c>
      <c r="E5579" s="116"/>
      <c r="F5579" s="348">
        <v>32</v>
      </c>
      <c r="G5579" s="348">
        <v>84</v>
      </c>
      <c r="H5579" s="348">
        <v>2688</v>
      </c>
      <c r="I5579" s="355">
        <v>9.3636024788465496E-3</v>
      </c>
      <c r="J5579" s="355">
        <v>1.1147145808150654E-4</v>
      </c>
      <c r="K5579" s="355">
        <v>0</v>
      </c>
      <c r="M5579" s="364"/>
      <c r="N5579" s="364"/>
    </row>
    <row r="5580" spans="2:14" s="358" customFormat="1" x14ac:dyDescent="0.2">
      <c r="B5580" s="305">
        <v>41514.555555555555</v>
      </c>
      <c r="C5580" s="117" t="s">
        <v>550</v>
      </c>
      <c r="D5580" s="117" t="s">
        <v>551</v>
      </c>
      <c r="E5580" s="116"/>
      <c r="F5580" s="348">
        <v>1</v>
      </c>
      <c r="G5580" s="348">
        <v>90</v>
      </c>
      <c r="H5580" s="348">
        <v>90</v>
      </c>
      <c r="I5580" s="355">
        <v>3.4850828772069772E-4</v>
      </c>
      <c r="J5580" s="355">
        <v>3.872314308007752E-6</v>
      </c>
      <c r="K5580" s="355">
        <v>0</v>
      </c>
      <c r="M5580" s="364"/>
      <c r="N5580" s="364"/>
    </row>
    <row r="5581" spans="2:14" s="358" customFormat="1" x14ac:dyDescent="0.2">
      <c r="B5581" s="305">
        <v>41514.479166666664</v>
      </c>
      <c r="C5581" s="117" t="s">
        <v>550</v>
      </c>
      <c r="D5581" s="117" t="s">
        <v>551</v>
      </c>
      <c r="E5581" s="116"/>
      <c r="F5581" s="348">
        <v>1</v>
      </c>
      <c r="G5581" s="348">
        <v>40</v>
      </c>
      <c r="H5581" s="348">
        <v>40</v>
      </c>
      <c r="I5581" s="355">
        <v>1.548925723203101E-4</v>
      </c>
      <c r="J5581" s="355">
        <v>3.872314308007752E-6</v>
      </c>
      <c r="K5581" s="355">
        <v>0</v>
      </c>
      <c r="M5581" s="364"/>
      <c r="N5581" s="364"/>
    </row>
    <row r="5582" spans="2:14" s="358" customFormat="1" x14ac:dyDescent="0.2">
      <c r="B5582" s="305">
        <v>41515.399305555555</v>
      </c>
      <c r="C5582" s="117" t="s">
        <v>550</v>
      </c>
      <c r="D5582" s="117" t="s">
        <v>551</v>
      </c>
      <c r="E5582" s="116"/>
      <c r="F5582" s="348">
        <v>1</v>
      </c>
      <c r="G5582" s="348">
        <v>35</v>
      </c>
      <c r="H5582" s="348">
        <v>35</v>
      </c>
      <c r="I5582" s="355">
        <v>1.3553100078027134E-4</v>
      </c>
      <c r="J5582" s="355">
        <v>3.872314308007752E-6</v>
      </c>
      <c r="K5582" s="355">
        <v>0</v>
      </c>
      <c r="M5582" s="364"/>
      <c r="N5582" s="364"/>
    </row>
    <row r="5583" spans="2:14" s="358" customFormat="1" x14ac:dyDescent="0.2">
      <c r="B5583" s="305">
        <v>41515.413194444445</v>
      </c>
      <c r="C5583" s="117" t="s">
        <v>550</v>
      </c>
      <c r="D5583" s="117" t="s">
        <v>551</v>
      </c>
      <c r="E5583" s="116"/>
      <c r="F5583" s="348">
        <v>4</v>
      </c>
      <c r="G5583" s="348">
        <v>40</v>
      </c>
      <c r="H5583" s="348">
        <v>160</v>
      </c>
      <c r="I5583" s="355">
        <v>6.1957028928124041E-4</v>
      </c>
      <c r="J5583" s="355">
        <v>1.5489257232031008E-5</v>
      </c>
      <c r="K5583" s="355">
        <v>0</v>
      </c>
      <c r="M5583" s="364"/>
      <c r="N5583" s="364"/>
    </row>
    <row r="5584" spans="2:14" s="358" customFormat="1" x14ac:dyDescent="0.2">
      <c r="B5584" s="305">
        <v>41514.375451388885</v>
      </c>
      <c r="C5584" s="117" t="s">
        <v>631</v>
      </c>
      <c r="D5584" s="117" t="s">
        <v>542</v>
      </c>
      <c r="E5584" s="116"/>
      <c r="F5584" s="348">
        <v>5</v>
      </c>
      <c r="G5584" s="348">
        <v>234</v>
      </c>
      <c r="H5584" s="348">
        <v>1170</v>
      </c>
      <c r="I5584" s="355">
        <v>4.0756751861050827E-3</v>
      </c>
      <c r="J5584" s="355">
        <v>1.7417415325235398E-5</v>
      </c>
      <c r="K5584" s="355">
        <v>0</v>
      </c>
      <c r="M5584" s="364"/>
      <c r="N5584" s="364"/>
    </row>
    <row r="5585" spans="2:14" s="358" customFormat="1" x14ac:dyDescent="0.2">
      <c r="B5585" s="305">
        <v>41508.472222222219</v>
      </c>
      <c r="C5585" s="117" t="s">
        <v>682</v>
      </c>
      <c r="D5585" s="117" t="s">
        <v>551</v>
      </c>
      <c r="E5585" s="116"/>
      <c r="F5585" s="348">
        <v>5</v>
      </c>
      <c r="G5585" s="348">
        <v>160</v>
      </c>
      <c r="H5585" s="348">
        <v>800</v>
      </c>
      <c r="I5585" s="355">
        <v>3.0978514464062019E-3</v>
      </c>
      <c r="J5585" s="355">
        <v>1.9361571540038763E-5</v>
      </c>
      <c r="K5585" s="355">
        <v>0</v>
      </c>
      <c r="M5585" s="364"/>
      <c r="N5585" s="364"/>
    </row>
    <row r="5586" spans="2:14" s="358" customFormat="1" x14ac:dyDescent="0.2">
      <c r="B5586" s="305">
        <v>41515.454861111109</v>
      </c>
      <c r="C5586" s="117" t="s">
        <v>550</v>
      </c>
      <c r="D5586" s="117" t="s">
        <v>551</v>
      </c>
      <c r="E5586" s="116"/>
      <c r="F5586" s="348">
        <v>1</v>
      </c>
      <c r="G5586" s="348">
        <v>35</v>
      </c>
      <c r="H5586" s="348">
        <v>35</v>
      </c>
      <c r="I5586" s="355">
        <v>1.3553100078027134E-4</v>
      </c>
      <c r="J5586" s="355">
        <v>3.872314308007752E-6</v>
      </c>
      <c r="K5586" s="355">
        <v>0</v>
      </c>
      <c r="M5586" s="364"/>
      <c r="N5586" s="364"/>
    </row>
    <row r="5587" spans="2:14" s="358" customFormat="1" x14ac:dyDescent="0.2">
      <c r="B5587" s="305">
        <v>41516.416666666664</v>
      </c>
      <c r="C5587" s="117" t="s">
        <v>550</v>
      </c>
      <c r="D5587" s="117" t="s">
        <v>551</v>
      </c>
      <c r="E5587" s="116"/>
      <c r="F5587" s="348">
        <v>2</v>
      </c>
      <c r="G5587" s="348">
        <v>110</v>
      </c>
      <c r="H5587" s="348">
        <v>220</v>
      </c>
      <c r="I5587" s="355">
        <v>8.5190914776170552E-4</v>
      </c>
      <c r="J5587" s="355">
        <v>7.7446286160155041E-6</v>
      </c>
      <c r="K5587" s="355">
        <v>0</v>
      </c>
      <c r="M5587" s="364"/>
      <c r="N5587" s="364"/>
    </row>
    <row r="5588" spans="2:14" s="358" customFormat="1" x14ac:dyDescent="0.2">
      <c r="B5588" s="305">
        <v>41515.5</v>
      </c>
      <c r="C5588" s="117" t="s">
        <v>550</v>
      </c>
      <c r="D5588" s="117" t="s">
        <v>551</v>
      </c>
      <c r="E5588" s="116"/>
      <c r="F5588" s="348">
        <v>1</v>
      </c>
      <c r="G5588" s="348">
        <v>60</v>
      </c>
      <c r="H5588" s="348">
        <v>60</v>
      </c>
      <c r="I5588" s="355">
        <v>2.3233885848046514E-4</v>
      </c>
      <c r="J5588" s="355">
        <v>3.872314308007752E-6</v>
      </c>
      <c r="K5588" s="355">
        <v>0</v>
      </c>
      <c r="M5588" s="364"/>
      <c r="N5588" s="364"/>
    </row>
    <row r="5589" spans="2:14" s="358" customFormat="1" x14ac:dyDescent="0.2">
      <c r="B5589" s="305">
        <v>41513.356249999997</v>
      </c>
      <c r="C5589" s="117" t="s">
        <v>799</v>
      </c>
      <c r="D5589" s="117" t="s">
        <v>554</v>
      </c>
      <c r="E5589" s="116"/>
      <c r="F5589" s="348">
        <v>99</v>
      </c>
      <c r="G5589" s="348">
        <v>127</v>
      </c>
      <c r="H5589" s="348">
        <v>12573</v>
      </c>
      <c r="I5589" s="355">
        <v>0.10940987586638995</v>
      </c>
      <c r="J5589" s="355">
        <v>8.6149508556212552E-4</v>
      </c>
      <c r="K5589" s="355">
        <v>0</v>
      </c>
      <c r="M5589" s="364"/>
      <c r="N5589" s="364"/>
    </row>
    <row r="5590" spans="2:14" s="358" customFormat="1" x14ac:dyDescent="0.2">
      <c r="B5590" s="305">
        <v>41515.486111111109</v>
      </c>
      <c r="C5590" s="117" t="s">
        <v>560</v>
      </c>
      <c r="D5590" s="117" t="s">
        <v>551</v>
      </c>
      <c r="E5590" s="116"/>
      <c r="F5590" s="348">
        <v>5</v>
      </c>
      <c r="G5590" s="348">
        <v>50</v>
      </c>
      <c r="H5590" s="348">
        <v>250</v>
      </c>
      <c r="I5590" s="355">
        <v>9.6807857700193813E-4</v>
      </c>
      <c r="J5590" s="355">
        <v>1.9361571540038763E-5</v>
      </c>
      <c r="K5590" s="355">
        <v>0</v>
      </c>
      <c r="M5590" s="364"/>
      <c r="N5590" s="364"/>
    </row>
    <row r="5591" spans="2:14" s="358" customFormat="1" x14ac:dyDescent="0.2">
      <c r="B5591" s="305">
        <v>41513.368055555555</v>
      </c>
      <c r="C5591" s="117" t="s">
        <v>577</v>
      </c>
      <c r="D5591" s="117" t="s">
        <v>542</v>
      </c>
      <c r="E5591" s="116"/>
      <c r="F5591" s="348">
        <v>101</v>
      </c>
      <c r="G5591" s="348">
        <v>488</v>
      </c>
      <c r="H5591" s="348">
        <v>49288</v>
      </c>
      <c r="I5591" s="355">
        <v>0.17169391331004044</v>
      </c>
      <c r="J5591" s="355">
        <v>3.51831789569755E-4</v>
      </c>
      <c r="K5591" s="355">
        <v>0</v>
      </c>
      <c r="M5591" s="364"/>
      <c r="N5591" s="364"/>
    </row>
    <row r="5592" spans="2:14" s="358" customFormat="1" x14ac:dyDescent="0.2">
      <c r="B5592" s="305">
        <v>41515.399305555555</v>
      </c>
      <c r="C5592" s="117" t="s">
        <v>731</v>
      </c>
      <c r="D5592" s="117" t="s">
        <v>542</v>
      </c>
      <c r="E5592" s="116"/>
      <c r="F5592" s="348">
        <v>60</v>
      </c>
      <c r="G5592" s="348">
        <v>335</v>
      </c>
      <c r="H5592" s="348">
        <v>20100</v>
      </c>
      <c r="I5592" s="355">
        <v>7.0018009607446294E-2</v>
      </c>
      <c r="J5592" s="355">
        <v>2.0900898390282475E-4</v>
      </c>
      <c r="K5592" s="355">
        <v>0</v>
      </c>
      <c r="M5592" s="364"/>
      <c r="N5592" s="364"/>
    </row>
    <row r="5593" spans="2:14" s="358" customFormat="1" x14ac:dyDescent="0.2">
      <c r="B5593" s="305">
        <v>41515.368055555555</v>
      </c>
      <c r="C5593" s="117" t="s">
        <v>599</v>
      </c>
      <c r="D5593" s="117" t="s">
        <v>554</v>
      </c>
      <c r="E5593" s="116"/>
      <c r="F5593" s="348">
        <v>137</v>
      </c>
      <c r="G5593" s="348">
        <v>295</v>
      </c>
      <c r="H5593" s="348">
        <v>40415</v>
      </c>
      <c r="I5593" s="355">
        <v>0.35169014023225559</v>
      </c>
      <c r="J5593" s="355">
        <v>1.1921699668890021E-3</v>
      </c>
      <c r="K5593" s="355">
        <v>0</v>
      </c>
      <c r="M5593" s="364"/>
      <c r="N5593" s="364"/>
    </row>
    <row r="5594" spans="2:14" s="358" customFormat="1" x14ac:dyDescent="0.2">
      <c r="B5594" s="305">
        <v>41515.382638888892</v>
      </c>
      <c r="C5594" s="117" t="s">
        <v>599</v>
      </c>
      <c r="D5594" s="117" t="s">
        <v>554</v>
      </c>
      <c r="E5594" s="116"/>
      <c r="F5594" s="348">
        <v>50</v>
      </c>
      <c r="G5594" s="348">
        <v>162</v>
      </c>
      <c r="H5594" s="348">
        <v>8100</v>
      </c>
      <c r="I5594" s="355">
        <v>7.0485961545992085E-2</v>
      </c>
      <c r="J5594" s="355">
        <v>4.3509852806167959E-4</v>
      </c>
      <c r="K5594" s="355">
        <v>0</v>
      </c>
      <c r="M5594" s="364"/>
      <c r="N5594" s="364"/>
    </row>
    <row r="5595" spans="2:14" s="358" customFormat="1" x14ac:dyDescent="0.2">
      <c r="B5595" s="305">
        <v>41516.356249999997</v>
      </c>
      <c r="C5595" s="117" t="s">
        <v>600</v>
      </c>
      <c r="D5595" s="117" t="s">
        <v>542</v>
      </c>
      <c r="E5595" s="116"/>
      <c r="F5595" s="348">
        <v>24</v>
      </c>
      <c r="G5595" s="348">
        <v>354</v>
      </c>
      <c r="H5595" s="348">
        <v>8496</v>
      </c>
      <c r="I5595" s="355">
        <v>2.9595672120639984E-2</v>
      </c>
      <c r="J5595" s="355">
        <v>8.3603593561129899E-5</v>
      </c>
      <c r="K5595" s="355">
        <v>0</v>
      </c>
      <c r="M5595" s="364"/>
      <c r="N5595" s="364"/>
    </row>
    <row r="5596" spans="2:14" s="358" customFormat="1" x14ac:dyDescent="0.2">
      <c r="B5596" s="305">
        <v>41519.40625</v>
      </c>
      <c r="C5596" s="117" t="s">
        <v>678</v>
      </c>
      <c r="D5596" s="117" t="s">
        <v>554</v>
      </c>
      <c r="E5596" s="116"/>
      <c r="F5596" s="348">
        <v>10</v>
      </c>
      <c r="G5596" s="348">
        <v>345</v>
      </c>
      <c r="H5596" s="348">
        <v>3450</v>
      </c>
      <c r="I5596" s="355">
        <v>3.0021798436255891E-2</v>
      </c>
      <c r="J5596" s="355">
        <v>8.701970561233591E-5</v>
      </c>
      <c r="K5596" s="355">
        <v>0</v>
      </c>
      <c r="M5596" s="364"/>
      <c r="N5596" s="364"/>
    </row>
    <row r="5597" spans="2:14" s="358" customFormat="1" x14ac:dyDescent="0.2">
      <c r="B5597" s="305">
        <v>41519.395833333336</v>
      </c>
      <c r="C5597" s="117" t="s">
        <v>607</v>
      </c>
      <c r="D5597" s="117" t="s">
        <v>551</v>
      </c>
      <c r="E5597" s="116"/>
      <c r="F5597" s="348">
        <v>32</v>
      </c>
      <c r="G5597" s="348">
        <v>110</v>
      </c>
      <c r="H5597" s="348">
        <v>3520</v>
      </c>
      <c r="I5597" s="355">
        <v>1.3630546364187288E-2</v>
      </c>
      <c r="J5597" s="355">
        <v>1.2391405785624807E-4</v>
      </c>
      <c r="K5597" s="355">
        <v>0</v>
      </c>
      <c r="M5597" s="364"/>
      <c r="N5597" s="364"/>
    </row>
    <row r="5598" spans="2:14" s="358" customFormat="1" x14ac:dyDescent="0.2">
      <c r="B5598" s="305">
        <v>41519.399305555555</v>
      </c>
      <c r="C5598" s="117" t="s">
        <v>550</v>
      </c>
      <c r="D5598" s="117" t="s">
        <v>551</v>
      </c>
      <c r="E5598" s="116"/>
      <c r="F5598" s="348">
        <v>1</v>
      </c>
      <c r="G5598" s="348">
        <v>35</v>
      </c>
      <c r="H5598" s="348">
        <v>35</v>
      </c>
      <c r="I5598" s="355">
        <v>1.3553100078027134E-4</v>
      </c>
      <c r="J5598" s="355">
        <v>3.872314308007752E-6</v>
      </c>
      <c r="K5598" s="355">
        <v>0</v>
      </c>
      <c r="M5598" s="364"/>
      <c r="N5598" s="364"/>
    </row>
    <row r="5599" spans="2:14" s="358" customFormat="1" x14ac:dyDescent="0.2">
      <c r="B5599" s="305">
        <v>41519.388888888891</v>
      </c>
      <c r="C5599" s="117" t="s">
        <v>674</v>
      </c>
      <c r="D5599" s="117" t="s">
        <v>551</v>
      </c>
      <c r="E5599" s="116"/>
      <c r="F5599" s="348">
        <v>1</v>
      </c>
      <c r="G5599" s="348">
        <v>275</v>
      </c>
      <c r="H5599" s="348">
        <v>275</v>
      </c>
      <c r="I5599" s="355">
        <v>1.0648864347021318E-3</v>
      </c>
      <c r="J5599" s="355">
        <v>3.872314308007752E-6</v>
      </c>
      <c r="K5599" s="355">
        <v>0</v>
      </c>
      <c r="M5599" s="364"/>
      <c r="N5599" s="364"/>
    </row>
    <row r="5600" spans="2:14" s="358" customFormat="1" x14ac:dyDescent="0.2">
      <c r="B5600" s="305">
        <v>41517.375</v>
      </c>
      <c r="C5600" s="117" t="s">
        <v>671</v>
      </c>
      <c r="D5600" s="117" t="s">
        <v>554</v>
      </c>
      <c r="E5600" s="116"/>
      <c r="F5600" s="348">
        <v>128</v>
      </c>
      <c r="G5600" s="348">
        <v>420</v>
      </c>
      <c r="H5600" s="348">
        <v>53760</v>
      </c>
      <c r="I5600" s="355">
        <v>0.46781793737191785</v>
      </c>
      <c r="J5600" s="355">
        <v>1.1138522318378996E-3</v>
      </c>
      <c r="K5600" s="355">
        <v>0</v>
      </c>
      <c r="M5600" s="364"/>
      <c r="N5600" s="364"/>
    </row>
    <row r="5601" spans="2:14" s="358" customFormat="1" x14ac:dyDescent="0.2">
      <c r="B5601" s="305">
        <v>41515.541666666664</v>
      </c>
      <c r="C5601" s="117" t="s">
        <v>603</v>
      </c>
      <c r="D5601" s="117" t="s">
        <v>542</v>
      </c>
      <c r="E5601" s="116"/>
      <c r="F5601" s="348">
        <v>179</v>
      </c>
      <c r="G5601" s="348">
        <v>185</v>
      </c>
      <c r="H5601" s="348">
        <v>33115</v>
      </c>
      <c r="I5601" s="355">
        <v>0.11535554169903403</v>
      </c>
      <c r="J5601" s="355">
        <v>6.2354346864342718E-4</v>
      </c>
      <c r="K5601" s="355">
        <v>0</v>
      </c>
      <c r="M5601" s="364"/>
      <c r="N5601" s="364"/>
    </row>
    <row r="5602" spans="2:14" s="358" customFormat="1" x14ac:dyDescent="0.2">
      <c r="B5602" s="305">
        <v>41519.381944444445</v>
      </c>
      <c r="C5602" s="117" t="s">
        <v>607</v>
      </c>
      <c r="D5602" s="117" t="s">
        <v>551</v>
      </c>
      <c r="E5602" s="116"/>
      <c r="F5602" s="348">
        <v>20</v>
      </c>
      <c r="G5602" s="348">
        <v>140</v>
      </c>
      <c r="H5602" s="348">
        <v>2800</v>
      </c>
      <c r="I5602" s="355">
        <v>1.0842480062421707E-2</v>
      </c>
      <c r="J5602" s="355">
        <v>7.7446286160155051E-5</v>
      </c>
      <c r="K5602" s="355">
        <v>0</v>
      </c>
      <c r="M5602" s="364"/>
      <c r="N5602" s="364"/>
    </row>
    <row r="5603" spans="2:14" s="358" customFormat="1" x14ac:dyDescent="0.2">
      <c r="B5603" s="305">
        <v>41518.356249999997</v>
      </c>
      <c r="C5603" s="117" t="s">
        <v>671</v>
      </c>
      <c r="D5603" s="117" t="s">
        <v>554</v>
      </c>
      <c r="E5603" s="116"/>
      <c r="F5603" s="348">
        <v>30</v>
      </c>
      <c r="G5603" s="348">
        <v>533</v>
      </c>
      <c r="H5603" s="348">
        <v>15990</v>
      </c>
      <c r="I5603" s="355">
        <v>0.13914450927412514</v>
      </c>
      <c r="J5603" s="355">
        <v>2.6105911683700774E-4</v>
      </c>
      <c r="K5603" s="355">
        <v>0</v>
      </c>
      <c r="M5603" s="364"/>
      <c r="N5603" s="364"/>
    </row>
    <row r="5604" spans="2:14" s="358" customFormat="1" x14ac:dyDescent="0.2">
      <c r="B5604" s="305">
        <v>41516.354166666664</v>
      </c>
      <c r="C5604" s="117" t="s">
        <v>613</v>
      </c>
      <c r="D5604" s="117" t="s">
        <v>554</v>
      </c>
      <c r="E5604" s="116"/>
      <c r="F5604" s="348">
        <v>6</v>
      </c>
      <c r="G5604" s="348">
        <v>232</v>
      </c>
      <c r="H5604" s="348">
        <v>1392</v>
      </c>
      <c r="I5604" s="355">
        <v>1.2113143021237159E-2</v>
      </c>
      <c r="J5604" s="355">
        <v>5.2211823367401547E-5</v>
      </c>
      <c r="K5604" s="355">
        <v>0</v>
      </c>
      <c r="M5604" s="364"/>
      <c r="N5604" s="364"/>
    </row>
    <row r="5605" spans="2:14" s="358" customFormat="1" x14ac:dyDescent="0.2">
      <c r="B5605" s="305">
        <v>41516.486111111109</v>
      </c>
      <c r="C5605" s="117" t="s">
        <v>663</v>
      </c>
      <c r="D5605" s="117" t="s">
        <v>551</v>
      </c>
      <c r="E5605" s="116"/>
      <c r="F5605" s="348">
        <v>13</v>
      </c>
      <c r="G5605" s="348">
        <v>80</v>
      </c>
      <c r="H5605" s="348">
        <v>1040</v>
      </c>
      <c r="I5605" s="355">
        <v>4.0272068803280624E-3</v>
      </c>
      <c r="J5605" s="355">
        <v>5.0340086004100782E-5</v>
      </c>
      <c r="K5605" s="355">
        <v>0</v>
      </c>
      <c r="M5605" s="364"/>
      <c r="N5605" s="364"/>
    </row>
    <row r="5606" spans="2:14" s="358" customFormat="1" x14ac:dyDescent="0.2">
      <c r="B5606" s="305">
        <v>41514.53125</v>
      </c>
      <c r="C5606" s="117" t="s">
        <v>747</v>
      </c>
      <c r="D5606" s="117" t="s">
        <v>554</v>
      </c>
      <c r="E5606" s="116"/>
      <c r="F5606" s="348">
        <v>1</v>
      </c>
      <c r="G5606" s="348">
        <v>35</v>
      </c>
      <c r="H5606" s="348">
        <v>35</v>
      </c>
      <c r="I5606" s="355">
        <v>3.0456896964317572E-4</v>
      </c>
      <c r="J5606" s="355">
        <v>8.7019705612335906E-6</v>
      </c>
      <c r="K5606" s="355">
        <v>0</v>
      </c>
      <c r="M5606" s="364"/>
      <c r="N5606" s="364"/>
    </row>
    <row r="5607" spans="2:14" s="358" customFormat="1" x14ac:dyDescent="0.2">
      <c r="B5607" s="305">
        <v>41515.395833333336</v>
      </c>
      <c r="C5607" s="117" t="s">
        <v>723</v>
      </c>
      <c r="D5607" s="117" t="s">
        <v>554</v>
      </c>
      <c r="E5607" s="116"/>
      <c r="F5607" s="348">
        <v>71</v>
      </c>
      <c r="G5607" s="348">
        <v>255</v>
      </c>
      <c r="H5607" s="348">
        <v>18105</v>
      </c>
      <c r="I5607" s="355">
        <v>0.15754917701113416</v>
      </c>
      <c r="J5607" s="355">
        <v>6.1783990984758499E-4</v>
      </c>
      <c r="K5607" s="355">
        <v>0</v>
      </c>
      <c r="M5607" s="364"/>
      <c r="N5607" s="364"/>
    </row>
    <row r="5608" spans="2:14" s="358" customFormat="1" x14ac:dyDescent="0.2">
      <c r="B5608" s="305">
        <v>41516.40625</v>
      </c>
      <c r="C5608" s="117" t="s">
        <v>658</v>
      </c>
      <c r="D5608" s="117" t="s">
        <v>551</v>
      </c>
      <c r="E5608" s="116"/>
      <c r="F5608" s="348">
        <v>11</v>
      </c>
      <c r="G5608" s="348">
        <v>275</v>
      </c>
      <c r="H5608" s="348">
        <v>3025</v>
      </c>
      <c r="I5608" s="355">
        <v>1.171375078172345E-2</v>
      </c>
      <c r="J5608" s="355">
        <v>4.2595457388085273E-5</v>
      </c>
      <c r="K5608" s="355">
        <v>0</v>
      </c>
      <c r="M5608" s="364"/>
      <c r="N5608" s="364"/>
    </row>
    <row r="5609" spans="2:14" s="358" customFormat="1" x14ac:dyDescent="0.2">
      <c r="B5609" s="305">
        <v>41516.402777777781</v>
      </c>
      <c r="C5609" s="117" t="s">
        <v>699</v>
      </c>
      <c r="D5609" s="117" t="s">
        <v>554</v>
      </c>
      <c r="E5609" s="116"/>
      <c r="F5609" s="348">
        <v>1</v>
      </c>
      <c r="G5609" s="348">
        <v>40</v>
      </c>
      <c r="H5609" s="348">
        <v>40</v>
      </c>
      <c r="I5609" s="355">
        <v>3.4807882244934364E-4</v>
      </c>
      <c r="J5609" s="355">
        <v>8.7019705612335906E-6</v>
      </c>
      <c r="K5609" s="355">
        <v>0</v>
      </c>
      <c r="M5609" s="364"/>
      <c r="N5609" s="364"/>
    </row>
    <row r="5610" spans="2:14" s="358" customFormat="1" x14ac:dyDescent="0.2">
      <c r="B5610" s="305">
        <v>41516.388888888891</v>
      </c>
      <c r="C5610" s="117" t="s">
        <v>597</v>
      </c>
      <c r="D5610" s="117" t="s">
        <v>551</v>
      </c>
      <c r="E5610" s="116"/>
      <c r="F5610" s="348">
        <v>1</v>
      </c>
      <c r="G5610" s="348">
        <v>100</v>
      </c>
      <c r="H5610" s="348">
        <v>100</v>
      </c>
      <c r="I5610" s="355">
        <v>3.8723143080077524E-4</v>
      </c>
      <c r="J5610" s="355">
        <v>3.872314308007752E-6</v>
      </c>
      <c r="K5610" s="355">
        <v>0</v>
      </c>
      <c r="M5610" s="364"/>
      <c r="N5610" s="364"/>
    </row>
    <row r="5611" spans="2:14" s="358" customFormat="1" x14ac:dyDescent="0.2">
      <c r="B5611" s="305">
        <v>41516.409722222219</v>
      </c>
      <c r="C5611" s="117" t="s">
        <v>734</v>
      </c>
      <c r="D5611" s="117" t="s">
        <v>554</v>
      </c>
      <c r="E5611" s="116"/>
      <c r="F5611" s="348">
        <v>2</v>
      </c>
      <c r="G5611" s="348">
        <v>75</v>
      </c>
      <c r="H5611" s="348">
        <v>150</v>
      </c>
      <c r="I5611" s="355">
        <v>1.3052955841850386E-3</v>
      </c>
      <c r="J5611" s="355">
        <v>1.7403941122467181E-5</v>
      </c>
      <c r="K5611" s="355">
        <v>0</v>
      </c>
      <c r="M5611" s="364"/>
      <c r="N5611" s="364"/>
    </row>
    <row r="5612" spans="2:14" s="358" customFormat="1" x14ac:dyDescent="0.2">
      <c r="B5612" s="305">
        <v>41516.458333333336</v>
      </c>
      <c r="C5612" s="117" t="s">
        <v>699</v>
      </c>
      <c r="D5612" s="117" t="s">
        <v>554</v>
      </c>
      <c r="E5612" s="116"/>
      <c r="F5612" s="348">
        <v>3</v>
      </c>
      <c r="G5612" s="348">
        <v>60</v>
      </c>
      <c r="H5612" s="348">
        <v>180</v>
      </c>
      <c r="I5612" s="355">
        <v>1.5663547010220465E-3</v>
      </c>
      <c r="J5612" s="355">
        <v>2.6105911683700774E-5</v>
      </c>
      <c r="K5612" s="355">
        <v>0</v>
      </c>
      <c r="M5612" s="364"/>
      <c r="N5612" s="364"/>
    </row>
    <row r="5613" spans="2:14" s="358" customFormat="1" x14ac:dyDescent="0.2">
      <c r="B5613" s="305">
        <v>41519.4375</v>
      </c>
      <c r="C5613" s="117" t="s">
        <v>697</v>
      </c>
      <c r="D5613" s="117" t="s">
        <v>551</v>
      </c>
      <c r="E5613" s="116"/>
      <c r="F5613" s="348">
        <v>20</v>
      </c>
      <c r="G5613" s="348">
        <v>271</v>
      </c>
      <c r="H5613" s="348">
        <v>5420</v>
      </c>
      <c r="I5613" s="355">
        <v>2.0987943549402019E-2</v>
      </c>
      <c r="J5613" s="355">
        <v>7.7446286160155051E-5</v>
      </c>
      <c r="K5613" s="355">
        <v>0</v>
      </c>
      <c r="M5613" s="364"/>
      <c r="N5613" s="364"/>
    </row>
    <row r="5614" spans="2:14" s="358" customFormat="1" x14ac:dyDescent="0.2">
      <c r="B5614" s="305">
        <v>41520.375</v>
      </c>
      <c r="C5614" s="117" t="s">
        <v>697</v>
      </c>
      <c r="D5614" s="117" t="s">
        <v>551</v>
      </c>
      <c r="E5614" s="116"/>
      <c r="F5614" s="348">
        <v>24</v>
      </c>
      <c r="G5614" s="348">
        <v>350</v>
      </c>
      <c r="H5614" s="348">
        <v>8400</v>
      </c>
      <c r="I5614" s="355">
        <v>3.2527440187265118E-2</v>
      </c>
      <c r="J5614" s="355">
        <v>9.2935543392186056E-5</v>
      </c>
      <c r="K5614" s="355">
        <v>0</v>
      </c>
      <c r="M5614" s="364"/>
      <c r="N5614" s="364"/>
    </row>
    <row r="5615" spans="2:14" s="358" customFormat="1" x14ac:dyDescent="0.2">
      <c r="B5615" s="305">
        <v>41520.379166666666</v>
      </c>
      <c r="C5615" s="117" t="s">
        <v>657</v>
      </c>
      <c r="D5615" s="117" t="s">
        <v>551</v>
      </c>
      <c r="E5615" s="116"/>
      <c r="F5615" s="348">
        <v>13</v>
      </c>
      <c r="G5615" s="348">
        <v>164</v>
      </c>
      <c r="H5615" s="348">
        <v>2132</v>
      </c>
      <c r="I5615" s="355">
        <v>8.255774104672528E-3</v>
      </c>
      <c r="J5615" s="355">
        <v>5.0340086004100782E-5</v>
      </c>
      <c r="K5615" s="355">
        <v>0</v>
      </c>
      <c r="M5615" s="364"/>
      <c r="N5615" s="364"/>
    </row>
    <row r="5616" spans="2:14" s="358" customFormat="1" x14ac:dyDescent="0.2">
      <c r="B5616" s="305">
        <v>41520.375</v>
      </c>
      <c r="C5616" s="117" t="s">
        <v>725</v>
      </c>
      <c r="D5616" s="117" t="s">
        <v>554</v>
      </c>
      <c r="E5616" s="116"/>
      <c r="F5616" s="348">
        <v>12</v>
      </c>
      <c r="G5616" s="348">
        <v>395</v>
      </c>
      <c r="H5616" s="348">
        <v>4740</v>
      </c>
      <c r="I5616" s="355">
        <v>4.1247340460247223E-2</v>
      </c>
      <c r="J5616" s="355">
        <v>1.0442364673480309E-4</v>
      </c>
      <c r="K5616" s="355">
        <v>0</v>
      </c>
      <c r="M5616" s="364"/>
      <c r="N5616" s="364"/>
    </row>
    <row r="5617" spans="2:14" s="358" customFormat="1" x14ac:dyDescent="0.2">
      <c r="B5617" s="305">
        <v>41520.354166666664</v>
      </c>
      <c r="C5617" s="117" t="s">
        <v>682</v>
      </c>
      <c r="D5617" s="117" t="s">
        <v>551</v>
      </c>
      <c r="E5617" s="116"/>
      <c r="F5617" s="348">
        <v>1</v>
      </c>
      <c r="G5617" s="348">
        <v>180</v>
      </c>
      <c r="H5617" s="348">
        <v>180</v>
      </c>
      <c r="I5617" s="355">
        <v>6.9701657544139544E-4</v>
      </c>
      <c r="J5617" s="355">
        <v>3.872314308007752E-6</v>
      </c>
      <c r="K5617" s="355">
        <v>0</v>
      </c>
      <c r="M5617" s="364"/>
      <c r="N5617" s="364"/>
    </row>
    <row r="5618" spans="2:14" s="358" customFormat="1" x14ac:dyDescent="0.2">
      <c r="B5618" s="305">
        <v>41522.381944444445</v>
      </c>
      <c r="C5618" s="117" t="s">
        <v>567</v>
      </c>
      <c r="D5618" s="117" t="s">
        <v>551</v>
      </c>
      <c r="E5618" s="116"/>
      <c r="F5618" s="348">
        <v>71</v>
      </c>
      <c r="G5618" s="348">
        <v>85</v>
      </c>
      <c r="H5618" s="348">
        <v>6035</v>
      </c>
      <c r="I5618" s="355">
        <v>2.3369416848826787E-2</v>
      </c>
      <c r="J5618" s="355">
        <v>2.749343158685504E-4</v>
      </c>
      <c r="K5618" s="355">
        <v>0</v>
      </c>
      <c r="M5618" s="364"/>
      <c r="N5618" s="364"/>
    </row>
    <row r="5619" spans="2:14" s="358" customFormat="1" x14ac:dyDescent="0.2">
      <c r="B5619" s="305">
        <v>41521.368055555555</v>
      </c>
      <c r="C5619" s="117" t="s">
        <v>682</v>
      </c>
      <c r="D5619" s="117" t="s">
        <v>551</v>
      </c>
      <c r="E5619" s="116"/>
      <c r="F5619" s="348">
        <v>1</v>
      </c>
      <c r="G5619" s="348">
        <v>170</v>
      </c>
      <c r="H5619" s="348">
        <v>170</v>
      </c>
      <c r="I5619" s="355">
        <v>6.5829343236131787E-4</v>
      </c>
      <c r="J5619" s="355">
        <v>3.872314308007752E-6</v>
      </c>
      <c r="K5619" s="355">
        <v>0</v>
      </c>
      <c r="M5619" s="364"/>
      <c r="N5619" s="364"/>
    </row>
    <row r="5620" spans="2:14" s="358" customFormat="1" x14ac:dyDescent="0.2">
      <c r="B5620" s="305">
        <v>41520.409722222219</v>
      </c>
      <c r="C5620" s="117" t="s">
        <v>697</v>
      </c>
      <c r="D5620" s="117" t="s">
        <v>551</v>
      </c>
      <c r="E5620" s="116"/>
      <c r="F5620" s="348">
        <v>1</v>
      </c>
      <c r="G5620" s="348">
        <v>280</v>
      </c>
      <c r="H5620" s="348">
        <v>280</v>
      </c>
      <c r="I5620" s="355">
        <v>1.0842480062421707E-3</v>
      </c>
      <c r="J5620" s="355">
        <v>3.872314308007752E-6</v>
      </c>
      <c r="K5620" s="355">
        <v>0</v>
      </c>
      <c r="M5620" s="364"/>
      <c r="N5620" s="364"/>
    </row>
    <row r="5621" spans="2:14" s="358" customFormat="1" x14ac:dyDescent="0.2">
      <c r="B5621" s="305">
        <v>41522.388888888891</v>
      </c>
      <c r="C5621" s="117" t="s">
        <v>561</v>
      </c>
      <c r="D5621" s="117" t="s">
        <v>554</v>
      </c>
      <c r="E5621" s="116"/>
      <c r="F5621" s="348">
        <v>8</v>
      </c>
      <c r="G5621" s="348">
        <v>250</v>
      </c>
      <c r="H5621" s="348">
        <v>2000</v>
      </c>
      <c r="I5621" s="355">
        <v>1.7403941122467181E-2</v>
      </c>
      <c r="J5621" s="355">
        <v>6.9615764489868725E-5</v>
      </c>
      <c r="K5621" s="355">
        <v>0</v>
      </c>
      <c r="M5621" s="364"/>
      <c r="N5621" s="364"/>
    </row>
    <row r="5622" spans="2:14" s="358" customFormat="1" x14ac:dyDescent="0.2">
      <c r="B5622" s="305">
        <v>41521.375</v>
      </c>
      <c r="C5622" s="117" t="s">
        <v>849</v>
      </c>
      <c r="D5622" s="117" t="s">
        <v>551</v>
      </c>
      <c r="E5622" s="116"/>
      <c r="F5622" s="348">
        <v>2</v>
      </c>
      <c r="G5622" s="348">
        <v>165</v>
      </c>
      <c r="H5622" s="348">
        <v>330</v>
      </c>
      <c r="I5622" s="355">
        <v>1.2778637216425584E-3</v>
      </c>
      <c r="J5622" s="355">
        <v>7.7446286160155041E-6</v>
      </c>
      <c r="K5622" s="355">
        <v>0</v>
      </c>
      <c r="M5622" s="364"/>
      <c r="N5622" s="364"/>
    </row>
    <row r="5623" spans="2:14" s="358" customFormat="1" x14ac:dyDescent="0.2">
      <c r="B5623" s="305">
        <v>41521.388888888891</v>
      </c>
      <c r="C5623" s="117" t="s">
        <v>703</v>
      </c>
      <c r="D5623" s="117" t="s">
        <v>551</v>
      </c>
      <c r="E5623" s="116"/>
      <c r="F5623" s="348">
        <v>109</v>
      </c>
      <c r="G5623" s="348">
        <v>415</v>
      </c>
      <c r="H5623" s="348">
        <v>45235</v>
      </c>
      <c r="I5623" s="355">
        <v>0.17516413772273068</v>
      </c>
      <c r="J5623" s="355">
        <v>4.2208225957284499E-4</v>
      </c>
      <c r="K5623" s="355">
        <v>0</v>
      </c>
      <c r="M5623" s="364"/>
      <c r="N5623" s="364"/>
    </row>
    <row r="5624" spans="2:14" s="358" customFormat="1" x14ac:dyDescent="0.2">
      <c r="B5624" s="305">
        <v>41521.495138888888</v>
      </c>
      <c r="C5624" s="117" t="s">
        <v>849</v>
      </c>
      <c r="D5624" s="117" t="s">
        <v>551</v>
      </c>
      <c r="E5624" s="116"/>
      <c r="F5624" s="348">
        <v>4</v>
      </c>
      <c r="G5624" s="348">
        <v>65</v>
      </c>
      <c r="H5624" s="348">
        <v>260</v>
      </c>
      <c r="I5624" s="355">
        <v>1.0068017200820156E-3</v>
      </c>
      <c r="J5624" s="355">
        <v>1.5489257232031008E-5</v>
      </c>
      <c r="K5624" s="355">
        <v>0</v>
      </c>
      <c r="M5624" s="364"/>
      <c r="N5624" s="364"/>
    </row>
    <row r="5625" spans="2:14" s="358" customFormat="1" x14ac:dyDescent="0.2">
      <c r="B5625" s="305">
        <v>41520.388888888891</v>
      </c>
      <c r="C5625" s="117" t="s">
        <v>702</v>
      </c>
      <c r="D5625" s="117" t="s">
        <v>554</v>
      </c>
      <c r="E5625" s="116"/>
      <c r="F5625" s="348">
        <v>116</v>
      </c>
      <c r="G5625" s="348">
        <v>430</v>
      </c>
      <c r="H5625" s="348">
        <v>49880</v>
      </c>
      <c r="I5625" s="355">
        <v>0.43405429159433151</v>
      </c>
      <c r="J5625" s="355">
        <v>1.0094285851030965E-3</v>
      </c>
      <c r="K5625" s="355">
        <v>0</v>
      </c>
      <c r="M5625" s="364"/>
      <c r="N5625" s="364"/>
    </row>
    <row r="5626" spans="2:14" s="358" customFormat="1" x14ac:dyDescent="0.2">
      <c r="B5626" s="305">
        <v>41520.375</v>
      </c>
      <c r="C5626" s="117" t="s">
        <v>622</v>
      </c>
      <c r="D5626" s="117" t="s">
        <v>554</v>
      </c>
      <c r="E5626" s="116"/>
      <c r="F5626" s="348">
        <v>81</v>
      </c>
      <c r="G5626" s="348">
        <v>383</v>
      </c>
      <c r="H5626" s="348">
        <v>31023</v>
      </c>
      <c r="I5626" s="355">
        <v>0.26996123272114969</v>
      </c>
      <c r="J5626" s="355">
        <v>7.0485961545992094E-4</v>
      </c>
      <c r="K5626" s="355">
        <v>0</v>
      </c>
      <c r="M5626" s="364"/>
      <c r="N5626" s="364"/>
    </row>
    <row r="5627" spans="2:14" s="358" customFormat="1" x14ac:dyDescent="0.2">
      <c r="B5627" s="305">
        <v>41520.364583333336</v>
      </c>
      <c r="C5627" s="117" t="s">
        <v>638</v>
      </c>
      <c r="D5627" s="117" t="s">
        <v>554</v>
      </c>
      <c r="E5627" s="116"/>
      <c r="F5627" s="348">
        <v>80</v>
      </c>
      <c r="G5627" s="348">
        <v>315</v>
      </c>
      <c r="H5627" s="348">
        <v>25200</v>
      </c>
      <c r="I5627" s="355">
        <v>0.21928965814308651</v>
      </c>
      <c r="J5627" s="355">
        <v>6.9615764489868728E-4</v>
      </c>
      <c r="K5627" s="355">
        <v>0</v>
      </c>
      <c r="M5627" s="364"/>
      <c r="N5627" s="364"/>
    </row>
    <row r="5628" spans="2:14" s="358" customFormat="1" x14ac:dyDescent="0.2">
      <c r="B5628" s="305">
        <v>41520.375</v>
      </c>
      <c r="C5628" s="117" t="s">
        <v>564</v>
      </c>
      <c r="D5628" s="117" t="s">
        <v>554</v>
      </c>
      <c r="E5628" s="116"/>
      <c r="F5628" s="348">
        <v>11</v>
      </c>
      <c r="G5628" s="348">
        <v>120</v>
      </c>
      <c r="H5628" s="348">
        <v>1320</v>
      </c>
      <c r="I5628" s="355">
        <v>1.1486601140828341E-2</v>
      </c>
      <c r="J5628" s="355">
        <v>9.5721676173569502E-5</v>
      </c>
      <c r="K5628" s="355">
        <v>0</v>
      </c>
      <c r="M5628" s="364"/>
      <c r="N5628" s="364"/>
    </row>
    <row r="5629" spans="2:14" s="358" customFormat="1" x14ac:dyDescent="0.2">
      <c r="B5629" s="305">
        <v>41522.352777777778</v>
      </c>
      <c r="C5629" s="117" t="s">
        <v>707</v>
      </c>
      <c r="D5629" s="117" t="s">
        <v>554</v>
      </c>
      <c r="E5629" s="116"/>
      <c r="F5629" s="348">
        <v>246</v>
      </c>
      <c r="G5629" s="348">
        <v>177.89430894308944</v>
      </c>
      <c r="H5629" s="348">
        <v>43762</v>
      </c>
      <c r="I5629" s="355">
        <v>0.38081563570070442</v>
      </c>
      <c r="J5629" s="355">
        <v>2.1406847580634635E-3</v>
      </c>
      <c r="K5629" s="355">
        <v>0</v>
      </c>
      <c r="M5629" s="364"/>
      <c r="N5629" s="364"/>
    </row>
    <row r="5630" spans="2:14" s="358" customFormat="1" x14ac:dyDescent="0.2">
      <c r="B5630" s="305">
        <v>41521.375</v>
      </c>
      <c r="C5630" s="117" t="s">
        <v>672</v>
      </c>
      <c r="D5630" s="117" t="s">
        <v>551</v>
      </c>
      <c r="E5630" s="116"/>
      <c r="F5630" s="348">
        <v>18</v>
      </c>
      <c r="G5630" s="348">
        <v>259.16666666666669</v>
      </c>
      <c r="H5630" s="348">
        <v>4665</v>
      </c>
      <c r="I5630" s="355">
        <v>1.8064346246856166E-2</v>
      </c>
      <c r="J5630" s="355">
        <v>6.9701657544139542E-5</v>
      </c>
      <c r="K5630" s="355">
        <v>0</v>
      </c>
      <c r="M5630" s="364"/>
      <c r="N5630" s="364"/>
    </row>
    <row r="5631" spans="2:14" s="358" customFormat="1" x14ac:dyDescent="0.2">
      <c r="B5631" s="305">
        <v>41521.376388888886</v>
      </c>
      <c r="C5631" s="117" t="s">
        <v>588</v>
      </c>
      <c r="D5631" s="117" t="s">
        <v>554</v>
      </c>
      <c r="E5631" s="116"/>
      <c r="F5631" s="348">
        <v>20</v>
      </c>
      <c r="G5631" s="348">
        <v>458</v>
      </c>
      <c r="H5631" s="348">
        <v>9160</v>
      </c>
      <c r="I5631" s="355">
        <v>7.9710050340899702E-2</v>
      </c>
      <c r="J5631" s="355">
        <v>1.7403941122467182E-4</v>
      </c>
      <c r="K5631" s="355">
        <v>0</v>
      </c>
      <c r="M5631" s="364"/>
      <c r="N5631" s="364"/>
    </row>
    <row r="5632" spans="2:14" s="358" customFormat="1" x14ac:dyDescent="0.2">
      <c r="B5632" s="305">
        <v>41522.381944444445</v>
      </c>
      <c r="C5632" s="117" t="s">
        <v>657</v>
      </c>
      <c r="D5632" s="117" t="s">
        <v>551</v>
      </c>
      <c r="E5632" s="116"/>
      <c r="F5632" s="348">
        <v>5</v>
      </c>
      <c r="G5632" s="348">
        <v>140</v>
      </c>
      <c r="H5632" s="348">
        <v>700</v>
      </c>
      <c r="I5632" s="355">
        <v>2.7106200156054266E-3</v>
      </c>
      <c r="J5632" s="355">
        <v>1.9361571540038763E-5</v>
      </c>
      <c r="K5632" s="355">
        <v>0</v>
      </c>
      <c r="M5632" s="364"/>
      <c r="N5632" s="364"/>
    </row>
    <row r="5633" spans="2:14" s="358" customFormat="1" x14ac:dyDescent="0.2">
      <c r="B5633" s="305">
        <v>41521.361111111109</v>
      </c>
      <c r="C5633" s="117" t="s">
        <v>616</v>
      </c>
      <c r="D5633" s="117" t="s">
        <v>554</v>
      </c>
      <c r="E5633" s="116"/>
      <c r="F5633" s="348">
        <v>45</v>
      </c>
      <c r="G5633" s="348">
        <v>210</v>
      </c>
      <c r="H5633" s="348">
        <v>9450</v>
      </c>
      <c r="I5633" s="355">
        <v>8.2233621803657439E-2</v>
      </c>
      <c r="J5633" s="355">
        <v>3.9158867525551161E-4</v>
      </c>
      <c r="K5633" s="355">
        <v>0</v>
      </c>
      <c r="M5633" s="364"/>
      <c r="N5633" s="364"/>
    </row>
    <row r="5634" spans="2:14" s="358" customFormat="1" x14ac:dyDescent="0.2">
      <c r="B5634" s="305">
        <v>41522.371527777781</v>
      </c>
      <c r="C5634" s="117" t="s">
        <v>707</v>
      </c>
      <c r="D5634" s="117" t="s">
        <v>554</v>
      </c>
      <c r="E5634" s="116"/>
      <c r="F5634" s="348">
        <v>102</v>
      </c>
      <c r="G5634" s="348">
        <v>330</v>
      </c>
      <c r="H5634" s="348">
        <v>33660</v>
      </c>
      <c r="I5634" s="355">
        <v>0.29290832909112269</v>
      </c>
      <c r="J5634" s="355">
        <v>8.8760099724582628E-4</v>
      </c>
      <c r="K5634" s="355">
        <v>0</v>
      </c>
      <c r="M5634" s="364"/>
      <c r="N5634" s="364"/>
    </row>
    <row r="5635" spans="2:14" s="358" customFormat="1" x14ac:dyDescent="0.2">
      <c r="B5635" s="305">
        <v>41522.381944444445</v>
      </c>
      <c r="C5635" s="117" t="s">
        <v>679</v>
      </c>
      <c r="D5635" s="117" t="s">
        <v>554</v>
      </c>
      <c r="E5635" s="116"/>
      <c r="F5635" s="348">
        <v>99</v>
      </c>
      <c r="G5635" s="348">
        <v>91</v>
      </c>
      <c r="H5635" s="348">
        <v>9009</v>
      </c>
      <c r="I5635" s="355">
        <v>7.8396052786153428E-2</v>
      </c>
      <c r="J5635" s="355">
        <v>8.6149508556212552E-4</v>
      </c>
      <c r="K5635" s="355">
        <v>0</v>
      </c>
      <c r="M5635" s="364"/>
      <c r="N5635" s="364"/>
    </row>
    <row r="5636" spans="2:14" s="358" customFormat="1" x14ac:dyDescent="0.2">
      <c r="B5636" s="305">
        <v>41522.375</v>
      </c>
      <c r="C5636" s="117" t="s">
        <v>638</v>
      </c>
      <c r="D5636" s="117" t="s">
        <v>554</v>
      </c>
      <c r="E5636" s="116"/>
      <c r="F5636" s="348">
        <v>20</v>
      </c>
      <c r="G5636" s="348">
        <v>15</v>
      </c>
      <c r="H5636" s="348">
        <v>300</v>
      </c>
      <c r="I5636" s="355">
        <v>2.6105911683700772E-3</v>
      </c>
      <c r="J5636" s="355">
        <v>1.7403941122467182E-4</v>
      </c>
      <c r="K5636" s="355">
        <v>0</v>
      </c>
      <c r="M5636" s="364"/>
      <c r="N5636" s="364"/>
    </row>
    <row r="5637" spans="2:14" s="358" customFormat="1" x14ac:dyDescent="0.2">
      <c r="B5637" s="305">
        <v>41520.350694444445</v>
      </c>
      <c r="C5637" s="117" t="s">
        <v>765</v>
      </c>
      <c r="D5637" s="117" t="s">
        <v>542</v>
      </c>
      <c r="E5637" s="116"/>
      <c r="F5637" s="348">
        <v>328</v>
      </c>
      <c r="G5637" s="348">
        <v>511.03658536585368</v>
      </c>
      <c r="H5637" s="348">
        <v>167620</v>
      </c>
      <c r="I5637" s="355">
        <v>0.58390143136319139</v>
      </c>
      <c r="J5637" s="355">
        <v>1.142582445335442E-3</v>
      </c>
      <c r="K5637" s="355">
        <v>0</v>
      </c>
      <c r="M5637" s="364"/>
      <c r="N5637" s="364"/>
    </row>
    <row r="5638" spans="2:14" s="358" customFormat="1" x14ac:dyDescent="0.2">
      <c r="B5638" s="305">
        <v>41521.368055555555</v>
      </c>
      <c r="C5638" s="117" t="s">
        <v>775</v>
      </c>
      <c r="D5638" s="117" t="s">
        <v>542</v>
      </c>
      <c r="E5638" s="116"/>
      <c r="F5638" s="348">
        <v>136</v>
      </c>
      <c r="G5638" s="348">
        <v>80</v>
      </c>
      <c r="H5638" s="348">
        <v>10880</v>
      </c>
      <c r="I5638" s="355">
        <v>3.7900295747712219E-2</v>
      </c>
      <c r="J5638" s="355">
        <v>4.7375369684640278E-4</v>
      </c>
      <c r="K5638" s="355">
        <v>0</v>
      </c>
      <c r="M5638" s="364"/>
      <c r="N5638" s="364"/>
    </row>
    <row r="5639" spans="2:14" s="358" customFormat="1" x14ac:dyDescent="0.2">
      <c r="B5639" s="305">
        <v>41519.444444444445</v>
      </c>
      <c r="C5639" s="117" t="s">
        <v>550</v>
      </c>
      <c r="D5639" s="117" t="s">
        <v>551</v>
      </c>
      <c r="E5639" s="116"/>
      <c r="F5639" s="348">
        <v>3</v>
      </c>
      <c r="G5639" s="348">
        <v>25</v>
      </c>
      <c r="H5639" s="348">
        <v>75</v>
      </c>
      <c r="I5639" s="355">
        <v>2.9042357310058142E-4</v>
      </c>
      <c r="J5639" s="355">
        <v>1.1616942924023257E-5</v>
      </c>
      <c r="K5639" s="355">
        <v>0</v>
      </c>
      <c r="M5639" s="364"/>
      <c r="N5639" s="364"/>
    </row>
    <row r="5640" spans="2:14" s="358" customFormat="1" x14ac:dyDescent="0.2">
      <c r="B5640" s="305">
        <v>41519.472222222219</v>
      </c>
      <c r="C5640" s="117" t="s">
        <v>550</v>
      </c>
      <c r="D5640" s="117" t="s">
        <v>551</v>
      </c>
      <c r="E5640" s="116"/>
      <c r="F5640" s="348">
        <v>3</v>
      </c>
      <c r="G5640" s="348">
        <v>90</v>
      </c>
      <c r="H5640" s="348">
        <v>270</v>
      </c>
      <c r="I5640" s="355">
        <v>1.0455248631620932E-3</v>
      </c>
      <c r="J5640" s="355">
        <v>1.1616942924023257E-5</v>
      </c>
      <c r="K5640" s="355">
        <v>0</v>
      </c>
      <c r="M5640" s="364"/>
      <c r="N5640" s="364"/>
    </row>
    <row r="5641" spans="2:14" s="358" customFormat="1" x14ac:dyDescent="0.2">
      <c r="B5641" s="305">
        <v>41519.527777777781</v>
      </c>
      <c r="C5641" s="117" t="s">
        <v>550</v>
      </c>
      <c r="D5641" s="117" t="s">
        <v>551</v>
      </c>
      <c r="E5641" s="116"/>
      <c r="F5641" s="348">
        <v>1</v>
      </c>
      <c r="G5641" s="348">
        <v>45</v>
      </c>
      <c r="H5641" s="348">
        <v>45</v>
      </c>
      <c r="I5641" s="355">
        <v>1.7425414386034886E-4</v>
      </c>
      <c r="J5641" s="355">
        <v>3.872314308007752E-6</v>
      </c>
      <c r="K5641" s="355">
        <v>0</v>
      </c>
      <c r="M5641" s="364"/>
      <c r="N5641" s="364"/>
    </row>
    <row r="5642" spans="2:14" s="358" customFormat="1" x14ac:dyDescent="0.2">
      <c r="B5642" s="305">
        <v>41520.399305555555</v>
      </c>
      <c r="C5642" s="117" t="s">
        <v>550</v>
      </c>
      <c r="D5642" s="117" t="s">
        <v>551</v>
      </c>
      <c r="E5642" s="116"/>
      <c r="F5642" s="348">
        <v>1</v>
      </c>
      <c r="G5642" s="348">
        <v>45</v>
      </c>
      <c r="H5642" s="348">
        <v>45</v>
      </c>
      <c r="I5642" s="355">
        <v>1.7425414386034886E-4</v>
      </c>
      <c r="J5642" s="355">
        <v>3.872314308007752E-6</v>
      </c>
      <c r="K5642" s="355">
        <v>0</v>
      </c>
      <c r="M5642" s="364"/>
      <c r="N5642" s="364"/>
    </row>
    <row r="5643" spans="2:14" s="358" customFormat="1" x14ac:dyDescent="0.2">
      <c r="B5643" s="305">
        <v>41520.444444444445</v>
      </c>
      <c r="C5643" s="117" t="s">
        <v>550</v>
      </c>
      <c r="D5643" s="117" t="s">
        <v>551</v>
      </c>
      <c r="E5643" s="116"/>
      <c r="F5643" s="348">
        <v>1</v>
      </c>
      <c r="G5643" s="348">
        <v>50</v>
      </c>
      <c r="H5643" s="348">
        <v>50</v>
      </c>
      <c r="I5643" s="355">
        <v>1.9361571540038762E-4</v>
      </c>
      <c r="J5643" s="355">
        <v>3.872314308007752E-6</v>
      </c>
      <c r="K5643" s="355">
        <v>0</v>
      </c>
      <c r="M5643" s="364"/>
      <c r="N5643" s="364"/>
    </row>
    <row r="5644" spans="2:14" s="358" customFormat="1" x14ac:dyDescent="0.2">
      <c r="B5644" s="305">
        <v>41520.503472222219</v>
      </c>
      <c r="C5644" s="117" t="s">
        <v>550</v>
      </c>
      <c r="D5644" s="117" t="s">
        <v>551</v>
      </c>
      <c r="E5644" s="116"/>
      <c r="F5644" s="348">
        <v>1</v>
      </c>
      <c r="G5644" s="348">
        <v>50</v>
      </c>
      <c r="H5644" s="348">
        <v>50</v>
      </c>
      <c r="I5644" s="355">
        <v>1.9361571540038762E-4</v>
      </c>
      <c r="J5644" s="355">
        <v>3.872314308007752E-6</v>
      </c>
      <c r="K5644" s="355">
        <v>0</v>
      </c>
      <c r="M5644" s="364"/>
      <c r="N5644" s="364"/>
    </row>
    <row r="5645" spans="2:14" s="358" customFormat="1" x14ac:dyDescent="0.2">
      <c r="B5645" s="305">
        <v>41519.541666666664</v>
      </c>
      <c r="C5645" s="117" t="s">
        <v>607</v>
      </c>
      <c r="D5645" s="117" t="s">
        <v>551</v>
      </c>
      <c r="E5645" s="116"/>
      <c r="F5645" s="348">
        <v>3</v>
      </c>
      <c r="G5645" s="348">
        <v>42</v>
      </c>
      <c r="H5645" s="348">
        <v>126</v>
      </c>
      <c r="I5645" s="355">
        <v>4.8791160280897678E-4</v>
      </c>
      <c r="J5645" s="355">
        <v>1.1616942924023257E-5</v>
      </c>
      <c r="K5645" s="355">
        <v>0</v>
      </c>
      <c r="M5645" s="364"/>
      <c r="N5645" s="364"/>
    </row>
    <row r="5646" spans="2:14" s="358" customFormat="1" x14ac:dyDescent="0.2">
      <c r="B5646" s="305">
        <v>41520.402777777781</v>
      </c>
      <c r="C5646" s="117" t="s">
        <v>550</v>
      </c>
      <c r="D5646" s="117" t="s">
        <v>551</v>
      </c>
      <c r="E5646" s="116"/>
      <c r="F5646" s="348">
        <v>3</v>
      </c>
      <c r="G5646" s="348">
        <v>60</v>
      </c>
      <c r="H5646" s="348">
        <v>180</v>
      </c>
      <c r="I5646" s="355">
        <v>6.9701657544139544E-4</v>
      </c>
      <c r="J5646" s="355">
        <v>1.1616942924023257E-5</v>
      </c>
      <c r="K5646" s="355">
        <v>0</v>
      </c>
      <c r="M5646" s="364"/>
      <c r="N5646" s="364"/>
    </row>
    <row r="5647" spans="2:14" s="358" customFormat="1" x14ac:dyDescent="0.2">
      <c r="B5647" s="305">
        <v>41520.458333333336</v>
      </c>
      <c r="C5647" s="117" t="s">
        <v>550</v>
      </c>
      <c r="D5647" s="117" t="s">
        <v>551</v>
      </c>
      <c r="E5647" s="116"/>
      <c r="F5647" s="348">
        <v>1</v>
      </c>
      <c r="G5647" s="348">
        <v>40</v>
      </c>
      <c r="H5647" s="348">
        <v>40</v>
      </c>
      <c r="I5647" s="355">
        <v>1.548925723203101E-4</v>
      </c>
      <c r="J5647" s="355">
        <v>3.872314308007752E-6</v>
      </c>
      <c r="K5647" s="355">
        <v>0</v>
      </c>
      <c r="M5647" s="364"/>
      <c r="N5647" s="364"/>
    </row>
    <row r="5648" spans="2:14" s="358" customFormat="1" x14ac:dyDescent="0.2">
      <c r="B5648" s="305">
        <v>41521.577777777777</v>
      </c>
      <c r="C5648" s="117" t="s">
        <v>550</v>
      </c>
      <c r="D5648" s="117" t="s">
        <v>551</v>
      </c>
      <c r="E5648" s="116"/>
      <c r="F5648" s="348">
        <v>2</v>
      </c>
      <c r="G5648" s="348">
        <v>26</v>
      </c>
      <c r="H5648" s="348">
        <v>52</v>
      </c>
      <c r="I5648" s="355">
        <v>2.0136034401640313E-4</v>
      </c>
      <c r="J5648" s="355">
        <v>7.7446286160155041E-6</v>
      </c>
      <c r="K5648" s="355">
        <v>0</v>
      </c>
      <c r="M5648" s="364"/>
      <c r="N5648" s="364"/>
    </row>
    <row r="5649" spans="2:14" s="358" customFormat="1" x14ac:dyDescent="0.2">
      <c r="B5649" s="305">
        <v>41521.425000000003</v>
      </c>
      <c r="C5649" s="117" t="s">
        <v>550</v>
      </c>
      <c r="D5649" s="117" t="s">
        <v>551</v>
      </c>
      <c r="E5649" s="116"/>
      <c r="F5649" s="348">
        <v>3</v>
      </c>
      <c r="G5649" s="348">
        <v>183</v>
      </c>
      <c r="H5649" s="348">
        <v>549</v>
      </c>
      <c r="I5649" s="355">
        <v>2.1259005550962559E-3</v>
      </c>
      <c r="J5649" s="355">
        <v>1.1616942924023257E-5</v>
      </c>
      <c r="K5649" s="355">
        <v>0</v>
      </c>
      <c r="M5649" s="364"/>
      <c r="N5649" s="364"/>
    </row>
    <row r="5650" spans="2:14" s="358" customFormat="1" x14ac:dyDescent="0.2">
      <c r="B5650" s="305">
        <v>41520.520833333336</v>
      </c>
      <c r="C5650" s="117" t="s">
        <v>550</v>
      </c>
      <c r="D5650" s="117" t="s">
        <v>551</v>
      </c>
      <c r="E5650" s="116"/>
      <c r="F5650" s="348">
        <v>2</v>
      </c>
      <c r="G5650" s="348">
        <v>80</v>
      </c>
      <c r="H5650" s="348">
        <v>160</v>
      </c>
      <c r="I5650" s="355">
        <v>6.1957028928124041E-4</v>
      </c>
      <c r="J5650" s="355">
        <v>7.7446286160155041E-6</v>
      </c>
      <c r="K5650" s="355">
        <v>0</v>
      </c>
      <c r="M5650" s="364"/>
      <c r="N5650" s="364"/>
    </row>
    <row r="5651" spans="2:14" s="358" customFormat="1" x14ac:dyDescent="0.2">
      <c r="B5651" s="305">
        <v>41522.364583333336</v>
      </c>
      <c r="C5651" s="117" t="s">
        <v>567</v>
      </c>
      <c r="D5651" s="117" t="s">
        <v>551</v>
      </c>
      <c r="E5651" s="116"/>
      <c r="F5651" s="348">
        <v>11</v>
      </c>
      <c r="G5651" s="348">
        <v>373</v>
      </c>
      <c r="H5651" s="348">
        <v>4103</v>
      </c>
      <c r="I5651" s="355">
        <v>1.588810560575581E-2</v>
      </c>
      <c r="J5651" s="355">
        <v>4.2595457388085273E-5</v>
      </c>
      <c r="K5651" s="355">
        <v>0</v>
      </c>
      <c r="M5651" s="364"/>
      <c r="N5651" s="364"/>
    </row>
    <row r="5652" spans="2:14" s="358" customFormat="1" x14ac:dyDescent="0.2">
      <c r="B5652" s="305">
        <v>41521.375</v>
      </c>
      <c r="C5652" s="117" t="s">
        <v>651</v>
      </c>
      <c r="D5652" s="117" t="s">
        <v>554</v>
      </c>
      <c r="E5652" s="116"/>
      <c r="F5652" s="348">
        <v>108</v>
      </c>
      <c r="G5652" s="348">
        <v>470</v>
      </c>
      <c r="H5652" s="348">
        <v>50760</v>
      </c>
      <c r="I5652" s="355">
        <v>0.4417120256882171</v>
      </c>
      <c r="J5652" s="355">
        <v>9.3981282061322792E-4</v>
      </c>
      <c r="K5652" s="355">
        <v>0</v>
      </c>
      <c r="M5652" s="364"/>
      <c r="N5652" s="364"/>
    </row>
    <row r="5653" spans="2:14" s="358" customFormat="1" x14ac:dyDescent="0.2">
      <c r="B5653" s="305">
        <v>41520.381944444445</v>
      </c>
      <c r="C5653" s="117" t="s">
        <v>643</v>
      </c>
      <c r="D5653" s="117" t="s">
        <v>551</v>
      </c>
      <c r="E5653" s="116"/>
      <c r="F5653" s="348">
        <v>3</v>
      </c>
      <c r="G5653" s="348">
        <v>85</v>
      </c>
      <c r="H5653" s="348">
        <v>255</v>
      </c>
      <c r="I5653" s="355">
        <v>9.8744014854197691E-4</v>
      </c>
      <c r="J5653" s="355">
        <v>1.1616942924023257E-5</v>
      </c>
      <c r="K5653" s="355">
        <v>0</v>
      </c>
      <c r="M5653" s="364"/>
      <c r="N5653" s="364"/>
    </row>
    <row r="5654" spans="2:14" s="358" customFormat="1" x14ac:dyDescent="0.2">
      <c r="B5654" s="305">
        <v>41520.541666666664</v>
      </c>
      <c r="C5654" s="117" t="s">
        <v>643</v>
      </c>
      <c r="D5654" s="117" t="s">
        <v>551</v>
      </c>
      <c r="E5654" s="116"/>
      <c r="F5654" s="348">
        <v>4</v>
      </c>
      <c r="G5654" s="348">
        <v>75</v>
      </c>
      <c r="H5654" s="348">
        <v>300</v>
      </c>
      <c r="I5654" s="355">
        <v>1.1616942924023257E-3</v>
      </c>
      <c r="J5654" s="355">
        <v>1.5489257232031008E-5</v>
      </c>
      <c r="K5654" s="355">
        <v>0</v>
      </c>
      <c r="M5654" s="364"/>
      <c r="N5654" s="364"/>
    </row>
    <row r="5655" spans="2:14" s="358" customFormat="1" x14ac:dyDescent="0.2">
      <c r="B5655" s="305">
        <v>41521.375</v>
      </c>
      <c r="C5655" s="117" t="s">
        <v>643</v>
      </c>
      <c r="D5655" s="117" t="s">
        <v>551</v>
      </c>
      <c r="E5655" s="116"/>
      <c r="F5655" s="348">
        <v>5</v>
      </c>
      <c r="G5655" s="348">
        <v>150</v>
      </c>
      <c r="H5655" s="348">
        <v>750</v>
      </c>
      <c r="I5655" s="355">
        <v>2.9042357310058143E-3</v>
      </c>
      <c r="J5655" s="355">
        <v>1.9361571540038763E-5</v>
      </c>
      <c r="K5655" s="355">
        <v>0</v>
      </c>
      <c r="M5655" s="364"/>
      <c r="N5655" s="364"/>
    </row>
    <row r="5656" spans="2:14" s="358" customFormat="1" x14ac:dyDescent="0.2">
      <c r="B5656" s="305">
        <v>41521.53125</v>
      </c>
      <c r="C5656" s="117" t="s">
        <v>643</v>
      </c>
      <c r="D5656" s="117" t="s">
        <v>551</v>
      </c>
      <c r="E5656" s="116"/>
      <c r="F5656" s="348">
        <v>2</v>
      </c>
      <c r="G5656" s="348">
        <v>35</v>
      </c>
      <c r="H5656" s="348">
        <v>70</v>
      </c>
      <c r="I5656" s="355">
        <v>2.7106200156054268E-4</v>
      </c>
      <c r="J5656" s="355">
        <v>7.7446286160155041E-6</v>
      </c>
      <c r="K5656" s="355">
        <v>0</v>
      </c>
      <c r="M5656" s="364"/>
      <c r="N5656" s="364"/>
    </row>
    <row r="5657" spans="2:14" s="358" customFormat="1" x14ac:dyDescent="0.2">
      <c r="B5657" s="305">
        <v>41522.385416666664</v>
      </c>
      <c r="C5657" s="117" t="s">
        <v>643</v>
      </c>
      <c r="D5657" s="117" t="s">
        <v>551</v>
      </c>
      <c r="E5657" s="116"/>
      <c r="F5657" s="348">
        <v>5</v>
      </c>
      <c r="G5657" s="348">
        <v>97</v>
      </c>
      <c r="H5657" s="348">
        <v>485</v>
      </c>
      <c r="I5657" s="355">
        <v>1.87807243938376E-3</v>
      </c>
      <c r="J5657" s="355">
        <v>1.9361571540038763E-5</v>
      </c>
      <c r="K5657" s="355">
        <v>0</v>
      </c>
      <c r="M5657" s="364"/>
      <c r="N5657" s="364"/>
    </row>
    <row r="5658" spans="2:14" s="358" customFormat="1" x14ac:dyDescent="0.2">
      <c r="B5658" s="305">
        <v>41522.414583333331</v>
      </c>
      <c r="C5658" s="117" t="s">
        <v>618</v>
      </c>
      <c r="D5658" s="117" t="s">
        <v>551</v>
      </c>
      <c r="E5658" s="116"/>
      <c r="F5658" s="348">
        <v>1</v>
      </c>
      <c r="G5658" s="348">
        <v>153</v>
      </c>
      <c r="H5658" s="348">
        <v>153</v>
      </c>
      <c r="I5658" s="355">
        <v>5.9246408912518608E-4</v>
      </c>
      <c r="J5658" s="355">
        <v>3.872314308007752E-6</v>
      </c>
      <c r="K5658" s="355">
        <v>0</v>
      </c>
      <c r="M5658" s="364"/>
      <c r="N5658" s="364"/>
    </row>
    <row r="5659" spans="2:14" s="358" customFormat="1" x14ac:dyDescent="0.2">
      <c r="B5659" s="305">
        <v>41520.395833333336</v>
      </c>
      <c r="C5659" s="117" t="s">
        <v>628</v>
      </c>
      <c r="D5659" s="117" t="s">
        <v>554</v>
      </c>
      <c r="E5659" s="116"/>
      <c r="F5659" s="348">
        <v>1</v>
      </c>
      <c r="G5659" s="348">
        <v>38</v>
      </c>
      <c r="H5659" s="348">
        <v>38</v>
      </c>
      <c r="I5659" s="355">
        <v>3.3067488132687648E-4</v>
      </c>
      <c r="J5659" s="355">
        <v>8.7019705612335906E-6</v>
      </c>
      <c r="K5659" s="355">
        <v>0</v>
      </c>
      <c r="M5659" s="364"/>
      <c r="N5659" s="364"/>
    </row>
    <row r="5660" spans="2:14" s="358" customFormat="1" x14ac:dyDescent="0.2">
      <c r="B5660" s="305">
        <v>41516.361111111109</v>
      </c>
      <c r="C5660" s="117" t="s">
        <v>658</v>
      </c>
      <c r="D5660" s="117" t="s">
        <v>551</v>
      </c>
      <c r="E5660" s="116"/>
      <c r="F5660" s="348">
        <v>88</v>
      </c>
      <c r="G5660" s="348">
        <v>186.53409090909091</v>
      </c>
      <c r="H5660" s="348">
        <v>16415</v>
      </c>
      <c r="I5660" s="355">
        <v>6.3564039365947261E-2</v>
      </c>
      <c r="J5660" s="355">
        <v>3.4076365910468219E-4</v>
      </c>
      <c r="K5660" s="355">
        <v>0</v>
      </c>
      <c r="M5660" s="364"/>
      <c r="N5660" s="364"/>
    </row>
    <row r="5661" spans="2:14" s="358" customFormat="1" x14ac:dyDescent="0.2">
      <c r="B5661" s="305">
        <v>41520.409722222219</v>
      </c>
      <c r="C5661" s="117" t="s">
        <v>628</v>
      </c>
      <c r="D5661" s="117" t="s">
        <v>554</v>
      </c>
      <c r="E5661" s="116"/>
      <c r="F5661" s="348">
        <v>1</v>
      </c>
      <c r="G5661" s="348">
        <v>75</v>
      </c>
      <c r="H5661" s="348">
        <v>75</v>
      </c>
      <c r="I5661" s="355">
        <v>6.526477920925193E-4</v>
      </c>
      <c r="J5661" s="355">
        <v>8.7019705612335906E-6</v>
      </c>
      <c r="K5661" s="355">
        <v>0</v>
      </c>
      <c r="M5661" s="364"/>
      <c r="N5661" s="364"/>
    </row>
    <row r="5662" spans="2:14" s="358" customFormat="1" x14ac:dyDescent="0.2">
      <c r="B5662" s="305">
        <v>41520.359027777777</v>
      </c>
      <c r="C5662" s="117" t="s">
        <v>599</v>
      </c>
      <c r="D5662" s="117" t="s">
        <v>554</v>
      </c>
      <c r="E5662" s="116"/>
      <c r="F5662" s="348">
        <v>36</v>
      </c>
      <c r="G5662" s="348">
        <v>382</v>
      </c>
      <c r="H5662" s="348">
        <v>13752</v>
      </c>
      <c r="I5662" s="355">
        <v>0.11966949915808435</v>
      </c>
      <c r="J5662" s="355">
        <v>3.1327094020440927E-4</v>
      </c>
      <c r="K5662" s="355">
        <v>0</v>
      </c>
      <c r="M5662" s="364"/>
      <c r="N5662" s="364"/>
    </row>
    <row r="5663" spans="2:14" s="358" customFormat="1" x14ac:dyDescent="0.2">
      <c r="B5663" s="305">
        <v>41520.472222222219</v>
      </c>
      <c r="C5663" s="117" t="s">
        <v>628</v>
      </c>
      <c r="D5663" s="117" t="s">
        <v>554</v>
      </c>
      <c r="E5663" s="116"/>
      <c r="F5663" s="348">
        <v>1</v>
      </c>
      <c r="G5663" s="348">
        <v>50</v>
      </c>
      <c r="H5663" s="348">
        <v>50</v>
      </c>
      <c r="I5663" s="355">
        <v>4.3509852806167959E-4</v>
      </c>
      <c r="J5663" s="355">
        <v>8.7019705612335906E-6</v>
      </c>
      <c r="K5663" s="355">
        <v>0</v>
      </c>
      <c r="M5663" s="364"/>
      <c r="N5663" s="364"/>
    </row>
    <row r="5664" spans="2:14" s="358" customFormat="1" x14ac:dyDescent="0.2">
      <c r="B5664" s="305">
        <v>41520.552083333336</v>
      </c>
      <c r="C5664" s="117" t="s">
        <v>628</v>
      </c>
      <c r="D5664" s="117" t="s">
        <v>554</v>
      </c>
      <c r="E5664" s="116"/>
      <c r="F5664" s="348">
        <v>1</v>
      </c>
      <c r="G5664" s="348">
        <v>25</v>
      </c>
      <c r="H5664" s="348">
        <v>25</v>
      </c>
      <c r="I5664" s="355">
        <v>2.1754926403083979E-4</v>
      </c>
      <c r="J5664" s="355">
        <v>8.7019705612335906E-6</v>
      </c>
      <c r="K5664" s="355">
        <v>0</v>
      </c>
      <c r="M5664" s="364"/>
      <c r="N5664" s="364"/>
    </row>
    <row r="5665" spans="2:14" s="358" customFormat="1" x14ac:dyDescent="0.2">
      <c r="B5665" s="305">
        <v>41520.333333333336</v>
      </c>
      <c r="C5665" s="117" t="s">
        <v>544</v>
      </c>
      <c r="D5665" s="117" t="s">
        <v>542</v>
      </c>
      <c r="E5665" s="116"/>
      <c r="F5665" s="348">
        <v>69</v>
      </c>
      <c r="G5665" s="348">
        <v>360</v>
      </c>
      <c r="H5665" s="348">
        <v>24840</v>
      </c>
      <c r="I5665" s="355">
        <v>8.6529719335769445E-2</v>
      </c>
      <c r="J5665" s="355">
        <v>2.4036033148824848E-4</v>
      </c>
      <c r="K5665" s="355">
        <v>0</v>
      </c>
      <c r="M5665" s="364"/>
      <c r="N5665" s="364"/>
    </row>
    <row r="5666" spans="2:14" s="358" customFormat="1" x14ac:dyDescent="0.2">
      <c r="B5666" s="305">
        <v>41521.384027777778</v>
      </c>
      <c r="C5666" s="117" t="s">
        <v>607</v>
      </c>
      <c r="D5666" s="117" t="s">
        <v>551</v>
      </c>
      <c r="E5666" s="116"/>
      <c r="F5666" s="348">
        <v>4</v>
      </c>
      <c r="G5666" s="348">
        <v>152</v>
      </c>
      <c r="H5666" s="348">
        <v>608</v>
      </c>
      <c r="I5666" s="355">
        <v>2.3543670992687135E-3</v>
      </c>
      <c r="J5666" s="355">
        <v>1.5489257232031008E-5</v>
      </c>
      <c r="K5666" s="355">
        <v>0</v>
      </c>
      <c r="M5666" s="364"/>
      <c r="N5666" s="364"/>
    </row>
    <row r="5667" spans="2:14" s="358" customFormat="1" x14ac:dyDescent="0.2">
      <c r="B5667" s="305">
        <v>41520.375</v>
      </c>
      <c r="C5667" s="117" t="s">
        <v>795</v>
      </c>
      <c r="D5667" s="117" t="s">
        <v>542</v>
      </c>
      <c r="E5667" s="116"/>
      <c r="F5667" s="348">
        <v>117</v>
      </c>
      <c r="G5667" s="348">
        <v>190</v>
      </c>
      <c r="H5667" s="348">
        <v>22230</v>
      </c>
      <c r="I5667" s="355">
        <v>7.7437828535996567E-2</v>
      </c>
      <c r="J5667" s="355">
        <v>4.0756751861050828E-4</v>
      </c>
      <c r="K5667" s="355">
        <v>0</v>
      </c>
      <c r="M5667" s="364"/>
      <c r="N5667" s="364"/>
    </row>
    <row r="5668" spans="2:14" s="358" customFormat="1" x14ac:dyDescent="0.2">
      <c r="B5668" s="305">
        <v>41521.377083333333</v>
      </c>
      <c r="C5668" s="117" t="s">
        <v>765</v>
      </c>
      <c r="D5668" s="117" t="s">
        <v>542</v>
      </c>
      <c r="E5668" s="116"/>
      <c r="F5668" s="348">
        <v>199</v>
      </c>
      <c r="G5668" s="348">
        <v>204.28643216080403</v>
      </c>
      <c r="H5668" s="348">
        <v>40653</v>
      </c>
      <c r="I5668" s="355">
        <v>0.14161403704335893</v>
      </c>
      <c r="J5668" s="355">
        <v>6.9321312994436877E-4</v>
      </c>
      <c r="K5668" s="355">
        <v>0</v>
      </c>
      <c r="M5668" s="364"/>
      <c r="N5668" s="364"/>
    </row>
    <row r="5669" spans="2:14" s="358" customFormat="1" x14ac:dyDescent="0.2">
      <c r="B5669" s="305">
        <v>41521.375</v>
      </c>
      <c r="C5669" s="117" t="s">
        <v>650</v>
      </c>
      <c r="D5669" s="117" t="s">
        <v>542</v>
      </c>
      <c r="E5669" s="116"/>
      <c r="F5669" s="348">
        <v>59</v>
      </c>
      <c r="G5669" s="348">
        <v>105</v>
      </c>
      <c r="H5669" s="348">
        <v>6195</v>
      </c>
      <c r="I5669" s="355">
        <v>2.1580177587966657E-2</v>
      </c>
      <c r="J5669" s="355">
        <v>2.0552550083777769E-4</v>
      </c>
      <c r="K5669" s="355">
        <v>0</v>
      </c>
      <c r="M5669" s="364"/>
      <c r="N5669" s="364"/>
    </row>
    <row r="5670" spans="2:14" s="358" customFormat="1" x14ac:dyDescent="0.2">
      <c r="B5670" s="305">
        <v>41512.319444444445</v>
      </c>
      <c r="C5670" s="117" t="s">
        <v>674</v>
      </c>
      <c r="D5670" s="117" t="s">
        <v>551</v>
      </c>
      <c r="E5670" s="116"/>
      <c r="F5670" s="348">
        <v>1</v>
      </c>
      <c r="G5670" s="348">
        <v>50</v>
      </c>
      <c r="H5670" s="348">
        <v>50</v>
      </c>
      <c r="I5670" s="355">
        <v>1.9361571540038762E-4</v>
      </c>
      <c r="J5670" s="355">
        <v>3.872314308007752E-6</v>
      </c>
      <c r="K5670" s="355">
        <v>0</v>
      </c>
      <c r="M5670" s="364"/>
      <c r="N5670" s="364"/>
    </row>
    <row r="5671" spans="2:14" s="358" customFormat="1" x14ac:dyDescent="0.2">
      <c r="B5671" s="305">
        <v>41521.380555555559</v>
      </c>
      <c r="C5671" s="117" t="s">
        <v>832</v>
      </c>
      <c r="D5671" s="117" t="s">
        <v>542</v>
      </c>
      <c r="E5671" s="116"/>
      <c r="F5671" s="348">
        <v>88</v>
      </c>
      <c r="G5671" s="348">
        <v>257</v>
      </c>
      <c r="H5671" s="348">
        <v>22616</v>
      </c>
      <c r="I5671" s="355">
        <v>7.8782452999104746E-2</v>
      </c>
      <c r="J5671" s="355">
        <v>3.0654650972414298E-4</v>
      </c>
      <c r="K5671" s="355">
        <v>0</v>
      </c>
      <c r="M5671" s="364"/>
      <c r="N5671" s="364"/>
    </row>
    <row r="5672" spans="2:14" s="358" customFormat="1" x14ac:dyDescent="0.2">
      <c r="B5672" s="305">
        <v>41521.416666666664</v>
      </c>
      <c r="C5672" s="117" t="s">
        <v>689</v>
      </c>
      <c r="D5672" s="117" t="s">
        <v>554</v>
      </c>
      <c r="E5672" s="116"/>
      <c r="F5672" s="348">
        <v>12</v>
      </c>
      <c r="G5672" s="348">
        <v>140</v>
      </c>
      <c r="H5672" s="348">
        <v>1680</v>
      </c>
      <c r="I5672" s="355">
        <v>1.4619310542872433E-2</v>
      </c>
      <c r="J5672" s="355">
        <v>1.0442364673480309E-4</v>
      </c>
      <c r="K5672" s="355">
        <v>0</v>
      </c>
      <c r="M5672" s="364"/>
      <c r="N5672" s="364"/>
    </row>
    <row r="5673" spans="2:14" s="358" customFormat="1" x14ac:dyDescent="0.2">
      <c r="B5673" s="305">
        <v>41514.354861111111</v>
      </c>
      <c r="C5673" s="117" t="s">
        <v>830</v>
      </c>
      <c r="D5673" s="117" t="s">
        <v>542</v>
      </c>
      <c r="E5673" s="116"/>
      <c r="F5673" s="348">
        <v>77</v>
      </c>
      <c r="G5673" s="348">
        <v>459</v>
      </c>
      <c r="H5673" s="348">
        <v>35343</v>
      </c>
      <c r="I5673" s="355">
        <v>0.12311674196795892</v>
      </c>
      <c r="J5673" s="355">
        <v>2.682281960086251E-4</v>
      </c>
      <c r="K5673" s="355">
        <v>0</v>
      </c>
      <c r="M5673" s="364"/>
      <c r="N5673" s="364"/>
    </row>
    <row r="5674" spans="2:14" s="358" customFormat="1" x14ac:dyDescent="0.2">
      <c r="B5674" s="305">
        <v>41521.375</v>
      </c>
      <c r="C5674" s="117" t="s">
        <v>613</v>
      </c>
      <c r="D5674" s="117" t="s">
        <v>554</v>
      </c>
      <c r="E5674" s="116"/>
      <c r="F5674" s="348">
        <v>4</v>
      </c>
      <c r="G5674" s="348">
        <v>164</v>
      </c>
      <c r="H5674" s="348">
        <v>656</v>
      </c>
      <c r="I5674" s="355">
        <v>5.7084926881692359E-3</v>
      </c>
      <c r="J5674" s="355">
        <v>3.4807882244934363E-5</v>
      </c>
      <c r="K5674" s="355">
        <v>0</v>
      </c>
      <c r="M5674" s="364"/>
      <c r="N5674" s="364"/>
    </row>
    <row r="5675" spans="2:14" s="358" customFormat="1" x14ac:dyDescent="0.2">
      <c r="B5675" s="305">
        <v>41521.506944444445</v>
      </c>
      <c r="C5675" s="117" t="s">
        <v>650</v>
      </c>
      <c r="D5675" s="117" t="s">
        <v>542</v>
      </c>
      <c r="E5675" s="116"/>
      <c r="F5675" s="348">
        <v>98</v>
      </c>
      <c r="G5675" s="348">
        <v>125</v>
      </c>
      <c r="H5675" s="348">
        <v>12250</v>
      </c>
      <c r="I5675" s="355">
        <v>4.267266754682672E-2</v>
      </c>
      <c r="J5675" s="355">
        <v>3.4138134037461378E-4</v>
      </c>
      <c r="K5675" s="355">
        <v>0</v>
      </c>
      <c r="M5675" s="364"/>
      <c r="N5675" s="364"/>
    </row>
    <row r="5676" spans="2:14" s="358" customFormat="1" x14ac:dyDescent="0.2">
      <c r="B5676" s="305">
        <v>41520.399305555555</v>
      </c>
      <c r="C5676" s="117" t="s">
        <v>774</v>
      </c>
      <c r="D5676" s="117" t="s">
        <v>554</v>
      </c>
      <c r="E5676" s="116"/>
      <c r="F5676" s="348">
        <v>61</v>
      </c>
      <c r="G5676" s="348">
        <v>54</v>
      </c>
      <c r="H5676" s="348">
        <v>3294</v>
      </c>
      <c r="I5676" s="355">
        <v>2.8664291028703451E-2</v>
      </c>
      <c r="J5676" s="355">
        <v>5.3082020423524904E-4</v>
      </c>
      <c r="K5676" s="355">
        <v>0</v>
      </c>
      <c r="M5676" s="364"/>
      <c r="N5676" s="364"/>
    </row>
    <row r="5677" spans="2:14" s="358" customFormat="1" x14ac:dyDescent="0.2">
      <c r="B5677" s="305">
        <v>41521.364583333336</v>
      </c>
      <c r="C5677" s="117" t="s">
        <v>753</v>
      </c>
      <c r="D5677" s="117" t="s">
        <v>554</v>
      </c>
      <c r="E5677" s="116"/>
      <c r="F5677" s="348">
        <v>167</v>
      </c>
      <c r="G5677" s="348">
        <v>425</v>
      </c>
      <c r="H5677" s="348">
        <v>70975</v>
      </c>
      <c r="I5677" s="355">
        <v>0.61762236058355413</v>
      </c>
      <c r="J5677" s="355">
        <v>1.4532290837260097E-3</v>
      </c>
      <c r="K5677" s="355">
        <v>0</v>
      </c>
      <c r="M5677" s="364"/>
      <c r="N5677" s="364"/>
    </row>
    <row r="5678" spans="2:14" s="358" customFormat="1" x14ac:dyDescent="0.2">
      <c r="B5678" s="305">
        <v>41522.385416666664</v>
      </c>
      <c r="C5678" s="117" t="s">
        <v>753</v>
      </c>
      <c r="D5678" s="117" t="s">
        <v>554</v>
      </c>
      <c r="E5678" s="116"/>
      <c r="F5678" s="348">
        <v>105</v>
      </c>
      <c r="G5678" s="348">
        <v>415</v>
      </c>
      <c r="H5678" s="348">
        <v>43575</v>
      </c>
      <c r="I5678" s="355">
        <v>0.37918836720575372</v>
      </c>
      <c r="J5678" s="355">
        <v>9.1370690892952704E-4</v>
      </c>
      <c r="K5678" s="355">
        <v>0</v>
      </c>
      <c r="M5678" s="364"/>
      <c r="N5678" s="364"/>
    </row>
    <row r="5679" spans="2:14" s="358" customFormat="1" x14ac:dyDescent="0.2">
      <c r="B5679" s="305">
        <v>41515.385416666664</v>
      </c>
      <c r="C5679" s="117" t="s">
        <v>709</v>
      </c>
      <c r="D5679" s="117" t="s">
        <v>542</v>
      </c>
      <c r="E5679" s="116"/>
      <c r="F5679" s="348">
        <v>316</v>
      </c>
      <c r="G5679" s="348">
        <v>290</v>
      </c>
      <c r="H5679" s="348">
        <v>91640</v>
      </c>
      <c r="I5679" s="355">
        <v>0.31922638808091436</v>
      </c>
      <c r="J5679" s="355">
        <v>1.1007806485548771E-3</v>
      </c>
      <c r="K5679" s="355">
        <v>0</v>
      </c>
      <c r="M5679" s="364"/>
      <c r="N5679" s="364"/>
    </row>
    <row r="5680" spans="2:14" s="358" customFormat="1" x14ac:dyDescent="0.2">
      <c r="B5680" s="305">
        <v>41517.377083333333</v>
      </c>
      <c r="C5680" s="117" t="s">
        <v>703</v>
      </c>
      <c r="D5680" s="117" t="s">
        <v>551</v>
      </c>
      <c r="E5680" s="116"/>
      <c r="F5680" s="348">
        <v>5</v>
      </c>
      <c r="G5680" s="348">
        <v>262</v>
      </c>
      <c r="H5680" s="348">
        <v>1310</v>
      </c>
      <c r="I5680" s="355">
        <v>5.0727317434901553E-3</v>
      </c>
      <c r="J5680" s="355">
        <v>1.9361571540038763E-5</v>
      </c>
      <c r="K5680" s="355">
        <v>0</v>
      </c>
      <c r="M5680" s="364"/>
      <c r="N5680" s="364"/>
    </row>
    <row r="5681" spans="2:14" s="358" customFormat="1" x14ac:dyDescent="0.2">
      <c r="B5681" s="305">
        <v>41521.350694444445</v>
      </c>
      <c r="C5681" s="117" t="s">
        <v>543</v>
      </c>
      <c r="D5681" s="117" t="s">
        <v>542</v>
      </c>
      <c r="E5681" s="116"/>
      <c r="F5681" s="348">
        <v>150</v>
      </c>
      <c r="G5681" s="348">
        <v>200</v>
      </c>
      <c r="H5681" s="348">
        <v>30000</v>
      </c>
      <c r="I5681" s="355">
        <v>0.10450449195141238</v>
      </c>
      <c r="J5681" s="355">
        <v>5.2252245975706194E-4</v>
      </c>
      <c r="K5681" s="355">
        <v>0</v>
      </c>
      <c r="M5681" s="364"/>
      <c r="N5681" s="364"/>
    </row>
    <row r="5682" spans="2:14" s="358" customFormat="1" x14ac:dyDescent="0.2">
      <c r="B5682" s="305">
        <v>41519.422222222223</v>
      </c>
      <c r="C5682" s="117" t="s">
        <v>634</v>
      </c>
      <c r="D5682" s="117" t="s">
        <v>542</v>
      </c>
      <c r="E5682" s="116"/>
      <c r="F5682" s="348">
        <v>35</v>
      </c>
      <c r="G5682" s="348">
        <v>594.34285714285716</v>
      </c>
      <c r="H5682" s="348">
        <v>20802</v>
      </c>
      <c r="I5682" s="355">
        <v>7.2463414719109345E-2</v>
      </c>
      <c r="J5682" s="355">
        <v>1.2192190727664777E-4</v>
      </c>
      <c r="K5682" s="355">
        <v>0</v>
      </c>
      <c r="M5682" s="364"/>
      <c r="N5682" s="364"/>
    </row>
    <row r="5683" spans="2:14" s="358" customFormat="1" x14ac:dyDescent="0.2">
      <c r="B5683" s="305">
        <v>41520.370833333334</v>
      </c>
      <c r="C5683" s="117" t="s">
        <v>630</v>
      </c>
      <c r="D5683" s="117" t="s">
        <v>554</v>
      </c>
      <c r="E5683" s="116"/>
      <c r="F5683" s="348">
        <v>23</v>
      </c>
      <c r="G5683" s="348">
        <v>269</v>
      </c>
      <c r="H5683" s="348">
        <v>6187</v>
      </c>
      <c r="I5683" s="355">
        <v>5.383909186235223E-2</v>
      </c>
      <c r="J5683" s="355">
        <v>2.0014532290837261E-4</v>
      </c>
      <c r="K5683" s="355">
        <v>0</v>
      </c>
      <c r="M5683" s="364"/>
      <c r="N5683" s="364"/>
    </row>
    <row r="5684" spans="2:14" s="358" customFormat="1" x14ac:dyDescent="0.2">
      <c r="B5684" s="305">
        <v>41521.416666666664</v>
      </c>
      <c r="C5684" s="117" t="s">
        <v>595</v>
      </c>
      <c r="D5684" s="117" t="s">
        <v>554</v>
      </c>
      <c r="E5684" s="116"/>
      <c r="F5684" s="348">
        <v>157</v>
      </c>
      <c r="G5684" s="348">
        <v>370</v>
      </c>
      <c r="H5684" s="348">
        <v>58090</v>
      </c>
      <c r="I5684" s="355">
        <v>0.50549746990205935</v>
      </c>
      <c r="J5684" s="355">
        <v>1.3662093781136738E-3</v>
      </c>
      <c r="K5684" s="355">
        <v>0</v>
      </c>
      <c r="M5684" s="364"/>
      <c r="N5684" s="364"/>
    </row>
    <row r="5685" spans="2:14" s="358" customFormat="1" x14ac:dyDescent="0.2">
      <c r="B5685" s="305">
        <v>41520.423611111109</v>
      </c>
      <c r="C5685" s="117" t="s">
        <v>595</v>
      </c>
      <c r="D5685" s="117" t="s">
        <v>554</v>
      </c>
      <c r="E5685" s="116"/>
      <c r="F5685" s="348">
        <v>432</v>
      </c>
      <c r="G5685" s="348">
        <v>320</v>
      </c>
      <c r="H5685" s="348">
        <v>138240</v>
      </c>
      <c r="I5685" s="355">
        <v>1.2029604103849316</v>
      </c>
      <c r="J5685" s="355">
        <v>3.7592512824529117E-3</v>
      </c>
      <c r="K5685" s="355">
        <v>0</v>
      </c>
      <c r="M5685" s="364"/>
      <c r="N5685" s="364"/>
    </row>
    <row r="5686" spans="2:14" s="358" customFormat="1" x14ac:dyDescent="0.2">
      <c r="B5686" s="305">
        <v>41520.443055555559</v>
      </c>
      <c r="C5686" s="117" t="s">
        <v>634</v>
      </c>
      <c r="D5686" s="117" t="s">
        <v>542</v>
      </c>
      <c r="E5686" s="116"/>
      <c r="F5686" s="348">
        <v>53</v>
      </c>
      <c r="G5686" s="348">
        <v>130</v>
      </c>
      <c r="H5686" s="348">
        <v>6890</v>
      </c>
      <c r="I5686" s="355">
        <v>2.4001198318174377E-2</v>
      </c>
      <c r="J5686" s="355">
        <v>1.846246024474952E-4</v>
      </c>
      <c r="K5686" s="355">
        <v>0</v>
      </c>
      <c r="M5686" s="364"/>
      <c r="N5686" s="364"/>
    </row>
    <row r="5687" spans="2:14" s="358" customFormat="1" x14ac:dyDescent="0.2">
      <c r="B5687" s="305">
        <v>41522.363194444442</v>
      </c>
      <c r="C5687" s="117" t="s">
        <v>613</v>
      </c>
      <c r="D5687" s="117" t="s">
        <v>554</v>
      </c>
      <c r="E5687" s="116"/>
      <c r="F5687" s="348">
        <v>7</v>
      </c>
      <c r="G5687" s="348">
        <v>162</v>
      </c>
      <c r="H5687" s="348">
        <v>1134</v>
      </c>
      <c r="I5687" s="355">
        <v>9.8680346164388925E-3</v>
      </c>
      <c r="J5687" s="355">
        <v>6.0913793928635139E-5</v>
      </c>
      <c r="K5687" s="355">
        <v>0</v>
      </c>
      <c r="M5687" s="364"/>
      <c r="N5687" s="364"/>
    </row>
    <row r="5688" spans="2:14" s="358" customFormat="1" x14ac:dyDescent="0.2">
      <c r="B5688" s="305">
        <v>41521.395833333336</v>
      </c>
      <c r="C5688" s="117" t="s">
        <v>630</v>
      </c>
      <c r="D5688" s="117" t="s">
        <v>554</v>
      </c>
      <c r="E5688" s="116"/>
      <c r="F5688" s="348">
        <v>18</v>
      </c>
      <c r="G5688" s="348">
        <v>215</v>
      </c>
      <c r="H5688" s="348">
        <v>3870</v>
      </c>
      <c r="I5688" s="355">
        <v>3.3676626071973997E-2</v>
      </c>
      <c r="J5688" s="355">
        <v>1.5663547010220463E-4</v>
      </c>
      <c r="K5688" s="355">
        <v>0</v>
      </c>
      <c r="M5688" s="364"/>
      <c r="N5688" s="364"/>
    </row>
    <row r="5689" spans="2:14" s="358" customFormat="1" x14ac:dyDescent="0.2">
      <c r="B5689" s="305">
        <v>41522.375</v>
      </c>
      <c r="C5689" s="117" t="s">
        <v>613</v>
      </c>
      <c r="D5689" s="117" t="s">
        <v>554</v>
      </c>
      <c r="E5689" s="116"/>
      <c r="F5689" s="348">
        <v>47</v>
      </c>
      <c r="G5689" s="348">
        <v>232</v>
      </c>
      <c r="H5689" s="348">
        <v>10904</v>
      </c>
      <c r="I5689" s="355">
        <v>9.488628699969108E-2</v>
      </c>
      <c r="J5689" s="355">
        <v>4.0899261637797877E-4</v>
      </c>
      <c r="K5689" s="355">
        <v>0</v>
      </c>
      <c r="M5689" s="364"/>
      <c r="N5689" s="364"/>
    </row>
    <row r="5690" spans="2:14" s="358" customFormat="1" x14ac:dyDescent="0.2">
      <c r="B5690" s="305">
        <v>41522.381944444445</v>
      </c>
      <c r="C5690" s="117" t="s">
        <v>630</v>
      </c>
      <c r="D5690" s="117" t="s">
        <v>554</v>
      </c>
      <c r="E5690" s="116"/>
      <c r="F5690" s="348">
        <v>10</v>
      </c>
      <c r="G5690" s="348">
        <v>231.3</v>
      </c>
      <c r="H5690" s="348">
        <v>2313</v>
      </c>
      <c r="I5690" s="355">
        <v>2.0127657908133298E-2</v>
      </c>
      <c r="J5690" s="355">
        <v>8.701970561233591E-5</v>
      </c>
      <c r="K5690" s="355">
        <v>0</v>
      </c>
      <c r="M5690" s="364"/>
      <c r="N5690" s="364"/>
    </row>
    <row r="5691" spans="2:14" s="358" customFormat="1" x14ac:dyDescent="0.2">
      <c r="B5691" s="305">
        <v>41522.371527777781</v>
      </c>
      <c r="C5691" s="117" t="s">
        <v>635</v>
      </c>
      <c r="D5691" s="117" t="s">
        <v>542</v>
      </c>
      <c r="E5691" s="116"/>
      <c r="F5691" s="348">
        <v>155</v>
      </c>
      <c r="G5691" s="348">
        <v>355</v>
      </c>
      <c r="H5691" s="348">
        <v>55025</v>
      </c>
      <c r="I5691" s="355">
        <v>0.19167865565421555</v>
      </c>
      <c r="J5691" s="355">
        <v>5.3993987508229734E-4</v>
      </c>
      <c r="K5691" s="355">
        <v>0</v>
      </c>
      <c r="M5691" s="364"/>
      <c r="N5691" s="364"/>
    </row>
    <row r="5692" spans="2:14" s="358" customFormat="1" x14ac:dyDescent="0.2">
      <c r="B5692" s="305">
        <v>41522.375</v>
      </c>
      <c r="C5692" s="117" t="s">
        <v>609</v>
      </c>
      <c r="D5692" s="117" t="s">
        <v>554</v>
      </c>
      <c r="E5692" s="116"/>
      <c r="F5692" s="348">
        <v>15</v>
      </c>
      <c r="G5692" s="348">
        <v>155.4</v>
      </c>
      <c r="H5692" s="348">
        <v>2331</v>
      </c>
      <c r="I5692" s="355">
        <v>2.02842933782355E-2</v>
      </c>
      <c r="J5692" s="355">
        <v>1.3052955841850387E-4</v>
      </c>
      <c r="K5692" s="355">
        <v>0</v>
      </c>
      <c r="M5692" s="364"/>
      <c r="N5692" s="364"/>
    </row>
    <row r="5693" spans="2:14" s="358" customFormat="1" x14ac:dyDescent="0.2">
      <c r="B5693" s="305">
        <v>41522.461805555555</v>
      </c>
      <c r="C5693" s="117" t="s">
        <v>567</v>
      </c>
      <c r="D5693" s="117" t="s">
        <v>551</v>
      </c>
      <c r="E5693" s="116"/>
      <c r="F5693" s="348">
        <v>39</v>
      </c>
      <c r="G5693" s="348">
        <v>80</v>
      </c>
      <c r="H5693" s="348">
        <v>3120</v>
      </c>
      <c r="I5693" s="355">
        <v>1.2081620640984187E-2</v>
      </c>
      <c r="J5693" s="355">
        <v>1.5102025801230233E-4</v>
      </c>
      <c r="K5693" s="355">
        <v>0</v>
      </c>
      <c r="M5693" s="364"/>
      <c r="N5693" s="364"/>
    </row>
    <row r="5694" spans="2:14" s="358" customFormat="1" x14ac:dyDescent="0.2">
      <c r="B5694" s="305">
        <v>41523.356249999997</v>
      </c>
      <c r="C5694" s="117" t="s">
        <v>541</v>
      </c>
      <c r="D5694" s="117" t="s">
        <v>542</v>
      </c>
      <c r="E5694" s="116"/>
      <c r="F5694" s="348">
        <v>898</v>
      </c>
      <c r="G5694" s="348">
        <v>365</v>
      </c>
      <c r="H5694" s="348">
        <v>327770</v>
      </c>
      <c r="I5694" s="355">
        <v>1.1417812442304811</v>
      </c>
      <c r="J5694" s="355">
        <v>3.1281677924122771E-3</v>
      </c>
      <c r="K5694" s="355">
        <v>0</v>
      </c>
      <c r="M5694" s="364"/>
      <c r="N5694" s="364"/>
    </row>
    <row r="5695" spans="2:14" s="358" customFormat="1" x14ac:dyDescent="0.2">
      <c r="B5695" s="305">
        <v>41523.396527777775</v>
      </c>
      <c r="C5695" s="117" t="s">
        <v>820</v>
      </c>
      <c r="D5695" s="117" t="s">
        <v>554</v>
      </c>
      <c r="E5695" s="116"/>
      <c r="F5695" s="348">
        <v>50</v>
      </c>
      <c r="G5695" s="348">
        <v>157</v>
      </c>
      <c r="H5695" s="348">
        <v>7850</v>
      </c>
      <c r="I5695" s="355">
        <v>6.8310468905683694E-2</v>
      </c>
      <c r="J5695" s="355">
        <v>4.3509852806167959E-4</v>
      </c>
      <c r="K5695" s="355">
        <v>0</v>
      </c>
      <c r="M5695" s="364"/>
      <c r="N5695" s="364"/>
    </row>
    <row r="5696" spans="2:14" s="358" customFormat="1" x14ac:dyDescent="0.2">
      <c r="B5696" s="305">
        <v>41523.385416666664</v>
      </c>
      <c r="C5696" s="117" t="s">
        <v>732</v>
      </c>
      <c r="D5696" s="117" t="s">
        <v>542</v>
      </c>
      <c r="E5696" s="116"/>
      <c r="F5696" s="348">
        <v>66</v>
      </c>
      <c r="G5696" s="348">
        <v>173</v>
      </c>
      <c r="H5696" s="348">
        <v>11418</v>
      </c>
      <c r="I5696" s="355">
        <v>3.9774409636707551E-2</v>
      </c>
      <c r="J5696" s="355">
        <v>2.2990988229310724E-4</v>
      </c>
      <c r="K5696" s="355">
        <v>0</v>
      </c>
      <c r="M5696" s="364"/>
      <c r="N5696" s="364"/>
    </row>
    <row r="5697" spans="2:14" s="358" customFormat="1" x14ac:dyDescent="0.2">
      <c r="B5697" s="305">
        <v>41523.357638888891</v>
      </c>
      <c r="C5697" s="117" t="s">
        <v>611</v>
      </c>
      <c r="D5697" s="117" t="s">
        <v>551</v>
      </c>
      <c r="E5697" s="116"/>
      <c r="F5697" s="348">
        <v>27</v>
      </c>
      <c r="G5697" s="348">
        <v>360</v>
      </c>
      <c r="H5697" s="348">
        <v>9720</v>
      </c>
      <c r="I5697" s="355">
        <v>3.7638895073835353E-2</v>
      </c>
      <c r="J5697" s="355">
        <v>1.0455248631620932E-4</v>
      </c>
      <c r="K5697" s="355">
        <v>0</v>
      </c>
      <c r="M5697" s="364"/>
      <c r="N5697" s="364"/>
    </row>
    <row r="5698" spans="2:14" s="358" customFormat="1" x14ac:dyDescent="0.2">
      <c r="B5698" s="305">
        <v>41523.443749999999</v>
      </c>
      <c r="C5698" s="117" t="s">
        <v>820</v>
      </c>
      <c r="D5698" s="117" t="s">
        <v>554</v>
      </c>
      <c r="E5698" s="116"/>
      <c r="F5698" s="348">
        <v>112</v>
      </c>
      <c r="G5698" s="348">
        <v>121</v>
      </c>
      <c r="H5698" s="348">
        <v>13552</v>
      </c>
      <c r="I5698" s="355">
        <v>0.11792910504583763</v>
      </c>
      <c r="J5698" s="355">
        <v>9.7462070285816223E-4</v>
      </c>
      <c r="K5698" s="355">
        <v>0</v>
      </c>
      <c r="M5698" s="364"/>
      <c r="N5698" s="364"/>
    </row>
    <row r="5699" spans="2:14" s="358" customFormat="1" x14ac:dyDescent="0.2">
      <c r="B5699" s="305">
        <v>41522.5625</v>
      </c>
      <c r="C5699" s="117" t="s">
        <v>643</v>
      </c>
      <c r="D5699" s="117" t="s">
        <v>551</v>
      </c>
      <c r="E5699" s="116"/>
      <c r="F5699" s="348">
        <v>1</v>
      </c>
      <c r="G5699" s="348">
        <v>70</v>
      </c>
      <c r="H5699" s="348">
        <v>70</v>
      </c>
      <c r="I5699" s="355">
        <v>2.7106200156054268E-4</v>
      </c>
      <c r="J5699" s="355">
        <v>3.872314308007752E-6</v>
      </c>
      <c r="K5699" s="355">
        <v>0</v>
      </c>
      <c r="M5699" s="364"/>
      <c r="N5699" s="364"/>
    </row>
    <row r="5700" spans="2:14" s="358" customFormat="1" x14ac:dyDescent="0.2">
      <c r="B5700" s="305">
        <v>41521.482638888891</v>
      </c>
      <c r="C5700" s="117" t="s">
        <v>643</v>
      </c>
      <c r="D5700" s="117" t="s">
        <v>551</v>
      </c>
      <c r="E5700" s="116"/>
      <c r="F5700" s="348">
        <v>3</v>
      </c>
      <c r="G5700" s="348">
        <v>55</v>
      </c>
      <c r="H5700" s="348">
        <v>165</v>
      </c>
      <c r="I5700" s="355">
        <v>6.3893186082127919E-4</v>
      </c>
      <c r="J5700" s="355">
        <v>1.1616942924023257E-5</v>
      </c>
      <c r="K5700" s="355">
        <v>0</v>
      </c>
      <c r="M5700" s="364"/>
      <c r="N5700" s="364"/>
    </row>
    <row r="5701" spans="2:14" s="358" customFormat="1" x14ac:dyDescent="0.2">
      <c r="B5701" s="305">
        <v>41523.413194444445</v>
      </c>
      <c r="C5701" s="117" t="s">
        <v>624</v>
      </c>
      <c r="D5701" s="117" t="s">
        <v>554</v>
      </c>
      <c r="E5701" s="116"/>
      <c r="F5701" s="348">
        <v>1</v>
      </c>
      <c r="G5701" s="348">
        <v>65</v>
      </c>
      <c r="H5701" s="348">
        <v>65</v>
      </c>
      <c r="I5701" s="355">
        <v>5.6562808648018346E-4</v>
      </c>
      <c r="J5701" s="355">
        <v>8.7019705612335906E-6</v>
      </c>
      <c r="K5701" s="355">
        <v>0</v>
      </c>
      <c r="M5701" s="364"/>
      <c r="N5701" s="364"/>
    </row>
    <row r="5702" spans="2:14" s="358" customFormat="1" x14ac:dyDescent="0.2">
      <c r="B5702" s="305">
        <v>41523.416666666664</v>
      </c>
      <c r="C5702" s="117" t="s">
        <v>789</v>
      </c>
      <c r="D5702" s="117" t="s">
        <v>542</v>
      </c>
      <c r="E5702" s="116"/>
      <c r="F5702" s="348">
        <v>177</v>
      </c>
      <c r="G5702" s="348">
        <v>355</v>
      </c>
      <c r="H5702" s="348">
        <v>62835</v>
      </c>
      <c r="I5702" s="355">
        <v>0.21888465839223323</v>
      </c>
      <c r="J5702" s="355">
        <v>6.16576502513333E-4</v>
      </c>
      <c r="K5702" s="355">
        <v>0</v>
      </c>
      <c r="M5702" s="364"/>
      <c r="N5702" s="364"/>
    </row>
    <row r="5703" spans="2:14" s="358" customFormat="1" x14ac:dyDescent="0.2">
      <c r="B5703" s="305">
        <v>41521.377083333333</v>
      </c>
      <c r="C5703" s="117" t="s">
        <v>674</v>
      </c>
      <c r="D5703" s="117" t="s">
        <v>551</v>
      </c>
      <c r="E5703" s="116"/>
      <c r="F5703" s="348">
        <v>31</v>
      </c>
      <c r="G5703" s="348">
        <v>372</v>
      </c>
      <c r="H5703" s="348">
        <v>11532</v>
      </c>
      <c r="I5703" s="355">
        <v>4.4655528599945399E-2</v>
      </c>
      <c r="J5703" s="355">
        <v>1.2004174354824032E-4</v>
      </c>
      <c r="K5703" s="355">
        <v>0</v>
      </c>
      <c r="M5703" s="364"/>
      <c r="N5703" s="364"/>
    </row>
    <row r="5704" spans="2:14" s="358" customFormat="1" x14ac:dyDescent="0.2">
      <c r="B5704" s="305">
        <v>41523.375</v>
      </c>
      <c r="C5704" s="117" t="s">
        <v>637</v>
      </c>
      <c r="D5704" s="117" t="s">
        <v>554</v>
      </c>
      <c r="E5704" s="116"/>
      <c r="F5704" s="348">
        <v>66</v>
      </c>
      <c r="G5704" s="348">
        <v>245</v>
      </c>
      <c r="H5704" s="348">
        <v>16170</v>
      </c>
      <c r="I5704" s="355">
        <v>0.14071086397514718</v>
      </c>
      <c r="J5704" s="355">
        <v>5.7433005704141701E-4</v>
      </c>
      <c r="K5704" s="355">
        <v>0</v>
      </c>
      <c r="M5704" s="364"/>
      <c r="N5704" s="364"/>
    </row>
    <row r="5705" spans="2:14" s="358" customFormat="1" x14ac:dyDescent="0.2">
      <c r="B5705" s="305">
        <v>41522.381944444445</v>
      </c>
      <c r="C5705" s="117" t="s">
        <v>674</v>
      </c>
      <c r="D5705" s="117" t="s">
        <v>551</v>
      </c>
      <c r="E5705" s="116"/>
      <c r="F5705" s="348">
        <v>27</v>
      </c>
      <c r="G5705" s="348">
        <v>395</v>
      </c>
      <c r="H5705" s="348">
        <v>10665</v>
      </c>
      <c r="I5705" s="355">
        <v>4.129823209490268E-2</v>
      </c>
      <c r="J5705" s="355">
        <v>1.0455248631620932E-4</v>
      </c>
      <c r="K5705" s="355">
        <v>0</v>
      </c>
      <c r="M5705" s="364"/>
      <c r="N5705" s="364"/>
    </row>
    <row r="5706" spans="2:14" s="358" customFormat="1" x14ac:dyDescent="0.2">
      <c r="B5706" s="305">
        <v>41523.368055555555</v>
      </c>
      <c r="C5706" s="117" t="s">
        <v>674</v>
      </c>
      <c r="D5706" s="117" t="s">
        <v>551</v>
      </c>
      <c r="E5706" s="116"/>
      <c r="F5706" s="348">
        <v>33</v>
      </c>
      <c r="G5706" s="348">
        <v>340</v>
      </c>
      <c r="H5706" s="348">
        <v>11220</v>
      </c>
      <c r="I5706" s="355">
        <v>4.3447366535846979E-2</v>
      </c>
      <c r="J5706" s="355">
        <v>1.2778637216425583E-4</v>
      </c>
      <c r="K5706" s="355">
        <v>0</v>
      </c>
      <c r="M5706" s="364"/>
      <c r="N5706" s="364"/>
    </row>
    <row r="5707" spans="2:14" s="358" customFormat="1" x14ac:dyDescent="0.2">
      <c r="B5707" s="305">
        <v>41508.604166666664</v>
      </c>
      <c r="C5707" s="117" t="s">
        <v>550</v>
      </c>
      <c r="D5707" s="117" t="s">
        <v>551</v>
      </c>
      <c r="E5707" s="116"/>
      <c r="F5707" s="348">
        <v>2</v>
      </c>
      <c r="G5707" s="348">
        <v>35</v>
      </c>
      <c r="H5707" s="348">
        <v>70</v>
      </c>
      <c r="I5707" s="355">
        <v>2.7106200156054268E-4</v>
      </c>
      <c r="J5707" s="355">
        <v>7.7446286160155041E-6</v>
      </c>
      <c r="K5707" s="355">
        <v>0</v>
      </c>
      <c r="M5707" s="364"/>
      <c r="N5707" s="364"/>
    </row>
    <row r="5708" spans="2:14" s="358" customFormat="1" x14ac:dyDescent="0.2">
      <c r="B5708" s="305">
        <v>41523.375</v>
      </c>
      <c r="C5708" s="117" t="s">
        <v>567</v>
      </c>
      <c r="D5708" s="117" t="s">
        <v>551</v>
      </c>
      <c r="E5708" s="116"/>
      <c r="F5708" s="348">
        <v>8</v>
      </c>
      <c r="G5708" s="348">
        <v>110</v>
      </c>
      <c r="H5708" s="348">
        <v>880</v>
      </c>
      <c r="I5708" s="355">
        <v>3.4076365910468221E-3</v>
      </c>
      <c r="J5708" s="355">
        <v>3.0978514464062016E-5</v>
      </c>
      <c r="K5708" s="355">
        <v>0</v>
      </c>
      <c r="M5708" s="364"/>
      <c r="N5708" s="364"/>
    </row>
    <row r="5709" spans="2:14" s="358" customFormat="1" x14ac:dyDescent="0.2">
      <c r="B5709" s="305">
        <v>41519.423611111109</v>
      </c>
      <c r="C5709" s="117" t="s">
        <v>550</v>
      </c>
      <c r="D5709" s="117" t="s">
        <v>551</v>
      </c>
      <c r="E5709" s="116"/>
      <c r="F5709" s="348">
        <v>2</v>
      </c>
      <c r="G5709" s="348">
        <v>43</v>
      </c>
      <c r="H5709" s="348">
        <v>86</v>
      </c>
      <c r="I5709" s="355">
        <v>3.330190304886667E-4</v>
      </c>
      <c r="J5709" s="355">
        <v>7.7446286160155041E-6</v>
      </c>
      <c r="K5709" s="355">
        <v>0</v>
      </c>
      <c r="M5709" s="364"/>
      <c r="N5709" s="364"/>
    </row>
    <row r="5710" spans="2:14" s="358" customFormat="1" x14ac:dyDescent="0.2">
      <c r="B5710" s="305">
        <v>41521.4375</v>
      </c>
      <c r="C5710" s="117" t="s">
        <v>725</v>
      </c>
      <c r="D5710" s="117" t="s">
        <v>554</v>
      </c>
      <c r="E5710" s="116"/>
      <c r="F5710" s="348">
        <v>1</v>
      </c>
      <c r="G5710" s="348">
        <v>90</v>
      </c>
      <c r="H5710" s="348">
        <v>90</v>
      </c>
      <c r="I5710" s="355">
        <v>7.8317735051102323E-4</v>
      </c>
      <c r="J5710" s="355">
        <v>8.7019705612335906E-6</v>
      </c>
      <c r="K5710" s="355">
        <v>0</v>
      </c>
      <c r="M5710" s="364"/>
      <c r="N5710" s="364"/>
    </row>
    <row r="5711" spans="2:14" s="358" customFormat="1" x14ac:dyDescent="0.2">
      <c r="B5711" s="305">
        <v>41521.416666666664</v>
      </c>
      <c r="C5711" s="117" t="s">
        <v>665</v>
      </c>
      <c r="D5711" s="117" t="s">
        <v>554</v>
      </c>
      <c r="E5711" s="116"/>
      <c r="F5711" s="348">
        <v>1</v>
      </c>
      <c r="G5711" s="348">
        <v>55</v>
      </c>
      <c r="H5711" s="348">
        <v>55</v>
      </c>
      <c r="I5711" s="355">
        <v>4.7860838086784751E-4</v>
      </c>
      <c r="J5711" s="355">
        <v>8.7019705612335906E-6</v>
      </c>
      <c r="K5711" s="355">
        <v>0</v>
      </c>
      <c r="M5711" s="364"/>
      <c r="N5711" s="364"/>
    </row>
    <row r="5712" spans="2:14" s="358" customFormat="1" x14ac:dyDescent="0.2">
      <c r="B5712" s="305">
        <v>41521.479166666664</v>
      </c>
      <c r="C5712" s="117" t="s">
        <v>665</v>
      </c>
      <c r="D5712" s="117" t="s">
        <v>554</v>
      </c>
      <c r="E5712" s="116"/>
      <c r="F5712" s="348">
        <v>4</v>
      </c>
      <c r="G5712" s="348">
        <v>70</v>
      </c>
      <c r="H5712" s="348">
        <v>280</v>
      </c>
      <c r="I5712" s="355">
        <v>2.4365517571454057E-3</v>
      </c>
      <c r="J5712" s="355">
        <v>3.4807882244934363E-5</v>
      </c>
      <c r="K5712" s="355">
        <v>0</v>
      </c>
      <c r="M5712" s="364"/>
      <c r="N5712" s="364"/>
    </row>
    <row r="5713" spans="2:14" s="358" customFormat="1" x14ac:dyDescent="0.2">
      <c r="B5713" s="305">
        <v>41521.569444444445</v>
      </c>
      <c r="C5713" s="117" t="s">
        <v>665</v>
      </c>
      <c r="D5713" s="117" t="s">
        <v>554</v>
      </c>
      <c r="E5713" s="116"/>
      <c r="F5713" s="348">
        <v>3</v>
      </c>
      <c r="G5713" s="348">
        <v>57</v>
      </c>
      <c r="H5713" s="348">
        <v>171</v>
      </c>
      <c r="I5713" s="355">
        <v>1.4880369659709442E-3</v>
      </c>
      <c r="J5713" s="355">
        <v>2.6105911683700774E-5</v>
      </c>
      <c r="K5713" s="355">
        <v>0</v>
      </c>
      <c r="M5713" s="364"/>
      <c r="N5713" s="364"/>
    </row>
    <row r="5714" spans="2:14" s="358" customFormat="1" x14ac:dyDescent="0.2">
      <c r="B5714" s="305">
        <v>41523.423611111109</v>
      </c>
      <c r="C5714" s="117" t="s">
        <v>680</v>
      </c>
      <c r="D5714" s="117" t="s">
        <v>554</v>
      </c>
      <c r="E5714" s="116"/>
      <c r="F5714" s="348">
        <v>194</v>
      </c>
      <c r="G5714" s="348">
        <v>120</v>
      </c>
      <c r="H5714" s="348">
        <v>23280</v>
      </c>
      <c r="I5714" s="355">
        <v>0.202581874665518</v>
      </c>
      <c r="J5714" s="355">
        <v>1.6881822888793168E-3</v>
      </c>
      <c r="K5714" s="355">
        <v>0</v>
      </c>
      <c r="M5714" s="364"/>
      <c r="N5714" s="364"/>
    </row>
    <row r="5715" spans="2:14" s="358" customFormat="1" x14ac:dyDescent="0.2">
      <c r="B5715" s="305">
        <v>41521.354166666664</v>
      </c>
      <c r="C5715" s="117" t="s">
        <v>749</v>
      </c>
      <c r="D5715" s="117" t="s">
        <v>554</v>
      </c>
      <c r="E5715" s="116"/>
      <c r="F5715" s="348">
        <v>54</v>
      </c>
      <c r="G5715" s="348">
        <v>367</v>
      </c>
      <c r="H5715" s="348">
        <v>19818</v>
      </c>
      <c r="I5715" s="355">
        <v>0.17245565258252732</v>
      </c>
      <c r="J5715" s="355">
        <v>4.6990641030661396E-4</v>
      </c>
      <c r="K5715" s="355">
        <v>0</v>
      </c>
      <c r="M5715" s="364"/>
      <c r="N5715" s="364"/>
    </row>
    <row r="5716" spans="2:14" s="358" customFormat="1" x14ac:dyDescent="0.2">
      <c r="B5716" s="305">
        <v>41514.427083333336</v>
      </c>
      <c r="C5716" s="117" t="s">
        <v>696</v>
      </c>
      <c r="D5716" s="117" t="s">
        <v>551</v>
      </c>
      <c r="E5716" s="116"/>
      <c r="F5716" s="348">
        <v>60</v>
      </c>
      <c r="G5716" s="348">
        <v>205</v>
      </c>
      <c r="H5716" s="348">
        <v>12300</v>
      </c>
      <c r="I5716" s="355">
        <v>4.7629465988495351E-2</v>
      </c>
      <c r="J5716" s="355">
        <v>2.3233885848046514E-4</v>
      </c>
      <c r="K5716" s="355">
        <v>0</v>
      </c>
      <c r="M5716" s="364"/>
      <c r="N5716" s="364"/>
    </row>
    <row r="5717" spans="2:14" s="358" customFormat="1" x14ac:dyDescent="0.2">
      <c r="B5717" s="305">
        <v>41518.354166666664</v>
      </c>
      <c r="C5717" s="117" t="s">
        <v>805</v>
      </c>
      <c r="D5717" s="117" t="s">
        <v>542</v>
      </c>
      <c r="E5717" s="116"/>
      <c r="F5717" s="348">
        <v>4</v>
      </c>
      <c r="G5717" s="348">
        <v>144</v>
      </c>
      <c r="H5717" s="348">
        <v>576</v>
      </c>
      <c r="I5717" s="355">
        <v>2.0064862454671176E-3</v>
      </c>
      <c r="J5717" s="355">
        <v>1.3933932260188318E-5</v>
      </c>
      <c r="K5717" s="355">
        <v>0</v>
      </c>
      <c r="M5717" s="364"/>
      <c r="N5717" s="364"/>
    </row>
    <row r="5718" spans="2:14" s="358" customFormat="1" x14ac:dyDescent="0.2">
      <c r="B5718" s="305">
        <v>41522.354166666664</v>
      </c>
      <c r="C5718" s="117" t="s">
        <v>733</v>
      </c>
      <c r="D5718" s="117" t="s">
        <v>551</v>
      </c>
      <c r="E5718" s="116"/>
      <c r="F5718" s="348">
        <v>282</v>
      </c>
      <c r="G5718" s="348">
        <v>368</v>
      </c>
      <c r="H5718" s="348">
        <v>103776</v>
      </c>
      <c r="I5718" s="355">
        <v>0.40185328962781253</v>
      </c>
      <c r="J5718" s="355">
        <v>1.0919926348581862E-3</v>
      </c>
      <c r="K5718" s="355">
        <v>0</v>
      </c>
      <c r="M5718" s="364"/>
      <c r="N5718" s="364"/>
    </row>
    <row r="5719" spans="2:14" s="358" customFormat="1" x14ac:dyDescent="0.2">
      <c r="B5719" s="305">
        <v>41519.395833333336</v>
      </c>
      <c r="C5719" s="117" t="s">
        <v>774</v>
      </c>
      <c r="D5719" s="117" t="s">
        <v>554</v>
      </c>
      <c r="E5719" s="116"/>
      <c r="F5719" s="348">
        <v>40</v>
      </c>
      <c r="G5719" s="348">
        <v>165</v>
      </c>
      <c r="H5719" s="348">
        <v>6600</v>
      </c>
      <c r="I5719" s="355">
        <v>5.7433005704141706E-2</v>
      </c>
      <c r="J5719" s="355">
        <v>3.4807882244934364E-4</v>
      </c>
      <c r="K5719" s="355">
        <v>0</v>
      </c>
      <c r="M5719" s="364"/>
      <c r="N5719" s="364"/>
    </row>
    <row r="5720" spans="2:14" s="358" customFormat="1" x14ac:dyDescent="0.2">
      <c r="B5720" s="305">
        <v>41522.520833333336</v>
      </c>
      <c r="C5720" s="117" t="s">
        <v>725</v>
      </c>
      <c r="D5720" s="117" t="s">
        <v>554</v>
      </c>
      <c r="E5720" s="116"/>
      <c r="F5720" s="348">
        <v>4</v>
      </c>
      <c r="G5720" s="348">
        <v>30</v>
      </c>
      <c r="H5720" s="348">
        <v>120</v>
      </c>
      <c r="I5720" s="355">
        <v>1.044236467348031E-3</v>
      </c>
      <c r="J5720" s="355">
        <v>3.4807882244934363E-5</v>
      </c>
      <c r="K5720" s="355">
        <v>0</v>
      </c>
      <c r="M5720" s="364"/>
      <c r="N5720" s="364"/>
    </row>
    <row r="5721" spans="2:14" s="358" customFormat="1" x14ac:dyDescent="0.2">
      <c r="B5721" s="305">
        <v>41522.378472222219</v>
      </c>
      <c r="C5721" s="117" t="s">
        <v>628</v>
      </c>
      <c r="D5721" s="117" t="s">
        <v>554</v>
      </c>
      <c r="E5721" s="116"/>
      <c r="F5721" s="348">
        <v>2</v>
      </c>
      <c r="G5721" s="348">
        <v>140</v>
      </c>
      <c r="H5721" s="348">
        <v>280</v>
      </c>
      <c r="I5721" s="355">
        <v>2.4365517571454057E-3</v>
      </c>
      <c r="J5721" s="355">
        <v>1.7403941122467181E-5</v>
      </c>
      <c r="K5721" s="355">
        <v>0</v>
      </c>
      <c r="M5721" s="364"/>
      <c r="N5721" s="364"/>
    </row>
    <row r="5722" spans="2:14" s="358" customFormat="1" x14ac:dyDescent="0.2">
      <c r="B5722" s="305">
        <v>41523.402777777781</v>
      </c>
      <c r="C5722" s="117" t="s">
        <v>544</v>
      </c>
      <c r="D5722" s="117" t="s">
        <v>542</v>
      </c>
      <c r="E5722" s="116"/>
      <c r="F5722" s="348">
        <v>112</v>
      </c>
      <c r="G5722" s="348">
        <v>95</v>
      </c>
      <c r="H5722" s="348">
        <v>10640</v>
      </c>
      <c r="I5722" s="355">
        <v>3.7064259812100923E-2</v>
      </c>
      <c r="J5722" s="355">
        <v>3.9015010328527288E-4</v>
      </c>
      <c r="K5722" s="355">
        <v>0</v>
      </c>
      <c r="M5722" s="364"/>
      <c r="N5722" s="364"/>
    </row>
    <row r="5723" spans="2:14" s="358" customFormat="1" x14ac:dyDescent="0.2">
      <c r="B5723" s="305">
        <v>41523.388888888891</v>
      </c>
      <c r="C5723" s="117" t="s">
        <v>736</v>
      </c>
      <c r="D5723" s="117" t="s">
        <v>554</v>
      </c>
      <c r="E5723" s="116"/>
      <c r="F5723" s="348">
        <v>8</v>
      </c>
      <c r="G5723" s="348">
        <v>245</v>
      </c>
      <c r="H5723" s="348">
        <v>1960</v>
      </c>
      <c r="I5723" s="355">
        <v>1.7055862300017838E-2</v>
      </c>
      <c r="J5723" s="355">
        <v>6.9615764489868725E-5</v>
      </c>
      <c r="K5723" s="355">
        <v>0</v>
      </c>
      <c r="M5723" s="364"/>
      <c r="N5723" s="364"/>
    </row>
    <row r="5724" spans="2:14" s="358" customFormat="1" x14ac:dyDescent="0.2">
      <c r="B5724" s="305">
        <v>41520.368055555555</v>
      </c>
      <c r="C5724" s="117" t="s">
        <v>577</v>
      </c>
      <c r="D5724" s="117" t="s">
        <v>542</v>
      </c>
      <c r="E5724" s="116"/>
      <c r="F5724" s="348">
        <v>19</v>
      </c>
      <c r="G5724" s="348">
        <v>355</v>
      </c>
      <c r="H5724" s="348">
        <v>6745</v>
      </c>
      <c r="I5724" s="355">
        <v>2.3496093273742549E-2</v>
      </c>
      <c r="J5724" s="355">
        <v>6.6186178235894501E-5</v>
      </c>
      <c r="K5724" s="355">
        <v>0</v>
      </c>
      <c r="M5724" s="364"/>
      <c r="N5724" s="364"/>
    </row>
    <row r="5725" spans="2:14" s="358" customFormat="1" x14ac:dyDescent="0.2">
      <c r="B5725" s="305">
        <v>41520.361111111109</v>
      </c>
      <c r="C5725" s="117" t="s">
        <v>596</v>
      </c>
      <c r="D5725" s="117" t="s">
        <v>554</v>
      </c>
      <c r="E5725" s="116"/>
      <c r="F5725" s="348">
        <v>32</v>
      </c>
      <c r="G5725" s="348">
        <v>95</v>
      </c>
      <c r="H5725" s="348">
        <v>3040</v>
      </c>
      <c r="I5725" s="355">
        <v>2.6453990506150118E-2</v>
      </c>
      <c r="J5725" s="355">
        <v>2.784630579594749E-4</v>
      </c>
      <c r="K5725" s="355">
        <v>0</v>
      </c>
      <c r="M5725" s="364"/>
      <c r="N5725" s="364"/>
    </row>
    <row r="5726" spans="2:14" s="358" customFormat="1" x14ac:dyDescent="0.2">
      <c r="B5726" s="305">
        <v>41514.40625</v>
      </c>
      <c r="C5726" s="117" t="s">
        <v>761</v>
      </c>
      <c r="D5726" s="117" t="s">
        <v>554</v>
      </c>
      <c r="E5726" s="116"/>
      <c r="F5726" s="348">
        <v>5</v>
      </c>
      <c r="G5726" s="348">
        <v>120</v>
      </c>
      <c r="H5726" s="348">
        <v>600</v>
      </c>
      <c r="I5726" s="355">
        <v>5.2211823367401544E-3</v>
      </c>
      <c r="J5726" s="355">
        <v>4.3509852806167955E-5</v>
      </c>
      <c r="K5726" s="355">
        <v>0</v>
      </c>
      <c r="M5726" s="364"/>
      <c r="N5726" s="364"/>
    </row>
    <row r="5727" spans="2:14" s="358" customFormat="1" x14ac:dyDescent="0.2">
      <c r="B5727" s="305">
        <v>41524.375</v>
      </c>
      <c r="C5727" s="117" t="s">
        <v>686</v>
      </c>
      <c r="D5727" s="117" t="s">
        <v>551</v>
      </c>
      <c r="E5727" s="116"/>
      <c r="F5727" s="348">
        <v>59</v>
      </c>
      <c r="G5727" s="348">
        <v>275</v>
      </c>
      <c r="H5727" s="348">
        <v>16225</v>
      </c>
      <c r="I5727" s="355">
        <v>6.2828299647425784E-2</v>
      </c>
      <c r="J5727" s="355">
        <v>2.284665441724574E-4</v>
      </c>
      <c r="K5727" s="355">
        <v>0</v>
      </c>
      <c r="M5727" s="364"/>
      <c r="N5727" s="364"/>
    </row>
    <row r="5728" spans="2:14" s="358" customFormat="1" x14ac:dyDescent="0.2">
      <c r="B5728" s="305">
        <v>41523.478472222225</v>
      </c>
      <c r="C5728" s="117" t="s">
        <v>706</v>
      </c>
      <c r="D5728" s="117" t="s">
        <v>551</v>
      </c>
      <c r="E5728" s="116"/>
      <c r="F5728" s="348">
        <v>1</v>
      </c>
      <c r="G5728" s="348">
        <v>211</v>
      </c>
      <c r="H5728" s="348">
        <v>211</v>
      </c>
      <c r="I5728" s="355">
        <v>8.1705831898963577E-4</v>
      </c>
      <c r="J5728" s="355">
        <v>3.872314308007752E-6</v>
      </c>
      <c r="K5728" s="355">
        <v>0</v>
      </c>
      <c r="M5728" s="364"/>
      <c r="N5728" s="364"/>
    </row>
    <row r="5729" spans="2:14" s="358" customFormat="1" x14ac:dyDescent="0.2">
      <c r="B5729" s="305">
        <v>41523.5</v>
      </c>
      <c r="C5729" s="117" t="s">
        <v>624</v>
      </c>
      <c r="D5729" s="117" t="s">
        <v>554</v>
      </c>
      <c r="E5729" s="116"/>
      <c r="F5729" s="348">
        <v>2</v>
      </c>
      <c r="G5729" s="348">
        <v>69</v>
      </c>
      <c r="H5729" s="348">
        <v>138</v>
      </c>
      <c r="I5729" s="355">
        <v>1.2008719374502356E-3</v>
      </c>
      <c r="J5729" s="355">
        <v>1.7403941122467181E-5</v>
      </c>
      <c r="K5729" s="355">
        <v>0</v>
      </c>
      <c r="M5729" s="364"/>
      <c r="N5729" s="364"/>
    </row>
    <row r="5730" spans="2:14" s="358" customFormat="1" x14ac:dyDescent="0.2">
      <c r="B5730" s="305">
        <v>41523.46875</v>
      </c>
      <c r="C5730" s="117" t="s">
        <v>624</v>
      </c>
      <c r="D5730" s="117" t="s">
        <v>554</v>
      </c>
      <c r="E5730" s="116"/>
      <c r="F5730" s="348">
        <v>4</v>
      </c>
      <c r="G5730" s="348">
        <v>23</v>
      </c>
      <c r="H5730" s="348">
        <v>92</v>
      </c>
      <c r="I5730" s="355">
        <v>8.0058129163349044E-4</v>
      </c>
      <c r="J5730" s="355">
        <v>3.4807882244934363E-5</v>
      </c>
      <c r="K5730" s="355">
        <v>0</v>
      </c>
      <c r="M5730" s="364"/>
      <c r="N5730" s="364"/>
    </row>
    <row r="5731" spans="2:14" s="358" customFormat="1" x14ac:dyDescent="0.2">
      <c r="B5731" s="305">
        <v>41508.465277777781</v>
      </c>
      <c r="C5731" s="117" t="s">
        <v>550</v>
      </c>
      <c r="D5731" s="117" t="s">
        <v>551</v>
      </c>
      <c r="E5731" s="116"/>
      <c r="F5731" s="348">
        <v>2</v>
      </c>
      <c r="G5731" s="348">
        <v>145</v>
      </c>
      <c r="H5731" s="348">
        <v>290</v>
      </c>
      <c r="I5731" s="355">
        <v>1.1229711493222481E-3</v>
      </c>
      <c r="J5731" s="355">
        <v>7.7446286160155041E-6</v>
      </c>
      <c r="K5731" s="355">
        <v>0</v>
      </c>
      <c r="M5731" s="364"/>
      <c r="N5731" s="364"/>
    </row>
    <row r="5732" spans="2:14" s="358" customFormat="1" x14ac:dyDescent="0.2">
      <c r="B5732" s="305">
        <v>41523.579861111109</v>
      </c>
      <c r="C5732" s="117" t="s">
        <v>797</v>
      </c>
      <c r="D5732" s="117" t="s">
        <v>554</v>
      </c>
      <c r="E5732" s="116"/>
      <c r="F5732" s="348">
        <v>2</v>
      </c>
      <c r="G5732" s="348">
        <v>64</v>
      </c>
      <c r="H5732" s="348">
        <v>128</v>
      </c>
      <c r="I5732" s="355">
        <v>1.1138522318378996E-3</v>
      </c>
      <c r="J5732" s="355">
        <v>1.7403941122467181E-5</v>
      </c>
      <c r="K5732" s="355">
        <v>0</v>
      </c>
      <c r="M5732" s="364"/>
      <c r="N5732" s="364"/>
    </row>
    <row r="5733" spans="2:14" s="358" customFormat="1" x14ac:dyDescent="0.2">
      <c r="B5733" s="305">
        <v>41523.4375</v>
      </c>
      <c r="C5733" s="117" t="s">
        <v>613</v>
      </c>
      <c r="D5733" s="117" t="s">
        <v>554</v>
      </c>
      <c r="E5733" s="116"/>
      <c r="F5733" s="348">
        <v>46</v>
      </c>
      <c r="G5733" s="348">
        <v>134</v>
      </c>
      <c r="H5733" s="348">
        <v>6164</v>
      </c>
      <c r="I5733" s="355">
        <v>5.3638946539443857E-2</v>
      </c>
      <c r="J5733" s="355">
        <v>4.0029064581674522E-4</v>
      </c>
      <c r="K5733" s="355">
        <v>0</v>
      </c>
      <c r="M5733" s="364"/>
      <c r="N5733" s="364"/>
    </row>
    <row r="5734" spans="2:14" s="358" customFormat="1" x14ac:dyDescent="0.2">
      <c r="B5734" s="305">
        <v>41523.5</v>
      </c>
      <c r="C5734" s="117" t="s">
        <v>649</v>
      </c>
      <c r="D5734" s="117" t="s">
        <v>551</v>
      </c>
      <c r="E5734" s="116"/>
      <c r="F5734" s="348">
        <v>1</v>
      </c>
      <c r="G5734" s="348">
        <v>55</v>
      </c>
      <c r="H5734" s="348">
        <v>55</v>
      </c>
      <c r="I5734" s="355">
        <v>2.1297728694042638E-4</v>
      </c>
      <c r="J5734" s="355">
        <v>3.872314308007752E-6</v>
      </c>
      <c r="K5734" s="355">
        <v>0</v>
      </c>
      <c r="M5734" s="364"/>
      <c r="N5734" s="364"/>
    </row>
    <row r="5735" spans="2:14" s="358" customFormat="1" x14ac:dyDescent="0.2">
      <c r="B5735" s="305">
        <v>41522.378472222219</v>
      </c>
      <c r="C5735" s="117" t="s">
        <v>704</v>
      </c>
      <c r="D5735" s="117" t="s">
        <v>554</v>
      </c>
      <c r="E5735" s="116"/>
      <c r="F5735" s="348">
        <v>22</v>
      </c>
      <c r="G5735" s="348">
        <v>483</v>
      </c>
      <c r="H5735" s="348">
        <v>10626</v>
      </c>
      <c r="I5735" s="355">
        <v>9.246713918366814E-2</v>
      </c>
      <c r="J5735" s="355">
        <v>1.91443352347139E-4</v>
      </c>
      <c r="K5735" s="355">
        <v>0</v>
      </c>
      <c r="M5735" s="364"/>
      <c r="N5735" s="364"/>
    </row>
    <row r="5736" spans="2:14" s="358" customFormat="1" x14ac:dyDescent="0.2">
      <c r="B5736" s="305">
        <v>41521.385416666664</v>
      </c>
      <c r="C5736" s="117" t="s">
        <v>689</v>
      </c>
      <c r="D5736" s="117" t="s">
        <v>554</v>
      </c>
      <c r="E5736" s="116"/>
      <c r="F5736" s="348">
        <v>32</v>
      </c>
      <c r="G5736" s="348">
        <v>120</v>
      </c>
      <c r="H5736" s="348">
        <v>3840</v>
      </c>
      <c r="I5736" s="355">
        <v>3.3415566955136991E-2</v>
      </c>
      <c r="J5736" s="355">
        <v>2.784630579594749E-4</v>
      </c>
      <c r="K5736" s="355">
        <v>0</v>
      </c>
      <c r="M5736" s="364"/>
      <c r="N5736" s="364"/>
    </row>
    <row r="5737" spans="2:14" s="358" customFormat="1" x14ac:dyDescent="0.2">
      <c r="B5737" s="305">
        <v>41523.34375</v>
      </c>
      <c r="C5737" s="117" t="s">
        <v>625</v>
      </c>
      <c r="D5737" s="117" t="s">
        <v>551</v>
      </c>
      <c r="E5737" s="116"/>
      <c r="F5737" s="348">
        <v>11</v>
      </c>
      <c r="G5737" s="348">
        <v>375</v>
      </c>
      <c r="H5737" s="348">
        <v>4125</v>
      </c>
      <c r="I5737" s="355">
        <v>1.597329652053198E-2</v>
      </c>
      <c r="J5737" s="355">
        <v>4.2595457388085273E-5</v>
      </c>
      <c r="K5737" s="355">
        <v>0</v>
      </c>
      <c r="M5737" s="364"/>
      <c r="N5737" s="364"/>
    </row>
    <row r="5738" spans="2:14" s="358" customFormat="1" x14ac:dyDescent="0.2">
      <c r="B5738" s="305">
        <v>41520.368055555555</v>
      </c>
      <c r="C5738" s="117" t="s">
        <v>567</v>
      </c>
      <c r="D5738" s="117" t="s">
        <v>551</v>
      </c>
      <c r="E5738" s="116"/>
      <c r="F5738" s="348">
        <v>8</v>
      </c>
      <c r="G5738" s="348">
        <v>182</v>
      </c>
      <c r="H5738" s="348">
        <v>1456</v>
      </c>
      <c r="I5738" s="355">
        <v>5.6380896324592878E-3</v>
      </c>
      <c r="J5738" s="355">
        <v>3.0978514464062016E-5</v>
      </c>
      <c r="K5738" s="355">
        <v>0</v>
      </c>
      <c r="M5738" s="364"/>
      <c r="N5738" s="364"/>
    </row>
    <row r="5739" spans="2:14" s="358" customFormat="1" x14ac:dyDescent="0.2">
      <c r="B5739" s="305">
        <v>41521.368055555555</v>
      </c>
      <c r="C5739" s="117" t="s">
        <v>567</v>
      </c>
      <c r="D5739" s="117" t="s">
        <v>551</v>
      </c>
      <c r="E5739" s="116"/>
      <c r="F5739" s="348">
        <v>5</v>
      </c>
      <c r="G5739" s="348">
        <v>70</v>
      </c>
      <c r="H5739" s="348">
        <v>350</v>
      </c>
      <c r="I5739" s="355">
        <v>1.3553100078027133E-3</v>
      </c>
      <c r="J5739" s="355">
        <v>1.9361571540038763E-5</v>
      </c>
      <c r="K5739" s="355">
        <v>0</v>
      </c>
      <c r="M5739" s="364"/>
      <c r="N5739" s="364"/>
    </row>
    <row r="5740" spans="2:14" s="358" customFormat="1" x14ac:dyDescent="0.2">
      <c r="B5740" s="305">
        <v>41521.4375</v>
      </c>
      <c r="C5740" s="117" t="s">
        <v>567</v>
      </c>
      <c r="D5740" s="117" t="s">
        <v>551</v>
      </c>
      <c r="E5740" s="116"/>
      <c r="F5740" s="348">
        <v>5</v>
      </c>
      <c r="G5740" s="348">
        <v>65</v>
      </c>
      <c r="H5740" s="348">
        <v>325</v>
      </c>
      <c r="I5740" s="355">
        <v>1.2585021501025195E-3</v>
      </c>
      <c r="J5740" s="355">
        <v>1.9361571540038763E-5</v>
      </c>
      <c r="K5740" s="355">
        <v>0</v>
      </c>
      <c r="M5740" s="364"/>
      <c r="N5740" s="364"/>
    </row>
    <row r="5741" spans="2:14" s="358" customFormat="1" x14ac:dyDescent="0.2">
      <c r="B5741" s="305">
        <v>41521.541666666664</v>
      </c>
      <c r="C5741" s="117" t="s">
        <v>567</v>
      </c>
      <c r="D5741" s="117" t="s">
        <v>551</v>
      </c>
      <c r="E5741" s="116"/>
      <c r="F5741" s="348">
        <v>4</v>
      </c>
      <c r="G5741" s="348">
        <v>75</v>
      </c>
      <c r="H5741" s="348">
        <v>300</v>
      </c>
      <c r="I5741" s="355">
        <v>1.1616942924023257E-3</v>
      </c>
      <c r="J5741" s="355">
        <v>1.5489257232031008E-5</v>
      </c>
      <c r="K5741" s="355">
        <v>0</v>
      </c>
      <c r="M5741" s="364"/>
      <c r="N5741" s="364"/>
    </row>
    <row r="5742" spans="2:14" s="358" customFormat="1" x14ac:dyDescent="0.2">
      <c r="B5742" s="305">
        <v>41522.390972222223</v>
      </c>
      <c r="C5742" s="117" t="s">
        <v>558</v>
      </c>
      <c r="D5742" s="117" t="s">
        <v>551</v>
      </c>
      <c r="E5742" s="116"/>
      <c r="F5742" s="348">
        <v>7</v>
      </c>
      <c r="G5742" s="348">
        <v>192</v>
      </c>
      <c r="H5742" s="348">
        <v>1344</v>
      </c>
      <c r="I5742" s="355">
        <v>5.2043904299624195E-3</v>
      </c>
      <c r="J5742" s="355">
        <v>2.7106200156054265E-5</v>
      </c>
      <c r="K5742" s="355">
        <v>0</v>
      </c>
      <c r="M5742" s="364"/>
      <c r="N5742" s="364"/>
    </row>
    <row r="5743" spans="2:14" s="358" customFormat="1" x14ac:dyDescent="0.2">
      <c r="B5743" s="305">
        <v>41521.402777777781</v>
      </c>
      <c r="C5743" s="117" t="s">
        <v>623</v>
      </c>
      <c r="D5743" s="117" t="s">
        <v>554</v>
      </c>
      <c r="E5743" s="116"/>
      <c r="F5743" s="348">
        <v>19</v>
      </c>
      <c r="G5743" s="348">
        <v>110</v>
      </c>
      <c r="H5743" s="348">
        <v>2090</v>
      </c>
      <c r="I5743" s="355">
        <v>1.8187118472978207E-2</v>
      </c>
      <c r="J5743" s="355">
        <v>1.6533744066343824E-4</v>
      </c>
      <c r="K5743" s="355">
        <v>0</v>
      </c>
      <c r="M5743" s="364"/>
      <c r="N5743" s="364"/>
    </row>
    <row r="5744" spans="2:14" s="358" customFormat="1" x14ac:dyDescent="0.2">
      <c r="B5744" s="305">
        <v>41521.429861111108</v>
      </c>
      <c r="C5744" s="117" t="s">
        <v>566</v>
      </c>
      <c r="D5744" s="117" t="s">
        <v>551</v>
      </c>
      <c r="E5744" s="116"/>
      <c r="F5744" s="348">
        <v>3</v>
      </c>
      <c r="G5744" s="348">
        <v>270.33333333333331</v>
      </c>
      <c r="H5744" s="348">
        <v>811</v>
      </c>
      <c r="I5744" s="355">
        <v>3.1404469037942871E-3</v>
      </c>
      <c r="J5744" s="355">
        <v>1.1616942924023257E-5</v>
      </c>
      <c r="K5744" s="355">
        <v>0</v>
      </c>
      <c r="M5744" s="364"/>
      <c r="N5744" s="364"/>
    </row>
    <row r="5745" spans="2:14" s="358" customFormat="1" x14ac:dyDescent="0.2">
      <c r="B5745" s="305">
        <v>41522.420138888891</v>
      </c>
      <c r="C5745" s="117" t="s">
        <v>799</v>
      </c>
      <c r="D5745" s="117" t="s">
        <v>554</v>
      </c>
      <c r="E5745" s="116"/>
      <c r="F5745" s="348">
        <v>3</v>
      </c>
      <c r="G5745" s="348">
        <v>140</v>
      </c>
      <c r="H5745" s="348">
        <v>420</v>
      </c>
      <c r="I5745" s="355">
        <v>3.6548276357181082E-3</v>
      </c>
      <c r="J5745" s="355">
        <v>2.6105911683700774E-5</v>
      </c>
      <c r="K5745" s="355">
        <v>0</v>
      </c>
      <c r="M5745" s="364"/>
      <c r="N5745" s="364"/>
    </row>
    <row r="5746" spans="2:14" s="358" customFormat="1" x14ac:dyDescent="0.2">
      <c r="B5746" s="305">
        <v>41523.381944444445</v>
      </c>
      <c r="C5746" s="117" t="s">
        <v>599</v>
      </c>
      <c r="D5746" s="117" t="s">
        <v>554</v>
      </c>
      <c r="E5746" s="116"/>
      <c r="F5746" s="348">
        <v>48</v>
      </c>
      <c r="G5746" s="348">
        <v>170</v>
      </c>
      <c r="H5746" s="348">
        <v>8160</v>
      </c>
      <c r="I5746" s="355">
        <v>7.1008079779666111E-2</v>
      </c>
      <c r="J5746" s="355">
        <v>4.1769458693921238E-4</v>
      </c>
      <c r="K5746" s="355">
        <v>0</v>
      </c>
      <c r="M5746" s="364"/>
      <c r="N5746" s="364"/>
    </row>
    <row r="5747" spans="2:14" s="358" customFormat="1" x14ac:dyDescent="0.2">
      <c r="B5747" s="305">
        <v>41523.354166666664</v>
      </c>
      <c r="C5747" s="117" t="s">
        <v>599</v>
      </c>
      <c r="D5747" s="117" t="s">
        <v>554</v>
      </c>
      <c r="E5747" s="116"/>
      <c r="F5747" s="348">
        <v>110</v>
      </c>
      <c r="G5747" s="348">
        <v>200</v>
      </c>
      <c r="H5747" s="348">
        <v>22000</v>
      </c>
      <c r="I5747" s="355">
        <v>0.19144335234713902</v>
      </c>
      <c r="J5747" s="355">
        <v>9.5721676173569502E-4</v>
      </c>
      <c r="K5747" s="355">
        <v>0</v>
      </c>
      <c r="M5747" s="364"/>
      <c r="N5747" s="364"/>
    </row>
    <row r="5748" spans="2:14" s="358" customFormat="1" x14ac:dyDescent="0.2">
      <c r="B5748" s="305">
        <v>41521.357638888891</v>
      </c>
      <c r="C5748" s="117" t="s">
        <v>743</v>
      </c>
      <c r="D5748" s="117" t="s">
        <v>554</v>
      </c>
      <c r="E5748" s="116"/>
      <c r="F5748" s="348">
        <v>139</v>
      </c>
      <c r="G5748" s="348">
        <v>380</v>
      </c>
      <c r="H5748" s="348">
        <v>52820</v>
      </c>
      <c r="I5748" s="355">
        <v>0.45963808504435827</v>
      </c>
      <c r="J5748" s="355">
        <v>1.2095739080114692E-3</v>
      </c>
      <c r="K5748" s="355">
        <v>0</v>
      </c>
      <c r="M5748" s="364"/>
      <c r="N5748" s="364"/>
    </row>
    <row r="5749" spans="2:14" s="358" customFormat="1" x14ac:dyDescent="0.2">
      <c r="B5749" s="305">
        <v>41521.4375</v>
      </c>
      <c r="C5749" s="117" t="s">
        <v>658</v>
      </c>
      <c r="D5749" s="117" t="s">
        <v>551</v>
      </c>
      <c r="E5749" s="116"/>
      <c r="F5749" s="348">
        <v>6</v>
      </c>
      <c r="G5749" s="348">
        <v>95</v>
      </c>
      <c r="H5749" s="348">
        <v>570</v>
      </c>
      <c r="I5749" s="355">
        <v>2.2072191555644188E-3</v>
      </c>
      <c r="J5749" s="355">
        <v>2.3233885848046514E-5</v>
      </c>
      <c r="K5749" s="355">
        <v>0</v>
      </c>
      <c r="M5749" s="364"/>
      <c r="N5749" s="364"/>
    </row>
    <row r="5750" spans="2:14" s="358" customFormat="1" x14ac:dyDescent="0.2">
      <c r="B5750" s="305">
        <v>41524.354166666664</v>
      </c>
      <c r="C5750" s="117" t="s">
        <v>777</v>
      </c>
      <c r="D5750" s="117" t="s">
        <v>542</v>
      </c>
      <c r="E5750" s="116"/>
      <c r="F5750" s="348">
        <v>366</v>
      </c>
      <c r="G5750" s="348">
        <v>270</v>
      </c>
      <c r="H5750" s="348">
        <v>98820</v>
      </c>
      <c r="I5750" s="355">
        <v>0.34423779648795239</v>
      </c>
      <c r="J5750" s="355">
        <v>1.2749548018072311E-3</v>
      </c>
      <c r="K5750" s="355">
        <v>0</v>
      </c>
      <c r="M5750" s="364"/>
      <c r="N5750" s="364"/>
    </row>
    <row r="5751" spans="2:14" s="358" customFormat="1" x14ac:dyDescent="0.2">
      <c r="B5751" s="305">
        <v>41521.524305555555</v>
      </c>
      <c r="C5751" s="117" t="s">
        <v>658</v>
      </c>
      <c r="D5751" s="117" t="s">
        <v>551</v>
      </c>
      <c r="E5751" s="116"/>
      <c r="F5751" s="348">
        <v>14</v>
      </c>
      <c r="G5751" s="348">
        <v>25</v>
      </c>
      <c r="H5751" s="348">
        <v>350</v>
      </c>
      <c r="I5751" s="355">
        <v>1.3553100078027133E-3</v>
      </c>
      <c r="J5751" s="355">
        <v>5.421240031210853E-5</v>
      </c>
      <c r="K5751" s="355">
        <v>0</v>
      </c>
      <c r="M5751" s="364"/>
      <c r="N5751" s="364"/>
    </row>
    <row r="5752" spans="2:14" s="358" customFormat="1" x14ac:dyDescent="0.2">
      <c r="B5752" s="305">
        <v>41525.341666666667</v>
      </c>
      <c r="C5752" s="117" t="s">
        <v>773</v>
      </c>
      <c r="D5752" s="117" t="s">
        <v>542</v>
      </c>
      <c r="E5752" s="116"/>
      <c r="F5752" s="348">
        <v>33</v>
      </c>
      <c r="G5752" s="348">
        <v>208</v>
      </c>
      <c r="H5752" s="348">
        <v>6864</v>
      </c>
      <c r="I5752" s="355">
        <v>2.3910627758483152E-2</v>
      </c>
      <c r="J5752" s="355">
        <v>1.1495494114655362E-4</v>
      </c>
      <c r="K5752" s="355">
        <v>0</v>
      </c>
      <c r="M5752" s="364"/>
      <c r="N5752" s="364"/>
    </row>
    <row r="5753" spans="2:14" s="358" customFormat="1" x14ac:dyDescent="0.2">
      <c r="B5753" s="305">
        <v>41525.333333333336</v>
      </c>
      <c r="C5753" s="117" t="s">
        <v>764</v>
      </c>
      <c r="D5753" s="117" t="s">
        <v>542</v>
      </c>
      <c r="E5753" s="116"/>
      <c r="F5753" s="348">
        <v>74</v>
      </c>
      <c r="G5753" s="348">
        <v>376</v>
      </c>
      <c r="H5753" s="348">
        <v>27824</v>
      </c>
      <c r="I5753" s="355">
        <v>9.6924432801869936E-2</v>
      </c>
      <c r="J5753" s="355">
        <v>2.5777774681348388E-4</v>
      </c>
      <c r="K5753" s="355">
        <v>0</v>
      </c>
      <c r="M5753" s="364"/>
      <c r="N5753" s="364"/>
    </row>
    <row r="5754" spans="2:14" s="358" customFormat="1" x14ac:dyDescent="0.2">
      <c r="B5754" s="305">
        <v>41525.364583333336</v>
      </c>
      <c r="C5754" s="117" t="s">
        <v>572</v>
      </c>
      <c r="D5754" s="117" t="s">
        <v>542</v>
      </c>
      <c r="E5754" s="116"/>
      <c r="F5754" s="348">
        <v>15</v>
      </c>
      <c r="G5754" s="348">
        <v>195</v>
      </c>
      <c r="H5754" s="348">
        <v>2925</v>
      </c>
      <c r="I5754" s="355">
        <v>1.0189187965262707E-2</v>
      </c>
      <c r="J5754" s="355">
        <v>5.2252245975706187E-5</v>
      </c>
      <c r="K5754" s="355">
        <v>0</v>
      </c>
      <c r="M5754" s="364"/>
      <c r="N5754" s="364"/>
    </row>
    <row r="5755" spans="2:14" s="358" customFormat="1" x14ac:dyDescent="0.2">
      <c r="B5755" s="305">
        <v>41525.4</v>
      </c>
      <c r="C5755" s="117" t="s">
        <v>548</v>
      </c>
      <c r="D5755" s="117" t="s">
        <v>542</v>
      </c>
      <c r="E5755" s="116"/>
      <c r="F5755" s="348">
        <v>115</v>
      </c>
      <c r="G5755" s="348">
        <v>194</v>
      </c>
      <c r="H5755" s="348">
        <v>22310</v>
      </c>
      <c r="I5755" s="355">
        <v>7.7716507181200337E-2</v>
      </c>
      <c r="J5755" s="355">
        <v>4.006005524804141E-4</v>
      </c>
      <c r="K5755" s="355">
        <v>0</v>
      </c>
      <c r="M5755" s="364"/>
      <c r="N5755" s="364"/>
    </row>
    <row r="5756" spans="2:14" s="358" customFormat="1" x14ac:dyDescent="0.2">
      <c r="B5756" s="305">
        <v>41523.388888888891</v>
      </c>
      <c r="C5756" s="117" t="s">
        <v>607</v>
      </c>
      <c r="D5756" s="117" t="s">
        <v>551</v>
      </c>
      <c r="E5756" s="116"/>
      <c r="F5756" s="348">
        <v>3</v>
      </c>
      <c r="G5756" s="348">
        <v>50</v>
      </c>
      <c r="H5756" s="348">
        <v>150</v>
      </c>
      <c r="I5756" s="355">
        <v>5.8084714620116283E-4</v>
      </c>
      <c r="J5756" s="355">
        <v>1.1616942924023257E-5</v>
      </c>
      <c r="K5756" s="355">
        <v>0</v>
      </c>
      <c r="M5756" s="364"/>
      <c r="N5756" s="364"/>
    </row>
    <row r="5757" spans="2:14" s="358" customFormat="1" x14ac:dyDescent="0.2">
      <c r="B5757" s="305">
        <v>41523.479166666664</v>
      </c>
      <c r="C5757" s="117" t="s">
        <v>607</v>
      </c>
      <c r="D5757" s="117" t="s">
        <v>551</v>
      </c>
      <c r="E5757" s="116"/>
      <c r="F5757" s="348">
        <v>1</v>
      </c>
      <c r="G5757" s="348">
        <v>30</v>
      </c>
      <c r="H5757" s="348">
        <v>30</v>
      </c>
      <c r="I5757" s="355">
        <v>1.1616942924023257E-4</v>
      </c>
      <c r="J5757" s="355">
        <v>3.872314308007752E-6</v>
      </c>
      <c r="K5757" s="355">
        <v>0</v>
      </c>
      <c r="M5757" s="364"/>
      <c r="N5757" s="364"/>
    </row>
    <row r="5758" spans="2:14" s="358" customFormat="1" x14ac:dyDescent="0.2">
      <c r="B5758" s="305">
        <v>41523.522916666669</v>
      </c>
      <c r="C5758" s="117" t="s">
        <v>607</v>
      </c>
      <c r="D5758" s="117" t="s">
        <v>551</v>
      </c>
      <c r="E5758" s="116"/>
      <c r="F5758" s="348">
        <v>2</v>
      </c>
      <c r="G5758" s="348">
        <v>42</v>
      </c>
      <c r="H5758" s="348">
        <v>84</v>
      </c>
      <c r="I5758" s="355">
        <v>3.2527440187265122E-4</v>
      </c>
      <c r="J5758" s="355">
        <v>7.7446286160155041E-6</v>
      </c>
      <c r="K5758" s="355">
        <v>0</v>
      </c>
      <c r="M5758" s="364"/>
      <c r="N5758" s="364"/>
    </row>
    <row r="5759" spans="2:14" s="358" customFormat="1" x14ac:dyDescent="0.2">
      <c r="B5759" s="305">
        <v>41525.375</v>
      </c>
      <c r="C5759" s="117" t="s">
        <v>681</v>
      </c>
      <c r="D5759" s="117" t="s">
        <v>554</v>
      </c>
      <c r="E5759" s="116"/>
      <c r="F5759" s="348">
        <v>10</v>
      </c>
      <c r="G5759" s="348">
        <v>145</v>
      </c>
      <c r="H5759" s="348">
        <v>1450</v>
      </c>
      <c r="I5759" s="355">
        <v>1.2617857313788708E-2</v>
      </c>
      <c r="J5759" s="355">
        <v>8.701970561233591E-5</v>
      </c>
      <c r="K5759" s="355">
        <v>0</v>
      </c>
      <c r="M5759" s="364"/>
      <c r="N5759" s="364"/>
    </row>
    <row r="5760" spans="2:14" s="358" customFormat="1" x14ac:dyDescent="0.2">
      <c r="B5760" s="305">
        <v>41523.354166666664</v>
      </c>
      <c r="C5760" s="117" t="s">
        <v>706</v>
      </c>
      <c r="D5760" s="117" t="s">
        <v>551</v>
      </c>
      <c r="E5760" s="116"/>
      <c r="F5760" s="348">
        <v>11</v>
      </c>
      <c r="G5760" s="348">
        <v>215</v>
      </c>
      <c r="H5760" s="348">
        <v>2365</v>
      </c>
      <c r="I5760" s="355">
        <v>9.1580233384383342E-3</v>
      </c>
      <c r="J5760" s="355">
        <v>4.2595457388085273E-5</v>
      </c>
      <c r="K5760" s="355">
        <v>0</v>
      </c>
      <c r="M5760" s="364"/>
      <c r="N5760" s="364"/>
    </row>
    <row r="5761" spans="2:14" s="358" customFormat="1" x14ac:dyDescent="0.2">
      <c r="B5761" s="305">
        <v>41523.5625</v>
      </c>
      <c r="C5761" s="117" t="s">
        <v>706</v>
      </c>
      <c r="D5761" s="117" t="s">
        <v>551</v>
      </c>
      <c r="E5761" s="116"/>
      <c r="F5761" s="348">
        <v>30</v>
      </c>
      <c r="G5761" s="348">
        <v>75</v>
      </c>
      <c r="H5761" s="348">
        <v>2250</v>
      </c>
      <c r="I5761" s="355">
        <v>8.7127071930174424E-3</v>
      </c>
      <c r="J5761" s="355">
        <v>1.1616942924023257E-4</v>
      </c>
      <c r="K5761" s="355">
        <v>0</v>
      </c>
      <c r="M5761" s="364"/>
      <c r="N5761" s="364"/>
    </row>
    <row r="5762" spans="2:14" s="358" customFormat="1" x14ac:dyDescent="0.2">
      <c r="B5762" s="305">
        <v>41524.368055555555</v>
      </c>
      <c r="C5762" s="117" t="s">
        <v>596</v>
      </c>
      <c r="D5762" s="117" t="s">
        <v>554</v>
      </c>
      <c r="E5762" s="116"/>
      <c r="F5762" s="348">
        <v>203</v>
      </c>
      <c r="G5762" s="348">
        <v>140</v>
      </c>
      <c r="H5762" s="348">
        <v>28420</v>
      </c>
      <c r="I5762" s="355">
        <v>0.24731000335025866</v>
      </c>
      <c r="J5762" s="355">
        <v>1.7665000239304191E-3</v>
      </c>
      <c r="K5762" s="355">
        <v>0</v>
      </c>
      <c r="M5762" s="364"/>
      <c r="N5762" s="364"/>
    </row>
    <row r="5763" spans="2:14" s="358" customFormat="1" x14ac:dyDescent="0.2">
      <c r="B5763" s="305">
        <v>41523.431944444441</v>
      </c>
      <c r="C5763" s="117" t="s">
        <v>667</v>
      </c>
      <c r="D5763" s="117" t="s">
        <v>554</v>
      </c>
      <c r="E5763" s="116"/>
      <c r="F5763" s="348">
        <v>80</v>
      </c>
      <c r="G5763" s="348">
        <v>166</v>
      </c>
      <c r="H5763" s="348">
        <v>13280</v>
      </c>
      <c r="I5763" s="355">
        <v>0.11556216905318209</v>
      </c>
      <c r="J5763" s="355">
        <v>6.9615764489868728E-4</v>
      </c>
      <c r="K5763" s="355">
        <v>0</v>
      </c>
      <c r="M5763" s="364"/>
      <c r="N5763" s="364"/>
    </row>
    <row r="5764" spans="2:14" s="358" customFormat="1" x14ac:dyDescent="0.2">
      <c r="B5764" s="305">
        <v>41523.396527777775</v>
      </c>
      <c r="C5764" s="117" t="s">
        <v>624</v>
      </c>
      <c r="D5764" s="117" t="s">
        <v>554</v>
      </c>
      <c r="E5764" s="116"/>
      <c r="F5764" s="348">
        <v>3</v>
      </c>
      <c r="G5764" s="348">
        <v>44</v>
      </c>
      <c r="H5764" s="348">
        <v>132</v>
      </c>
      <c r="I5764" s="355">
        <v>1.148660114082834E-3</v>
      </c>
      <c r="J5764" s="355">
        <v>2.6105911683700774E-5</v>
      </c>
      <c r="K5764" s="355">
        <v>0</v>
      </c>
      <c r="M5764" s="364"/>
      <c r="N5764" s="364"/>
    </row>
    <row r="5765" spans="2:14" s="358" customFormat="1" x14ac:dyDescent="0.2">
      <c r="B5765" s="305">
        <v>41522.46875</v>
      </c>
      <c r="C5765" s="117" t="s">
        <v>550</v>
      </c>
      <c r="D5765" s="117" t="s">
        <v>551</v>
      </c>
      <c r="E5765" s="116"/>
      <c r="F5765" s="348">
        <v>1</v>
      </c>
      <c r="G5765" s="348">
        <v>35</v>
      </c>
      <c r="H5765" s="348">
        <v>35</v>
      </c>
      <c r="I5765" s="355">
        <v>1.3553100078027134E-4</v>
      </c>
      <c r="J5765" s="355">
        <v>3.872314308007752E-6</v>
      </c>
      <c r="K5765" s="355">
        <v>0</v>
      </c>
      <c r="M5765" s="364"/>
      <c r="N5765" s="364"/>
    </row>
    <row r="5766" spans="2:14" s="358" customFormat="1" x14ac:dyDescent="0.2">
      <c r="B5766" s="305">
        <v>41523.368055555555</v>
      </c>
      <c r="C5766" s="117" t="s">
        <v>552</v>
      </c>
      <c r="D5766" s="117" t="s">
        <v>551</v>
      </c>
      <c r="E5766" s="116"/>
      <c r="F5766" s="348">
        <v>1</v>
      </c>
      <c r="G5766" s="348">
        <v>60</v>
      </c>
      <c r="H5766" s="348">
        <v>60</v>
      </c>
      <c r="I5766" s="355">
        <v>2.3233885848046514E-4</v>
      </c>
      <c r="J5766" s="355">
        <v>3.872314308007752E-6</v>
      </c>
      <c r="K5766" s="355">
        <v>0</v>
      </c>
      <c r="M5766" s="364"/>
      <c r="N5766" s="364"/>
    </row>
    <row r="5767" spans="2:14" s="358" customFormat="1" x14ac:dyDescent="0.2">
      <c r="B5767" s="305">
        <v>41523.427083333336</v>
      </c>
      <c r="C5767" s="117" t="s">
        <v>552</v>
      </c>
      <c r="D5767" s="117" t="s">
        <v>551</v>
      </c>
      <c r="E5767" s="116"/>
      <c r="F5767" s="348">
        <v>2</v>
      </c>
      <c r="G5767" s="348">
        <v>75</v>
      </c>
      <c r="H5767" s="348">
        <v>150</v>
      </c>
      <c r="I5767" s="355">
        <v>5.8084714620116283E-4</v>
      </c>
      <c r="J5767" s="355">
        <v>7.7446286160155041E-6</v>
      </c>
      <c r="K5767" s="355">
        <v>0</v>
      </c>
      <c r="M5767" s="364"/>
      <c r="N5767" s="364"/>
    </row>
    <row r="5768" spans="2:14" s="358" customFormat="1" x14ac:dyDescent="0.2">
      <c r="B5768" s="305">
        <v>41523.496527777781</v>
      </c>
      <c r="C5768" s="117" t="s">
        <v>552</v>
      </c>
      <c r="D5768" s="117" t="s">
        <v>551</v>
      </c>
      <c r="E5768" s="116"/>
      <c r="F5768" s="348">
        <v>1</v>
      </c>
      <c r="G5768" s="348">
        <v>60</v>
      </c>
      <c r="H5768" s="348">
        <v>60</v>
      </c>
      <c r="I5768" s="355">
        <v>2.3233885848046514E-4</v>
      </c>
      <c r="J5768" s="355">
        <v>3.872314308007752E-6</v>
      </c>
      <c r="K5768" s="355">
        <v>0</v>
      </c>
      <c r="M5768" s="364"/>
      <c r="N5768" s="364"/>
    </row>
    <row r="5769" spans="2:14" s="358" customFormat="1" x14ac:dyDescent="0.2">
      <c r="B5769" s="305">
        <v>41520.375</v>
      </c>
      <c r="C5769" s="117" t="s">
        <v>736</v>
      </c>
      <c r="D5769" s="117" t="s">
        <v>554</v>
      </c>
      <c r="E5769" s="116"/>
      <c r="F5769" s="348">
        <v>20</v>
      </c>
      <c r="G5769" s="348">
        <v>405</v>
      </c>
      <c r="H5769" s="348">
        <v>8100</v>
      </c>
      <c r="I5769" s="355">
        <v>7.0485961545992085E-2</v>
      </c>
      <c r="J5769" s="355">
        <v>1.7403941122467182E-4</v>
      </c>
      <c r="K5769" s="355">
        <v>0</v>
      </c>
      <c r="M5769" s="364"/>
      <c r="N5769" s="364"/>
    </row>
    <row r="5770" spans="2:14" s="358" customFormat="1" x14ac:dyDescent="0.2">
      <c r="B5770" s="305">
        <v>41522.395833333336</v>
      </c>
      <c r="C5770" s="117" t="s">
        <v>595</v>
      </c>
      <c r="D5770" s="117" t="s">
        <v>554</v>
      </c>
      <c r="E5770" s="116"/>
      <c r="F5770" s="348">
        <v>20</v>
      </c>
      <c r="G5770" s="348">
        <v>355</v>
      </c>
      <c r="H5770" s="348">
        <v>7100</v>
      </c>
      <c r="I5770" s="355">
        <v>6.1783990984758501E-2</v>
      </c>
      <c r="J5770" s="355">
        <v>1.7403941122467182E-4</v>
      </c>
      <c r="K5770" s="355">
        <v>0</v>
      </c>
      <c r="M5770" s="364"/>
      <c r="N5770" s="364"/>
    </row>
    <row r="5771" spans="2:14" s="358" customFormat="1" x14ac:dyDescent="0.2">
      <c r="B5771" s="305">
        <v>41523.361111111109</v>
      </c>
      <c r="C5771" s="117" t="s">
        <v>637</v>
      </c>
      <c r="D5771" s="117" t="s">
        <v>554</v>
      </c>
      <c r="E5771" s="116"/>
      <c r="F5771" s="348">
        <v>38</v>
      </c>
      <c r="G5771" s="348">
        <v>390</v>
      </c>
      <c r="H5771" s="348">
        <v>14820</v>
      </c>
      <c r="I5771" s="355">
        <v>0.12896320371748182</v>
      </c>
      <c r="J5771" s="355">
        <v>3.3067488132687648E-4</v>
      </c>
      <c r="K5771" s="355">
        <v>0</v>
      </c>
      <c r="M5771" s="364"/>
      <c r="N5771" s="364"/>
    </row>
    <row r="5772" spans="2:14" s="358" customFormat="1" x14ac:dyDescent="0.2">
      <c r="B5772" s="305">
        <v>41523.361111111109</v>
      </c>
      <c r="C5772" s="117" t="s">
        <v>552</v>
      </c>
      <c r="D5772" s="117" t="s">
        <v>551</v>
      </c>
      <c r="E5772" s="116"/>
      <c r="F5772" s="348">
        <v>1</v>
      </c>
      <c r="G5772" s="348">
        <v>35</v>
      </c>
      <c r="H5772" s="348">
        <v>35</v>
      </c>
      <c r="I5772" s="355">
        <v>1.3553100078027134E-4</v>
      </c>
      <c r="J5772" s="355">
        <v>3.872314308007752E-6</v>
      </c>
      <c r="K5772" s="355">
        <v>0</v>
      </c>
      <c r="M5772" s="364"/>
      <c r="N5772" s="364"/>
    </row>
    <row r="5773" spans="2:14" s="358" customFormat="1" x14ac:dyDescent="0.2">
      <c r="B5773" s="305">
        <v>41523.402777777781</v>
      </c>
      <c r="C5773" s="117" t="s">
        <v>552</v>
      </c>
      <c r="D5773" s="117" t="s">
        <v>551</v>
      </c>
      <c r="E5773" s="116"/>
      <c r="F5773" s="348">
        <v>1</v>
      </c>
      <c r="G5773" s="348">
        <v>40</v>
      </c>
      <c r="H5773" s="348">
        <v>40</v>
      </c>
      <c r="I5773" s="355">
        <v>1.548925723203101E-4</v>
      </c>
      <c r="J5773" s="355">
        <v>3.872314308007752E-6</v>
      </c>
      <c r="K5773" s="355">
        <v>0</v>
      </c>
      <c r="M5773" s="364"/>
      <c r="N5773" s="364"/>
    </row>
    <row r="5774" spans="2:14" s="358" customFormat="1" x14ac:dyDescent="0.2">
      <c r="B5774" s="305">
        <v>41523.454861111109</v>
      </c>
      <c r="C5774" s="117" t="s">
        <v>552</v>
      </c>
      <c r="D5774" s="117" t="s">
        <v>551</v>
      </c>
      <c r="E5774" s="116"/>
      <c r="F5774" s="348">
        <v>1</v>
      </c>
      <c r="G5774" s="348">
        <v>35</v>
      </c>
      <c r="H5774" s="348">
        <v>35</v>
      </c>
      <c r="I5774" s="355">
        <v>1.3553100078027134E-4</v>
      </c>
      <c r="J5774" s="355">
        <v>3.872314308007752E-6</v>
      </c>
      <c r="K5774" s="355">
        <v>0</v>
      </c>
      <c r="M5774" s="364"/>
      <c r="N5774" s="364"/>
    </row>
    <row r="5775" spans="2:14" s="358" customFormat="1" x14ac:dyDescent="0.2">
      <c r="B5775" s="305">
        <v>41525.368055555555</v>
      </c>
      <c r="C5775" s="117" t="s">
        <v>806</v>
      </c>
      <c r="D5775" s="117" t="s">
        <v>542</v>
      </c>
      <c r="E5775" s="116"/>
      <c r="F5775" s="348">
        <v>544</v>
      </c>
      <c r="G5775" s="348">
        <v>255</v>
      </c>
      <c r="H5775" s="348">
        <v>138720</v>
      </c>
      <c r="I5775" s="355">
        <v>0.48322877078333082</v>
      </c>
      <c r="J5775" s="355">
        <v>1.8950147873856111E-3</v>
      </c>
      <c r="K5775" s="355">
        <v>0</v>
      </c>
      <c r="M5775" s="364"/>
      <c r="N5775" s="364"/>
    </row>
    <row r="5776" spans="2:14" s="358" customFormat="1" x14ac:dyDescent="0.2">
      <c r="B5776" s="305">
        <v>41523.46875</v>
      </c>
      <c r="C5776" s="117" t="s">
        <v>597</v>
      </c>
      <c r="D5776" s="117" t="s">
        <v>551</v>
      </c>
      <c r="E5776" s="116"/>
      <c r="F5776" s="348">
        <v>43</v>
      </c>
      <c r="G5776" s="348">
        <v>59</v>
      </c>
      <c r="H5776" s="348">
        <v>2537</v>
      </c>
      <c r="I5776" s="355">
        <v>9.8240613994156675E-3</v>
      </c>
      <c r="J5776" s="355">
        <v>1.6650951524433335E-4</v>
      </c>
      <c r="K5776" s="355">
        <v>0</v>
      </c>
      <c r="M5776" s="364"/>
      <c r="N5776" s="364"/>
    </row>
    <row r="5777" spans="2:14" s="358" customFormat="1" x14ac:dyDescent="0.2">
      <c r="B5777" s="305">
        <v>41520.379861111112</v>
      </c>
      <c r="C5777" s="117" t="s">
        <v>740</v>
      </c>
      <c r="D5777" s="117" t="s">
        <v>554</v>
      </c>
      <c r="E5777" s="116"/>
      <c r="F5777" s="348">
        <v>525</v>
      </c>
      <c r="G5777" s="348">
        <v>449.52</v>
      </c>
      <c r="H5777" s="348">
        <v>235998</v>
      </c>
      <c r="I5777" s="355">
        <v>2.053647648510005</v>
      </c>
      <c r="J5777" s="355">
        <v>4.5685345446476351E-3</v>
      </c>
      <c r="K5777" s="355">
        <v>0</v>
      </c>
      <c r="M5777" s="364"/>
      <c r="N5777" s="364"/>
    </row>
    <row r="5778" spans="2:14" s="358" customFormat="1" x14ac:dyDescent="0.2">
      <c r="B5778" s="305">
        <v>41509.416666666664</v>
      </c>
      <c r="C5778" s="117" t="s">
        <v>653</v>
      </c>
      <c r="D5778" s="117" t="s">
        <v>554</v>
      </c>
      <c r="E5778" s="116"/>
      <c r="F5778" s="348">
        <v>1</v>
      </c>
      <c r="G5778" s="348">
        <v>120</v>
      </c>
      <c r="H5778" s="348">
        <v>120</v>
      </c>
      <c r="I5778" s="355">
        <v>1.044236467348031E-3</v>
      </c>
      <c r="J5778" s="355">
        <v>8.7019705612335906E-6</v>
      </c>
      <c r="K5778" s="355">
        <v>0</v>
      </c>
      <c r="M5778" s="364"/>
      <c r="N5778" s="364"/>
    </row>
    <row r="5779" spans="2:14" s="358" customFormat="1" x14ac:dyDescent="0.2">
      <c r="B5779" s="305">
        <v>41526.40625</v>
      </c>
      <c r="C5779" s="117" t="s">
        <v>657</v>
      </c>
      <c r="D5779" s="117" t="s">
        <v>551</v>
      </c>
      <c r="E5779" s="116"/>
      <c r="F5779" s="348">
        <v>2</v>
      </c>
      <c r="G5779" s="348">
        <v>210</v>
      </c>
      <c r="H5779" s="348">
        <v>420</v>
      </c>
      <c r="I5779" s="355">
        <v>1.6263720093632559E-3</v>
      </c>
      <c r="J5779" s="355">
        <v>7.7446286160155041E-6</v>
      </c>
      <c r="K5779" s="355">
        <v>0</v>
      </c>
      <c r="M5779" s="364"/>
      <c r="N5779" s="364"/>
    </row>
    <row r="5780" spans="2:14" s="358" customFormat="1" x14ac:dyDescent="0.2">
      <c r="B5780" s="305">
        <v>41526.40625</v>
      </c>
      <c r="C5780" s="117" t="s">
        <v>649</v>
      </c>
      <c r="D5780" s="117" t="s">
        <v>551</v>
      </c>
      <c r="E5780" s="116"/>
      <c r="F5780" s="348">
        <v>2</v>
      </c>
      <c r="G5780" s="348">
        <v>62</v>
      </c>
      <c r="H5780" s="348">
        <v>124</v>
      </c>
      <c r="I5780" s="355">
        <v>4.801669741929613E-4</v>
      </c>
      <c r="J5780" s="355">
        <v>7.7446286160155041E-6</v>
      </c>
      <c r="K5780" s="355">
        <v>0</v>
      </c>
      <c r="M5780" s="364"/>
      <c r="N5780" s="364"/>
    </row>
    <row r="5781" spans="2:14" s="358" customFormat="1" x14ac:dyDescent="0.2">
      <c r="B5781" s="305">
        <v>41526.375</v>
      </c>
      <c r="C5781" s="117" t="s">
        <v>797</v>
      </c>
      <c r="D5781" s="117" t="s">
        <v>554</v>
      </c>
      <c r="E5781" s="116"/>
      <c r="F5781" s="348">
        <v>51</v>
      </c>
      <c r="G5781" s="348">
        <v>240</v>
      </c>
      <c r="H5781" s="348">
        <v>12240</v>
      </c>
      <c r="I5781" s="355">
        <v>0.10651211966949915</v>
      </c>
      <c r="J5781" s="355">
        <v>4.4380049862291314E-4</v>
      </c>
      <c r="K5781" s="355">
        <v>0</v>
      </c>
      <c r="M5781" s="364"/>
      <c r="N5781" s="364"/>
    </row>
    <row r="5782" spans="2:14" s="358" customFormat="1" x14ac:dyDescent="0.2">
      <c r="B5782" s="305">
        <v>41526.375</v>
      </c>
      <c r="C5782" s="117" t="s">
        <v>702</v>
      </c>
      <c r="D5782" s="117" t="s">
        <v>554</v>
      </c>
      <c r="E5782" s="116"/>
      <c r="F5782" s="348">
        <v>64</v>
      </c>
      <c r="G5782" s="348">
        <v>240</v>
      </c>
      <c r="H5782" s="348">
        <v>15360</v>
      </c>
      <c r="I5782" s="355">
        <v>0.13366226782054796</v>
      </c>
      <c r="J5782" s="355">
        <v>5.569261159189498E-4</v>
      </c>
      <c r="K5782" s="355">
        <v>0</v>
      </c>
      <c r="M5782" s="364"/>
      <c r="N5782" s="364"/>
    </row>
    <row r="5783" spans="2:14" s="358" customFormat="1" x14ac:dyDescent="0.2">
      <c r="B5783" s="305">
        <v>41526.375</v>
      </c>
      <c r="C5783" s="117" t="s">
        <v>720</v>
      </c>
      <c r="D5783" s="117" t="s">
        <v>542</v>
      </c>
      <c r="E5783" s="116"/>
      <c r="F5783" s="348">
        <v>616</v>
      </c>
      <c r="G5783" s="348">
        <v>540</v>
      </c>
      <c r="H5783" s="348">
        <v>332640</v>
      </c>
      <c r="I5783" s="355">
        <v>1.1587458067572605</v>
      </c>
      <c r="J5783" s="355">
        <v>2.1458255680690008E-3</v>
      </c>
      <c r="K5783" s="355">
        <v>0</v>
      </c>
      <c r="M5783" s="364"/>
      <c r="N5783" s="364"/>
    </row>
    <row r="5784" spans="2:14" s="358" customFormat="1" x14ac:dyDescent="0.2">
      <c r="B5784" s="305">
        <v>41526.375</v>
      </c>
      <c r="C5784" s="117" t="s">
        <v>562</v>
      </c>
      <c r="D5784" s="117" t="s">
        <v>554</v>
      </c>
      <c r="E5784" s="116"/>
      <c r="F5784" s="348">
        <v>4</v>
      </c>
      <c r="G5784" s="348">
        <v>305</v>
      </c>
      <c r="H5784" s="348">
        <v>1220</v>
      </c>
      <c r="I5784" s="355">
        <v>1.0616404084704982E-2</v>
      </c>
      <c r="J5784" s="355">
        <v>3.4807882244934363E-5</v>
      </c>
      <c r="K5784" s="355">
        <v>0</v>
      </c>
      <c r="M5784" s="364"/>
      <c r="N5784" s="364"/>
    </row>
    <row r="5785" spans="2:14" s="358" customFormat="1" x14ac:dyDescent="0.2">
      <c r="B5785" s="305">
        <v>41526.40625</v>
      </c>
      <c r="C5785" s="117" t="s">
        <v>567</v>
      </c>
      <c r="D5785" s="117" t="s">
        <v>551</v>
      </c>
      <c r="E5785" s="116"/>
      <c r="F5785" s="348">
        <v>8</v>
      </c>
      <c r="G5785" s="348">
        <v>275</v>
      </c>
      <c r="H5785" s="348">
        <v>2200</v>
      </c>
      <c r="I5785" s="355">
        <v>8.5190914776170548E-3</v>
      </c>
      <c r="J5785" s="355">
        <v>3.0978514464062016E-5</v>
      </c>
      <c r="K5785" s="355">
        <v>0</v>
      </c>
      <c r="M5785" s="364"/>
      <c r="N5785" s="364"/>
    </row>
    <row r="5786" spans="2:14" s="358" customFormat="1" x14ac:dyDescent="0.2">
      <c r="B5786" s="305">
        <v>41525.375</v>
      </c>
      <c r="C5786" s="117" t="s">
        <v>651</v>
      </c>
      <c r="D5786" s="117" t="s">
        <v>554</v>
      </c>
      <c r="E5786" s="116"/>
      <c r="F5786" s="348">
        <v>212</v>
      </c>
      <c r="G5786" s="348">
        <v>397</v>
      </c>
      <c r="H5786" s="348">
        <v>84164</v>
      </c>
      <c r="I5786" s="355">
        <v>0.73239265031566403</v>
      </c>
      <c r="J5786" s="355">
        <v>1.8448177589815214E-3</v>
      </c>
      <c r="K5786" s="355">
        <v>0</v>
      </c>
      <c r="M5786" s="364"/>
      <c r="N5786" s="364"/>
    </row>
    <row r="5787" spans="2:14" s="358" customFormat="1" x14ac:dyDescent="0.2">
      <c r="B5787" s="305">
        <v>41522.363888888889</v>
      </c>
      <c r="C5787" s="117" t="s">
        <v>658</v>
      </c>
      <c r="D5787" s="117" t="s">
        <v>551</v>
      </c>
      <c r="E5787" s="116"/>
      <c r="F5787" s="348">
        <v>444</v>
      </c>
      <c r="G5787" s="348">
        <v>384</v>
      </c>
      <c r="H5787" s="348">
        <v>170496</v>
      </c>
      <c r="I5787" s="355">
        <v>0.6602141002580898</v>
      </c>
      <c r="J5787" s="355">
        <v>1.7193075527554421E-3</v>
      </c>
      <c r="K5787" s="355">
        <v>0</v>
      </c>
      <c r="M5787" s="364"/>
      <c r="N5787" s="364"/>
    </row>
    <row r="5788" spans="2:14" s="358" customFormat="1" x14ac:dyDescent="0.2">
      <c r="B5788" s="305">
        <v>41525.357638888891</v>
      </c>
      <c r="C5788" s="117" t="s">
        <v>597</v>
      </c>
      <c r="D5788" s="117" t="s">
        <v>551</v>
      </c>
      <c r="E5788" s="116"/>
      <c r="F5788" s="348">
        <v>7</v>
      </c>
      <c r="G5788" s="348">
        <v>215</v>
      </c>
      <c r="H5788" s="348">
        <v>1505</v>
      </c>
      <c r="I5788" s="355">
        <v>5.8278330335516677E-3</v>
      </c>
      <c r="J5788" s="355">
        <v>2.7106200156054265E-5</v>
      </c>
      <c r="K5788" s="355">
        <v>0</v>
      </c>
      <c r="M5788" s="364"/>
      <c r="N5788" s="364"/>
    </row>
    <row r="5789" spans="2:14" s="358" customFormat="1" x14ac:dyDescent="0.2">
      <c r="B5789" s="305">
        <v>41525.317361111112</v>
      </c>
      <c r="C5789" s="117" t="s">
        <v>782</v>
      </c>
      <c r="D5789" s="117" t="s">
        <v>554</v>
      </c>
      <c r="E5789" s="116"/>
      <c r="F5789" s="348">
        <v>64</v>
      </c>
      <c r="G5789" s="348">
        <v>207.515625</v>
      </c>
      <c r="H5789" s="348">
        <v>13281</v>
      </c>
      <c r="I5789" s="355">
        <v>0.11557087102374333</v>
      </c>
      <c r="J5789" s="355">
        <v>5.569261159189498E-4</v>
      </c>
      <c r="K5789" s="355">
        <v>0</v>
      </c>
      <c r="M5789" s="364"/>
      <c r="N5789" s="364"/>
    </row>
    <row r="5790" spans="2:14" s="358" customFormat="1" x14ac:dyDescent="0.2">
      <c r="B5790" s="305">
        <v>41517.370138888888</v>
      </c>
      <c r="C5790" s="117" t="s">
        <v>594</v>
      </c>
      <c r="D5790" s="117" t="s">
        <v>551</v>
      </c>
      <c r="E5790" s="116"/>
      <c r="F5790" s="348">
        <v>1</v>
      </c>
      <c r="G5790" s="348">
        <v>532</v>
      </c>
      <c r="H5790" s="348">
        <v>532</v>
      </c>
      <c r="I5790" s="355">
        <v>2.0600712118601242E-3</v>
      </c>
      <c r="J5790" s="355">
        <v>3.872314308007752E-6</v>
      </c>
      <c r="K5790" s="355">
        <v>0</v>
      </c>
      <c r="M5790" s="364"/>
      <c r="N5790" s="364"/>
    </row>
    <row r="5791" spans="2:14" s="358" customFormat="1" x14ac:dyDescent="0.2">
      <c r="B5791" s="305">
        <v>41526.378472222219</v>
      </c>
      <c r="C5791" s="117" t="s">
        <v>663</v>
      </c>
      <c r="D5791" s="117" t="s">
        <v>551</v>
      </c>
      <c r="E5791" s="116"/>
      <c r="F5791" s="348">
        <v>1</v>
      </c>
      <c r="G5791" s="348">
        <v>280</v>
      </c>
      <c r="H5791" s="348">
        <v>280</v>
      </c>
      <c r="I5791" s="355">
        <v>1.0842480062421707E-3</v>
      </c>
      <c r="J5791" s="355">
        <v>3.872314308007752E-6</v>
      </c>
      <c r="K5791" s="355">
        <v>0</v>
      </c>
      <c r="M5791" s="364"/>
      <c r="N5791" s="364"/>
    </row>
    <row r="5792" spans="2:14" s="358" customFormat="1" x14ac:dyDescent="0.2">
      <c r="B5792" s="305">
        <v>41526.375</v>
      </c>
      <c r="C5792" s="117" t="s">
        <v>663</v>
      </c>
      <c r="D5792" s="117" t="s">
        <v>551</v>
      </c>
      <c r="E5792" s="116"/>
      <c r="F5792" s="348">
        <v>10</v>
      </c>
      <c r="G5792" s="348">
        <v>208</v>
      </c>
      <c r="H5792" s="348">
        <v>2080</v>
      </c>
      <c r="I5792" s="355">
        <v>8.0544137606561247E-3</v>
      </c>
      <c r="J5792" s="355">
        <v>3.8723143080077525E-5</v>
      </c>
      <c r="K5792" s="355">
        <v>0</v>
      </c>
      <c r="M5792" s="364"/>
      <c r="N5792" s="364"/>
    </row>
    <row r="5793" spans="2:14" s="358" customFormat="1" x14ac:dyDescent="0.2">
      <c r="B5793" s="305">
        <v>41527.423611111109</v>
      </c>
      <c r="C5793" s="117" t="s">
        <v>657</v>
      </c>
      <c r="D5793" s="117" t="s">
        <v>551</v>
      </c>
      <c r="E5793" s="116"/>
      <c r="F5793" s="348">
        <v>10</v>
      </c>
      <c r="G5793" s="348">
        <v>311</v>
      </c>
      <c r="H5793" s="348">
        <v>3110</v>
      </c>
      <c r="I5793" s="355">
        <v>1.2042897497904111E-2</v>
      </c>
      <c r="J5793" s="355">
        <v>3.8723143080077525E-5</v>
      </c>
      <c r="K5793" s="355">
        <v>0</v>
      </c>
      <c r="M5793" s="364"/>
      <c r="N5793" s="364"/>
    </row>
    <row r="5794" spans="2:14" s="358" customFormat="1" x14ac:dyDescent="0.2">
      <c r="B5794" s="305">
        <v>41529.4375</v>
      </c>
      <c r="C5794" s="117" t="s">
        <v>657</v>
      </c>
      <c r="D5794" s="117" t="s">
        <v>551</v>
      </c>
      <c r="E5794" s="116"/>
      <c r="F5794" s="348">
        <v>37</v>
      </c>
      <c r="G5794" s="348">
        <v>215</v>
      </c>
      <c r="H5794" s="348">
        <v>7955</v>
      </c>
      <c r="I5794" s="355">
        <v>3.0804260320201671E-2</v>
      </c>
      <c r="J5794" s="355">
        <v>1.4327562939628682E-4</v>
      </c>
      <c r="K5794" s="355">
        <v>0</v>
      </c>
      <c r="M5794" s="364"/>
      <c r="N5794" s="364"/>
    </row>
    <row r="5795" spans="2:14" s="358" customFormat="1" x14ac:dyDescent="0.2">
      <c r="B5795" s="305">
        <v>41528.595833333333</v>
      </c>
      <c r="C5795" s="117" t="s">
        <v>697</v>
      </c>
      <c r="D5795" s="117" t="s">
        <v>551</v>
      </c>
      <c r="E5795" s="116"/>
      <c r="F5795" s="348">
        <v>144</v>
      </c>
      <c r="G5795" s="348">
        <v>137</v>
      </c>
      <c r="H5795" s="348">
        <v>19728</v>
      </c>
      <c r="I5795" s="355">
        <v>7.6393016668376945E-2</v>
      </c>
      <c r="J5795" s="355">
        <v>5.5761326035311633E-4</v>
      </c>
      <c r="K5795" s="355">
        <v>0</v>
      </c>
      <c r="M5795" s="364"/>
      <c r="N5795" s="364"/>
    </row>
    <row r="5796" spans="2:14" s="358" customFormat="1" x14ac:dyDescent="0.2">
      <c r="B5796" s="305">
        <v>41527.378472222219</v>
      </c>
      <c r="C5796" s="117" t="s">
        <v>762</v>
      </c>
      <c r="D5796" s="117" t="s">
        <v>551</v>
      </c>
      <c r="E5796" s="116"/>
      <c r="F5796" s="348">
        <v>29</v>
      </c>
      <c r="G5796" s="348">
        <v>199</v>
      </c>
      <c r="H5796" s="348">
        <v>5771</v>
      </c>
      <c r="I5796" s="355">
        <v>2.2347125871512739E-2</v>
      </c>
      <c r="J5796" s="355">
        <v>1.1229711493222481E-4</v>
      </c>
      <c r="K5796" s="355">
        <v>0</v>
      </c>
      <c r="M5796" s="364"/>
      <c r="N5796" s="364"/>
    </row>
    <row r="5797" spans="2:14" s="358" customFormat="1" x14ac:dyDescent="0.2">
      <c r="B5797" s="305">
        <v>41529.378472222219</v>
      </c>
      <c r="C5797" s="117" t="s">
        <v>786</v>
      </c>
      <c r="D5797" s="117" t="s">
        <v>542</v>
      </c>
      <c r="E5797" s="116"/>
      <c r="F5797" s="348">
        <v>1122</v>
      </c>
      <c r="G5797" s="348">
        <v>307</v>
      </c>
      <c r="H5797" s="348">
        <v>344454</v>
      </c>
      <c r="I5797" s="355">
        <v>1.1998996756877267</v>
      </c>
      <c r="J5797" s="355">
        <v>3.9084679989828232E-3</v>
      </c>
      <c r="K5797" s="355">
        <v>0</v>
      </c>
      <c r="M5797" s="364"/>
      <c r="N5797" s="364"/>
    </row>
    <row r="5798" spans="2:14" s="358" customFormat="1" x14ac:dyDescent="0.2">
      <c r="B5798" s="305">
        <v>41527.368055555555</v>
      </c>
      <c r="C5798" s="117" t="s">
        <v>773</v>
      </c>
      <c r="D5798" s="117" t="s">
        <v>542</v>
      </c>
      <c r="E5798" s="116"/>
      <c r="F5798" s="348">
        <v>87</v>
      </c>
      <c r="G5798" s="348">
        <v>242</v>
      </c>
      <c r="H5798" s="348">
        <v>21054</v>
      </c>
      <c r="I5798" s="355">
        <v>7.3341252451501207E-2</v>
      </c>
      <c r="J5798" s="355">
        <v>3.0306302665909589E-4</v>
      </c>
      <c r="K5798" s="355">
        <v>0</v>
      </c>
      <c r="M5798" s="364"/>
      <c r="N5798" s="364"/>
    </row>
    <row r="5799" spans="2:14" s="358" customFormat="1" x14ac:dyDescent="0.2">
      <c r="B5799" s="305">
        <v>41527.293055555558</v>
      </c>
      <c r="C5799" s="117" t="s">
        <v>848</v>
      </c>
      <c r="D5799" s="117" t="s">
        <v>542</v>
      </c>
      <c r="E5799" s="116"/>
      <c r="F5799" s="348">
        <v>1</v>
      </c>
      <c r="G5799" s="348">
        <v>353</v>
      </c>
      <c r="H5799" s="348">
        <v>353</v>
      </c>
      <c r="I5799" s="355">
        <v>1.229669521961619E-3</v>
      </c>
      <c r="J5799" s="355">
        <v>3.4834830650470794E-6</v>
      </c>
      <c r="K5799" s="355">
        <v>0</v>
      </c>
      <c r="M5799" s="364"/>
      <c r="N5799" s="364"/>
    </row>
    <row r="5800" spans="2:14" s="358" customFormat="1" x14ac:dyDescent="0.2">
      <c r="B5800" s="305">
        <v>41529.386111111111</v>
      </c>
      <c r="C5800" s="117" t="s">
        <v>703</v>
      </c>
      <c r="D5800" s="117" t="s">
        <v>551</v>
      </c>
      <c r="E5800" s="116"/>
      <c r="F5800" s="348">
        <v>64</v>
      </c>
      <c r="G5800" s="348">
        <v>309</v>
      </c>
      <c r="H5800" s="348">
        <v>19776</v>
      </c>
      <c r="I5800" s="355">
        <v>7.6578887755161307E-2</v>
      </c>
      <c r="J5800" s="355">
        <v>2.4782811571249613E-4</v>
      </c>
      <c r="K5800" s="355">
        <v>0</v>
      </c>
      <c r="M5800" s="364"/>
      <c r="N5800" s="364"/>
    </row>
    <row r="5801" spans="2:14" s="358" customFormat="1" x14ac:dyDescent="0.2">
      <c r="B5801" s="305">
        <v>41527.399305555555</v>
      </c>
      <c r="C5801" s="117" t="s">
        <v>553</v>
      </c>
      <c r="D5801" s="117" t="s">
        <v>554</v>
      </c>
      <c r="E5801" s="116"/>
      <c r="F5801" s="348">
        <v>34</v>
      </c>
      <c r="G5801" s="348">
        <v>748.82352941176475</v>
      </c>
      <c r="H5801" s="348">
        <v>25460</v>
      </c>
      <c r="I5801" s="355">
        <v>0.22155217048900724</v>
      </c>
      <c r="J5801" s="355">
        <v>2.9586699908194211E-4</v>
      </c>
      <c r="K5801" s="355">
        <v>0</v>
      </c>
      <c r="M5801" s="364"/>
      <c r="N5801" s="364"/>
    </row>
    <row r="5802" spans="2:14" s="358" customFormat="1" x14ac:dyDescent="0.2">
      <c r="B5802" s="305">
        <v>41528.375</v>
      </c>
      <c r="C5802" s="117" t="s">
        <v>601</v>
      </c>
      <c r="D5802" s="117" t="s">
        <v>551</v>
      </c>
      <c r="E5802" s="116"/>
      <c r="F5802" s="348">
        <v>65</v>
      </c>
      <c r="G5802" s="348">
        <v>425</v>
      </c>
      <c r="H5802" s="348">
        <v>27625</v>
      </c>
      <c r="I5802" s="355">
        <v>0.10697268275871416</v>
      </c>
      <c r="J5802" s="355">
        <v>2.517004300205039E-4</v>
      </c>
      <c r="K5802" s="355">
        <v>0</v>
      </c>
      <c r="M5802" s="364"/>
      <c r="N5802" s="364"/>
    </row>
    <row r="5803" spans="2:14" s="358" customFormat="1" x14ac:dyDescent="0.2">
      <c r="B5803" s="305">
        <v>41528.394444444442</v>
      </c>
      <c r="C5803" s="117" t="s">
        <v>601</v>
      </c>
      <c r="D5803" s="117" t="s">
        <v>551</v>
      </c>
      <c r="E5803" s="116"/>
      <c r="F5803" s="348">
        <v>378</v>
      </c>
      <c r="G5803" s="348">
        <v>266</v>
      </c>
      <c r="H5803" s="348">
        <v>100548</v>
      </c>
      <c r="I5803" s="355">
        <v>0.38935345904156349</v>
      </c>
      <c r="J5803" s="355">
        <v>1.4637348084269304E-3</v>
      </c>
      <c r="K5803" s="355">
        <v>0</v>
      </c>
      <c r="M5803" s="364"/>
      <c r="N5803" s="364"/>
    </row>
    <row r="5804" spans="2:14" s="358" customFormat="1" x14ac:dyDescent="0.2">
      <c r="B5804" s="305">
        <v>41528.354166666664</v>
      </c>
      <c r="C5804" s="117" t="s">
        <v>616</v>
      </c>
      <c r="D5804" s="117" t="s">
        <v>554</v>
      </c>
      <c r="E5804" s="116"/>
      <c r="F5804" s="348">
        <v>205</v>
      </c>
      <c r="G5804" s="348">
        <v>350</v>
      </c>
      <c r="H5804" s="348">
        <v>71750</v>
      </c>
      <c r="I5804" s="355">
        <v>0.62436638776851017</v>
      </c>
      <c r="J5804" s="355">
        <v>1.7839039650528862E-3</v>
      </c>
      <c r="K5804" s="355">
        <v>0</v>
      </c>
      <c r="M5804" s="364"/>
      <c r="N5804" s="364"/>
    </row>
    <row r="5805" spans="2:14" s="358" customFormat="1" x14ac:dyDescent="0.2">
      <c r="B5805" s="305">
        <v>41528.354861111111</v>
      </c>
      <c r="C5805" s="117" t="s">
        <v>732</v>
      </c>
      <c r="D5805" s="117" t="s">
        <v>542</v>
      </c>
      <c r="E5805" s="116"/>
      <c r="F5805" s="348">
        <v>321</v>
      </c>
      <c r="G5805" s="348">
        <v>371</v>
      </c>
      <c r="H5805" s="348">
        <v>119091</v>
      </c>
      <c r="I5805" s="355">
        <v>0.41485148169952174</v>
      </c>
      <c r="J5805" s="355">
        <v>1.1181980638801125E-3</v>
      </c>
      <c r="K5805" s="355">
        <v>0</v>
      </c>
      <c r="M5805" s="364"/>
      <c r="N5805" s="364"/>
    </row>
    <row r="5806" spans="2:14" s="358" customFormat="1" x14ac:dyDescent="0.2">
      <c r="B5806" s="305">
        <v>41529.357638888891</v>
      </c>
      <c r="C5806" s="117" t="s">
        <v>732</v>
      </c>
      <c r="D5806" s="117" t="s">
        <v>542</v>
      </c>
      <c r="E5806" s="116"/>
      <c r="F5806" s="348">
        <v>170</v>
      </c>
      <c r="G5806" s="348">
        <v>350</v>
      </c>
      <c r="H5806" s="348">
        <v>59500</v>
      </c>
      <c r="I5806" s="355">
        <v>0.20726724237030122</v>
      </c>
      <c r="J5806" s="355">
        <v>5.9219212105800342E-4</v>
      </c>
      <c r="K5806" s="355">
        <v>0</v>
      </c>
      <c r="M5806" s="364"/>
      <c r="N5806" s="364"/>
    </row>
    <row r="5807" spans="2:14" s="358" customFormat="1" x14ac:dyDescent="0.2">
      <c r="B5807" s="305">
        <v>41526.552083333336</v>
      </c>
      <c r="C5807" s="117" t="s">
        <v>563</v>
      </c>
      <c r="D5807" s="117" t="s">
        <v>551</v>
      </c>
      <c r="E5807" s="116"/>
      <c r="F5807" s="348">
        <v>1</v>
      </c>
      <c r="G5807" s="348">
        <v>70</v>
      </c>
      <c r="H5807" s="348">
        <v>70</v>
      </c>
      <c r="I5807" s="355">
        <v>2.7106200156054268E-4</v>
      </c>
      <c r="J5807" s="355">
        <v>3.872314308007752E-6</v>
      </c>
      <c r="K5807" s="355">
        <v>0</v>
      </c>
      <c r="M5807" s="364"/>
      <c r="N5807" s="364"/>
    </row>
    <row r="5808" spans="2:14" s="358" customFormat="1" x14ac:dyDescent="0.2">
      <c r="B5808" s="305">
        <v>41528.404166666667</v>
      </c>
      <c r="C5808" s="117" t="s">
        <v>666</v>
      </c>
      <c r="D5808" s="117" t="s">
        <v>554</v>
      </c>
      <c r="E5808" s="116"/>
      <c r="F5808" s="348">
        <v>4</v>
      </c>
      <c r="G5808" s="348">
        <v>21</v>
      </c>
      <c r="H5808" s="348">
        <v>84</v>
      </c>
      <c r="I5808" s="355">
        <v>7.309655271436217E-4</v>
      </c>
      <c r="J5808" s="355">
        <v>3.4807882244934363E-5</v>
      </c>
      <c r="K5808" s="355">
        <v>0</v>
      </c>
      <c r="M5808" s="364"/>
      <c r="N5808" s="364"/>
    </row>
    <row r="5809" spans="2:14" s="358" customFormat="1" x14ac:dyDescent="0.2">
      <c r="B5809" s="305">
        <v>41527.354166666664</v>
      </c>
      <c r="C5809" s="117" t="s">
        <v>708</v>
      </c>
      <c r="D5809" s="117" t="s">
        <v>554</v>
      </c>
      <c r="E5809" s="116"/>
      <c r="F5809" s="348">
        <v>10</v>
      </c>
      <c r="G5809" s="348">
        <v>445</v>
      </c>
      <c r="H5809" s="348">
        <v>4450</v>
      </c>
      <c r="I5809" s="355">
        <v>3.8723768997489479E-2</v>
      </c>
      <c r="J5809" s="355">
        <v>8.701970561233591E-5</v>
      </c>
      <c r="K5809" s="355">
        <v>0</v>
      </c>
      <c r="M5809" s="364"/>
      <c r="N5809" s="364"/>
    </row>
    <row r="5810" spans="2:14" s="358" customFormat="1" x14ac:dyDescent="0.2">
      <c r="B5810" s="305">
        <v>41528.399305555555</v>
      </c>
      <c r="C5810" s="117" t="s">
        <v>727</v>
      </c>
      <c r="D5810" s="117" t="s">
        <v>554</v>
      </c>
      <c r="E5810" s="116"/>
      <c r="F5810" s="348">
        <v>3</v>
      </c>
      <c r="G5810" s="348">
        <v>40</v>
      </c>
      <c r="H5810" s="348">
        <v>120</v>
      </c>
      <c r="I5810" s="355">
        <v>1.044236467348031E-3</v>
      </c>
      <c r="J5810" s="355">
        <v>2.6105911683700774E-5</v>
      </c>
      <c r="K5810" s="355">
        <v>0</v>
      </c>
      <c r="M5810" s="364"/>
      <c r="N5810" s="364"/>
    </row>
    <row r="5811" spans="2:14" s="358" customFormat="1" x14ac:dyDescent="0.2">
      <c r="B5811" s="305">
        <v>41527.402777777781</v>
      </c>
      <c r="C5811" s="117" t="s">
        <v>727</v>
      </c>
      <c r="D5811" s="117" t="s">
        <v>554</v>
      </c>
      <c r="E5811" s="116"/>
      <c r="F5811" s="348">
        <v>1</v>
      </c>
      <c r="G5811" s="348">
        <v>45</v>
      </c>
      <c r="H5811" s="348">
        <v>45</v>
      </c>
      <c r="I5811" s="355">
        <v>3.9158867525551161E-4</v>
      </c>
      <c r="J5811" s="355">
        <v>8.7019705612335906E-6</v>
      </c>
      <c r="K5811" s="355">
        <v>0</v>
      </c>
      <c r="M5811" s="364"/>
      <c r="N5811" s="364"/>
    </row>
    <row r="5812" spans="2:14" s="358" customFormat="1" x14ac:dyDescent="0.2">
      <c r="B5812" s="305">
        <v>41527.381944444445</v>
      </c>
      <c r="C5812" s="117" t="s">
        <v>659</v>
      </c>
      <c r="D5812" s="117" t="s">
        <v>551</v>
      </c>
      <c r="E5812" s="116"/>
      <c r="F5812" s="348">
        <v>1</v>
      </c>
      <c r="G5812" s="348">
        <v>190</v>
      </c>
      <c r="H5812" s="348">
        <v>190</v>
      </c>
      <c r="I5812" s="355">
        <v>7.3573971852147291E-4</v>
      </c>
      <c r="J5812" s="355">
        <v>3.872314308007752E-6</v>
      </c>
      <c r="K5812" s="355">
        <v>0</v>
      </c>
      <c r="M5812" s="364"/>
      <c r="N5812" s="364"/>
    </row>
    <row r="5813" spans="2:14" s="358" customFormat="1" x14ac:dyDescent="0.2">
      <c r="B5813" s="305">
        <v>41528.357638888891</v>
      </c>
      <c r="C5813" s="117" t="s">
        <v>616</v>
      </c>
      <c r="D5813" s="117" t="s">
        <v>554</v>
      </c>
      <c r="E5813" s="116"/>
      <c r="F5813" s="348">
        <v>91</v>
      </c>
      <c r="G5813" s="348">
        <v>180</v>
      </c>
      <c r="H5813" s="348">
        <v>16380</v>
      </c>
      <c r="I5813" s="355">
        <v>0.14253827779300624</v>
      </c>
      <c r="J5813" s="355">
        <v>7.9187932107225678E-4</v>
      </c>
      <c r="K5813" s="355">
        <v>0</v>
      </c>
      <c r="M5813" s="364"/>
      <c r="N5813" s="364"/>
    </row>
    <row r="5814" spans="2:14" s="358" customFormat="1" x14ac:dyDescent="0.2">
      <c r="B5814" s="305">
        <v>41528.369444444441</v>
      </c>
      <c r="C5814" s="117" t="s">
        <v>682</v>
      </c>
      <c r="D5814" s="117" t="s">
        <v>551</v>
      </c>
      <c r="E5814" s="116"/>
      <c r="F5814" s="348">
        <v>2</v>
      </c>
      <c r="G5814" s="348">
        <v>38</v>
      </c>
      <c r="H5814" s="348">
        <v>76</v>
      </c>
      <c r="I5814" s="355">
        <v>2.9429588740858918E-4</v>
      </c>
      <c r="J5814" s="355">
        <v>7.7446286160155041E-6</v>
      </c>
      <c r="K5814" s="355">
        <v>0</v>
      </c>
      <c r="M5814" s="364"/>
      <c r="N5814" s="364"/>
    </row>
    <row r="5815" spans="2:14" s="358" customFormat="1" x14ac:dyDescent="0.2">
      <c r="B5815" s="305">
        <v>41528.439583333333</v>
      </c>
      <c r="C5815" s="117" t="s">
        <v>682</v>
      </c>
      <c r="D5815" s="117" t="s">
        <v>551</v>
      </c>
      <c r="E5815" s="116"/>
      <c r="F5815" s="348">
        <v>1</v>
      </c>
      <c r="G5815" s="348">
        <v>37</v>
      </c>
      <c r="H5815" s="348">
        <v>37</v>
      </c>
      <c r="I5815" s="355">
        <v>1.4327562939628682E-4</v>
      </c>
      <c r="J5815" s="355">
        <v>3.872314308007752E-6</v>
      </c>
      <c r="K5815" s="355">
        <v>0</v>
      </c>
      <c r="M5815" s="364"/>
      <c r="N5815" s="364"/>
    </row>
    <row r="5816" spans="2:14" s="358" customFormat="1" x14ac:dyDescent="0.2">
      <c r="B5816" s="305">
        <v>41528.378472222219</v>
      </c>
      <c r="C5816" s="117" t="s">
        <v>686</v>
      </c>
      <c r="D5816" s="117" t="s">
        <v>551</v>
      </c>
      <c r="E5816" s="116"/>
      <c r="F5816" s="348">
        <v>59</v>
      </c>
      <c r="G5816" s="348">
        <v>252</v>
      </c>
      <c r="H5816" s="348">
        <v>14868</v>
      </c>
      <c r="I5816" s="355">
        <v>5.7573569131459265E-2</v>
      </c>
      <c r="J5816" s="355">
        <v>2.284665441724574E-4</v>
      </c>
      <c r="K5816" s="355">
        <v>0</v>
      </c>
      <c r="M5816" s="364"/>
      <c r="N5816" s="364"/>
    </row>
    <row r="5817" spans="2:14" s="358" customFormat="1" x14ac:dyDescent="0.2">
      <c r="B5817" s="305">
        <v>41528.402777777781</v>
      </c>
      <c r="C5817" s="117" t="s">
        <v>689</v>
      </c>
      <c r="D5817" s="117" t="s">
        <v>554</v>
      </c>
      <c r="E5817" s="116"/>
      <c r="F5817" s="348">
        <v>75</v>
      </c>
      <c r="G5817" s="348">
        <v>160</v>
      </c>
      <c r="H5817" s="348">
        <v>12000</v>
      </c>
      <c r="I5817" s="355">
        <v>0.1044236467348031</v>
      </c>
      <c r="J5817" s="355">
        <v>6.526477920925193E-4</v>
      </c>
      <c r="K5817" s="355">
        <v>0</v>
      </c>
      <c r="M5817" s="364"/>
      <c r="N5817" s="364"/>
    </row>
    <row r="5818" spans="2:14" s="358" customFormat="1" x14ac:dyDescent="0.2">
      <c r="B5818" s="305">
        <v>41529.395833333336</v>
      </c>
      <c r="C5818" s="117" t="s">
        <v>630</v>
      </c>
      <c r="D5818" s="117" t="s">
        <v>554</v>
      </c>
      <c r="E5818" s="116"/>
      <c r="F5818" s="348">
        <v>62</v>
      </c>
      <c r="G5818" s="348">
        <v>326.61290322580646</v>
      </c>
      <c r="H5818" s="348">
        <v>20250</v>
      </c>
      <c r="I5818" s="355">
        <v>0.17621490386498023</v>
      </c>
      <c r="J5818" s="355">
        <v>5.395221747964827E-4</v>
      </c>
      <c r="K5818" s="355">
        <v>0</v>
      </c>
      <c r="M5818" s="364"/>
      <c r="N5818" s="364"/>
    </row>
    <row r="5819" spans="2:14" s="358" customFormat="1" x14ac:dyDescent="0.2">
      <c r="B5819" s="305">
        <v>41527.375</v>
      </c>
      <c r="C5819" s="117" t="s">
        <v>569</v>
      </c>
      <c r="D5819" s="117" t="s">
        <v>551</v>
      </c>
      <c r="E5819" s="116"/>
      <c r="F5819" s="348">
        <v>2</v>
      </c>
      <c r="G5819" s="348">
        <v>200</v>
      </c>
      <c r="H5819" s="348">
        <v>400</v>
      </c>
      <c r="I5819" s="355">
        <v>1.548925723203101E-3</v>
      </c>
      <c r="J5819" s="355">
        <v>7.7446286160155041E-6</v>
      </c>
      <c r="K5819" s="355">
        <v>0</v>
      </c>
      <c r="M5819" s="364"/>
      <c r="N5819" s="364"/>
    </row>
    <row r="5820" spans="2:14" s="358" customFormat="1" x14ac:dyDescent="0.2">
      <c r="B5820" s="305">
        <v>41528.375</v>
      </c>
      <c r="C5820" s="117" t="s">
        <v>552</v>
      </c>
      <c r="D5820" s="117" t="s">
        <v>551</v>
      </c>
      <c r="E5820" s="116"/>
      <c r="F5820" s="348">
        <v>23</v>
      </c>
      <c r="G5820" s="348">
        <v>389.56521739130437</v>
      </c>
      <c r="H5820" s="348">
        <v>8960</v>
      </c>
      <c r="I5820" s="355">
        <v>3.4695936199749464E-2</v>
      </c>
      <c r="J5820" s="355">
        <v>8.9063229084178301E-5</v>
      </c>
      <c r="K5820" s="355">
        <v>0</v>
      </c>
      <c r="M5820" s="364"/>
      <c r="N5820" s="364"/>
    </row>
    <row r="5821" spans="2:14" s="358" customFormat="1" x14ac:dyDescent="0.2">
      <c r="B5821" s="305">
        <v>41529.354166666664</v>
      </c>
      <c r="C5821" s="117" t="s">
        <v>659</v>
      </c>
      <c r="D5821" s="117" t="s">
        <v>551</v>
      </c>
      <c r="E5821" s="116"/>
      <c r="F5821" s="348">
        <v>66</v>
      </c>
      <c r="G5821" s="348">
        <v>290.10606060606062</v>
      </c>
      <c r="H5821" s="348">
        <v>19147</v>
      </c>
      <c r="I5821" s="355">
        <v>7.4143202055424434E-2</v>
      </c>
      <c r="J5821" s="355">
        <v>2.5557274432851167E-4</v>
      </c>
      <c r="K5821" s="355">
        <v>0</v>
      </c>
      <c r="M5821" s="364"/>
      <c r="N5821" s="364"/>
    </row>
    <row r="5822" spans="2:14" s="358" customFormat="1" x14ac:dyDescent="0.2">
      <c r="B5822" s="305">
        <v>41527.381944444445</v>
      </c>
      <c r="C5822" s="117" t="s">
        <v>607</v>
      </c>
      <c r="D5822" s="117" t="s">
        <v>551</v>
      </c>
      <c r="E5822" s="116"/>
      <c r="F5822" s="348">
        <v>3</v>
      </c>
      <c r="G5822" s="348">
        <v>50</v>
      </c>
      <c r="H5822" s="348">
        <v>150</v>
      </c>
      <c r="I5822" s="355">
        <v>5.8084714620116283E-4</v>
      </c>
      <c r="J5822" s="355">
        <v>1.1616942924023257E-5</v>
      </c>
      <c r="K5822" s="355">
        <v>0</v>
      </c>
      <c r="M5822" s="364"/>
      <c r="N5822" s="364"/>
    </row>
    <row r="5823" spans="2:14" s="358" customFormat="1" x14ac:dyDescent="0.2">
      <c r="B5823" s="305">
        <v>41527.451388888891</v>
      </c>
      <c r="C5823" s="117" t="s">
        <v>607</v>
      </c>
      <c r="D5823" s="117" t="s">
        <v>551</v>
      </c>
      <c r="E5823" s="116"/>
      <c r="F5823" s="348">
        <v>1</v>
      </c>
      <c r="G5823" s="348">
        <v>30</v>
      </c>
      <c r="H5823" s="348">
        <v>30</v>
      </c>
      <c r="I5823" s="355">
        <v>1.1616942924023257E-4</v>
      </c>
      <c r="J5823" s="355">
        <v>3.872314308007752E-6</v>
      </c>
      <c r="K5823" s="355">
        <v>0</v>
      </c>
      <c r="M5823" s="364"/>
      <c r="N5823" s="364"/>
    </row>
    <row r="5824" spans="2:14" s="358" customFormat="1" x14ac:dyDescent="0.2">
      <c r="B5824" s="305">
        <v>41527.493055555555</v>
      </c>
      <c r="C5824" s="117" t="s">
        <v>607</v>
      </c>
      <c r="D5824" s="117" t="s">
        <v>551</v>
      </c>
      <c r="E5824" s="116"/>
      <c r="F5824" s="348">
        <v>2</v>
      </c>
      <c r="G5824" s="348">
        <v>30</v>
      </c>
      <c r="H5824" s="348">
        <v>60</v>
      </c>
      <c r="I5824" s="355">
        <v>2.3233885848046514E-4</v>
      </c>
      <c r="J5824" s="355">
        <v>7.7446286160155041E-6</v>
      </c>
      <c r="K5824" s="355">
        <v>0</v>
      </c>
      <c r="M5824" s="364"/>
      <c r="N5824" s="364"/>
    </row>
    <row r="5825" spans="2:14" s="358" customFormat="1" x14ac:dyDescent="0.2">
      <c r="B5825" s="305">
        <v>41528.34375</v>
      </c>
      <c r="C5825" s="117" t="s">
        <v>725</v>
      </c>
      <c r="D5825" s="117" t="s">
        <v>554</v>
      </c>
      <c r="E5825" s="116"/>
      <c r="F5825" s="348">
        <v>2</v>
      </c>
      <c r="G5825" s="348">
        <v>280</v>
      </c>
      <c r="H5825" s="348">
        <v>560</v>
      </c>
      <c r="I5825" s="355">
        <v>4.8731035142908115E-3</v>
      </c>
      <c r="J5825" s="355">
        <v>1.7403941122467181E-5</v>
      </c>
      <c r="K5825" s="355">
        <v>0</v>
      </c>
      <c r="M5825" s="364"/>
      <c r="N5825" s="364"/>
    </row>
    <row r="5826" spans="2:14" s="358" customFormat="1" x14ac:dyDescent="0.2">
      <c r="B5826" s="305">
        <v>41527.359722222223</v>
      </c>
      <c r="C5826" s="117" t="s">
        <v>544</v>
      </c>
      <c r="D5826" s="117" t="s">
        <v>542</v>
      </c>
      <c r="E5826" s="116"/>
      <c r="F5826" s="348">
        <v>879</v>
      </c>
      <c r="G5826" s="348">
        <v>356</v>
      </c>
      <c r="H5826" s="348">
        <v>312924</v>
      </c>
      <c r="I5826" s="355">
        <v>1.0900654546467923</v>
      </c>
      <c r="J5826" s="355">
        <v>3.0619816141763826E-3</v>
      </c>
      <c r="K5826" s="355">
        <v>0</v>
      </c>
      <c r="M5826" s="364"/>
      <c r="N5826" s="364"/>
    </row>
    <row r="5827" spans="2:14" s="358" customFormat="1" x14ac:dyDescent="0.2">
      <c r="B5827" s="305">
        <v>41527.381944444445</v>
      </c>
      <c r="C5827" s="117" t="s">
        <v>607</v>
      </c>
      <c r="D5827" s="117" t="s">
        <v>551</v>
      </c>
      <c r="E5827" s="116"/>
      <c r="F5827" s="348">
        <v>1</v>
      </c>
      <c r="G5827" s="348">
        <v>35</v>
      </c>
      <c r="H5827" s="348">
        <v>35</v>
      </c>
      <c r="I5827" s="355">
        <v>1.3553100078027134E-4</v>
      </c>
      <c r="J5827" s="355">
        <v>3.872314308007752E-6</v>
      </c>
      <c r="K5827" s="355">
        <v>0</v>
      </c>
      <c r="M5827" s="364"/>
      <c r="N5827" s="364"/>
    </row>
    <row r="5828" spans="2:14" s="358" customFormat="1" x14ac:dyDescent="0.2">
      <c r="B5828" s="305">
        <v>41527.444444444445</v>
      </c>
      <c r="C5828" s="117" t="s">
        <v>607</v>
      </c>
      <c r="D5828" s="117" t="s">
        <v>551</v>
      </c>
      <c r="E5828" s="116"/>
      <c r="F5828" s="348">
        <v>4</v>
      </c>
      <c r="G5828" s="348">
        <v>35</v>
      </c>
      <c r="H5828" s="348">
        <v>140</v>
      </c>
      <c r="I5828" s="355">
        <v>5.4212400312108537E-4</v>
      </c>
      <c r="J5828" s="355">
        <v>1.5489257232031008E-5</v>
      </c>
      <c r="K5828" s="355">
        <v>0</v>
      </c>
      <c r="M5828" s="364"/>
      <c r="N5828" s="364"/>
    </row>
    <row r="5829" spans="2:14" s="358" customFormat="1" x14ac:dyDescent="0.2">
      <c r="B5829" s="305">
        <v>41527.475694444445</v>
      </c>
      <c r="C5829" s="117" t="s">
        <v>607</v>
      </c>
      <c r="D5829" s="117" t="s">
        <v>551</v>
      </c>
      <c r="E5829" s="116"/>
      <c r="F5829" s="348">
        <v>4</v>
      </c>
      <c r="G5829" s="348">
        <v>25</v>
      </c>
      <c r="H5829" s="348">
        <v>100</v>
      </c>
      <c r="I5829" s="355">
        <v>3.8723143080077524E-4</v>
      </c>
      <c r="J5829" s="355">
        <v>1.5489257232031008E-5</v>
      </c>
      <c r="K5829" s="355">
        <v>0</v>
      </c>
      <c r="M5829" s="364"/>
      <c r="N5829" s="364"/>
    </row>
    <row r="5830" spans="2:14" s="358" customFormat="1" x14ac:dyDescent="0.2">
      <c r="B5830" s="305">
        <v>41528.375</v>
      </c>
      <c r="C5830" s="117" t="s">
        <v>607</v>
      </c>
      <c r="D5830" s="117" t="s">
        <v>551</v>
      </c>
      <c r="E5830" s="116"/>
      <c r="F5830" s="348">
        <v>1</v>
      </c>
      <c r="G5830" s="348">
        <v>165</v>
      </c>
      <c r="H5830" s="348">
        <v>165</v>
      </c>
      <c r="I5830" s="355">
        <v>6.3893186082127919E-4</v>
      </c>
      <c r="J5830" s="355">
        <v>3.872314308007752E-6</v>
      </c>
      <c r="K5830" s="355">
        <v>0</v>
      </c>
      <c r="M5830" s="364"/>
      <c r="N5830" s="364"/>
    </row>
    <row r="5831" spans="2:14" s="358" customFormat="1" x14ac:dyDescent="0.2">
      <c r="B5831" s="305">
        <v>41528.5</v>
      </c>
      <c r="C5831" s="117" t="s">
        <v>607</v>
      </c>
      <c r="D5831" s="117" t="s">
        <v>551</v>
      </c>
      <c r="E5831" s="116"/>
      <c r="F5831" s="348">
        <v>1</v>
      </c>
      <c r="G5831" s="348">
        <v>25</v>
      </c>
      <c r="H5831" s="348">
        <v>25</v>
      </c>
      <c r="I5831" s="355">
        <v>9.680785770019381E-5</v>
      </c>
      <c r="J5831" s="355">
        <v>3.872314308007752E-6</v>
      </c>
      <c r="K5831" s="355">
        <v>0</v>
      </c>
      <c r="M5831" s="364"/>
      <c r="N5831" s="364"/>
    </row>
    <row r="5832" spans="2:14" s="358" customFormat="1" x14ac:dyDescent="0.2">
      <c r="B5832" s="305">
        <v>41528.5625</v>
      </c>
      <c r="C5832" s="117" t="s">
        <v>607</v>
      </c>
      <c r="D5832" s="117" t="s">
        <v>551</v>
      </c>
      <c r="E5832" s="116"/>
      <c r="F5832" s="348">
        <v>2</v>
      </c>
      <c r="G5832" s="348">
        <v>34</v>
      </c>
      <c r="H5832" s="348">
        <v>68</v>
      </c>
      <c r="I5832" s="355">
        <v>2.6331737294452715E-4</v>
      </c>
      <c r="J5832" s="355">
        <v>7.7446286160155041E-6</v>
      </c>
      <c r="K5832" s="355">
        <v>0</v>
      </c>
      <c r="M5832" s="364"/>
      <c r="N5832" s="364"/>
    </row>
    <row r="5833" spans="2:14" s="358" customFormat="1" x14ac:dyDescent="0.2">
      <c r="B5833" s="305">
        <v>41526.472222222219</v>
      </c>
      <c r="C5833" s="117" t="s">
        <v>663</v>
      </c>
      <c r="D5833" s="117" t="s">
        <v>551</v>
      </c>
      <c r="E5833" s="116"/>
      <c r="F5833" s="348">
        <v>1</v>
      </c>
      <c r="G5833" s="348">
        <v>50</v>
      </c>
      <c r="H5833" s="348">
        <v>50</v>
      </c>
      <c r="I5833" s="355">
        <v>1.9361571540038762E-4</v>
      </c>
      <c r="J5833" s="355">
        <v>3.872314308007752E-6</v>
      </c>
      <c r="K5833" s="355">
        <v>0</v>
      </c>
      <c r="M5833" s="364"/>
      <c r="N5833" s="364"/>
    </row>
    <row r="5834" spans="2:14" s="358" customFormat="1" x14ac:dyDescent="0.2">
      <c r="B5834" s="305">
        <v>41521.354166666664</v>
      </c>
      <c r="C5834" s="117" t="s">
        <v>713</v>
      </c>
      <c r="D5834" s="117" t="s">
        <v>542</v>
      </c>
      <c r="E5834" s="116"/>
      <c r="F5834" s="348">
        <v>238</v>
      </c>
      <c r="G5834" s="348">
        <v>420</v>
      </c>
      <c r="H5834" s="348">
        <v>99960</v>
      </c>
      <c r="I5834" s="355">
        <v>0.34820896718210603</v>
      </c>
      <c r="J5834" s="355">
        <v>8.2906896948120481E-4</v>
      </c>
      <c r="K5834" s="355">
        <v>0</v>
      </c>
      <c r="M5834" s="364"/>
      <c r="N5834" s="364"/>
    </row>
    <row r="5835" spans="2:14" s="358" customFormat="1" x14ac:dyDescent="0.2">
      <c r="B5835" s="305">
        <v>41528.402083333334</v>
      </c>
      <c r="C5835" s="117" t="s">
        <v>634</v>
      </c>
      <c r="D5835" s="117" t="s">
        <v>542</v>
      </c>
      <c r="E5835" s="116"/>
      <c r="F5835" s="348">
        <v>49</v>
      </c>
      <c r="G5835" s="348">
        <v>289</v>
      </c>
      <c r="H5835" s="348">
        <v>14161</v>
      </c>
      <c r="I5835" s="355">
        <v>4.9329603684131688E-2</v>
      </c>
      <c r="J5835" s="355">
        <v>1.7069067018730689E-4</v>
      </c>
      <c r="K5835" s="355">
        <v>0</v>
      </c>
      <c r="M5835" s="364"/>
      <c r="N5835" s="364"/>
    </row>
    <row r="5836" spans="2:14" s="358" customFormat="1" x14ac:dyDescent="0.2">
      <c r="B5836" s="305">
        <v>41529.400694444441</v>
      </c>
      <c r="C5836" s="117" t="s">
        <v>630</v>
      </c>
      <c r="D5836" s="117" t="s">
        <v>554</v>
      </c>
      <c r="E5836" s="116"/>
      <c r="F5836" s="348">
        <v>14</v>
      </c>
      <c r="G5836" s="348">
        <v>227</v>
      </c>
      <c r="H5836" s="348">
        <v>3178</v>
      </c>
      <c r="I5836" s="355">
        <v>2.7654862443600353E-2</v>
      </c>
      <c r="J5836" s="355">
        <v>1.2182758785727028E-4</v>
      </c>
      <c r="K5836" s="355">
        <v>0</v>
      </c>
      <c r="M5836" s="364"/>
      <c r="N5836" s="364"/>
    </row>
    <row r="5837" spans="2:14" s="358" customFormat="1" x14ac:dyDescent="0.2">
      <c r="B5837" s="305">
        <v>41520.357638888891</v>
      </c>
      <c r="C5837" s="117" t="s">
        <v>749</v>
      </c>
      <c r="D5837" s="117" t="s">
        <v>554</v>
      </c>
      <c r="E5837" s="116"/>
      <c r="F5837" s="348">
        <v>1</v>
      </c>
      <c r="G5837" s="348">
        <v>163</v>
      </c>
      <c r="H5837" s="348">
        <v>163</v>
      </c>
      <c r="I5837" s="355">
        <v>1.4184212014810753E-3</v>
      </c>
      <c r="J5837" s="355">
        <v>8.7019705612335906E-6</v>
      </c>
      <c r="K5837" s="355">
        <v>0</v>
      </c>
      <c r="M5837" s="364"/>
      <c r="N5837" s="364"/>
    </row>
    <row r="5838" spans="2:14" s="358" customFormat="1" x14ac:dyDescent="0.2">
      <c r="B5838" s="305">
        <v>41526.552083333336</v>
      </c>
      <c r="C5838" s="117" t="s">
        <v>683</v>
      </c>
      <c r="D5838" s="117" t="s">
        <v>554</v>
      </c>
      <c r="E5838" s="116"/>
      <c r="F5838" s="348">
        <v>1</v>
      </c>
      <c r="G5838" s="348">
        <v>25</v>
      </c>
      <c r="H5838" s="348">
        <v>25</v>
      </c>
      <c r="I5838" s="355">
        <v>2.1754926403083979E-4</v>
      </c>
      <c r="J5838" s="355">
        <v>8.7019705612335906E-6</v>
      </c>
      <c r="K5838" s="355">
        <v>0</v>
      </c>
      <c r="M5838" s="364"/>
      <c r="N5838" s="364"/>
    </row>
    <row r="5839" spans="2:14" s="358" customFormat="1" x14ac:dyDescent="0.2">
      <c r="B5839" s="305">
        <v>41527.340277777781</v>
      </c>
      <c r="C5839" s="117" t="s">
        <v>625</v>
      </c>
      <c r="D5839" s="117" t="s">
        <v>551</v>
      </c>
      <c r="E5839" s="116"/>
      <c r="F5839" s="348">
        <v>4</v>
      </c>
      <c r="G5839" s="348">
        <v>140</v>
      </c>
      <c r="H5839" s="348">
        <v>560</v>
      </c>
      <c r="I5839" s="355">
        <v>2.1684960124843415E-3</v>
      </c>
      <c r="J5839" s="355">
        <v>1.5489257232031008E-5</v>
      </c>
      <c r="K5839" s="355">
        <v>0</v>
      </c>
      <c r="M5839" s="364"/>
      <c r="N5839" s="364"/>
    </row>
    <row r="5840" spans="2:14" s="358" customFormat="1" x14ac:dyDescent="0.2">
      <c r="B5840" s="305">
        <v>41527.368055555555</v>
      </c>
      <c r="C5840" s="117" t="s">
        <v>586</v>
      </c>
      <c r="D5840" s="117" t="s">
        <v>554</v>
      </c>
      <c r="E5840" s="116"/>
      <c r="F5840" s="348">
        <v>37</v>
      </c>
      <c r="G5840" s="348">
        <v>115</v>
      </c>
      <c r="H5840" s="348">
        <v>4255</v>
      </c>
      <c r="I5840" s="355">
        <v>3.702688473804893E-2</v>
      </c>
      <c r="J5840" s="355">
        <v>3.2197291076564288E-4</v>
      </c>
      <c r="K5840" s="355">
        <v>0</v>
      </c>
      <c r="M5840" s="364"/>
      <c r="N5840" s="364"/>
    </row>
    <row r="5841" spans="2:14" s="358" customFormat="1" x14ac:dyDescent="0.2">
      <c r="B5841" s="305">
        <v>41528.375</v>
      </c>
      <c r="C5841" s="117" t="s">
        <v>831</v>
      </c>
      <c r="D5841" s="117" t="s">
        <v>542</v>
      </c>
      <c r="E5841" s="116"/>
      <c r="F5841" s="348">
        <v>143</v>
      </c>
      <c r="G5841" s="348">
        <v>327</v>
      </c>
      <c r="H5841" s="348">
        <v>46761</v>
      </c>
      <c r="I5841" s="355">
        <v>0.16289115160466647</v>
      </c>
      <c r="J5841" s="355">
        <v>4.9813807830173236E-4</v>
      </c>
      <c r="K5841" s="355">
        <v>0</v>
      </c>
      <c r="M5841" s="364"/>
      <c r="N5841" s="364"/>
    </row>
    <row r="5842" spans="2:14" s="358" customFormat="1" x14ac:dyDescent="0.2">
      <c r="B5842" s="305">
        <v>41526.381944444445</v>
      </c>
      <c r="C5842" s="117" t="s">
        <v>629</v>
      </c>
      <c r="D5842" s="117" t="s">
        <v>551</v>
      </c>
      <c r="E5842" s="116"/>
      <c r="F5842" s="348">
        <v>2</v>
      </c>
      <c r="G5842" s="348">
        <v>55</v>
      </c>
      <c r="H5842" s="348">
        <v>110</v>
      </c>
      <c r="I5842" s="355">
        <v>4.2595457388085276E-4</v>
      </c>
      <c r="J5842" s="355">
        <v>7.7446286160155041E-6</v>
      </c>
      <c r="K5842" s="355">
        <v>0</v>
      </c>
      <c r="M5842" s="364"/>
      <c r="N5842" s="364"/>
    </row>
    <row r="5843" spans="2:14" s="358" customFormat="1" x14ac:dyDescent="0.2">
      <c r="B5843" s="305">
        <v>41527.59375</v>
      </c>
      <c r="C5843" s="117" t="s">
        <v>629</v>
      </c>
      <c r="D5843" s="117" t="s">
        <v>551</v>
      </c>
      <c r="E5843" s="116"/>
      <c r="F5843" s="348">
        <v>1</v>
      </c>
      <c r="G5843" s="348">
        <v>75</v>
      </c>
      <c r="H5843" s="348">
        <v>75</v>
      </c>
      <c r="I5843" s="355">
        <v>2.9042357310058142E-4</v>
      </c>
      <c r="J5843" s="355">
        <v>3.872314308007752E-6</v>
      </c>
      <c r="K5843" s="355">
        <v>0</v>
      </c>
      <c r="M5843" s="364"/>
      <c r="N5843" s="364"/>
    </row>
    <row r="5844" spans="2:14" s="358" customFormat="1" x14ac:dyDescent="0.2">
      <c r="B5844" s="305">
        <v>41527.395833333336</v>
      </c>
      <c r="C5844" s="117" t="s">
        <v>629</v>
      </c>
      <c r="D5844" s="117" t="s">
        <v>551</v>
      </c>
      <c r="E5844" s="116"/>
      <c r="F5844" s="348">
        <v>4</v>
      </c>
      <c r="G5844" s="348">
        <v>115</v>
      </c>
      <c r="H5844" s="348">
        <v>460</v>
      </c>
      <c r="I5844" s="355">
        <v>1.7812645816835662E-3</v>
      </c>
      <c r="J5844" s="355">
        <v>1.5489257232031008E-5</v>
      </c>
      <c r="K5844" s="355">
        <v>0</v>
      </c>
      <c r="M5844" s="364"/>
      <c r="N5844" s="364"/>
    </row>
    <row r="5845" spans="2:14" s="358" customFormat="1" x14ac:dyDescent="0.2">
      <c r="B5845" s="305">
        <v>41529.419942129629</v>
      </c>
      <c r="C5845" s="117" t="s">
        <v>592</v>
      </c>
      <c r="D5845" s="117" t="s">
        <v>554</v>
      </c>
      <c r="E5845" s="116"/>
      <c r="F5845" s="348">
        <v>1</v>
      </c>
      <c r="G5845" s="348">
        <v>85</v>
      </c>
      <c r="H5845" s="348">
        <v>85</v>
      </c>
      <c r="I5845" s="355">
        <v>7.3966749770485525E-4</v>
      </c>
      <c r="J5845" s="355">
        <v>8.7019705612335906E-6</v>
      </c>
      <c r="K5845" s="355">
        <v>0</v>
      </c>
      <c r="M5845" s="364"/>
      <c r="N5845" s="364"/>
    </row>
    <row r="5846" spans="2:14" s="358" customFormat="1" x14ac:dyDescent="0.2">
      <c r="B5846" s="305">
        <v>41527.454861111109</v>
      </c>
      <c r="C5846" s="117" t="s">
        <v>629</v>
      </c>
      <c r="D5846" s="117" t="s">
        <v>551</v>
      </c>
      <c r="E5846" s="116"/>
      <c r="F5846" s="348">
        <v>1</v>
      </c>
      <c r="G5846" s="348">
        <v>45</v>
      </c>
      <c r="H5846" s="348">
        <v>45</v>
      </c>
      <c r="I5846" s="355">
        <v>1.7425414386034886E-4</v>
      </c>
      <c r="J5846" s="355">
        <v>3.872314308007752E-6</v>
      </c>
      <c r="K5846" s="355">
        <v>0</v>
      </c>
      <c r="M5846" s="364"/>
      <c r="N5846" s="364"/>
    </row>
    <row r="5847" spans="2:14" s="358" customFormat="1" x14ac:dyDescent="0.2">
      <c r="B5847" s="305">
        <v>41528.395833333336</v>
      </c>
      <c r="C5847" s="117" t="s">
        <v>628</v>
      </c>
      <c r="D5847" s="117" t="s">
        <v>554</v>
      </c>
      <c r="E5847" s="116"/>
      <c r="F5847" s="348">
        <v>17</v>
      </c>
      <c r="G5847" s="348">
        <v>308</v>
      </c>
      <c r="H5847" s="348">
        <v>5236</v>
      </c>
      <c r="I5847" s="355">
        <v>4.5563517858619083E-2</v>
      </c>
      <c r="J5847" s="355">
        <v>1.4793349954097106E-4</v>
      </c>
      <c r="K5847" s="355">
        <v>0</v>
      </c>
      <c r="M5847" s="364"/>
      <c r="N5847" s="364"/>
    </row>
    <row r="5848" spans="2:14" s="358" customFormat="1" x14ac:dyDescent="0.2">
      <c r="B5848" s="305">
        <v>41525.333333333336</v>
      </c>
      <c r="C5848" s="117" t="s">
        <v>841</v>
      </c>
      <c r="D5848" s="117" t="s">
        <v>554</v>
      </c>
      <c r="E5848" s="116"/>
      <c r="F5848" s="348">
        <v>4</v>
      </c>
      <c r="G5848" s="348">
        <v>550</v>
      </c>
      <c r="H5848" s="348">
        <v>2200</v>
      </c>
      <c r="I5848" s="355">
        <v>1.91443352347139E-2</v>
      </c>
      <c r="J5848" s="355">
        <v>3.4807882244934363E-5</v>
      </c>
      <c r="K5848" s="355">
        <v>0</v>
      </c>
      <c r="M5848" s="364"/>
      <c r="N5848" s="364"/>
    </row>
    <row r="5849" spans="2:14" s="358" customFormat="1" x14ac:dyDescent="0.2">
      <c r="B5849" s="305">
        <v>41526.378472222219</v>
      </c>
      <c r="C5849" s="117" t="s">
        <v>615</v>
      </c>
      <c r="D5849" s="117" t="s">
        <v>554</v>
      </c>
      <c r="E5849" s="116"/>
      <c r="F5849" s="348">
        <v>148</v>
      </c>
      <c r="G5849" s="348">
        <v>409</v>
      </c>
      <c r="H5849" s="348">
        <v>60532</v>
      </c>
      <c r="I5849" s="355">
        <v>0.5267476820125917</v>
      </c>
      <c r="J5849" s="355">
        <v>1.2878916430625715E-3</v>
      </c>
      <c r="K5849" s="355">
        <v>0</v>
      </c>
      <c r="M5849" s="364"/>
      <c r="N5849" s="364"/>
    </row>
    <row r="5850" spans="2:14" s="358" customFormat="1" x14ac:dyDescent="0.2">
      <c r="B5850" s="305">
        <v>41526.399305555555</v>
      </c>
      <c r="C5850" s="117" t="s">
        <v>596</v>
      </c>
      <c r="D5850" s="117" t="s">
        <v>554</v>
      </c>
      <c r="E5850" s="116"/>
      <c r="F5850" s="348">
        <v>39</v>
      </c>
      <c r="G5850" s="348">
        <v>335</v>
      </c>
      <c r="H5850" s="348">
        <v>13065</v>
      </c>
      <c r="I5850" s="355">
        <v>0.11369124538251688</v>
      </c>
      <c r="J5850" s="355">
        <v>3.3937685188811009E-4</v>
      </c>
      <c r="K5850" s="355">
        <v>0</v>
      </c>
      <c r="M5850" s="364"/>
      <c r="N5850" s="364"/>
    </row>
    <row r="5851" spans="2:14" s="358" customFormat="1" x14ac:dyDescent="0.2">
      <c r="B5851" s="305">
        <v>41530.375</v>
      </c>
      <c r="C5851" s="117" t="s">
        <v>727</v>
      </c>
      <c r="D5851" s="117" t="s">
        <v>554</v>
      </c>
      <c r="E5851" s="116"/>
      <c r="F5851" s="348">
        <v>84</v>
      </c>
      <c r="G5851" s="348">
        <v>235</v>
      </c>
      <c r="H5851" s="348">
        <v>19740</v>
      </c>
      <c r="I5851" s="355">
        <v>0.17177689887875108</v>
      </c>
      <c r="J5851" s="355">
        <v>7.309655271436217E-4</v>
      </c>
      <c r="K5851" s="355">
        <v>0</v>
      </c>
      <c r="M5851" s="364"/>
      <c r="N5851" s="364"/>
    </row>
    <row r="5852" spans="2:14" s="358" customFormat="1" x14ac:dyDescent="0.2">
      <c r="B5852" s="305">
        <v>41530.375</v>
      </c>
      <c r="C5852" s="117" t="s">
        <v>649</v>
      </c>
      <c r="D5852" s="117" t="s">
        <v>551</v>
      </c>
      <c r="E5852" s="116"/>
      <c r="F5852" s="348">
        <v>60</v>
      </c>
      <c r="G5852" s="348">
        <v>360</v>
      </c>
      <c r="H5852" s="348">
        <v>21600</v>
      </c>
      <c r="I5852" s="355">
        <v>8.364198905296745E-2</v>
      </c>
      <c r="J5852" s="355">
        <v>2.3233885848046514E-4</v>
      </c>
      <c r="K5852" s="355">
        <v>0</v>
      </c>
      <c r="M5852" s="364"/>
      <c r="N5852" s="364"/>
    </row>
    <row r="5853" spans="2:14" s="358" customFormat="1" x14ac:dyDescent="0.2">
      <c r="B5853" s="305">
        <v>41530.354166666664</v>
      </c>
      <c r="C5853" s="117" t="s">
        <v>634</v>
      </c>
      <c r="D5853" s="117" t="s">
        <v>542</v>
      </c>
      <c r="E5853" s="116"/>
      <c r="F5853" s="348">
        <v>11</v>
      </c>
      <c r="G5853" s="348">
        <v>405</v>
      </c>
      <c r="H5853" s="348">
        <v>4455</v>
      </c>
      <c r="I5853" s="355">
        <v>1.5518917054784738E-2</v>
      </c>
      <c r="J5853" s="355">
        <v>3.8318313715517873E-5</v>
      </c>
      <c r="K5853" s="355">
        <v>0</v>
      </c>
      <c r="M5853" s="364"/>
      <c r="N5853" s="364"/>
    </row>
    <row r="5854" spans="2:14" s="358" customFormat="1" x14ac:dyDescent="0.2">
      <c r="B5854" s="305">
        <v>41529.5</v>
      </c>
      <c r="C5854" s="117" t="s">
        <v>592</v>
      </c>
      <c r="D5854" s="117" t="s">
        <v>554</v>
      </c>
      <c r="E5854" s="116"/>
      <c r="F5854" s="348">
        <v>26</v>
      </c>
      <c r="G5854" s="348">
        <v>56</v>
      </c>
      <c r="H5854" s="348">
        <v>1456</v>
      </c>
      <c r="I5854" s="355">
        <v>1.2670069137156108E-2</v>
      </c>
      <c r="J5854" s="355">
        <v>2.2625123459207337E-4</v>
      </c>
      <c r="K5854" s="355">
        <v>0</v>
      </c>
      <c r="M5854" s="364"/>
      <c r="N5854" s="364"/>
    </row>
    <row r="5855" spans="2:14" s="358" customFormat="1" x14ac:dyDescent="0.2">
      <c r="B5855" s="305">
        <v>41530.375</v>
      </c>
      <c r="C5855" s="117" t="s">
        <v>563</v>
      </c>
      <c r="D5855" s="117" t="s">
        <v>551</v>
      </c>
      <c r="E5855" s="116"/>
      <c r="F5855" s="348">
        <v>57</v>
      </c>
      <c r="G5855" s="348">
        <v>85</v>
      </c>
      <c r="H5855" s="348">
        <v>4845</v>
      </c>
      <c r="I5855" s="355">
        <v>1.876136282229756E-2</v>
      </c>
      <c r="J5855" s="355">
        <v>2.2072191555644189E-4</v>
      </c>
      <c r="K5855" s="355">
        <v>0</v>
      </c>
      <c r="M5855" s="364"/>
      <c r="N5855" s="364"/>
    </row>
    <row r="5856" spans="2:14" s="358" customFormat="1" x14ac:dyDescent="0.2">
      <c r="B5856" s="305">
        <v>41530.375</v>
      </c>
      <c r="C5856" s="117" t="s">
        <v>567</v>
      </c>
      <c r="D5856" s="117" t="s">
        <v>551</v>
      </c>
      <c r="E5856" s="116"/>
      <c r="F5856" s="348">
        <v>7</v>
      </c>
      <c r="G5856" s="348">
        <v>285</v>
      </c>
      <c r="H5856" s="348">
        <v>1995</v>
      </c>
      <c r="I5856" s="355">
        <v>7.7252670444754659E-3</v>
      </c>
      <c r="J5856" s="355">
        <v>2.7106200156054265E-5</v>
      </c>
      <c r="K5856" s="355">
        <v>0</v>
      </c>
      <c r="M5856" s="364"/>
      <c r="N5856" s="364"/>
    </row>
    <row r="5857" spans="2:14" s="358" customFormat="1" x14ac:dyDescent="0.2">
      <c r="B5857" s="305">
        <v>41530.415277777778</v>
      </c>
      <c r="C5857" s="117" t="s">
        <v>608</v>
      </c>
      <c r="D5857" s="117" t="s">
        <v>554</v>
      </c>
      <c r="E5857" s="116"/>
      <c r="F5857" s="348">
        <v>49</v>
      </c>
      <c r="G5857" s="348">
        <v>215</v>
      </c>
      <c r="H5857" s="348">
        <v>10535</v>
      </c>
      <c r="I5857" s="355">
        <v>9.1675259862595879E-2</v>
      </c>
      <c r="J5857" s="355">
        <v>4.2639655750044598E-4</v>
      </c>
      <c r="K5857" s="355">
        <v>0</v>
      </c>
      <c r="M5857" s="364"/>
      <c r="N5857" s="364"/>
    </row>
    <row r="5858" spans="2:14" s="358" customFormat="1" x14ac:dyDescent="0.2">
      <c r="B5858" s="305">
        <v>41530.381944444445</v>
      </c>
      <c r="C5858" s="117" t="s">
        <v>736</v>
      </c>
      <c r="D5858" s="117" t="s">
        <v>554</v>
      </c>
      <c r="E5858" s="116"/>
      <c r="F5858" s="348">
        <v>29</v>
      </c>
      <c r="G5858" s="348">
        <v>235</v>
      </c>
      <c r="H5858" s="348">
        <v>6815</v>
      </c>
      <c r="I5858" s="355">
        <v>5.9303929374806927E-2</v>
      </c>
      <c r="J5858" s="355">
        <v>2.5235714627577414E-4</v>
      </c>
      <c r="K5858" s="355">
        <v>0</v>
      </c>
      <c r="M5858" s="364"/>
      <c r="N5858" s="364"/>
    </row>
    <row r="5859" spans="2:14" s="358" customFormat="1" x14ac:dyDescent="0.2">
      <c r="B5859" s="305">
        <v>41530.385416666664</v>
      </c>
      <c r="C5859" s="117" t="s">
        <v>678</v>
      </c>
      <c r="D5859" s="117" t="s">
        <v>554</v>
      </c>
      <c r="E5859" s="116"/>
      <c r="F5859" s="348">
        <v>4</v>
      </c>
      <c r="G5859" s="348">
        <v>255</v>
      </c>
      <c r="H5859" s="348">
        <v>1020</v>
      </c>
      <c r="I5859" s="355">
        <v>8.8760099724582639E-3</v>
      </c>
      <c r="J5859" s="355">
        <v>3.4807882244934363E-5</v>
      </c>
      <c r="K5859" s="355">
        <v>0</v>
      </c>
      <c r="M5859" s="364"/>
      <c r="N5859" s="364"/>
    </row>
    <row r="5860" spans="2:14" s="358" customFormat="1" x14ac:dyDescent="0.2">
      <c r="B5860" s="305">
        <v>41522.375</v>
      </c>
      <c r="C5860" s="117" t="s">
        <v>663</v>
      </c>
      <c r="D5860" s="117" t="s">
        <v>551</v>
      </c>
      <c r="E5860" s="116"/>
      <c r="F5860" s="348">
        <v>4</v>
      </c>
      <c r="G5860" s="348">
        <v>315</v>
      </c>
      <c r="H5860" s="348">
        <v>1260</v>
      </c>
      <c r="I5860" s="355">
        <v>4.8791160280897677E-3</v>
      </c>
      <c r="J5860" s="355">
        <v>1.5489257232031008E-5</v>
      </c>
      <c r="K5860" s="355">
        <v>0</v>
      </c>
      <c r="M5860" s="364"/>
      <c r="N5860" s="364"/>
    </row>
    <row r="5861" spans="2:14" s="358" customFormat="1" x14ac:dyDescent="0.2">
      <c r="B5861" s="305">
        <v>41526.586805555555</v>
      </c>
      <c r="C5861" s="117" t="s">
        <v>663</v>
      </c>
      <c r="D5861" s="117" t="s">
        <v>551</v>
      </c>
      <c r="E5861" s="116"/>
      <c r="F5861" s="348">
        <v>1</v>
      </c>
      <c r="G5861" s="348">
        <v>60</v>
      </c>
      <c r="H5861" s="348">
        <v>60</v>
      </c>
      <c r="I5861" s="355">
        <v>2.3233885848046514E-4</v>
      </c>
      <c r="J5861" s="355">
        <v>3.872314308007752E-6</v>
      </c>
      <c r="K5861" s="355">
        <v>0</v>
      </c>
      <c r="M5861" s="364"/>
      <c r="N5861" s="364"/>
    </row>
    <row r="5862" spans="2:14" s="358" customFormat="1" x14ac:dyDescent="0.2">
      <c r="B5862" s="305">
        <v>41526.375</v>
      </c>
      <c r="C5862" s="117" t="s">
        <v>663</v>
      </c>
      <c r="D5862" s="117" t="s">
        <v>551</v>
      </c>
      <c r="E5862" s="116"/>
      <c r="F5862" s="348">
        <v>2</v>
      </c>
      <c r="G5862" s="348">
        <v>75</v>
      </c>
      <c r="H5862" s="348">
        <v>150</v>
      </c>
      <c r="I5862" s="355">
        <v>5.8084714620116283E-4</v>
      </c>
      <c r="J5862" s="355">
        <v>7.7446286160155041E-6</v>
      </c>
      <c r="K5862" s="355">
        <v>0</v>
      </c>
      <c r="M5862" s="364"/>
      <c r="N5862" s="364"/>
    </row>
    <row r="5863" spans="2:14" s="358" customFormat="1" x14ac:dyDescent="0.2">
      <c r="B5863" s="305">
        <v>41526.553472222222</v>
      </c>
      <c r="C5863" s="117" t="s">
        <v>663</v>
      </c>
      <c r="D5863" s="117" t="s">
        <v>551</v>
      </c>
      <c r="E5863" s="116"/>
      <c r="F5863" s="348">
        <v>2</v>
      </c>
      <c r="G5863" s="348">
        <v>43</v>
      </c>
      <c r="H5863" s="348">
        <v>86</v>
      </c>
      <c r="I5863" s="355">
        <v>3.330190304886667E-4</v>
      </c>
      <c r="J5863" s="355">
        <v>7.7446286160155041E-6</v>
      </c>
      <c r="K5863" s="355">
        <v>0</v>
      </c>
      <c r="M5863" s="364"/>
      <c r="N5863" s="364"/>
    </row>
    <row r="5864" spans="2:14" s="358" customFormat="1" x14ac:dyDescent="0.2">
      <c r="B5864" s="305">
        <v>41527.395833333336</v>
      </c>
      <c r="C5864" s="117" t="s">
        <v>663</v>
      </c>
      <c r="D5864" s="117" t="s">
        <v>551</v>
      </c>
      <c r="E5864" s="116"/>
      <c r="F5864" s="348">
        <v>3</v>
      </c>
      <c r="G5864" s="348">
        <v>315</v>
      </c>
      <c r="H5864" s="348">
        <v>945</v>
      </c>
      <c r="I5864" s="355">
        <v>3.6593370210673262E-3</v>
      </c>
      <c r="J5864" s="355">
        <v>1.1616942924023257E-5</v>
      </c>
      <c r="K5864" s="355">
        <v>0</v>
      </c>
      <c r="M5864" s="364"/>
      <c r="N5864" s="364"/>
    </row>
    <row r="5865" spans="2:14" s="358" customFormat="1" x14ac:dyDescent="0.2">
      <c r="B5865" s="305">
        <v>41527.388888888891</v>
      </c>
      <c r="C5865" s="117" t="s">
        <v>663</v>
      </c>
      <c r="D5865" s="117" t="s">
        <v>551</v>
      </c>
      <c r="E5865" s="116"/>
      <c r="F5865" s="348">
        <v>2</v>
      </c>
      <c r="G5865" s="348">
        <v>375</v>
      </c>
      <c r="H5865" s="348">
        <v>750</v>
      </c>
      <c r="I5865" s="355">
        <v>2.9042357310058143E-3</v>
      </c>
      <c r="J5865" s="355">
        <v>7.7446286160155041E-6</v>
      </c>
      <c r="K5865" s="355">
        <v>0</v>
      </c>
      <c r="M5865" s="364"/>
      <c r="N5865" s="364"/>
    </row>
    <row r="5866" spans="2:14" s="358" customFormat="1" x14ac:dyDescent="0.2">
      <c r="B5866" s="305">
        <v>41528.379861111112</v>
      </c>
      <c r="C5866" s="117" t="s">
        <v>663</v>
      </c>
      <c r="D5866" s="117" t="s">
        <v>551</v>
      </c>
      <c r="E5866" s="116"/>
      <c r="F5866" s="348">
        <v>7</v>
      </c>
      <c r="G5866" s="348">
        <v>348</v>
      </c>
      <c r="H5866" s="348">
        <v>2436</v>
      </c>
      <c r="I5866" s="355">
        <v>9.4329576543068852E-3</v>
      </c>
      <c r="J5866" s="355">
        <v>2.7106200156054265E-5</v>
      </c>
      <c r="K5866" s="355">
        <v>0</v>
      </c>
      <c r="M5866" s="364"/>
      <c r="N5866" s="364"/>
    </row>
    <row r="5867" spans="2:14" s="358" customFormat="1" x14ac:dyDescent="0.2">
      <c r="B5867" s="305">
        <v>41522.53125</v>
      </c>
      <c r="C5867" s="117" t="s">
        <v>553</v>
      </c>
      <c r="D5867" s="117" t="s">
        <v>554</v>
      </c>
      <c r="E5867" s="116"/>
      <c r="F5867" s="348">
        <v>2</v>
      </c>
      <c r="G5867" s="348">
        <v>46</v>
      </c>
      <c r="H5867" s="348">
        <v>92</v>
      </c>
      <c r="I5867" s="355">
        <v>8.0058129163349044E-4</v>
      </c>
      <c r="J5867" s="355">
        <v>1.7403941122467181E-5</v>
      </c>
      <c r="K5867" s="355">
        <v>0</v>
      </c>
      <c r="M5867" s="364"/>
      <c r="N5867" s="364"/>
    </row>
    <row r="5868" spans="2:14" s="358" customFormat="1" x14ac:dyDescent="0.2">
      <c r="B5868" s="305">
        <v>41521.545138888891</v>
      </c>
      <c r="C5868" s="117" t="s">
        <v>749</v>
      </c>
      <c r="D5868" s="117" t="s">
        <v>554</v>
      </c>
      <c r="E5868" s="116"/>
      <c r="F5868" s="348">
        <v>68</v>
      </c>
      <c r="G5868" s="348">
        <v>40</v>
      </c>
      <c r="H5868" s="348">
        <v>2720</v>
      </c>
      <c r="I5868" s="355">
        <v>2.3669359926555368E-2</v>
      </c>
      <c r="J5868" s="355">
        <v>5.9173399816388422E-4</v>
      </c>
      <c r="K5868" s="355">
        <v>0</v>
      </c>
      <c r="M5868" s="364"/>
      <c r="N5868" s="364"/>
    </row>
    <row r="5869" spans="2:14" s="358" customFormat="1" x14ac:dyDescent="0.2">
      <c r="B5869" s="305">
        <v>41530.379861111112</v>
      </c>
      <c r="C5869" s="117" t="s">
        <v>607</v>
      </c>
      <c r="D5869" s="117" t="s">
        <v>551</v>
      </c>
      <c r="E5869" s="116"/>
      <c r="F5869" s="348">
        <v>2</v>
      </c>
      <c r="G5869" s="348">
        <v>58</v>
      </c>
      <c r="H5869" s="348">
        <v>116</v>
      </c>
      <c r="I5869" s="355">
        <v>4.4918845972889926E-4</v>
      </c>
      <c r="J5869" s="355">
        <v>7.7446286160155041E-6</v>
      </c>
      <c r="K5869" s="355">
        <v>0</v>
      </c>
      <c r="M5869" s="364"/>
      <c r="N5869" s="364"/>
    </row>
    <row r="5870" spans="2:14" s="358" customFormat="1" x14ac:dyDescent="0.2">
      <c r="B5870" s="305">
        <v>41522.463888888888</v>
      </c>
      <c r="C5870" s="117" t="s">
        <v>553</v>
      </c>
      <c r="D5870" s="117" t="s">
        <v>554</v>
      </c>
      <c r="E5870" s="116"/>
      <c r="F5870" s="348">
        <v>1</v>
      </c>
      <c r="G5870" s="348">
        <v>73</v>
      </c>
      <c r="H5870" s="348">
        <v>73</v>
      </c>
      <c r="I5870" s="355">
        <v>6.352438509700522E-4</v>
      </c>
      <c r="J5870" s="355">
        <v>8.7019705612335906E-6</v>
      </c>
      <c r="K5870" s="355">
        <v>0</v>
      </c>
      <c r="M5870" s="364"/>
      <c r="N5870" s="364"/>
    </row>
    <row r="5871" spans="2:14" s="358" customFormat="1" x14ac:dyDescent="0.2">
      <c r="B5871" s="305">
        <v>41527.409722222219</v>
      </c>
      <c r="C5871" s="117" t="s">
        <v>706</v>
      </c>
      <c r="D5871" s="117" t="s">
        <v>551</v>
      </c>
      <c r="E5871" s="116"/>
      <c r="F5871" s="348">
        <v>9</v>
      </c>
      <c r="G5871" s="348">
        <v>360</v>
      </c>
      <c r="H5871" s="348">
        <v>3240</v>
      </c>
      <c r="I5871" s="355">
        <v>1.2546298357945117E-2</v>
      </c>
      <c r="J5871" s="355">
        <v>3.4850828772069771E-5</v>
      </c>
      <c r="K5871" s="355">
        <v>0</v>
      </c>
      <c r="M5871" s="364"/>
      <c r="N5871" s="364"/>
    </row>
    <row r="5872" spans="2:14" s="358" customFormat="1" x14ac:dyDescent="0.2">
      <c r="B5872" s="305">
        <v>41528.368055555555</v>
      </c>
      <c r="C5872" s="117" t="s">
        <v>683</v>
      </c>
      <c r="D5872" s="117" t="s">
        <v>554</v>
      </c>
      <c r="E5872" s="116"/>
      <c r="F5872" s="348">
        <v>1</v>
      </c>
      <c r="G5872" s="348">
        <v>310</v>
      </c>
      <c r="H5872" s="348">
        <v>310</v>
      </c>
      <c r="I5872" s="355">
        <v>2.6976108739824134E-3</v>
      </c>
      <c r="J5872" s="355">
        <v>8.7019705612335906E-6</v>
      </c>
      <c r="K5872" s="355">
        <v>0</v>
      </c>
      <c r="M5872" s="364"/>
      <c r="N5872" s="364"/>
    </row>
    <row r="5873" spans="2:14" s="358" customFormat="1" x14ac:dyDescent="0.2">
      <c r="B5873" s="305">
        <v>41528.5</v>
      </c>
      <c r="C5873" s="117" t="s">
        <v>796</v>
      </c>
      <c r="D5873" s="117" t="s">
        <v>554</v>
      </c>
      <c r="E5873" s="116"/>
      <c r="F5873" s="348">
        <v>3</v>
      </c>
      <c r="G5873" s="348">
        <v>85</v>
      </c>
      <c r="H5873" s="348">
        <v>255</v>
      </c>
      <c r="I5873" s="355">
        <v>2.219002493114566E-3</v>
      </c>
      <c r="J5873" s="355">
        <v>2.6105911683700774E-5</v>
      </c>
      <c r="K5873" s="355">
        <v>0</v>
      </c>
      <c r="M5873" s="364"/>
      <c r="N5873" s="364"/>
    </row>
    <row r="5874" spans="2:14" s="358" customFormat="1" x14ac:dyDescent="0.2">
      <c r="B5874" s="305">
        <v>41527.375</v>
      </c>
      <c r="C5874" s="117" t="s">
        <v>578</v>
      </c>
      <c r="D5874" s="117" t="s">
        <v>542</v>
      </c>
      <c r="E5874" s="116"/>
      <c r="F5874" s="348">
        <v>12</v>
      </c>
      <c r="G5874" s="348">
        <v>446</v>
      </c>
      <c r="H5874" s="348">
        <v>5352</v>
      </c>
      <c r="I5874" s="355">
        <v>1.8643601364131967E-2</v>
      </c>
      <c r="J5874" s="355">
        <v>4.180179678056495E-5</v>
      </c>
      <c r="K5874" s="355">
        <v>0</v>
      </c>
      <c r="M5874" s="364"/>
      <c r="N5874" s="364"/>
    </row>
    <row r="5875" spans="2:14" s="358" customFormat="1" x14ac:dyDescent="0.2">
      <c r="B5875" s="305">
        <v>41528.368055555555</v>
      </c>
      <c r="C5875" s="117" t="s">
        <v>625</v>
      </c>
      <c r="D5875" s="117" t="s">
        <v>551</v>
      </c>
      <c r="E5875" s="116"/>
      <c r="F5875" s="348">
        <v>151</v>
      </c>
      <c r="G5875" s="348">
        <v>355</v>
      </c>
      <c r="H5875" s="348">
        <v>53605</v>
      </c>
      <c r="I5875" s="355">
        <v>0.20757540848075556</v>
      </c>
      <c r="J5875" s="355">
        <v>5.8471946050917066E-4</v>
      </c>
      <c r="K5875" s="355">
        <v>0</v>
      </c>
      <c r="M5875" s="364"/>
      <c r="N5875" s="364"/>
    </row>
    <row r="5876" spans="2:14" s="358" customFormat="1" x14ac:dyDescent="0.2">
      <c r="B5876" s="305">
        <v>41528.371527777781</v>
      </c>
      <c r="C5876" s="117" t="s">
        <v>599</v>
      </c>
      <c r="D5876" s="117" t="s">
        <v>554</v>
      </c>
      <c r="E5876" s="116"/>
      <c r="F5876" s="348">
        <v>54</v>
      </c>
      <c r="G5876" s="348">
        <v>320</v>
      </c>
      <c r="H5876" s="348">
        <v>17280</v>
      </c>
      <c r="I5876" s="355">
        <v>0.15037005129811645</v>
      </c>
      <c r="J5876" s="355">
        <v>4.6990641030661396E-4</v>
      </c>
      <c r="K5876" s="355">
        <v>0</v>
      </c>
      <c r="M5876" s="364"/>
      <c r="N5876" s="364"/>
    </row>
    <row r="5877" spans="2:14" s="358" customFormat="1" x14ac:dyDescent="0.2">
      <c r="B5877" s="305">
        <v>41521.545138888891</v>
      </c>
      <c r="C5877" s="117" t="s">
        <v>741</v>
      </c>
      <c r="D5877" s="117" t="s">
        <v>542</v>
      </c>
      <c r="E5877" s="116"/>
      <c r="F5877" s="348">
        <v>114</v>
      </c>
      <c r="G5877" s="348">
        <v>125</v>
      </c>
      <c r="H5877" s="348">
        <v>14250</v>
      </c>
      <c r="I5877" s="355">
        <v>4.9639633676920883E-2</v>
      </c>
      <c r="J5877" s="355">
        <v>3.9711706941536706E-4</v>
      </c>
      <c r="K5877" s="355">
        <v>0</v>
      </c>
      <c r="M5877" s="364"/>
      <c r="N5877" s="364"/>
    </row>
    <row r="5878" spans="2:14" s="358" customFormat="1" x14ac:dyDescent="0.2">
      <c r="B5878" s="305">
        <v>41528.368055555555</v>
      </c>
      <c r="C5878" s="117" t="s">
        <v>596</v>
      </c>
      <c r="D5878" s="117" t="s">
        <v>554</v>
      </c>
      <c r="E5878" s="116"/>
      <c r="F5878" s="348">
        <v>23</v>
      </c>
      <c r="G5878" s="348">
        <v>285</v>
      </c>
      <c r="H5878" s="348">
        <v>6555</v>
      </c>
      <c r="I5878" s="355">
        <v>5.7041417028886189E-2</v>
      </c>
      <c r="J5878" s="355">
        <v>2.0014532290837261E-4</v>
      </c>
      <c r="K5878" s="355">
        <v>0</v>
      </c>
      <c r="M5878" s="364"/>
      <c r="N5878" s="364"/>
    </row>
    <row r="5879" spans="2:14" s="358" customFormat="1" x14ac:dyDescent="0.2">
      <c r="B5879" s="305">
        <v>41528.355555555558</v>
      </c>
      <c r="C5879" s="117" t="s">
        <v>743</v>
      </c>
      <c r="D5879" s="117" t="s">
        <v>554</v>
      </c>
      <c r="E5879" s="116"/>
      <c r="F5879" s="348">
        <v>425</v>
      </c>
      <c r="G5879" s="348">
        <v>264</v>
      </c>
      <c r="H5879" s="348">
        <v>112200</v>
      </c>
      <c r="I5879" s="355">
        <v>0.97636109697040896</v>
      </c>
      <c r="J5879" s="355">
        <v>3.6983374885242765E-3</v>
      </c>
      <c r="K5879" s="355">
        <v>0</v>
      </c>
      <c r="M5879" s="364"/>
      <c r="N5879" s="364"/>
    </row>
    <row r="5880" spans="2:14" s="358" customFormat="1" x14ac:dyDescent="0.2">
      <c r="B5880" s="305">
        <v>41522.433333333334</v>
      </c>
      <c r="C5880" s="117" t="s">
        <v>550</v>
      </c>
      <c r="D5880" s="117" t="s">
        <v>551</v>
      </c>
      <c r="E5880" s="116"/>
      <c r="F5880" s="348">
        <v>3</v>
      </c>
      <c r="G5880" s="348">
        <v>41</v>
      </c>
      <c r="H5880" s="348">
        <v>123</v>
      </c>
      <c r="I5880" s="355">
        <v>4.7629465988495353E-4</v>
      </c>
      <c r="J5880" s="355">
        <v>1.1616942924023257E-5</v>
      </c>
      <c r="K5880" s="355">
        <v>0</v>
      </c>
      <c r="M5880" s="364"/>
      <c r="N5880" s="364"/>
    </row>
    <row r="5881" spans="2:14" s="358" customFormat="1" x14ac:dyDescent="0.2">
      <c r="B5881" s="305">
        <v>41522.593055555553</v>
      </c>
      <c r="C5881" s="117" t="s">
        <v>553</v>
      </c>
      <c r="D5881" s="117" t="s">
        <v>554</v>
      </c>
      <c r="E5881" s="116"/>
      <c r="F5881" s="348">
        <v>1</v>
      </c>
      <c r="G5881" s="348">
        <v>66</v>
      </c>
      <c r="H5881" s="348">
        <v>66</v>
      </c>
      <c r="I5881" s="355">
        <v>5.7433005704141701E-4</v>
      </c>
      <c r="J5881" s="355">
        <v>8.7019705612335906E-6</v>
      </c>
      <c r="K5881" s="355">
        <v>0</v>
      </c>
      <c r="M5881" s="364"/>
      <c r="N5881" s="364"/>
    </row>
    <row r="5882" spans="2:14" s="358" customFormat="1" x14ac:dyDescent="0.2">
      <c r="B5882" s="305">
        <v>41528.368055555555</v>
      </c>
      <c r="C5882" s="117" t="s">
        <v>812</v>
      </c>
      <c r="D5882" s="117" t="s">
        <v>542</v>
      </c>
      <c r="E5882" s="116"/>
      <c r="F5882" s="348">
        <v>57</v>
      </c>
      <c r="G5882" s="348">
        <v>338</v>
      </c>
      <c r="H5882" s="348">
        <v>19266</v>
      </c>
      <c r="I5882" s="355">
        <v>6.7112784731197028E-2</v>
      </c>
      <c r="J5882" s="355">
        <v>1.9855853470768353E-4</v>
      </c>
      <c r="K5882" s="355">
        <v>0</v>
      </c>
      <c r="M5882" s="364"/>
      <c r="N5882" s="364"/>
    </row>
    <row r="5883" spans="2:14" s="358" customFormat="1" x14ac:dyDescent="0.2">
      <c r="B5883" s="305">
        <v>41528.423611111109</v>
      </c>
      <c r="C5883" s="117" t="s">
        <v>745</v>
      </c>
      <c r="D5883" s="117" t="s">
        <v>554</v>
      </c>
      <c r="E5883" s="116"/>
      <c r="F5883" s="348">
        <v>54</v>
      </c>
      <c r="G5883" s="348">
        <v>122</v>
      </c>
      <c r="H5883" s="348">
        <v>6588</v>
      </c>
      <c r="I5883" s="355">
        <v>5.7328582057406902E-2</v>
      </c>
      <c r="J5883" s="355">
        <v>4.6990641030661396E-4</v>
      </c>
      <c r="K5883" s="355">
        <v>0</v>
      </c>
      <c r="M5883" s="364"/>
      <c r="N5883" s="364"/>
    </row>
    <row r="5884" spans="2:14" s="358" customFormat="1" x14ac:dyDescent="0.2">
      <c r="B5884" s="305">
        <v>41526.388888888891</v>
      </c>
      <c r="C5884" s="117" t="s">
        <v>658</v>
      </c>
      <c r="D5884" s="117" t="s">
        <v>551</v>
      </c>
      <c r="E5884" s="116"/>
      <c r="F5884" s="348">
        <v>15</v>
      </c>
      <c r="G5884" s="348">
        <v>215</v>
      </c>
      <c r="H5884" s="348">
        <v>3225</v>
      </c>
      <c r="I5884" s="355">
        <v>1.2488213643325001E-2</v>
      </c>
      <c r="J5884" s="355">
        <v>5.8084714620116285E-5</v>
      </c>
      <c r="K5884" s="355">
        <v>0</v>
      </c>
      <c r="M5884" s="364"/>
      <c r="N5884" s="364"/>
    </row>
    <row r="5885" spans="2:14" s="358" customFormat="1" x14ac:dyDescent="0.2">
      <c r="B5885" s="305">
        <v>41526.381944444445</v>
      </c>
      <c r="C5885" s="117" t="s">
        <v>699</v>
      </c>
      <c r="D5885" s="117" t="s">
        <v>554</v>
      </c>
      <c r="E5885" s="116"/>
      <c r="F5885" s="348">
        <v>2</v>
      </c>
      <c r="G5885" s="348">
        <v>40</v>
      </c>
      <c r="H5885" s="348">
        <v>80</v>
      </c>
      <c r="I5885" s="355">
        <v>6.9615764489868728E-4</v>
      </c>
      <c r="J5885" s="355">
        <v>1.7403941122467181E-5</v>
      </c>
      <c r="K5885" s="355">
        <v>0</v>
      </c>
      <c r="M5885" s="364"/>
      <c r="N5885" s="364"/>
    </row>
    <row r="5886" spans="2:14" s="358" customFormat="1" x14ac:dyDescent="0.2">
      <c r="B5886" s="305">
        <v>41526.475694444445</v>
      </c>
      <c r="C5886" s="117" t="s">
        <v>627</v>
      </c>
      <c r="D5886" s="117" t="s">
        <v>554</v>
      </c>
      <c r="E5886" s="116"/>
      <c r="F5886" s="348">
        <v>1</v>
      </c>
      <c r="G5886" s="348">
        <v>75</v>
      </c>
      <c r="H5886" s="348">
        <v>75</v>
      </c>
      <c r="I5886" s="355">
        <v>6.526477920925193E-4</v>
      </c>
      <c r="J5886" s="355">
        <v>8.7019705612335906E-6</v>
      </c>
      <c r="K5886" s="355">
        <v>0</v>
      </c>
      <c r="M5886" s="364"/>
      <c r="N5886" s="364"/>
    </row>
    <row r="5887" spans="2:14" s="358" customFormat="1" x14ac:dyDescent="0.2">
      <c r="B5887" s="305">
        <v>41527.377083333333</v>
      </c>
      <c r="C5887" s="117" t="s">
        <v>660</v>
      </c>
      <c r="D5887" s="117" t="s">
        <v>551</v>
      </c>
      <c r="E5887" s="116"/>
      <c r="F5887" s="348">
        <v>336</v>
      </c>
      <c r="G5887" s="348">
        <v>204.63690476190476</v>
      </c>
      <c r="H5887" s="348">
        <v>68758</v>
      </c>
      <c r="I5887" s="355">
        <v>0.26625258718999706</v>
      </c>
      <c r="J5887" s="355">
        <v>1.3010976074906049E-3</v>
      </c>
      <c r="K5887" s="355">
        <v>0</v>
      </c>
      <c r="M5887" s="364"/>
      <c r="N5887" s="364"/>
    </row>
    <row r="5888" spans="2:14" s="358" customFormat="1" x14ac:dyDescent="0.2">
      <c r="B5888" s="305">
        <v>41527.381944444445</v>
      </c>
      <c r="C5888" s="117" t="s">
        <v>627</v>
      </c>
      <c r="D5888" s="117" t="s">
        <v>554</v>
      </c>
      <c r="E5888" s="116"/>
      <c r="F5888" s="348">
        <v>5</v>
      </c>
      <c r="G5888" s="348">
        <v>80</v>
      </c>
      <c r="H5888" s="348">
        <v>400</v>
      </c>
      <c r="I5888" s="355">
        <v>3.4807882244934367E-3</v>
      </c>
      <c r="J5888" s="355">
        <v>4.3509852806167955E-5</v>
      </c>
      <c r="K5888" s="355">
        <v>0</v>
      </c>
      <c r="M5888" s="364"/>
      <c r="N5888" s="364"/>
    </row>
    <row r="5889" spans="2:14" s="358" customFormat="1" x14ac:dyDescent="0.2">
      <c r="B5889" s="305">
        <v>41530.423611111109</v>
      </c>
      <c r="C5889" s="117" t="s">
        <v>589</v>
      </c>
      <c r="D5889" s="117" t="s">
        <v>554</v>
      </c>
      <c r="E5889" s="116"/>
      <c r="F5889" s="348">
        <v>4</v>
      </c>
      <c r="G5889" s="348">
        <v>160</v>
      </c>
      <c r="H5889" s="348">
        <v>640</v>
      </c>
      <c r="I5889" s="355">
        <v>5.5692611591894982E-3</v>
      </c>
      <c r="J5889" s="355">
        <v>3.4807882244934363E-5</v>
      </c>
      <c r="K5889" s="355">
        <v>0</v>
      </c>
      <c r="M5889" s="364"/>
      <c r="N5889" s="364"/>
    </row>
    <row r="5890" spans="2:14" s="358" customFormat="1" x14ac:dyDescent="0.2">
      <c r="B5890" s="305">
        <v>41530.458333333336</v>
      </c>
      <c r="C5890" s="117" t="s">
        <v>563</v>
      </c>
      <c r="D5890" s="117" t="s">
        <v>551</v>
      </c>
      <c r="E5890" s="116"/>
      <c r="F5890" s="348">
        <v>55</v>
      </c>
      <c r="G5890" s="348">
        <v>155</v>
      </c>
      <c r="H5890" s="348">
        <v>8525</v>
      </c>
      <c r="I5890" s="355">
        <v>3.301147947576609E-2</v>
      </c>
      <c r="J5890" s="355">
        <v>2.1297728694042638E-4</v>
      </c>
      <c r="K5890" s="355">
        <v>0</v>
      </c>
      <c r="M5890" s="364"/>
      <c r="N5890" s="364"/>
    </row>
    <row r="5891" spans="2:14" s="358" customFormat="1" x14ac:dyDescent="0.2">
      <c r="B5891" s="305">
        <v>41530.458333333336</v>
      </c>
      <c r="C5891" s="117" t="s">
        <v>607</v>
      </c>
      <c r="D5891" s="117" t="s">
        <v>551</v>
      </c>
      <c r="E5891" s="116"/>
      <c r="F5891" s="348">
        <v>1</v>
      </c>
      <c r="G5891" s="348">
        <v>53</v>
      </c>
      <c r="H5891" s="348">
        <v>53</v>
      </c>
      <c r="I5891" s="355">
        <v>2.0523265832441087E-4</v>
      </c>
      <c r="J5891" s="355">
        <v>3.872314308007752E-6</v>
      </c>
      <c r="K5891" s="355">
        <v>0</v>
      </c>
      <c r="M5891" s="364"/>
      <c r="N5891" s="364"/>
    </row>
    <row r="5892" spans="2:14" s="358" customFormat="1" x14ac:dyDescent="0.2">
      <c r="B5892" s="305">
        <v>41530.538194444445</v>
      </c>
      <c r="C5892" s="117" t="s">
        <v>607</v>
      </c>
      <c r="D5892" s="117" t="s">
        <v>551</v>
      </c>
      <c r="E5892" s="116"/>
      <c r="F5892" s="348">
        <v>1</v>
      </c>
      <c r="G5892" s="348">
        <v>38</v>
      </c>
      <c r="H5892" s="348">
        <v>38</v>
      </c>
      <c r="I5892" s="355">
        <v>1.4714794370429459E-4</v>
      </c>
      <c r="J5892" s="355">
        <v>3.872314308007752E-6</v>
      </c>
      <c r="K5892" s="355">
        <v>0</v>
      </c>
      <c r="M5892" s="364"/>
      <c r="N5892" s="364"/>
    </row>
    <row r="5893" spans="2:14" s="358" customFormat="1" x14ac:dyDescent="0.2">
      <c r="B5893" s="305">
        <v>41529.392361111109</v>
      </c>
      <c r="C5893" s="117" t="s">
        <v>663</v>
      </c>
      <c r="D5893" s="117" t="s">
        <v>551</v>
      </c>
      <c r="E5893" s="116"/>
      <c r="F5893" s="348">
        <v>1</v>
      </c>
      <c r="G5893" s="348">
        <v>275</v>
      </c>
      <c r="H5893" s="348">
        <v>275</v>
      </c>
      <c r="I5893" s="355">
        <v>1.0648864347021318E-3</v>
      </c>
      <c r="J5893" s="355">
        <v>3.872314308007752E-6</v>
      </c>
      <c r="K5893" s="355">
        <v>0</v>
      </c>
      <c r="M5893" s="364"/>
      <c r="N5893" s="364"/>
    </row>
    <row r="5894" spans="2:14" s="358" customFormat="1" x14ac:dyDescent="0.2">
      <c r="B5894" s="305">
        <v>41529.390277777777</v>
      </c>
      <c r="C5894" s="117" t="s">
        <v>663</v>
      </c>
      <c r="D5894" s="117" t="s">
        <v>551</v>
      </c>
      <c r="E5894" s="116"/>
      <c r="F5894" s="348">
        <v>1</v>
      </c>
      <c r="G5894" s="348">
        <v>38</v>
      </c>
      <c r="H5894" s="348">
        <v>38</v>
      </c>
      <c r="I5894" s="355">
        <v>1.4714794370429459E-4</v>
      </c>
      <c r="J5894" s="355">
        <v>3.872314308007752E-6</v>
      </c>
      <c r="K5894" s="355">
        <v>0</v>
      </c>
      <c r="M5894" s="364"/>
      <c r="N5894" s="364"/>
    </row>
    <row r="5895" spans="2:14" s="358" customFormat="1" x14ac:dyDescent="0.2">
      <c r="B5895" s="305">
        <v>41530.375</v>
      </c>
      <c r="C5895" s="117" t="s">
        <v>663</v>
      </c>
      <c r="D5895" s="117" t="s">
        <v>551</v>
      </c>
      <c r="E5895" s="116"/>
      <c r="F5895" s="348">
        <v>1</v>
      </c>
      <c r="G5895" s="348">
        <v>300</v>
      </c>
      <c r="H5895" s="348">
        <v>300</v>
      </c>
      <c r="I5895" s="355">
        <v>1.1616942924023257E-3</v>
      </c>
      <c r="J5895" s="355">
        <v>3.872314308007752E-6</v>
      </c>
      <c r="K5895" s="355">
        <v>0</v>
      </c>
      <c r="M5895" s="364"/>
      <c r="N5895" s="364"/>
    </row>
    <row r="5896" spans="2:14" s="358" customFormat="1" x14ac:dyDescent="0.2">
      <c r="B5896" s="305">
        <v>41528.40625</v>
      </c>
      <c r="C5896" s="117" t="s">
        <v>796</v>
      </c>
      <c r="D5896" s="117" t="s">
        <v>554</v>
      </c>
      <c r="E5896" s="116"/>
      <c r="F5896" s="348">
        <v>6</v>
      </c>
      <c r="G5896" s="348">
        <v>90</v>
      </c>
      <c r="H5896" s="348">
        <v>540</v>
      </c>
      <c r="I5896" s="355">
        <v>4.6990641030661391E-3</v>
      </c>
      <c r="J5896" s="355">
        <v>5.2211823367401547E-5</v>
      </c>
      <c r="K5896" s="355">
        <v>0</v>
      </c>
      <c r="M5896" s="364"/>
      <c r="N5896" s="364"/>
    </row>
    <row r="5897" spans="2:14" s="358" customFormat="1" x14ac:dyDescent="0.2">
      <c r="B5897" s="305">
        <v>41528.584722222222</v>
      </c>
      <c r="C5897" s="117" t="s">
        <v>798</v>
      </c>
      <c r="D5897" s="117" t="s">
        <v>554</v>
      </c>
      <c r="E5897" s="116"/>
      <c r="F5897" s="348">
        <v>28</v>
      </c>
      <c r="G5897" s="348">
        <v>53</v>
      </c>
      <c r="H5897" s="348">
        <v>1484</v>
      </c>
      <c r="I5897" s="355">
        <v>1.2913724312870649E-2</v>
      </c>
      <c r="J5897" s="355">
        <v>2.4365517571454056E-4</v>
      </c>
      <c r="K5897" s="355">
        <v>0</v>
      </c>
      <c r="M5897" s="364"/>
      <c r="N5897" s="364"/>
    </row>
    <row r="5898" spans="2:14" s="358" customFormat="1" x14ac:dyDescent="0.2">
      <c r="B5898" s="305">
        <v>41528.413194444445</v>
      </c>
      <c r="C5898" s="117" t="s">
        <v>664</v>
      </c>
      <c r="D5898" s="117" t="s">
        <v>551</v>
      </c>
      <c r="E5898" s="116"/>
      <c r="F5898" s="348">
        <v>22</v>
      </c>
      <c r="G5898" s="348">
        <v>125</v>
      </c>
      <c r="H5898" s="348">
        <v>2750</v>
      </c>
      <c r="I5898" s="355">
        <v>1.0648864347021319E-2</v>
      </c>
      <c r="J5898" s="355">
        <v>8.5190914776170546E-5</v>
      </c>
      <c r="K5898" s="355">
        <v>0</v>
      </c>
      <c r="M5898" s="364"/>
      <c r="N5898" s="364"/>
    </row>
    <row r="5899" spans="2:14" s="358" customFormat="1" x14ac:dyDescent="0.2">
      <c r="B5899" s="305">
        <v>41528.427083333336</v>
      </c>
      <c r="C5899" s="117" t="s">
        <v>664</v>
      </c>
      <c r="D5899" s="117" t="s">
        <v>551</v>
      </c>
      <c r="E5899" s="116"/>
      <c r="F5899" s="348">
        <v>20</v>
      </c>
      <c r="G5899" s="348">
        <v>180</v>
      </c>
      <c r="H5899" s="348">
        <v>3600</v>
      </c>
      <c r="I5899" s="355">
        <v>1.3940331508827909E-2</v>
      </c>
      <c r="J5899" s="355">
        <v>7.7446286160155051E-5</v>
      </c>
      <c r="K5899" s="355">
        <v>0</v>
      </c>
      <c r="M5899" s="364"/>
      <c r="N5899" s="364"/>
    </row>
    <row r="5900" spans="2:14" s="358" customFormat="1" x14ac:dyDescent="0.2">
      <c r="B5900" s="305">
        <v>41527.412499999999</v>
      </c>
      <c r="C5900" s="117" t="s">
        <v>566</v>
      </c>
      <c r="D5900" s="117" t="s">
        <v>551</v>
      </c>
      <c r="E5900" s="116"/>
      <c r="F5900" s="348">
        <v>2</v>
      </c>
      <c r="G5900" s="348">
        <v>61</v>
      </c>
      <c r="H5900" s="348">
        <v>122</v>
      </c>
      <c r="I5900" s="355">
        <v>4.7242234557694581E-4</v>
      </c>
      <c r="J5900" s="355">
        <v>7.7446286160155041E-6</v>
      </c>
      <c r="K5900" s="355">
        <v>0</v>
      </c>
      <c r="M5900" s="364"/>
      <c r="N5900" s="364"/>
    </row>
    <row r="5901" spans="2:14" s="358" customFormat="1" x14ac:dyDescent="0.2">
      <c r="B5901" s="305">
        <v>41528.413194444445</v>
      </c>
      <c r="C5901" s="117" t="s">
        <v>643</v>
      </c>
      <c r="D5901" s="117" t="s">
        <v>551</v>
      </c>
      <c r="E5901" s="116"/>
      <c r="F5901" s="348">
        <v>7</v>
      </c>
      <c r="G5901" s="348">
        <v>232</v>
      </c>
      <c r="H5901" s="348">
        <v>1624</v>
      </c>
      <c r="I5901" s="355">
        <v>6.2886384362045899E-3</v>
      </c>
      <c r="J5901" s="355">
        <v>2.7106200156054265E-5</v>
      </c>
      <c r="K5901" s="355">
        <v>0</v>
      </c>
      <c r="M5901" s="364"/>
      <c r="N5901" s="364"/>
    </row>
    <row r="5902" spans="2:14" s="358" customFormat="1" x14ac:dyDescent="0.2">
      <c r="B5902" s="305">
        <v>41527.413194444445</v>
      </c>
      <c r="C5902" s="117" t="s">
        <v>566</v>
      </c>
      <c r="D5902" s="117" t="s">
        <v>551</v>
      </c>
      <c r="E5902" s="116"/>
      <c r="F5902" s="348">
        <v>1</v>
      </c>
      <c r="G5902" s="348">
        <v>34</v>
      </c>
      <c r="H5902" s="348">
        <v>34</v>
      </c>
      <c r="I5902" s="355">
        <v>1.3165868647226357E-4</v>
      </c>
      <c r="J5902" s="355">
        <v>3.872314308007752E-6</v>
      </c>
      <c r="K5902" s="355">
        <v>0</v>
      </c>
      <c r="M5902" s="364"/>
      <c r="N5902" s="364"/>
    </row>
    <row r="5903" spans="2:14" s="358" customFormat="1" x14ac:dyDescent="0.2">
      <c r="B5903" s="305">
        <v>41530.395833333336</v>
      </c>
      <c r="C5903" s="117" t="s">
        <v>631</v>
      </c>
      <c r="D5903" s="117" t="s">
        <v>542</v>
      </c>
      <c r="E5903" s="116"/>
      <c r="F5903" s="348">
        <v>2</v>
      </c>
      <c r="G5903" s="348">
        <v>270</v>
      </c>
      <c r="H5903" s="348">
        <v>540</v>
      </c>
      <c r="I5903" s="355">
        <v>1.8810808551254228E-3</v>
      </c>
      <c r="J5903" s="355">
        <v>6.9669661300941588E-6</v>
      </c>
      <c r="K5903" s="355">
        <v>0</v>
      </c>
      <c r="M5903" s="364"/>
      <c r="N5903" s="364"/>
    </row>
    <row r="5904" spans="2:14" s="358" customFormat="1" x14ac:dyDescent="0.2">
      <c r="B5904" s="305">
        <v>41522.333333333336</v>
      </c>
      <c r="C5904" s="117" t="s">
        <v>789</v>
      </c>
      <c r="D5904" s="117" t="s">
        <v>542</v>
      </c>
      <c r="E5904" s="116"/>
      <c r="F5904" s="348">
        <v>118</v>
      </c>
      <c r="G5904" s="348">
        <v>415</v>
      </c>
      <c r="H5904" s="348">
        <v>48970</v>
      </c>
      <c r="I5904" s="355">
        <v>0.17058616569535548</v>
      </c>
      <c r="J5904" s="355">
        <v>4.1105100167555537E-4</v>
      </c>
      <c r="K5904" s="355">
        <v>0</v>
      </c>
      <c r="M5904" s="364"/>
      <c r="N5904" s="364"/>
    </row>
    <row r="5905" spans="2:14" s="358" customFormat="1" x14ac:dyDescent="0.2">
      <c r="B5905" s="305">
        <v>41527.357638888891</v>
      </c>
      <c r="C5905" s="117" t="s">
        <v>552</v>
      </c>
      <c r="D5905" s="117" t="s">
        <v>551</v>
      </c>
      <c r="E5905" s="116"/>
      <c r="F5905" s="348">
        <v>1</v>
      </c>
      <c r="G5905" s="348">
        <v>55</v>
      </c>
      <c r="H5905" s="348">
        <v>55</v>
      </c>
      <c r="I5905" s="355">
        <v>2.1297728694042638E-4</v>
      </c>
      <c r="J5905" s="355">
        <v>3.872314308007752E-6</v>
      </c>
      <c r="K5905" s="355">
        <v>0</v>
      </c>
      <c r="M5905" s="364"/>
      <c r="N5905" s="364"/>
    </row>
    <row r="5906" spans="2:14" s="358" customFormat="1" x14ac:dyDescent="0.2">
      <c r="B5906" s="305">
        <v>41527.37777777778</v>
      </c>
      <c r="C5906" s="117" t="s">
        <v>556</v>
      </c>
      <c r="D5906" s="117" t="s">
        <v>551</v>
      </c>
      <c r="E5906" s="116"/>
      <c r="F5906" s="348">
        <v>102</v>
      </c>
      <c r="G5906" s="348">
        <v>213</v>
      </c>
      <c r="H5906" s="348">
        <v>21726</v>
      </c>
      <c r="I5906" s="355">
        <v>8.4129900655776427E-2</v>
      </c>
      <c r="J5906" s="355">
        <v>3.9497605941679072E-4</v>
      </c>
      <c r="K5906" s="355">
        <v>0</v>
      </c>
      <c r="M5906" s="364"/>
      <c r="N5906" s="364"/>
    </row>
    <row r="5907" spans="2:14" s="358" customFormat="1" x14ac:dyDescent="0.2">
      <c r="B5907" s="305">
        <v>41527.4375</v>
      </c>
      <c r="C5907" s="117" t="s">
        <v>552</v>
      </c>
      <c r="D5907" s="117" t="s">
        <v>551</v>
      </c>
      <c r="E5907" s="116"/>
      <c r="F5907" s="348">
        <v>1</v>
      </c>
      <c r="G5907" s="348">
        <v>25</v>
      </c>
      <c r="H5907" s="348">
        <v>25</v>
      </c>
      <c r="I5907" s="355">
        <v>9.680785770019381E-5</v>
      </c>
      <c r="J5907" s="355">
        <v>3.872314308007752E-6</v>
      </c>
      <c r="K5907" s="355">
        <v>0</v>
      </c>
      <c r="M5907" s="364"/>
      <c r="N5907" s="364"/>
    </row>
    <row r="5908" spans="2:14" s="358" customFormat="1" x14ac:dyDescent="0.2">
      <c r="B5908" s="305">
        <v>41527.472222222219</v>
      </c>
      <c r="C5908" s="117" t="s">
        <v>552</v>
      </c>
      <c r="D5908" s="117" t="s">
        <v>551</v>
      </c>
      <c r="E5908" s="116"/>
      <c r="F5908" s="348">
        <v>2</v>
      </c>
      <c r="G5908" s="348">
        <v>55</v>
      </c>
      <c r="H5908" s="348">
        <v>110</v>
      </c>
      <c r="I5908" s="355">
        <v>4.2595457388085276E-4</v>
      </c>
      <c r="J5908" s="355">
        <v>7.7446286160155041E-6</v>
      </c>
      <c r="K5908" s="355">
        <v>0</v>
      </c>
      <c r="M5908" s="364"/>
      <c r="N5908" s="364"/>
    </row>
    <row r="5909" spans="2:14" s="358" customFormat="1" x14ac:dyDescent="0.2">
      <c r="B5909" s="305">
        <v>41527.458333333336</v>
      </c>
      <c r="C5909" s="117" t="s">
        <v>566</v>
      </c>
      <c r="D5909" s="117" t="s">
        <v>551</v>
      </c>
      <c r="E5909" s="116"/>
      <c r="F5909" s="348">
        <v>2</v>
      </c>
      <c r="G5909" s="348">
        <v>30</v>
      </c>
      <c r="H5909" s="348">
        <v>60</v>
      </c>
      <c r="I5909" s="355">
        <v>2.3233885848046514E-4</v>
      </c>
      <c r="J5909" s="355">
        <v>7.7446286160155041E-6</v>
      </c>
      <c r="K5909" s="355">
        <v>0</v>
      </c>
      <c r="M5909" s="364"/>
      <c r="N5909" s="364"/>
    </row>
    <row r="5910" spans="2:14" s="358" customFormat="1" x14ac:dyDescent="0.2">
      <c r="B5910" s="305">
        <v>41527.489583333336</v>
      </c>
      <c r="C5910" s="117" t="s">
        <v>566</v>
      </c>
      <c r="D5910" s="117" t="s">
        <v>551</v>
      </c>
      <c r="E5910" s="116"/>
      <c r="F5910" s="348">
        <v>1</v>
      </c>
      <c r="G5910" s="348">
        <v>55</v>
      </c>
      <c r="H5910" s="348">
        <v>55</v>
      </c>
      <c r="I5910" s="355">
        <v>2.1297728694042638E-4</v>
      </c>
      <c r="J5910" s="355">
        <v>3.872314308007752E-6</v>
      </c>
      <c r="K5910" s="355">
        <v>0</v>
      </c>
      <c r="M5910" s="364"/>
      <c r="N5910" s="364"/>
    </row>
    <row r="5911" spans="2:14" s="358" customFormat="1" x14ac:dyDescent="0.2">
      <c r="B5911" s="305">
        <v>41527.541666666664</v>
      </c>
      <c r="C5911" s="117" t="s">
        <v>566</v>
      </c>
      <c r="D5911" s="117" t="s">
        <v>551</v>
      </c>
      <c r="E5911" s="116"/>
      <c r="F5911" s="348">
        <v>1</v>
      </c>
      <c r="G5911" s="348">
        <v>30</v>
      </c>
      <c r="H5911" s="348">
        <v>30</v>
      </c>
      <c r="I5911" s="355">
        <v>1.1616942924023257E-4</v>
      </c>
      <c r="J5911" s="355">
        <v>3.872314308007752E-6</v>
      </c>
      <c r="K5911" s="355">
        <v>0</v>
      </c>
      <c r="M5911" s="364"/>
      <c r="N5911" s="364"/>
    </row>
    <row r="5912" spans="2:14" s="358" customFormat="1" x14ac:dyDescent="0.2">
      <c r="B5912" s="305">
        <v>41528.354166666664</v>
      </c>
      <c r="C5912" s="117" t="s">
        <v>553</v>
      </c>
      <c r="D5912" s="117" t="s">
        <v>554</v>
      </c>
      <c r="E5912" s="116"/>
      <c r="F5912" s="348">
        <v>2</v>
      </c>
      <c r="G5912" s="348">
        <v>152</v>
      </c>
      <c r="H5912" s="348">
        <v>304</v>
      </c>
      <c r="I5912" s="355">
        <v>2.6453990506150118E-3</v>
      </c>
      <c r="J5912" s="355">
        <v>1.7403941122467181E-5</v>
      </c>
      <c r="K5912" s="355">
        <v>0</v>
      </c>
      <c r="M5912" s="364"/>
      <c r="N5912" s="364"/>
    </row>
    <row r="5913" spans="2:14" s="358" customFormat="1" x14ac:dyDescent="0.2">
      <c r="B5913" s="305">
        <v>41529.354166666664</v>
      </c>
      <c r="C5913" s="117" t="s">
        <v>567</v>
      </c>
      <c r="D5913" s="117" t="s">
        <v>551</v>
      </c>
      <c r="E5913" s="116"/>
      <c r="F5913" s="348">
        <v>51</v>
      </c>
      <c r="G5913" s="348">
        <v>435</v>
      </c>
      <c r="H5913" s="348">
        <v>22185</v>
      </c>
      <c r="I5913" s="355">
        <v>8.5907292923151982E-2</v>
      </c>
      <c r="J5913" s="355">
        <v>1.9748802970839536E-4</v>
      </c>
      <c r="K5913" s="355">
        <v>0</v>
      </c>
      <c r="M5913" s="364"/>
      <c r="N5913" s="364"/>
    </row>
    <row r="5914" spans="2:14" s="358" customFormat="1" x14ac:dyDescent="0.2">
      <c r="B5914" s="305">
        <v>41527.465277777781</v>
      </c>
      <c r="C5914" s="117" t="s">
        <v>541</v>
      </c>
      <c r="D5914" s="117" t="s">
        <v>542</v>
      </c>
      <c r="E5914" s="116"/>
      <c r="F5914" s="348">
        <v>90</v>
      </c>
      <c r="G5914" s="348">
        <v>135</v>
      </c>
      <c r="H5914" s="348">
        <v>12150</v>
      </c>
      <c r="I5914" s="355">
        <v>4.2324319240322011E-2</v>
      </c>
      <c r="J5914" s="355">
        <v>3.1351347585423711E-4</v>
      </c>
      <c r="K5914" s="355">
        <v>0</v>
      </c>
      <c r="M5914" s="364"/>
      <c r="N5914" s="364"/>
    </row>
    <row r="5915" spans="2:14" s="358" customFormat="1" x14ac:dyDescent="0.2">
      <c r="B5915" s="305">
        <v>41528.364583333336</v>
      </c>
      <c r="C5915" s="117" t="s">
        <v>795</v>
      </c>
      <c r="D5915" s="117" t="s">
        <v>542</v>
      </c>
      <c r="E5915" s="116"/>
      <c r="F5915" s="348">
        <v>429</v>
      </c>
      <c r="G5915" s="348">
        <v>345</v>
      </c>
      <c r="H5915" s="348">
        <v>148005</v>
      </c>
      <c r="I5915" s="355">
        <v>0.51557291104229297</v>
      </c>
      <c r="J5915" s="355">
        <v>1.494414234905197E-3</v>
      </c>
      <c r="K5915" s="355">
        <v>0</v>
      </c>
      <c r="M5915" s="364"/>
      <c r="N5915" s="364"/>
    </row>
    <row r="5916" spans="2:14" s="358" customFormat="1" x14ac:dyDescent="0.2">
      <c r="B5916" s="305">
        <v>41528.354166666664</v>
      </c>
      <c r="C5916" s="117" t="s">
        <v>544</v>
      </c>
      <c r="D5916" s="117" t="s">
        <v>542</v>
      </c>
      <c r="E5916" s="116"/>
      <c r="F5916" s="348">
        <v>221</v>
      </c>
      <c r="G5916" s="348">
        <v>349.38461538461536</v>
      </c>
      <c r="H5916" s="348">
        <v>77214</v>
      </c>
      <c r="I5916" s="355">
        <v>0.2689736613845452</v>
      </c>
      <c r="J5916" s="355">
        <v>7.6984975737540455E-4</v>
      </c>
      <c r="K5916" s="355">
        <v>0</v>
      </c>
      <c r="M5916" s="364"/>
      <c r="N5916" s="364"/>
    </row>
    <row r="5917" spans="2:14" s="358" customFormat="1" x14ac:dyDescent="0.2">
      <c r="B5917" s="305">
        <v>41532.375</v>
      </c>
      <c r="C5917" s="117" t="s">
        <v>656</v>
      </c>
      <c r="D5917" s="117" t="s">
        <v>554</v>
      </c>
      <c r="E5917" s="116"/>
      <c r="F5917" s="348">
        <v>535</v>
      </c>
      <c r="G5917" s="348">
        <v>308.77383177570096</v>
      </c>
      <c r="H5917" s="348">
        <v>165194</v>
      </c>
      <c r="I5917" s="355">
        <v>1.4375133248924219</v>
      </c>
      <c r="J5917" s="355">
        <v>4.6555542502599717E-3</v>
      </c>
      <c r="K5917" s="355">
        <v>0</v>
      </c>
      <c r="M5917" s="364"/>
      <c r="N5917" s="364"/>
    </row>
    <row r="5918" spans="2:14" s="358" customFormat="1" x14ac:dyDescent="0.2">
      <c r="B5918" s="305">
        <v>41532.295138888891</v>
      </c>
      <c r="C5918" s="117" t="s">
        <v>775</v>
      </c>
      <c r="D5918" s="117" t="s">
        <v>542</v>
      </c>
      <c r="E5918" s="116"/>
      <c r="F5918" s="348">
        <v>230</v>
      </c>
      <c r="G5918" s="348">
        <v>370</v>
      </c>
      <c r="H5918" s="348">
        <v>85100</v>
      </c>
      <c r="I5918" s="355">
        <v>0.29644440883550643</v>
      </c>
      <c r="J5918" s="355">
        <v>8.012011049608282E-4</v>
      </c>
      <c r="K5918" s="355">
        <v>0</v>
      </c>
      <c r="M5918" s="364"/>
      <c r="N5918" s="364"/>
    </row>
    <row r="5919" spans="2:14" s="358" customFormat="1" x14ac:dyDescent="0.2">
      <c r="B5919" s="305">
        <v>41532.375</v>
      </c>
      <c r="C5919" s="117" t="s">
        <v>771</v>
      </c>
      <c r="D5919" s="117" t="s">
        <v>554</v>
      </c>
      <c r="E5919" s="116"/>
      <c r="F5919" s="348">
        <v>52</v>
      </c>
      <c r="G5919" s="348">
        <v>270</v>
      </c>
      <c r="H5919" s="348">
        <v>14040</v>
      </c>
      <c r="I5919" s="355">
        <v>0.12217566667971962</v>
      </c>
      <c r="J5919" s="355">
        <v>4.5250246918414675E-4</v>
      </c>
      <c r="K5919" s="355">
        <v>0</v>
      </c>
      <c r="M5919" s="364"/>
      <c r="N5919" s="364"/>
    </row>
    <row r="5920" spans="2:14" s="358" customFormat="1" x14ac:dyDescent="0.2">
      <c r="B5920" s="305">
        <v>41532.370833333334</v>
      </c>
      <c r="C5920" s="117" t="s">
        <v>777</v>
      </c>
      <c r="D5920" s="117" t="s">
        <v>542</v>
      </c>
      <c r="E5920" s="116"/>
      <c r="F5920" s="348">
        <v>191</v>
      </c>
      <c r="G5920" s="348">
        <v>628</v>
      </c>
      <c r="H5920" s="348">
        <v>119948</v>
      </c>
      <c r="I5920" s="355">
        <v>0.41783682668626704</v>
      </c>
      <c r="J5920" s="355">
        <v>6.6534526542399216E-4</v>
      </c>
      <c r="K5920" s="355">
        <v>0</v>
      </c>
      <c r="M5920" s="364"/>
      <c r="N5920" s="364"/>
    </row>
    <row r="5921" spans="2:14" s="358" customFormat="1" x14ac:dyDescent="0.2">
      <c r="B5921" s="305">
        <v>41527.451388888891</v>
      </c>
      <c r="C5921" s="117" t="s">
        <v>625</v>
      </c>
      <c r="D5921" s="117" t="s">
        <v>551</v>
      </c>
      <c r="E5921" s="116"/>
      <c r="F5921" s="348">
        <v>1</v>
      </c>
      <c r="G5921" s="348">
        <v>275</v>
      </c>
      <c r="H5921" s="348">
        <v>275</v>
      </c>
      <c r="I5921" s="355">
        <v>1.0648864347021318E-3</v>
      </c>
      <c r="J5921" s="355">
        <v>3.872314308007752E-6</v>
      </c>
      <c r="K5921" s="355">
        <v>0</v>
      </c>
      <c r="M5921" s="364"/>
      <c r="N5921" s="364"/>
    </row>
    <row r="5922" spans="2:14" s="358" customFormat="1" x14ac:dyDescent="0.2">
      <c r="B5922" s="305">
        <v>41527.461805555555</v>
      </c>
      <c r="C5922" s="117" t="s">
        <v>627</v>
      </c>
      <c r="D5922" s="117" t="s">
        <v>554</v>
      </c>
      <c r="E5922" s="116"/>
      <c r="F5922" s="348">
        <v>1</v>
      </c>
      <c r="G5922" s="348">
        <v>55</v>
      </c>
      <c r="H5922" s="348">
        <v>55</v>
      </c>
      <c r="I5922" s="355">
        <v>4.7860838086784751E-4</v>
      </c>
      <c r="J5922" s="355">
        <v>8.7019705612335906E-6</v>
      </c>
      <c r="K5922" s="355">
        <v>0</v>
      </c>
      <c r="M5922" s="364"/>
      <c r="N5922" s="364"/>
    </row>
    <row r="5923" spans="2:14" s="358" customFormat="1" x14ac:dyDescent="0.2">
      <c r="B5923" s="305">
        <v>41528.393055555556</v>
      </c>
      <c r="C5923" s="117" t="s">
        <v>658</v>
      </c>
      <c r="D5923" s="117" t="s">
        <v>551</v>
      </c>
      <c r="E5923" s="116"/>
      <c r="F5923" s="348">
        <v>4</v>
      </c>
      <c r="G5923" s="348">
        <v>33</v>
      </c>
      <c r="H5923" s="348">
        <v>132</v>
      </c>
      <c r="I5923" s="355">
        <v>5.1114548865702333E-4</v>
      </c>
      <c r="J5923" s="355">
        <v>1.5489257232031008E-5</v>
      </c>
      <c r="K5923" s="355">
        <v>0</v>
      </c>
      <c r="M5923" s="364"/>
      <c r="N5923" s="364"/>
    </row>
    <row r="5924" spans="2:14" s="358" customFormat="1" x14ac:dyDescent="0.2">
      <c r="B5924" s="305">
        <v>41530.376388888886</v>
      </c>
      <c r="C5924" s="117" t="s">
        <v>699</v>
      </c>
      <c r="D5924" s="117" t="s">
        <v>554</v>
      </c>
      <c r="E5924" s="116"/>
      <c r="F5924" s="348">
        <v>34</v>
      </c>
      <c r="G5924" s="348">
        <v>253</v>
      </c>
      <c r="H5924" s="348">
        <v>8602</v>
      </c>
      <c r="I5924" s="355">
        <v>7.4854350767731351E-2</v>
      </c>
      <c r="J5924" s="355">
        <v>2.9586699908194211E-4</v>
      </c>
      <c r="K5924" s="355">
        <v>0</v>
      </c>
      <c r="M5924" s="364"/>
      <c r="N5924" s="364"/>
    </row>
    <row r="5925" spans="2:14" s="358" customFormat="1" x14ac:dyDescent="0.2">
      <c r="B5925" s="305">
        <v>41528.375</v>
      </c>
      <c r="C5925" s="117" t="s">
        <v>613</v>
      </c>
      <c r="D5925" s="117" t="s">
        <v>554</v>
      </c>
      <c r="E5925" s="116"/>
      <c r="F5925" s="348">
        <v>37</v>
      </c>
      <c r="G5925" s="348">
        <v>340</v>
      </c>
      <c r="H5925" s="348">
        <v>12580</v>
      </c>
      <c r="I5925" s="355">
        <v>0.10947078966031858</v>
      </c>
      <c r="J5925" s="355">
        <v>3.2197291076564288E-4</v>
      </c>
      <c r="K5925" s="355">
        <v>0</v>
      </c>
      <c r="M5925" s="364"/>
      <c r="N5925" s="364"/>
    </row>
    <row r="5926" spans="2:14" s="358" customFormat="1" x14ac:dyDescent="0.2">
      <c r="B5926" s="305">
        <v>41529.4</v>
      </c>
      <c r="C5926" s="117" t="s">
        <v>544</v>
      </c>
      <c r="D5926" s="117" t="s">
        <v>542</v>
      </c>
      <c r="E5926" s="116"/>
      <c r="F5926" s="348">
        <v>580</v>
      </c>
      <c r="G5926" s="348">
        <v>239</v>
      </c>
      <c r="H5926" s="348">
        <v>138620</v>
      </c>
      <c r="I5926" s="355">
        <v>0.48288042247682611</v>
      </c>
      <c r="J5926" s="355">
        <v>2.0204201777273062E-3</v>
      </c>
      <c r="K5926" s="355">
        <v>0</v>
      </c>
      <c r="M5926" s="364"/>
      <c r="N5926" s="364"/>
    </row>
    <row r="5927" spans="2:14" s="358" customFormat="1" x14ac:dyDescent="0.2">
      <c r="B5927" s="305">
        <v>41529.555555555555</v>
      </c>
      <c r="C5927" s="117" t="s">
        <v>738</v>
      </c>
      <c r="D5927" s="117" t="s">
        <v>542</v>
      </c>
      <c r="E5927" s="116"/>
      <c r="F5927" s="348">
        <v>131</v>
      </c>
      <c r="G5927" s="348">
        <v>120</v>
      </c>
      <c r="H5927" s="348">
        <v>15720</v>
      </c>
      <c r="I5927" s="355">
        <v>5.4760353782540086E-2</v>
      </c>
      <c r="J5927" s="355">
        <v>4.5633628152116738E-4</v>
      </c>
      <c r="K5927" s="355">
        <v>0</v>
      </c>
      <c r="M5927" s="364"/>
      <c r="N5927" s="364"/>
    </row>
    <row r="5928" spans="2:14" s="358" customFormat="1" x14ac:dyDescent="0.2">
      <c r="B5928" s="305">
        <v>41530.520833333336</v>
      </c>
      <c r="C5928" s="117" t="s">
        <v>646</v>
      </c>
      <c r="D5928" s="117" t="s">
        <v>542</v>
      </c>
      <c r="E5928" s="116"/>
      <c r="F5928" s="348">
        <v>52</v>
      </c>
      <c r="G5928" s="348">
        <v>165</v>
      </c>
      <c r="H5928" s="348">
        <v>8580</v>
      </c>
      <c r="I5928" s="355">
        <v>2.988828469810394E-2</v>
      </c>
      <c r="J5928" s="355">
        <v>1.8114111938244813E-4</v>
      </c>
      <c r="K5928" s="355">
        <v>0</v>
      </c>
      <c r="M5928" s="364"/>
      <c r="N5928" s="364"/>
    </row>
    <row r="5929" spans="2:14" s="358" customFormat="1" x14ac:dyDescent="0.2">
      <c r="B5929" s="305">
        <v>41531.357638888891</v>
      </c>
      <c r="C5929" s="117" t="s">
        <v>604</v>
      </c>
      <c r="D5929" s="117" t="s">
        <v>542</v>
      </c>
      <c r="E5929" s="116"/>
      <c r="F5929" s="348">
        <v>1</v>
      </c>
      <c r="G5929" s="348">
        <v>230</v>
      </c>
      <c r="H5929" s="348">
        <v>230</v>
      </c>
      <c r="I5929" s="355">
        <v>8.012011049608282E-4</v>
      </c>
      <c r="J5929" s="355">
        <v>3.4834830650470794E-6</v>
      </c>
      <c r="K5929" s="355">
        <v>0</v>
      </c>
      <c r="M5929" s="364"/>
      <c r="N5929" s="364"/>
    </row>
    <row r="5930" spans="2:14" s="358" customFormat="1" x14ac:dyDescent="0.2">
      <c r="B5930" s="305">
        <v>41533.396527777775</v>
      </c>
      <c r="C5930" s="117" t="s">
        <v>686</v>
      </c>
      <c r="D5930" s="117" t="s">
        <v>551</v>
      </c>
      <c r="E5930" s="116"/>
      <c r="F5930" s="348">
        <v>81</v>
      </c>
      <c r="G5930" s="348">
        <v>169</v>
      </c>
      <c r="H5930" s="348">
        <v>13689</v>
      </c>
      <c r="I5930" s="355">
        <v>5.300811056231812E-2</v>
      </c>
      <c r="J5930" s="355">
        <v>3.1365745894862792E-4</v>
      </c>
      <c r="K5930" s="355">
        <v>0</v>
      </c>
      <c r="M5930" s="364"/>
      <c r="N5930" s="364"/>
    </row>
    <row r="5931" spans="2:14" s="358" customFormat="1" x14ac:dyDescent="0.2">
      <c r="B5931" s="305">
        <v>41533.375</v>
      </c>
      <c r="C5931" s="117" t="s">
        <v>607</v>
      </c>
      <c r="D5931" s="117" t="s">
        <v>551</v>
      </c>
      <c r="E5931" s="116"/>
      <c r="F5931" s="348">
        <v>38</v>
      </c>
      <c r="G5931" s="348">
        <v>285</v>
      </c>
      <c r="H5931" s="348">
        <v>10830</v>
      </c>
      <c r="I5931" s="355">
        <v>4.1937163955723958E-2</v>
      </c>
      <c r="J5931" s="355">
        <v>1.4714794370429459E-4</v>
      </c>
      <c r="K5931" s="355">
        <v>0</v>
      </c>
      <c r="M5931" s="364"/>
      <c r="N5931" s="364"/>
    </row>
    <row r="5932" spans="2:14" s="358" customFormat="1" x14ac:dyDescent="0.2">
      <c r="B5932" s="305">
        <v>41533.375</v>
      </c>
      <c r="C5932" s="117" t="s">
        <v>678</v>
      </c>
      <c r="D5932" s="117" t="s">
        <v>554</v>
      </c>
      <c r="E5932" s="116"/>
      <c r="F5932" s="348">
        <v>12</v>
      </c>
      <c r="G5932" s="348">
        <v>340</v>
      </c>
      <c r="H5932" s="348">
        <v>4080</v>
      </c>
      <c r="I5932" s="355">
        <v>3.5504039889833056E-2</v>
      </c>
      <c r="J5932" s="355">
        <v>1.0442364673480309E-4</v>
      </c>
      <c r="K5932" s="355">
        <v>0</v>
      </c>
      <c r="M5932" s="364"/>
      <c r="N5932" s="364"/>
    </row>
    <row r="5933" spans="2:14" s="358" customFormat="1" x14ac:dyDescent="0.2">
      <c r="B5933" s="305">
        <v>41533.420138888891</v>
      </c>
      <c r="C5933" s="117" t="s">
        <v>566</v>
      </c>
      <c r="D5933" s="117" t="s">
        <v>551</v>
      </c>
      <c r="E5933" s="116"/>
      <c r="F5933" s="348">
        <v>1</v>
      </c>
      <c r="G5933" s="348">
        <v>173</v>
      </c>
      <c r="H5933" s="348">
        <v>173</v>
      </c>
      <c r="I5933" s="355">
        <v>6.6991037528534112E-4</v>
      </c>
      <c r="J5933" s="355">
        <v>3.872314308007752E-6</v>
      </c>
      <c r="K5933" s="355">
        <v>0</v>
      </c>
      <c r="M5933" s="364"/>
      <c r="N5933" s="364"/>
    </row>
    <row r="5934" spans="2:14" s="358" customFormat="1" x14ac:dyDescent="0.2">
      <c r="B5934" s="305">
        <v>41533.427083333336</v>
      </c>
      <c r="C5934" s="117" t="s">
        <v>663</v>
      </c>
      <c r="D5934" s="117" t="s">
        <v>551</v>
      </c>
      <c r="E5934" s="116"/>
      <c r="F5934" s="348">
        <v>4</v>
      </c>
      <c r="G5934" s="348">
        <v>195</v>
      </c>
      <c r="H5934" s="348">
        <v>780</v>
      </c>
      <c r="I5934" s="355">
        <v>3.0204051602460468E-3</v>
      </c>
      <c r="J5934" s="355">
        <v>1.5489257232031008E-5</v>
      </c>
      <c r="K5934" s="355">
        <v>0</v>
      </c>
      <c r="M5934" s="364"/>
      <c r="N5934" s="364"/>
    </row>
    <row r="5935" spans="2:14" s="358" customFormat="1" x14ac:dyDescent="0.2">
      <c r="B5935" s="305">
        <v>41533.413194444445</v>
      </c>
      <c r="C5935" s="117" t="s">
        <v>663</v>
      </c>
      <c r="D5935" s="117" t="s">
        <v>551</v>
      </c>
      <c r="E5935" s="116"/>
      <c r="F5935" s="348">
        <v>1</v>
      </c>
      <c r="G5935" s="348">
        <v>175</v>
      </c>
      <c r="H5935" s="348">
        <v>175</v>
      </c>
      <c r="I5935" s="355">
        <v>6.7765500390135666E-4</v>
      </c>
      <c r="J5935" s="355">
        <v>3.872314308007752E-6</v>
      </c>
      <c r="K5935" s="355">
        <v>0</v>
      </c>
      <c r="M5935" s="364"/>
      <c r="N5935" s="364"/>
    </row>
    <row r="5936" spans="2:14" s="358" customFormat="1" x14ac:dyDescent="0.2">
      <c r="B5936" s="305">
        <v>41529.392361111109</v>
      </c>
      <c r="C5936" s="117" t="s">
        <v>634</v>
      </c>
      <c r="D5936" s="117" t="s">
        <v>542</v>
      </c>
      <c r="E5936" s="116"/>
      <c r="F5936" s="348">
        <v>23</v>
      </c>
      <c r="G5936" s="348">
        <v>150</v>
      </c>
      <c r="H5936" s="348">
        <v>3450</v>
      </c>
      <c r="I5936" s="355">
        <v>1.2018016574412423E-2</v>
      </c>
      <c r="J5936" s="355">
        <v>8.0120110496082823E-5</v>
      </c>
      <c r="K5936" s="355">
        <v>0</v>
      </c>
      <c r="M5936" s="364"/>
      <c r="N5936" s="364"/>
    </row>
    <row r="5937" spans="2:14" s="358" customFormat="1" x14ac:dyDescent="0.2">
      <c r="B5937" s="305">
        <v>41529.395833333336</v>
      </c>
      <c r="C5937" s="117" t="s">
        <v>699</v>
      </c>
      <c r="D5937" s="117" t="s">
        <v>554</v>
      </c>
      <c r="E5937" s="116"/>
      <c r="F5937" s="348">
        <v>21</v>
      </c>
      <c r="G5937" s="348">
        <v>236</v>
      </c>
      <c r="H5937" s="348">
        <v>4956</v>
      </c>
      <c r="I5937" s="355">
        <v>4.3126966101473679E-2</v>
      </c>
      <c r="J5937" s="355">
        <v>1.8274138178590543E-4</v>
      </c>
      <c r="K5937" s="355">
        <v>0</v>
      </c>
      <c r="M5937" s="364"/>
      <c r="N5937" s="364"/>
    </row>
    <row r="5938" spans="2:14" s="358" customFormat="1" x14ac:dyDescent="0.2">
      <c r="B5938" s="305">
        <v>41529.399305555555</v>
      </c>
      <c r="C5938" s="117" t="s">
        <v>658</v>
      </c>
      <c r="D5938" s="117" t="s">
        <v>551</v>
      </c>
      <c r="E5938" s="116"/>
      <c r="F5938" s="348">
        <v>9</v>
      </c>
      <c r="G5938" s="348">
        <v>342</v>
      </c>
      <c r="H5938" s="348">
        <v>3078</v>
      </c>
      <c r="I5938" s="355">
        <v>1.1918983440047862E-2</v>
      </c>
      <c r="J5938" s="355">
        <v>3.4850828772069771E-5</v>
      </c>
      <c r="K5938" s="355">
        <v>0</v>
      </c>
      <c r="M5938" s="364"/>
      <c r="N5938" s="364"/>
    </row>
    <row r="5939" spans="2:14" s="358" customFormat="1" x14ac:dyDescent="0.2">
      <c r="B5939" s="305">
        <v>41529.395833333336</v>
      </c>
      <c r="C5939" s="117" t="s">
        <v>643</v>
      </c>
      <c r="D5939" s="117" t="s">
        <v>551</v>
      </c>
      <c r="E5939" s="116"/>
      <c r="F5939" s="348">
        <v>18</v>
      </c>
      <c r="G5939" s="348">
        <v>110</v>
      </c>
      <c r="H5939" s="348">
        <v>1980</v>
      </c>
      <c r="I5939" s="355">
        <v>7.6671823298553494E-3</v>
      </c>
      <c r="J5939" s="355">
        <v>6.9701657544139542E-5</v>
      </c>
      <c r="K5939" s="355">
        <v>0</v>
      </c>
      <c r="M5939" s="364"/>
      <c r="N5939" s="364"/>
    </row>
    <row r="5940" spans="2:14" s="358" customFormat="1" x14ac:dyDescent="0.2">
      <c r="B5940" s="305">
        <v>41529.381944444445</v>
      </c>
      <c r="C5940" s="117" t="s">
        <v>705</v>
      </c>
      <c r="D5940" s="117" t="s">
        <v>554</v>
      </c>
      <c r="E5940" s="116"/>
      <c r="F5940" s="348">
        <v>85</v>
      </c>
      <c r="G5940" s="348">
        <v>298</v>
      </c>
      <c r="H5940" s="348">
        <v>25330</v>
      </c>
      <c r="I5940" s="355">
        <v>0.22042091431604688</v>
      </c>
      <c r="J5940" s="355">
        <v>7.3966749770485525E-4</v>
      </c>
      <c r="K5940" s="355">
        <v>0</v>
      </c>
      <c r="M5940" s="364"/>
      <c r="N5940" s="364"/>
    </row>
    <row r="5941" spans="2:14" s="358" customFormat="1" x14ac:dyDescent="0.2">
      <c r="B5941" s="305">
        <v>41530.361111111109</v>
      </c>
      <c r="C5941" s="117" t="s">
        <v>643</v>
      </c>
      <c r="D5941" s="117" t="s">
        <v>551</v>
      </c>
      <c r="E5941" s="116"/>
      <c r="F5941" s="348">
        <v>2</v>
      </c>
      <c r="G5941" s="348">
        <v>230</v>
      </c>
      <c r="H5941" s="348">
        <v>460</v>
      </c>
      <c r="I5941" s="355">
        <v>1.7812645816835662E-3</v>
      </c>
      <c r="J5941" s="355">
        <v>7.7446286160155041E-6</v>
      </c>
      <c r="K5941" s="355">
        <v>0</v>
      </c>
      <c r="M5941" s="364"/>
      <c r="N5941" s="364"/>
    </row>
    <row r="5942" spans="2:14" s="358" customFormat="1" x14ac:dyDescent="0.2">
      <c r="B5942" s="305">
        <v>41530.416666666664</v>
      </c>
      <c r="C5942" s="117" t="s">
        <v>643</v>
      </c>
      <c r="D5942" s="117" t="s">
        <v>551</v>
      </c>
      <c r="E5942" s="116"/>
      <c r="F5942" s="348">
        <v>3</v>
      </c>
      <c r="G5942" s="348">
        <v>210</v>
      </c>
      <c r="H5942" s="348">
        <v>630</v>
      </c>
      <c r="I5942" s="355">
        <v>2.4395580140448838E-3</v>
      </c>
      <c r="J5942" s="355">
        <v>1.1616942924023257E-5</v>
      </c>
      <c r="K5942" s="355">
        <v>0</v>
      </c>
      <c r="M5942" s="364"/>
      <c r="N5942" s="364"/>
    </row>
    <row r="5943" spans="2:14" s="358" customFormat="1" x14ac:dyDescent="0.2">
      <c r="B5943" s="305">
        <v>41532.350694444445</v>
      </c>
      <c r="C5943" s="117" t="s">
        <v>646</v>
      </c>
      <c r="D5943" s="117" t="s">
        <v>542</v>
      </c>
      <c r="E5943" s="116"/>
      <c r="F5943" s="348">
        <v>159</v>
      </c>
      <c r="G5943" s="348">
        <v>115</v>
      </c>
      <c r="H5943" s="348">
        <v>18285</v>
      </c>
      <c r="I5943" s="355">
        <v>6.3695487844385848E-2</v>
      </c>
      <c r="J5943" s="355">
        <v>5.5387380734248559E-4</v>
      </c>
      <c r="K5943" s="355">
        <v>0</v>
      </c>
      <c r="M5943" s="364"/>
      <c r="N5943" s="364"/>
    </row>
    <row r="5944" spans="2:14" s="358" customFormat="1" x14ac:dyDescent="0.2">
      <c r="B5944" s="305">
        <v>41532.354166666664</v>
      </c>
      <c r="C5944" s="117" t="s">
        <v>852</v>
      </c>
      <c r="D5944" s="117" t="s">
        <v>542</v>
      </c>
      <c r="E5944" s="116"/>
      <c r="F5944" s="348">
        <v>1</v>
      </c>
      <c r="G5944" s="348">
        <v>180</v>
      </c>
      <c r="H5944" s="348">
        <v>180</v>
      </c>
      <c r="I5944" s="355">
        <v>6.2702695170847422E-4</v>
      </c>
      <c r="J5944" s="355">
        <v>3.4834830650470794E-6</v>
      </c>
      <c r="K5944" s="355">
        <v>0</v>
      </c>
      <c r="M5944" s="364"/>
      <c r="N5944" s="364"/>
    </row>
    <row r="5945" spans="2:14" s="358" customFormat="1" x14ac:dyDescent="0.2">
      <c r="B5945" s="305">
        <v>41539.34097222222</v>
      </c>
      <c r="C5945" s="117" t="s">
        <v>852</v>
      </c>
      <c r="D5945" s="117" t="s">
        <v>542</v>
      </c>
      <c r="E5945" s="116"/>
      <c r="F5945" s="348">
        <v>121</v>
      </c>
      <c r="G5945" s="348">
        <v>419</v>
      </c>
      <c r="H5945" s="348">
        <v>50699</v>
      </c>
      <c r="I5945" s="355">
        <v>0.17660910791482187</v>
      </c>
      <c r="J5945" s="355">
        <v>4.2150145087069659E-4</v>
      </c>
      <c r="K5945" s="355">
        <v>0</v>
      </c>
      <c r="M5945" s="364"/>
      <c r="N5945" s="364"/>
    </row>
    <row r="5946" spans="2:14" s="358" customFormat="1" x14ac:dyDescent="0.2">
      <c r="B5946" s="305">
        <v>41527.402777777781</v>
      </c>
      <c r="C5946" s="117" t="s">
        <v>609</v>
      </c>
      <c r="D5946" s="117" t="s">
        <v>554</v>
      </c>
      <c r="E5946" s="116"/>
      <c r="F5946" s="348">
        <v>6</v>
      </c>
      <c r="G5946" s="348">
        <v>190</v>
      </c>
      <c r="H5946" s="348">
        <v>1140</v>
      </c>
      <c r="I5946" s="355">
        <v>9.9202464398062944E-3</v>
      </c>
      <c r="J5946" s="355">
        <v>5.2211823367401547E-5</v>
      </c>
      <c r="K5946" s="355">
        <v>0</v>
      </c>
      <c r="M5946" s="364"/>
      <c r="N5946" s="364"/>
    </row>
    <row r="5947" spans="2:14" s="358" customFormat="1" x14ac:dyDescent="0.2">
      <c r="B5947" s="305">
        <v>41535.375</v>
      </c>
      <c r="C5947" s="117" t="s">
        <v>563</v>
      </c>
      <c r="D5947" s="117" t="s">
        <v>551</v>
      </c>
      <c r="E5947" s="116"/>
      <c r="F5947" s="348">
        <v>9</v>
      </c>
      <c r="G5947" s="348">
        <v>115</v>
      </c>
      <c r="H5947" s="348">
        <v>1035</v>
      </c>
      <c r="I5947" s="355">
        <v>4.0078453087880241E-3</v>
      </c>
      <c r="J5947" s="355">
        <v>3.4850828772069771E-5</v>
      </c>
      <c r="K5947" s="355">
        <v>0</v>
      </c>
      <c r="M5947" s="364"/>
      <c r="N5947" s="364"/>
    </row>
    <row r="5948" spans="2:14" s="358" customFormat="1" x14ac:dyDescent="0.2">
      <c r="B5948" s="305">
        <v>41535.375</v>
      </c>
      <c r="C5948" s="117" t="s">
        <v>562</v>
      </c>
      <c r="D5948" s="117" t="s">
        <v>554</v>
      </c>
      <c r="E5948" s="116"/>
      <c r="F5948" s="348">
        <v>154</v>
      </c>
      <c r="G5948" s="348">
        <v>135</v>
      </c>
      <c r="H5948" s="348">
        <v>20790</v>
      </c>
      <c r="I5948" s="355">
        <v>0.18091396796804637</v>
      </c>
      <c r="J5948" s="355">
        <v>1.340103466429973E-3</v>
      </c>
      <c r="K5948" s="355">
        <v>0</v>
      </c>
      <c r="M5948" s="364"/>
      <c r="N5948" s="364"/>
    </row>
    <row r="5949" spans="2:14" s="358" customFormat="1" x14ac:dyDescent="0.2">
      <c r="B5949" s="305">
        <v>41534.375</v>
      </c>
      <c r="C5949" s="117" t="s">
        <v>588</v>
      </c>
      <c r="D5949" s="117" t="s">
        <v>554</v>
      </c>
      <c r="E5949" s="116"/>
      <c r="F5949" s="348">
        <v>20</v>
      </c>
      <c r="G5949" s="348">
        <v>430</v>
      </c>
      <c r="H5949" s="348">
        <v>8600</v>
      </c>
      <c r="I5949" s="355">
        <v>7.483694682660888E-2</v>
      </c>
      <c r="J5949" s="355">
        <v>1.7403941122467182E-4</v>
      </c>
      <c r="K5949" s="355">
        <v>0</v>
      </c>
      <c r="M5949" s="364"/>
      <c r="N5949" s="364"/>
    </row>
    <row r="5950" spans="2:14" s="358" customFormat="1" x14ac:dyDescent="0.2">
      <c r="B5950" s="305">
        <v>41536.375</v>
      </c>
      <c r="C5950" s="117" t="s">
        <v>563</v>
      </c>
      <c r="D5950" s="117" t="s">
        <v>551</v>
      </c>
      <c r="E5950" s="116"/>
      <c r="F5950" s="348">
        <v>52</v>
      </c>
      <c r="G5950" s="348">
        <v>220</v>
      </c>
      <c r="H5950" s="348">
        <v>11440</v>
      </c>
      <c r="I5950" s="355">
        <v>4.429927568360869E-2</v>
      </c>
      <c r="J5950" s="355">
        <v>2.0136034401640313E-4</v>
      </c>
      <c r="K5950" s="355">
        <v>0</v>
      </c>
      <c r="M5950" s="364"/>
      <c r="N5950" s="364"/>
    </row>
    <row r="5951" spans="2:14" s="358" customFormat="1" x14ac:dyDescent="0.2">
      <c r="B5951" s="305">
        <v>41535.375</v>
      </c>
      <c r="C5951" s="117" t="s">
        <v>750</v>
      </c>
      <c r="D5951" s="117" t="s">
        <v>554</v>
      </c>
      <c r="E5951" s="116"/>
      <c r="F5951" s="348">
        <v>61</v>
      </c>
      <c r="G5951" s="348">
        <v>175</v>
      </c>
      <c r="H5951" s="348">
        <v>10675</v>
      </c>
      <c r="I5951" s="355">
        <v>9.2893535741168584E-2</v>
      </c>
      <c r="J5951" s="355">
        <v>5.3082020423524904E-4</v>
      </c>
      <c r="K5951" s="355">
        <v>0</v>
      </c>
      <c r="M5951" s="364"/>
      <c r="N5951" s="364"/>
    </row>
    <row r="5952" spans="2:14" s="358" customFormat="1" x14ac:dyDescent="0.2">
      <c r="B5952" s="305">
        <v>41536.390972222223</v>
      </c>
      <c r="C5952" s="117" t="s">
        <v>641</v>
      </c>
      <c r="D5952" s="117" t="s">
        <v>551</v>
      </c>
      <c r="E5952" s="116"/>
      <c r="F5952" s="348">
        <v>18</v>
      </c>
      <c r="G5952" s="348">
        <v>57</v>
      </c>
      <c r="H5952" s="348">
        <v>1026</v>
      </c>
      <c r="I5952" s="355">
        <v>3.9729944800159537E-3</v>
      </c>
      <c r="J5952" s="355">
        <v>6.9701657544139542E-5</v>
      </c>
      <c r="K5952" s="355">
        <v>0</v>
      </c>
      <c r="M5952" s="364"/>
      <c r="N5952" s="364"/>
    </row>
    <row r="5953" spans="2:14" s="358" customFormat="1" x14ac:dyDescent="0.2">
      <c r="B5953" s="305">
        <v>41536.397222222222</v>
      </c>
      <c r="C5953" s="117" t="s">
        <v>598</v>
      </c>
      <c r="D5953" s="117" t="s">
        <v>551</v>
      </c>
      <c r="E5953" s="116"/>
      <c r="F5953" s="348">
        <v>7</v>
      </c>
      <c r="G5953" s="348">
        <v>110</v>
      </c>
      <c r="H5953" s="348">
        <v>770</v>
      </c>
      <c r="I5953" s="355">
        <v>2.9816820171659694E-3</v>
      </c>
      <c r="J5953" s="355">
        <v>2.7106200156054265E-5</v>
      </c>
      <c r="K5953" s="355">
        <v>0</v>
      </c>
      <c r="M5953" s="364"/>
      <c r="N5953" s="364"/>
    </row>
    <row r="5954" spans="2:14" s="358" customFormat="1" x14ac:dyDescent="0.2">
      <c r="B5954" s="305">
        <v>41536.338888888888</v>
      </c>
      <c r="C5954" s="117" t="s">
        <v>808</v>
      </c>
      <c r="D5954" s="117" t="s">
        <v>542</v>
      </c>
      <c r="E5954" s="116"/>
      <c r="F5954" s="348">
        <v>422</v>
      </c>
      <c r="G5954" s="348">
        <v>372</v>
      </c>
      <c r="H5954" s="348">
        <v>156984</v>
      </c>
      <c r="I5954" s="355">
        <v>0.5468511054833507</v>
      </c>
      <c r="J5954" s="355">
        <v>1.4700298534498675E-3</v>
      </c>
      <c r="K5954" s="355">
        <v>0</v>
      </c>
      <c r="M5954" s="364"/>
      <c r="N5954" s="364"/>
    </row>
    <row r="5955" spans="2:14" s="358" customFormat="1" x14ac:dyDescent="0.2">
      <c r="B5955" s="305">
        <v>41534.427083333336</v>
      </c>
      <c r="C5955" s="117" t="s">
        <v>726</v>
      </c>
      <c r="D5955" s="117" t="s">
        <v>554</v>
      </c>
      <c r="E5955" s="116"/>
      <c r="F5955" s="348">
        <v>1</v>
      </c>
      <c r="G5955" s="348">
        <v>115</v>
      </c>
      <c r="H5955" s="348">
        <v>115</v>
      </c>
      <c r="I5955" s="355">
        <v>1.0007266145418631E-3</v>
      </c>
      <c r="J5955" s="355">
        <v>8.7019705612335906E-6</v>
      </c>
      <c r="K5955" s="355">
        <v>0</v>
      </c>
      <c r="M5955" s="364"/>
      <c r="N5955" s="364"/>
    </row>
    <row r="5956" spans="2:14" s="358" customFormat="1" x14ac:dyDescent="0.2">
      <c r="B5956" s="305">
        <v>41534.34375</v>
      </c>
      <c r="C5956" s="117" t="s">
        <v>720</v>
      </c>
      <c r="D5956" s="117" t="s">
        <v>542</v>
      </c>
      <c r="E5956" s="116"/>
      <c r="F5956" s="348">
        <v>1</v>
      </c>
      <c r="G5956" s="348">
        <v>345</v>
      </c>
      <c r="H5956" s="348">
        <v>345</v>
      </c>
      <c r="I5956" s="355">
        <v>1.2018016574412422E-3</v>
      </c>
      <c r="J5956" s="355">
        <v>3.4834830650470794E-6</v>
      </c>
      <c r="K5956" s="355">
        <v>0</v>
      </c>
      <c r="M5956" s="364"/>
      <c r="N5956" s="364"/>
    </row>
    <row r="5957" spans="2:14" s="358" customFormat="1" x14ac:dyDescent="0.2">
      <c r="B5957" s="305">
        <v>41535.381944444445</v>
      </c>
      <c r="C5957" s="117" t="s">
        <v>628</v>
      </c>
      <c r="D5957" s="117" t="s">
        <v>554</v>
      </c>
      <c r="E5957" s="116"/>
      <c r="F5957" s="348">
        <v>151</v>
      </c>
      <c r="G5957" s="348">
        <v>364</v>
      </c>
      <c r="H5957" s="348">
        <v>54964</v>
      </c>
      <c r="I5957" s="355">
        <v>0.47829510992764313</v>
      </c>
      <c r="J5957" s="355">
        <v>1.3139975547462723E-3</v>
      </c>
      <c r="K5957" s="355">
        <v>0</v>
      </c>
      <c r="M5957" s="364"/>
      <c r="N5957" s="364"/>
    </row>
    <row r="5958" spans="2:14" s="358" customFormat="1" x14ac:dyDescent="0.2">
      <c r="B5958" s="305">
        <v>41534.361111111109</v>
      </c>
      <c r="C5958" s="117" t="s">
        <v>726</v>
      </c>
      <c r="D5958" s="117" t="s">
        <v>554</v>
      </c>
      <c r="E5958" s="116"/>
      <c r="F5958" s="348">
        <v>66</v>
      </c>
      <c r="G5958" s="348">
        <v>355</v>
      </c>
      <c r="H5958" s="348">
        <v>23430</v>
      </c>
      <c r="I5958" s="355">
        <v>0.20388717024970304</v>
      </c>
      <c r="J5958" s="355">
        <v>5.7433005704141701E-4</v>
      </c>
      <c r="K5958" s="355">
        <v>0</v>
      </c>
      <c r="M5958" s="364"/>
      <c r="N5958" s="364"/>
    </row>
    <row r="5959" spans="2:14" s="358" customFormat="1" x14ac:dyDescent="0.2">
      <c r="B5959" s="305">
        <v>41536.375</v>
      </c>
      <c r="C5959" s="117" t="s">
        <v>686</v>
      </c>
      <c r="D5959" s="117" t="s">
        <v>551</v>
      </c>
      <c r="E5959" s="116"/>
      <c r="F5959" s="348">
        <v>18</v>
      </c>
      <c r="G5959" s="348">
        <v>175</v>
      </c>
      <c r="H5959" s="348">
        <v>3150</v>
      </c>
      <c r="I5959" s="355">
        <v>1.219779007022442E-2</v>
      </c>
      <c r="J5959" s="355">
        <v>6.9701657544139542E-5</v>
      </c>
      <c r="K5959" s="355">
        <v>0</v>
      </c>
      <c r="M5959" s="364"/>
      <c r="N5959" s="364"/>
    </row>
    <row r="5960" spans="2:14" s="358" customFormat="1" x14ac:dyDescent="0.2">
      <c r="B5960" s="305">
        <v>41534.388888888891</v>
      </c>
      <c r="C5960" s="117" t="s">
        <v>589</v>
      </c>
      <c r="D5960" s="117" t="s">
        <v>554</v>
      </c>
      <c r="E5960" s="116"/>
      <c r="F5960" s="348">
        <v>20</v>
      </c>
      <c r="G5960" s="348">
        <v>320</v>
      </c>
      <c r="H5960" s="348">
        <v>6400</v>
      </c>
      <c r="I5960" s="355">
        <v>5.5692611591894987E-2</v>
      </c>
      <c r="J5960" s="355">
        <v>1.7403941122467182E-4</v>
      </c>
      <c r="K5960" s="355">
        <v>0</v>
      </c>
      <c r="M5960" s="364"/>
      <c r="N5960" s="364"/>
    </row>
    <row r="5961" spans="2:14" s="358" customFormat="1" x14ac:dyDescent="0.2">
      <c r="B5961" s="305">
        <v>41535.356249999997</v>
      </c>
      <c r="C5961" s="117" t="s">
        <v>616</v>
      </c>
      <c r="D5961" s="117" t="s">
        <v>554</v>
      </c>
      <c r="E5961" s="116"/>
      <c r="F5961" s="348">
        <v>82</v>
      </c>
      <c r="G5961" s="348">
        <v>446</v>
      </c>
      <c r="H5961" s="348">
        <v>36572</v>
      </c>
      <c r="I5961" s="355">
        <v>0.31824846736543488</v>
      </c>
      <c r="J5961" s="355">
        <v>7.1356158602115449E-4</v>
      </c>
      <c r="K5961" s="355">
        <v>0</v>
      </c>
      <c r="M5961" s="364"/>
      <c r="N5961" s="364"/>
    </row>
    <row r="5962" spans="2:14" s="358" customFormat="1" x14ac:dyDescent="0.2">
      <c r="B5962" s="305">
        <v>41533.46875</v>
      </c>
      <c r="C5962" s="117" t="s">
        <v>678</v>
      </c>
      <c r="D5962" s="117" t="s">
        <v>554</v>
      </c>
      <c r="E5962" s="116"/>
      <c r="F5962" s="348">
        <v>5</v>
      </c>
      <c r="G5962" s="348">
        <v>75</v>
      </c>
      <c r="H5962" s="348">
        <v>375</v>
      </c>
      <c r="I5962" s="355">
        <v>3.2632389604625969E-3</v>
      </c>
      <c r="J5962" s="355">
        <v>4.3509852806167955E-5</v>
      </c>
      <c r="K5962" s="355">
        <v>0</v>
      </c>
      <c r="M5962" s="364"/>
      <c r="N5962" s="364"/>
    </row>
    <row r="5963" spans="2:14" s="358" customFormat="1" x14ac:dyDescent="0.2">
      <c r="B5963" s="305">
        <v>41535.32708333333</v>
      </c>
      <c r="C5963" s="117" t="s">
        <v>775</v>
      </c>
      <c r="D5963" s="117" t="s">
        <v>542</v>
      </c>
      <c r="E5963" s="116"/>
      <c r="F5963" s="348">
        <v>174</v>
      </c>
      <c r="G5963" s="348">
        <v>422.92528735632186</v>
      </c>
      <c r="H5963" s="348">
        <v>73589</v>
      </c>
      <c r="I5963" s="355">
        <v>0.2563460352737495</v>
      </c>
      <c r="J5963" s="355">
        <v>6.0612605331819178E-4</v>
      </c>
      <c r="K5963" s="355">
        <v>0</v>
      </c>
      <c r="M5963" s="364"/>
      <c r="N5963" s="364"/>
    </row>
    <row r="5964" spans="2:14" s="358" customFormat="1" x14ac:dyDescent="0.2">
      <c r="B5964" s="305">
        <v>41534.354166666664</v>
      </c>
      <c r="C5964" s="117" t="s">
        <v>720</v>
      </c>
      <c r="D5964" s="117" t="s">
        <v>542</v>
      </c>
      <c r="E5964" s="116"/>
      <c r="F5964" s="348">
        <v>748</v>
      </c>
      <c r="G5964" s="348">
        <v>330</v>
      </c>
      <c r="H5964" s="348">
        <v>246840</v>
      </c>
      <c r="I5964" s="355">
        <v>0.85986295977622107</v>
      </c>
      <c r="J5964" s="355">
        <v>2.6056453326552152E-3</v>
      </c>
      <c r="K5964" s="355">
        <v>0</v>
      </c>
      <c r="M5964" s="364"/>
      <c r="N5964" s="364"/>
    </row>
    <row r="5965" spans="2:14" s="358" customFormat="1" x14ac:dyDescent="0.2">
      <c r="B5965" s="305">
        <v>41534.381944444445</v>
      </c>
      <c r="C5965" s="117" t="s">
        <v>744</v>
      </c>
      <c r="D5965" s="117" t="s">
        <v>554</v>
      </c>
      <c r="E5965" s="116"/>
      <c r="F5965" s="348">
        <v>8</v>
      </c>
      <c r="G5965" s="348">
        <v>40</v>
      </c>
      <c r="H5965" s="348">
        <v>320</v>
      </c>
      <c r="I5965" s="355">
        <v>2.7846305795947491E-3</v>
      </c>
      <c r="J5965" s="355">
        <v>6.9615764489868725E-5</v>
      </c>
      <c r="K5965" s="355">
        <v>0</v>
      </c>
      <c r="M5965" s="364"/>
      <c r="N5965" s="364"/>
    </row>
    <row r="5966" spans="2:14" s="358" customFormat="1" x14ac:dyDescent="0.2">
      <c r="B5966" s="305">
        <v>41535.354166666664</v>
      </c>
      <c r="C5966" s="117" t="s">
        <v>665</v>
      </c>
      <c r="D5966" s="117" t="s">
        <v>554</v>
      </c>
      <c r="E5966" s="116"/>
      <c r="F5966" s="348">
        <v>24</v>
      </c>
      <c r="G5966" s="348">
        <v>85</v>
      </c>
      <c r="H5966" s="348">
        <v>2040</v>
      </c>
      <c r="I5966" s="355">
        <v>1.7752019944916528E-2</v>
      </c>
      <c r="J5966" s="355">
        <v>2.0884729346960619E-4</v>
      </c>
      <c r="K5966" s="355">
        <v>0</v>
      </c>
      <c r="M5966" s="364"/>
      <c r="N5966" s="364"/>
    </row>
    <row r="5967" spans="2:14" s="358" customFormat="1" x14ac:dyDescent="0.2">
      <c r="B5967" s="305">
        <v>41535.447916666664</v>
      </c>
      <c r="C5967" s="117" t="s">
        <v>665</v>
      </c>
      <c r="D5967" s="117" t="s">
        <v>554</v>
      </c>
      <c r="E5967" s="116"/>
      <c r="F5967" s="348">
        <v>18</v>
      </c>
      <c r="G5967" s="348">
        <v>260</v>
      </c>
      <c r="H5967" s="348">
        <v>4680</v>
      </c>
      <c r="I5967" s="355">
        <v>4.072522222657321E-2</v>
      </c>
      <c r="J5967" s="355">
        <v>1.5663547010220463E-4</v>
      </c>
      <c r="K5967" s="355">
        <v>0</v>
      </c>
      <c r="M5967" s="364"/>
      <c r="N5967" s="364"/>
    </row>
    <row r="5968" spans="2:14" s="358" customFormat="1" x14ac:dyDescent="0.2">
      <c r="B5968" s="305">
        <v>41536.387499999997</v>
      </c>
      <c r="C5968" s="117" t="s">
        <v>611</v>
      </c>
      <c r="D5968" s="117" t="s">
        <v>551</v>
      </c>
      <c r="E5968" s="116"/>
      <c r="F5968" s="348">
        <v>43</v>
      </c>
      <c r="G5968" s="348">
        <v>222</v>
      </c>
      <c r="H5968" s="348">
        <v>9546</v>
      </c>
      <c r="I5968" s="355">
        <v>3.6965112384242008E-2</v>
      </c>
      <c r="J5968" s="355">
        <v>1.6650951524433335E-4</v>
      </c>
      <c r="K5968" s="355">
        <v>0</v>
      </c>
      <c r="M5968" s="364"/>
      <c r="N5968" s="364"/>
    </row>
    <row r="5969" spans="2:14" s="358" customFormat="1" x14ac:dyDescent="0.2">
      <c r="B5969" s="305">
        <v>41534.461805555555</v>
      </c>
      <c r="C5969" s="117" t="s">
        <v>744</v>
      </c>
      <c r="D5969" s="117" t="s">
        <v>554</v>
      </c>
      <c r="E5969" s="116"/>
      <c r="F5969" s="348">
        <v>1</v>
      </c>
      <c r="G5969" s="348">
        <v>30</v>
      </c>
      <c r="H5969" s="348">
        <v>30</v>
      </c>
      <c r="I5969" s="355">
        <v>2.6105911683700774E-4</v>
      </c>
      <c r="J5969" s="355">
        <v>8.7019705612335906E-6</v>
      </c>
      <c r="K5969" s="355">
        <v>0</v>
      </c>
      <c r="M5969" s="364"/>
      <c r="N5969" s="364"/>
    </row>
    <row r="5970" spans="2:14" s="358" customFormat="1" x14ac:dyDescent="0.2">
      <c r="B5970" s="305">
        <v>41534.503472222219</v>
      </c>
      <c r="C5970" s="117" t="s">
        <v>744</v>
      </c>
      <c r="D5970" s="117" t="s">
        <v>554</v>
      </c>
      <c r="E5970" s="116"/>
      <c r="F5970" s="348">
        <v>1</v>
      </c>
      <c r="G5970" s="348">
        <v>75</v>
      </c>
      <c r="H5970" s="348">
        <v>75</v>
      </c>
      <c r="I5970" s="355">
        <v>6.526477920925193E-4</v>
      </c>
      <c r="J5970" s="355">
        <v>8.7019705612335906E-6</v>
      </c>
      <c r="K5970" s="355">
        <v>0</v>
      </c>
      <c r="M5970" s="364"/>
      <c r="N5970" s="364"/>
    </row>
    <row r="5971" spans="2:14" s="358" customFormat="1" x14ac:dyDescent="0.2">
      <c r="B5971" s="305">
        <v>41535.354166666664</v>
      </c>
      <c r="C5971" s="117" t="s">
        <v>686</v>
      </c>
      <c r="D5971" s="117" t="s">
        <v>551</v>
      </c>
      <c r="E5971" s="116"/>
      <c r="F5971" s="348">
        <v>2</v>
      </c>
      <c r="G5971" s="348">
        <v>40</v>
      </c>
      <c r="H5971" s="348">
        <v>80</v>
      </c>
      <c r="I5971" s="355">
        <v>3.097851446406202E-4</v>
      </c>
      <c r="J5971" s="355">
        <v>7.7446286160155041E-6</v>
      </c>
      <c r="K5971" s="355">
        <v>0</v>
      </c>
      <c r="M5971" s="364"/>
      <c r="N5971" s="364"/>
    </row>
    <row r="5972" spans="2:14" s="358" customFormat="1" x14ac:dyDescent="0.2">
      <c r="B5972" s="305">
        <v>41536.423611111109</v>
      </c>
      <c r="C5972" s="117" t="s">
        <v>629</v>
      </c>
      <c r="D5972" s="117" t="s">
        <v>551</v>
      </c>
      <c r="E5972" s="116"/>
      <c r="F5972" s="348">
        <v>1</v>
      </c>
      <c r="G5972" s="348">
        <v>110</v>
      </c>
      <c r="H5972" s="348">
        <v>110</v>
      </c>
      <c r="I5972" s="355">
        <v>4.2595457388085276E-4</v>
      </c>
      <c r="J5972" s="355">
        <v>3.872314308007752E-6</v>
      </c>
      <c r="K5972" s="355">
        <v>0</v>
      </c>
      <c r="M5972" s="364"/>
      <c r="N5972" s="364"/>
    </row>
    <row r="5973" spans="2:14" s="358" customFormat="1" x14ac:dyDescent="0.2">
      <c r="B5973" s="305">
        <v>41534.489583333336</v>
      </c>
      <c r="C5973" s="117" t="s">
        <v>629</v>
      </c>
      <c r="D5973" s="117" t="s">
        <v>551</v>
      </c>
      <c r="E5973" s="116"/>
      <c r="F5973" s="348">
        <v>1</v>
      </c>
      <c r="G5973" s="348">
        <v>40</v>
      </c>
      <c r="H5973" s="348">
        <v>40</v>
      </c>
      <c r="I5973" s="355">
        <v>1.548925723203101E-4</v>
      </c>
      <c r="J5973" s="355">
        <v>3.872314308007752E-6</v>
      </c>
      <c r="K5973" s="355">
        <v>0</v>
      </c>
      <c r="M5973" s="364"/>
      <c r="N5973" s="364"/>
    </row>
    <row r="5974" spans="2:14" s="358" customFormat="1" x14ac:dyDescent="0.2">
      <c r="B5974" s="305">
        <v>41534.359722222223</v>
      </c>
      <c r="C5974" s="117" t="s">
        <v>658</v>
      </c>
      <c r="D5974" s="117" t="s">
        <v>551</v>
      </c>
      <c r="E5974" s="116"/>
      <c r="F5974" s="348">
        <v>75</v>
      </c>
      <c r="G5974" s="348">
        <v>366</v>
      </c>
      <c r="H5974" s="348">
        <v>27450</v>
      </c>
      <c r="I5974" s="355">
        <v>0.1062950277548128</v>
      </c>
      <c r="J5974" s="355">
        <v>2.9042357310058142E-4</v>
      </c>
      <c r="K5974" s="355">
        <v>0</v>
      </c>
      <c r="M5974" s="364"/>
      <c r="N5974" s="364"/>
    </row>
    <row r="5975" spans="2:14" s="358" customFormat="1" x14ac:dyDescent="0.2">
      <c r="B5975" s="305">
        <v>41534.527777777781</v>
      </c>
      <c r="C5975" s="117" t="s">
        <v>628</v>
      </c>
      <c r="D5975" s="117" t="s">
        <v>554</v>
      </c>
      <c r="E5975" s="116"/>
      <c r="F5975" s="348">
        <v>1</v>
      </c>
      <c r="G5975" s="348">
        <v>35</v>
      </c>
      <c r="H5975" s="348">
        <v>35</v>
      </c>
      <c r="I5975" s="355">
        <v>3.0456896964317572E-4</v>
      </c>
      <c r="J5975" s="355">
        <v>8.7019705612335906E-6</v>
      </c>
      <c r="K5975" s="355">
        <v>0</v>
      </c>
      <c r="M5975" s="364"/>
      <c r="N5975" s="364"/>
    </row>
    <row r="5976" spans="2:14" s="358" customFormat="1" x14ac:dyDescent="0.2">
      <c r="B5976" s="305">
        <v>41534.489583333336</v>
      </c>
      <c r="C5976" s="117" t="s">
        <v>552</v>
      </c>
      <c r="D5976" s="117" t="s">
        <v>551</v>
      </c>
      <c r="E5976" s="116"/>
      <c r="F5976" s="348">
        <v>1</v>
      </c>
      <c r="G5976" s="348">
        <v>70</v>
      </c>
      <c r="H5976" s="348">
        <v>70</v>
      </c>
      <c r="I5976" s="355">
        <v>2.7106200156054268E-4</v>
      </c>
      <c r="J5976" s="355">
        <v>3.872314308007752E-6</v>
      </c>
      <c r="K5976" s="355">
        <v>0</v>
      </c>
      <c r="M5976" s="364"/>
      <c r="N5976" s="364"/>
    </row>
    <row r="5977" spans="2:14" s="358" customFormat="1" x14ac:dyDescent="0.2">
      <c r="B5977" s="305">
        <v>41535.409722222219</v>
      </c>
      <c r="C5977" s="117" t="s">
        <v>552</v>
      </c>
      <c r="D5977" s="117" t="s">
        <v>551</v>
      </c>
      <c r="E5977" s="116"/>
      <c r="F5977" s="348">
        <v>1</v>
      </c>
      <c r="G5977" s="348">
        <v>40</v>
      </c>
      <c r="H5977" s="348">
        <v>40</v>
      </c>
      <c r="I5977" s="355">
        <v>1.548925723203101E-4</v>
      </c>
      <c r="J5977" s="355">
        <v>3.872314308007752E-6</v>
      </c>
      <c r="K5977" s="355">
        <v>0</v>
      </c>
      <c r="M5977" s="364"/>
      <c r="N5977" s="364"/>
    </row>
    <row r="5978" spans="2:14" s="358" customFormat="1" x14ac:dyDescent="0.2">
      <c r="B5978" s="305">
        <v>41535.368750000001</v>
      </c>
      <c r="C5978" s="117" t="s">
        <v>552</v>
      </c>
      <c r="D5978" s="117" t="s">
        <v>551</v>
      </c>
      <c r="E5978" s="116"/>
      <c r="F5978" s="348">
        <v>1</v>
      </c>
      <c r="G5978" s="348">
        <v>29</v>
      </c>
      <c r="H5978" s="348">
        <v>29</v>
      </c>
      <c r="I5978" s="355">
        <v>1.1229711493222481E-4</v>
      </c>
      <c r="J5978" s="355">
        <v>3.872314308007752E-6</v>
      </c>
      <c r="K5978" s="355">
        <v>0</v>
      </c>
      <c r="M5978" s="364"/>
      <c r="N5978" s="364"/>
    </row>
    <row r="5979" spans="2:14" s="358" customFormat="1" x14ac:dyDescent="0.2">
      <c r="B5979" s="305">
        <v>41535.458333333336</v>
      </c>
      <c r="C5979" s="117" t="s">
        <v>552</v>
      </c>
      <c r="D5979" s="117" t="s">
        <v>551</v>
      </c>
      <c r="E5979" s="116"/>
      <c r="F5979" s="348">
        <v>1</v>
      </c>
      <c r="G5979" s="348">
        <v>25</v>
      </c>
      <c r="H5979" s="348">
        <v>25</v>
      </c>
      <c r="I5979" s="355">
        <v>9.680785770019381E-5</v>
      </c>
      <c r="J5979" s="355">
        <v>3.872314308007752E-6</v>
      </c>
      <c r="K5979" s="355">
        <v>0</v>
      </c>
      <c r="M5979" s="364"/>
      <c r="N5979" s="364"/>
    </row>
    <row r="5980" spans="2:14" s="358" customFormat="1" x14ac:dyDescent="0.2">
      <c r="B5980" s="305">
        <v>41534.399305555555</v>
      </c>
      <c r="C5980" s="117" t="s">
        <v>552</v>
      </c>
      <c r="D5980" s="117" t="s">
        <v>551</v>
      </c>
      <c r="E5980" s="116"/>
      <c r="F5980" s="348">
        <v>3</v>
      </c>
      <c r="G5980" s="348">
        <v>55</v>
      </c>
      <c r="H5980" s="348">
        <v>165</v>
      </c>
      <c r="I5980" s="355">
        <v>6.3893186082127919E-4</v>
      </c>
      <c r="J5980" s="355">
        <v>1.1616942924023257E-5</v>
      </c>
      <c r="K5980" s="355">
        <v>0</v>
      </c>
      <c r="M5980" s="364"/>
      <c r="N5980" s="364"/>
    </row>
    <row r="5981" spans="2:14" s="358" customFormat="1" x14ac:dyDescent="0.2">
      <c r="B5981" s="305">
        <v>41535.381944444445</v>
      </c>
      <c r="C5981" s="117" t="s">
        <v>552</v>
      </c>
      <c r="D5981" s="117" t="s">
        <v>551</v>
      </c>
      <c r="E5981" s="116"/>
      <c r="F5981" s="348">
        <v>1</v>
      </c>
      <c r="G5981" s="348">
        <v>40</v>
      </c>
      <c r="H5981" s="348">
        <v>40</v>
      </c>
      <c r="I5981" s="355">
        <v>1.548925723203101E-4</v>
      </c>
      <c r="J5981" s="355">
        <v>3.872314308007752E-6</v>
      </c>
      <c r="K5981" s="355">
        <v>0</v>
      </c>
      <c r="M5981" s="364"/>
      <c r="N5981" s="364"/>
    </row>
    <row r="5982" spans="2:14" s="358" customFormat="1" x14ac:dyDescent="0.2">
      <c r="B5982" s="305">
        <v>41535.416666666664</v>
      </c>
      <c r="C5982" s="117" t="s">
        <v>552</v>
      </c>
      <c r="D5982" s="117" t="s">
        <v>551</v>
      </c>
      <c r="E5982" s="116"/>
      <c r="F5982" s="348">
        <v>3</v>
      </c>
      <c r="G5982" s="348">
        <v>40</v>
      </c>
      <c r="H5982" s="348">
        <v>120</v>
      </c>
      <c r="I5982" s="355">
        <v>4.6467771696093028E-4</v>
      </c>
      <c r="J5982" s="355">
        <v>1.1616942924023257E-5</v>
      </c>
      <c r="K5982" s="355">
        <v>0</v>
      </c>
      <c r="M5982" s="364"/>
      <c r="N5982" s="364"/>
    </row>
    <row r="5983" spans="2:14" s="358" customFormat="1" x14ac:dyDescent="0.2">
      <c r="B5983" s="305">
        <v>41535.506944444445</v>
      </c>
      <c r="C5983" s="117" t="s">
        <v>552</v>
      </c>
      <c r="D5983" s="117" t="s">
        <v>551</v>
      </c>
      <c r="E5983" s="116"/>
      <c r="F5983" s="348">
        <v>2</v>
      </c>
      <c r="G5983" s="348">
        <v>95</v>
      </c>
      <c r="H5983" s="348">
        <v>190</v>
      </c>
      <c r="I5983" s="355">
        <v>7.3573971852147291E-4</v>
      </c>
      <c r="J5983" s="355">
        <v>7.7446286160155041E-6</v>
      </c>
      <c r="K5983" s="355">
        <v>0</v>
      </c>
      <c r="M5983" s="364"/>
      <c r="N5983" s="364"/>
    </row>
    <row r="5984" spans="2:14" s="358" customFormat="1" x14ac:dyDescent="0.2">
      <c r="B5984" s="305">
        <v>41536.527777777781</v>
      </c>
      <c r="C5984" s="117" t="s">
        <v>673</v>
      </c>
      <c r="D5984" s="117" t="s">
        <v>554</v>
      </c>
      <c r="E5984" s="116"/>
      <c r="F5984" s="348">
        <v>1</v>
      </c>
      <c r="G5984" s="348">
        <v>40</v>
      </c>
      <c r="H5984" s="348">
        <v>40</v>
      </c>
      <c r="I5984" s="355">
        <v>3.4807882244934364E-4</v>
      </c>
      <c r="J5984" s="355">
        <v>8.7019705612335906E-6</v>
      </c>
      <c r="K5984" s="355">
        <v>0</v>
      </c>
      <c r="M5984" s="364"/>
      <c r="N5984" s="364"/>
    </row>
    <row r="5985" spans="2:14" s="358" customFormat="1" x14ac:dyDescent="0.2">
      <c r="B5985" s="305">
        <v>41534.46875</v>
      </c>
      <c r="C5985" s="117" t="s">
        <v>552</v>
      </c>
      <c r="D5985" s="117" t="s">
        <v>551</v>
      </c>
      <c r="E5985" s="116"/>
      <c r="F5985" s="348">
        <v>2</v>
      </c>
      <c r="G5985" s="348">
        <v>120</v>
      </c>
      <c r="H5985" s="348">
        <v>240</v>
      </c>
      <c r="I5985" s="355">
        <v>9.2935543392186056E-4</v>
      </c>
      <c r="J5985" s="355">
        <v>7.7446286160155041E-6</v>
      </c>
      <c r="K5985" s="355">
        <v>0</v>
      </c>
      <c r="M5985" s="364"/>
      <c r="N5985" s="364"/>
    </row>
    <row r="5986" spans="2:14" s="358" customFormat="1" x14ac:dyDescent="0.2">
      <c r="B5986" s="305">
        <v>41535.386111111111</v>
      </c>
      <c r="C5986" s="117" t="s">
        <v>630</v>
      </c>
      <c r="D5986" s="117" t="s">
        <v>554</v>
      </c>
      <c r="E5986" s="116"/>
      <c r="F5986" s="348">
        <v>38</v>
      </c>
      <c r="G5986" s="348">
        <v>251</v>
      </c>
      <c r="H5986" s="348">
        <v>9538</v>
      </c>
      <c r="I5986" s="355">
        <v>8.2999395213046001E-2</v>
      </c>
      <c r="J5986" s="355">
        <v>3.3067488132687648E-4</v>
      </c>
      <c r="K5986" s="355">
        <v>0</v>
      </c>
      <c r="M5986" s="364"/>
      <c r="N5986" s="364"/>
    </row>
    <row r="5987" spans="2:14" s="358" customFormat="1" x14ac:dyDescent="0.2">
      <c r="B5987" s="305">
        <v>41534.423611111109</v>
      </c>
      <c r="C5987" s="117" t="s">
        <v>723</v>
      </c>
      <c r="D5987" s="117" t="s">
        <v>554</v>
      </c>
      <c r="E5987" s="116"/>
      <c r="F5987" s="348">
        <v>139</v>
      </c>
      <c r="G5987" s="348">
        <v>130</v>
      </c>
      <c r="H5987" s="348">
        <v>18070</v>
      </c>
      <c r="I5987" s="355">
        <v>0.15724460804149099</v>
      </c>
      <c r="J5987" s="355">
        <v>1.2095739080114692E-3</v>
      </c>
      <c r="K5987" s="355">
        <v>0</v>
      </c>
      <c r="M5987" s="364"/>
      <c r="N5987" s="364"/>
    </row>
    <row r="5988" spans="2:14" s="358" customFormat="1" x14ac:dyDescent="0.2">
      <c r="B5988" s="305">
        <v>41535.333981481483</v>
      </c>
      <c r="C5988" s="117" t="s">
        <v>544</v>
      </c>
      <c r="D5988" s="117" t="s">
        <v>542</v>
      </c>
      <c r="E5988" s="116"/>
      <c r="F5988" s="348">
        <v>137</v>
      </c>
      <c r="G5988" s="348">
        <v>464</v>
      </c>
      <c r="H5988" s="348">
        <v>63568</v>
      </c>
      <c r="I5988" s="355">
        <v>0.22143805147891274</v>
      </c>
      <c r="J5988" s="355">
        <v>4.7723717991144987E-4</v>
      </c>
      <c r="K5988" s="355">
        <v>0</v>
      </c>
      <c r="M5988" s="364"/>
      <c r="N5988" s="364"/>
    </row>
    <row r="5989" spans="2:14" s="358" customFormat="1" x14ac:dyDescent="0.2">
      <c r="B5989" s="305">
        <v>41535.371817129628</v>
      </c>
      <c r="C5989" s="117" t="s">
        <v>546</v>
      </c>
      <c r="D5989" s="117" t="s">
        <v>542</v>
      </c>
      <c r="E5989" s="116"/>
      <c r="F5989" s="348">
        <v>166</v>
      </c>
      <c r="G5989" s="348">
        <v>339</v>
      </c>
      <c r="H5989" s="348">
        <v>56274</v>
      </c>
      <c r="I5989" s="355">
        <v>0.19602952600245935</v>
      </c>
      <c r="J5989" s="355">
        <v>5.7825818879781517E-4</v>
      </c>
      <c r="K5989" s="355">
        <v>0</v>
      </c>
      <c r="M5989" s="364"/>
      <c r="N5989" s="364"/>
    </row>
    <row r="5990" spans="2:14" s="358" customFormat="1" x14ac:dyDescent="0.2">
      <c r="B5990" s="305">
        <v>41527.354166666664</v>
      </c>
      <c r="C5990" s="117" t="s">
        <v>800</v>
      </c>
      <c r="D5990" s="117" t="s">
        <v>542</v>
      </c>
      <c r="E5990" s="116"/>
      <c r="F5990" s="348">
        <v>26</v>
      </c>
      <c r="G5990" s="348">
        <v>180</v>
      </c>
      <c r="H5990" s="348">
        <v>4680</v>
      </c>
      <c r="I5990" s="355">
        <v>1.6302700744420331E-2</v>
      </c>
      <c r="J5990" s="355">
        <v>9.0570559691224067E-5</v>
      </c>
      <c r="K5990" s="355">
        <v>0</v>
      </c>
      <c r="M5990" s="364"/>
      <c r="N5990" s="364"/>
    </row>
    <row r="5991" spans="2:14" s="358" customFormat="1" x14ac:dyDescent="0.2">
      <c r="B5991" s="305">
        <v>41529.361111111109</v>
      </c>
      <c r="C5991" s="117" t="s">
        <v>796</v>
      </c>
      <c r="D5991" s="117" t="s">
        <v>554</v>
      </c>
      <c r="E5991" s="116"/>
      <c r="F5991" s="348">
        <v>218</v>
      </c>
      <c r="G5991" s="348">
        <v>426</v>
      </c>
      <c r="H5991" s="348">
        <v>92868</v>
      </c>
      <c r="I5991" s="355">
        <v>0.80813460208064114</v>
      </c>
      <c r="J5991" s="355">
        <v>1.8970295823489229E-3</v>
      </c>
      <c r="K5991" s="355">
        <v>0</v>
      </c>
      <c r="M5991" s="364"/>
      <c r="N5991" s="364"/>
    </row>
    <row r="5992" spans="2:14" s="358" customFormat="1" x14ac:dyDescent="0.2">
      <c r="B5992" s="305">
        <v>41530.354166666664</v>
      </c>
      <c r="C5992" s="117" t="s">
        <v>796</v>
      </c>
      <c r="D5992" s="117" t="s">
        <v>554</v>
      </c>
      <c r="E5992" s="116"/>
      <c r="F5992" s="348">
        <v>4</v>
      </c>
      <c r="G5992" s="348">
        <v>225</v>
      </c>
      <c r="H5992" s="348">
        <v>900</v>
      </c>
      <c r="I5992" s="355">
        <v>7.8317735051102316E-3</v>
      </c>
      <c r="J5992" s="355">
        <v>3.4807882244934363E-5</v>
      </c>
      <c r="K5992" s="355">
        <v>0</v>
      </c>
      <c r="M5992" s="364"/>
      <c r="N5992" s="364"/>
    </row>
    <row r="5993" spans="2:14" s="358" customFormat="1" x14ac:dyDescent="0.2">
      <c r="B5993" s="305">
        <v>41530.354166666664</v>
      </c>
      <c r="C5993" s="117" t="s">
        <v>706</v>
      </c>
      <c r="D5993" s="117" t="s">
        <v>551</v>
      </c>
      <c r="E5993" s="116"/>
      <c r="F5993" s="348">
        <v>6</v>
      </c>
      <c r="G5993" s="348">
        <v>340</v>
      </c>
      <c r="H5993" s="348">
        <v>2040</v>
      </c>
      <c r="I5993" s="355">
        <v>7.8995211883358153E-3</v>
      </c>
      <c r="J5993" s="355">
        <v>2.3233885848046514E-5</v>
      </c>
      <c r="K5993" s="355">
        <v>0</v>
      </c>
      <c r="M5993" s="364"/>
      <c r="N5993" s="364"/>
    </row>
    <row r="5994" spans="2:14" s="358" customFormat="1" x14ac:dyDescent="0.2">
      <c r="B5994" s="305">
        <v>41530.375</v>
      </c>
      <c r="C5994" s="117" t="s">
        <v>733</v>
      </c>
      <c r="D5994" s="117" t="s">
        <v>551</v>
      </c>
      <c r="E5994" s="116"/>
      <c r="F5994" s="348">
        <v>13</v>
      </c>
      <c r="G5994" s="348">
        <v>330</v>
      </c>
      <c r="H5994" s="348">
        <v>4290</v>
      </c>
      <c r="I5994" s="355">
        <v>1.6612228381353258E-2</v>
      </c>
      <c r="J5994" s="355">
        <v>5.0340086004100782E-5</v>
      </c>
      <c r="K5994" s="355">
        <v>0</v>
      </c>
      <c r="M5994" s="364"/>
      <c r="N5994" s="364"/>
    </row>
    <row r="5995" spans="2:14" s="358" customFormat="1" x14ac:dyDescent="0.2">
      <c r="B5995" s="305">
        <v>41530.4375</v>
      </c>
      <c r="C5995" s="117" t="s">
        <v>733</v>
      </c>
      <c r="D5995" s="117" t="s">
        <v>551</v>
      </c>
      <c r="E5995" s="116"/>
      <c r="F5995" s="348">
        <v>10</v>
      </c>
      <c r="G5995" s="348">
        <v>180</v>
      </c>
      <c r="H5995" s="348">
        <v>1800</v>
      </c>
      <c r="I5995" s="355">
        <v>6.9701657544139544E-3</v>
      </c>
      <c r="J5995" s="355">
        <v>3.8723143080077525E-5</v>
      </c>
      <c r="K5995" s="355">
        <v>0</v>
      </c>
      <c r="M5995" s="364"/>
      <c r="N5995" s="364"/>
    </row>
    <row r="5996" spans="2:14" s="358" customFormat="1" x14ac:dyDescent="0.2">
      <c r="B5996" s="305">
        <v>41531.361111111109</v>
      </c>
      <c r="C5996" s="117" t="s">
        <v>796</v>
      </c>
      <c r="D5996" s="117" t="s">
        <v>554</v>
      </c>
      <c r="E5996" s="116"/>
      <c r="F5996" s="348">
        <v>45</v>
      </c>
      <c r="G5996" s="348">
        <v>220</v>
      </c>
      <c r="H5996" s="348">
        <v>9900</v>
      </c>
      <c r="I5996" s="355">
        <v>8.6149508556212548E-2</v>
      </c>
      <c r="J5996" s="355">
        <v>3.9158867525551161E-4</v>
      </c>
      <c r="K5996" s="355">
        <v>0</v>
      </c>
      <c r="M5996" s="364"/>
      <c r="N5996" s="364"/>
    </row>
    <row r="5997" spans="2:14" s="358" customFormat="1" x14ac:dyDescent="0.2">
      <c r="B5997" s="305">
        <v>41531.552083333336</v>
      </c>
      <c r="C5997" s="117" t="s">
        <v>796</v>
      </c>
      <c r="D5997" s="117" t="s">
        <v>554</v>
      </c>
      <c r="E5997" s="116"/>
      <c r="F5997" s="348">
        <v>22</v>
      </c>
      <c r="G5997" s="348">
        <v>65</v>
      </c>
      <c r="H5997" s="348">
        <v>1430</v>
      </c>
      <c r="I5997" s="355">
        <v>1.2443817902564035E-2</v>
      </c>
      <c r="J5997" s="355">
        <v>1.91443352347139E-4</v>
      </c>
      <c r="K5997" s="355">
        <v>0</v>
      </c>
      <c r="M5997" s="364"/>
      <c r="N5997" s="364"/>
    </row>
    <row r="5998" spans="2:14" s="358" customFormat="1" x14ac:dyDescent="0.2">
      <c r="B5998" s="305">
        <v>41527.423611111109</v>
      </c>
      <c r="C5998" s="117" t="s">
        <v>683</v>
      </c>
      <c r="D5998" s="117" t="s">
        <v>554</v>
      </c>
      <c r="E5998" s="116"/>
      <c r="F5998" s="348">
        <v>1</v>
      </c>
      <c r="G5998" s="348">
        <v>60</v>
      </c>
      <c r="H5998" s="348">
        <v>60</v>
      </c>
      <c r="I5998" s="355">
        <v>5.2211823367401549E-4</v>
      </c>
      <c r="J5998" s="355">
        <v>8.7019705612335906E-6</v>
      </c>
      <c r="K5998" s="355">
        <v>0</v>
      </c>
      <c r="M5998" s="364"/>
      <c r="N5998" s="364"/>
    </row>
    <row r="5999" spans="2:14" s="358" customFormat="1" x14ac:dyDescent="0.2">
      <c r="B5999" s="305">
        <v>41530.381944444445</v>
      </c>
      <c r="C5999" s="117" t="s">
        <v>567</v>
      </c>
      <c r="D5999" s="117" t="s">
        <v>551</v>
      </c>
      <c r="E5999" s="116"/>
      <c r="F5999" s="348">
        <v>3</v>
      </c>
      <c r="G5999" s="348">
        <v>337</v>
      </c>
      <c r="H5999" s="348">
        <v>1011</v>
      </c>
      <c r="I5999" s="355">
        <v>3.9149097653958373E-3</v>
      </c>
      <c r="J5999" s="355">
        <v>1.1616942924023257E-5</v>
      </c>
      <c r="K5999" s="355">
        <v>0</v>
      </c>
      <c r="M5999" s="364"/>
      <c r="N5999" s="364"/>
    </row>
    <row r="6000" spans="2:14" s="358" customFormat="1" x14ac:dyDescent="0.2">
      <c r="B6000" s="305">
        <v>41531.631944444445</v>
      </c>
      <c r="C6000" s="117" t="s">
        <v>796</v>
      </c>
      <c r="D6000" s="117" t="s">
        <v>554</v>
      </c>
      <c r="E6000" s="116"/>
      <c r="F6000" s="348">
        <v>58</v>
      </c>
      <c r="G6000" s="348">
        <v>74</v>
      </c>
      <c r="H6000" s="348">
        <v>4292</v>
      </c>
      <c r="I6000" s="355">
        <v>3.7348857648814571E-2</v>
      </c>
      <c r="J6000" s="355">
        <v>5.0471429255154827E-4</v>
      </c>
      <c r="K6000" s="355">
        <v>0</v>
      </c>
      <c r="M6000" s="364"/>
      <c r="N6000" s="364"/>
    </row>
    <row r="6001" spans="2:14" s="358" customFormat="1" x14ac:dyDescent="0.2">
      <c r="B6001" s="305">
        <v>41534.4375</v>
      </c>
      <c r="C6001" s="117" t="s">
        <v>566</v>
      </c>
      <c r="D6001" s="117" t="s">
        <v>551</v>
      </c>
      <c r="E6001" s="116"/>
      <c r="F6001" s="348">
        <v>2</v>
      </c>
      <c r="G6001" s="348">
        <v>240</v>
      </c>
      <c r="H6001" s="348">
        <v>480</v>
      </c>
      <c r="I6001" s="355">
        <v>1.8587108678437211E-3</v>
      </c>
      <c r="J6001" s="355">
        <v>7.7446286160155041E-6</v>
      </c>
      <c r="K6001" s="355">
        <v>0</v>
      </c>
      <c r="M6001" s="364"/>
      <c r="N6001" s="364"/>
    </row>
    <row r="6002" spans="2:14" s="358" customFormat="1" x14ac:dyDescent="0.2">
      <c r="B6002" s="305">
        <v>41532.368055555555</v>
      </c>
      <c r="C6002" s="117" t="s">
        <v>706</v>
      </c>
      <c r="D6002" s="117" t="s">
        <v>551</v>
      </c>
      <c r="E6002" s="116"/>
      <c r="F6002" s="348">
        <v>3</v>
      </c>
      <c r="G6002" s="348">
        <v>165</v>
      </c>
      <c r="H6002" s="348">
        <v>495</v>
      </c>
      <c r="I6002" s="355">
        <v>1.9167955824638374E-3</v>
      </c>
      <c r="J6002" s="355">
        <v>1.1616942924023257E-5</v>
      </c>
      <c r="K6002" s="355">
        <v>0</v>
      </c>
      <c r="M6002" s="364"/>
      <c r="N6002" s="364"/>
    </row>
    <row r="6003" spans="2:14" s="358" customFormat="1" x14ac:dyDescent="0.2">
      <c r="B6003" s="305">
        <v>41531.375</v>
      </c>
      <c r="C6003" s="117" t="s">
        <v>625</v>
      </c>
      <c r="D6003" s="117" t="s">
        <v>551</v>
      </c>
      <c r="E6003" s="116"/>
      <c r="F6003" s="348">
        <v>9</v>
      </c>
      <c r="G6003" s="348">
        <v>400</v>
      </c>
      <c r="H6003" s="348">
        <v>3600</v>
      </c>
      <c r="I6003" s="355">
        <v>1.3940331508827909E-2</v>
      </c>
      <c r="J6003" s="355">
        <v>3.4850828772069771E-5</v>
      </c>
      <c r="K6003" s="355">
        <v>0</v>
      </c>
      <c r="M6003" s="364"/>
      <c r="N6003" s="364"/>
    </row>
    <row r="6004" spans="2:14" s="358" customFormat="1" x14ac:dyDescent="0.2">
      <c r="B6004" s="305">
        <v>41532.597222222219</v>
      </c>
      <c r="C6004" s="117" t="s">
        <v>624</v>
      </c>
      <c r="D6004" s="117" t="s">
        <v>554</v>
      </c>
      <c r="E6004" s="116"/>
      <c r="F6004" s="348">
        <v>5</v>
      </c>
      <c r="G6004" s="348">
        <v>35</v>
      </c>
      <c r="H6004" s="348">
        <v>175</v>
      </c>
      <c r="I6004" s="355">
        <v>1.5228448482158786E-3</v>
      </c>
      <c r="J6004" s="355">
        <v>4.3509852806167955E-5</v>
      </c>
      <c r="K6004" s="355">
        <v>0</v>
      </c>
      <c r="M6004" s="364"/>
      <c r="N6004" s="364"/>
    </row>
    <row r="6005" spans="2:14" s="358" customFormat="1" x14ac:dyDescent="0.2">
      <c r="B6005" s="305">
        <v>41532.503472222219</v>
      </c>
      <c r="C6005" s="117" t="s">
        <v>706</v>
      </c>
      <c r="D6005" s="117" t="s">
        <v>551</v>
      </c>
      <c r="E6005" s="116"/>
      <c r="F6005" s="348">
        <v>2</v>
      </c>
      <c r="G6005" s="348">
        <v>35</v>
      </c>
      <c r="H6005" s="348">
        <v>70</v>
      </c>
      <c r="I6005" s="355">
        <v>2.7106200156054268E-4</v>
      </c>
      <c r="J6005" s="355">
        <v>7.7446286160155041E-6</v>
      </c>
      <c r="K6005" s="355">
        <v>0</v>
      </c>
      <c r="M6005" s="364"/>
      <c r="N6005" s="364"/>
    </row>
    <row r="6006" spans="2:14" s="358" customFormat="1" x14ac:dyDescent="0.2">
      <c r="B6006" s="305">
        <v>41534.600694444445</v>
      </c>
      <c r="C6006" s="117" t="s">
        <v>552</v>
      </c>
      <c r="D6006" s="117" t="s">
        <v>551</v>
      </c>
      <c r="E6006" s="116"/>
      <c r="F6006" s="348">
        <v>1</v>
      </c>
      <c r="G6006" s="348">
        <v>40</v>
      </c>
      <c r="H6006" s="348">
        <v>40</v>
      </c>
      <c r="I6006" s="355">
        <v>1.548925723203101E-4</v>
      </c>
      <c r="J6006" s="355">
        <v>3.872314308007752E-6</v>
      </c>
      <c r="K6006" s="355">
        <v>0</v>
      </c>
      <c r="M6006" s="364"/>
      <c r="N6006" s="364"/>
    </row>
    <row r="6007" spans="2:14" s="358" customFormat="1" x14ac:dyDescent="0.2">
      <c r="B6007" s="305">
        <v>41537.375</v>
      </c>
      <c r="C6007" s="117" t="s">
        <v>563</v>
      </c>
      <c r="D6007" s="117" t="s">
        <v>551</v>
      </c>
      <c r="E6007" s="116"/>
      <c r="F6007" s="348">
        <v>51</v>
      </c>
      <c r="G6007" s="348">
        <v>231</v>
      </c>
      <c r="H6007" s="348">
        <v>11781</v>
      </c>
      <c r="I6007" s="355">
        <v>4.561973486263933E-2</v>
      </c>
      <c r="J6007" s="355">
        <v>1.9748802970839536E-4</v>
      </c>
      <c r="K6007" s="355">
        <v>0</v>
      </c>
      <c r="M6007" s="364"/>
      <c r="N6007" s="364"/>
    </row>
    <row r="6008" spans="2:14" s="358" customFormat="1" x14ac:dyDescent="0.2">
      <c r="B6008" s="305">
        <v>41537.377083333333</v>
      </c>
      <c r="C6008" s="117" t="s">
        <v>641</v>
      </c>
      <c r="D6008" s="117" t="s">
        <v>551</v>
      </c>
      <c r="E6008" s="116"/>
      <c r="F6008" s="348">
        <v>27</v>
      </c>
      <c r="G6008" s="348">
        <v>147</v>
      </c>
      <c r="H6008" s="348">
        <v>3969</v>
      </c>
      <c r="I6008" s="355">
        <v>1.5369215488482768E-2</v>
      </c>
      <c r="J6008" s="355">
        <v>1.0455248631620932E-4</v>
      </c>
      <c r="K6008" s="355">
        <v>0</v>
      </c>
      <c r="M6008" s="364"/>
      <c r="N6008" s="364"/>
    </row>
    <row r="6009" spans="2:14" s="358" customFormat="1" x14ac:dyDescent="0.2">
      <c r="B6009" s="305">
        <v>41537.423611111109</v>
      </c>
      <c r="C6009" s="117" t="s">
        <v>607</v>
      </c>
      <c r="D6009" s="117" t="s">
        <v>551</v>
      </c>
      <c r="E6009" s="116"/>
      <c r="F6009" s="348">
        <v>2</v>
      </c>
      <c r="G6009" s="348">
        <v>52</v>
      </c>
      <c r="H6009" s="348">
        <v>104</v>
      </c>
      <c r="I6009" s="355">
        <v>4.0272068803280626E-4</v>
      </c>
      <c r="J6009" s="355">
        <v>7.7446286160155041E-6</v>
      </c>
      <c r="K6009" s="355">
        <v>0</v>
      </c>
      <c r="M6009" s="364"/>
      <c r="N6009" s="364"/>
    </row>
    <row r="6010" spans="2:14" s="358" customFormat="1" x14ac:dyDescent="0.2">
      <c r="B6010" s="305">
        <v>41537.375</v>
      </c>
      <c r="C6010" s="117" t="s">
        <v>629</v>
      </c>
      <c r="D6010" s="117" t="s">
        <v>551</v>
      </c>
      <c r="E6010" s="116"/>
      <c r="F6010" s="348">
        <v>3</v>
      </c>
      <c r="G6010" s="348">
        <v>385</v>
      </c>
      <c r="H6010" s="348">
        <v>1155</v>
      </c>
      <c r="I6010" s="355">
        <v>4.4725230257489541E-3</v>
      </c>
      <c r="J6010" s="355">
        <v>1.1616942924023257E-5</v>
      </c>
      <c r="K6010" s="355">
        <v>0</v>
      </c>
      <c r="M6010" s="364"/>
      <c r="N6010" s="364"/>
    </row>
    <row r="6011" spans="2:14" s="358" customFormat="1" x14ac:dyDescent="0.2">
      <c r="B6011" s="305">
        <v>41536.548611111109</v>
      </c>
      <c r="C6011" s="117" t="s">
        <v>849</v>
      </c>
      <c r="D6011" s="117" t="s">
        <v>551</v>
      </c>
      <c r="E6011" s="116"/>
      <c r="F6011" s="348">
        <v>40</v>
      </c>
      <c r="G6011" s="348">
        <v>83</v>
      </c>
      <c r="H6011" s="348">
        <v>3320</v>
      </c>
      <c r="I6011" s="355">
        <v>1.2856083502585738E-2</v>
      </c>
      <c r="J6011" s="355">
        <v>1.548925723203101E-4</v>
      </c>
      <c r="K6011" s="355">
        <v>0</v>
      </c>
      <c r="M6011" s="364"/>
      <c r="N6011" s="364"/>
    </row>
    <row r="6012" spans="2:14" s="358" customFormat="1" x14ac:dyDescent="0.2">
      <c r="B6012" s="305">
        <v>41537.375</v>
      </c>
      <c r="C6012" s="117" t="s">
        <v>673</v>
      </c>
      <c r="D6012" s="117" t="s">
        <v>554</v>
      </c>
      <c r="E6012" s="116"/>
      <c r="F6012" s="348">
        <v>12</v>
      </c>
      <c r="G6012" s="348">
        <v>275</v>
      </c>
      <c r="H6012" s="348">
        <v>3300</v>
      </c>
      <c r="I6012" s="355">
        <v>2.8716502852070853E-2</v>
      </c>
      <c r="J6012" s="355">
        <v>1.0442364673480309E-4</v>
      </c>
      <c r="K6012" s="355">
        <v>0</v>
      </c>
      <c r="M6012" s="364"/>
      <c r="N6012" s="364"/>
    </row>
    <row r="6013" spans="2:14" s="358" customFormat="1" x14ac:dyDescent="0.2">
      <c r="B6013" s="305">
        <v>41536.378472222219</v>
      </c>
      <c r="C6013" s="117" t="s">
        <v>663</v>
      </c>
      <c r="D6013" s="117" t="s">
        <v>551</v>
      </c>
      <c r="E6013" s="116"/>
      <c r="F6013" s="348">
        <v>11</v>
      </c>
      <c r="G6013" s="348">
        <v>390</v>
      </c>
      <c r="H6013" s="348">
        <v>4290</v>
      </c>
      <c r="I6013" s="355">
        <v>1.6612228381353258E-2</v>
      </c>
      <c r="J6013" s="355">
        <v>4.2595457388085273E-5</v>
      </c>
      <c r="K6013" s="355">
        <v>0</v>
      </c>
      <c r="M6013" s="364"/>
      <c r="N6013" s="364"/>
    </row>
    <row r="6014" spans="2:14" s="358" customFormat="1" x14ac:dyDescent="0.2">
      <c r="B6014" s="305">
        <v>41536.387499999997</v>
      </c>
      <c r="C6014" s="117" t="s">
        <v>718</v>
      </c>
      <c r="D6014" s="117" t="s">
        <v>554</v>
      </c>
      <c r="E6014" s="116"/>
      <c r="F6014" s="348">
        <v>626</v>
      </c>
      <c r="G6014" s="348">
        <v>341</v>
      </c>
      <c r="H6014" s="348">
        <v>213466</v>
      </c>
      <c r="I6014" s="355">
        <v>1.8575748478242897</v>
      </c>
      <c r="J6014" s="355">
        <v>5.4474335713322278E-3</v>
      </c>
      <c r="K6014" s="355">
        <v>0</v>
      </c>
      <c r="M6014" s="364"/>
      <c r="N6014" s="364"/>
    </row>
    <row r="6015" spans="2:14" s="358" customFormat="1" x14ac:dyDescent="0.2">
      <c r="B6015" s="305">
        <v>41532.375</v>
      </c>
      <c r="C6015" s="117" t="s">
        <v>625</v>
      </c>
      <c r="D6015" s="117" t="s">
        <v>551</v>
      </c>
      <c r="E6015" s="116"/>
      <c r="F6015" s="348">
        <v>5</v>
      </c>
      <c r="G6015" s="348">
        <v>340</v>
      </c>
      <c r="H6015" s="348">
        <v>1700</v>
      </c>
      <c r="I6015" s="355">
        <v>6.5829343236131791E-3</v>
      </c>
      <c r="J6015" s="355">
        <v>1.9361571540038763E-5</v>
      </c>
      <c r="K6015" s="355">
        <v>0</v>
      </c>
      <c r="M6015" s="364"/>
      <c r="N6015" s="364"/>
    </row>
    <row r="6016" spans="2:14" s="358" customFormat="1" x14ac:dyDescent="0.2">
      <c r="B6016" s="305">
        <v>41537.427083333336</v>
      </c>
      <c r="C6016" s="117" t="s">
        <v>750</v>
      </c>
      <c r="D6016" s="117" t="s">
        <v>554</v>
      </c>
      <c r="E6016" s="116"/>
      <c r="F6016" s="348">
        <v>95</v>
      </c>
      <c r="G6016" s="348">
        <v>245</v>
      </c>
      <c r="H6016" s="348">
        <v>23275</v>
      </c>
      <c r="I6016" s="355">
        <v>0.20253836481271184</v>
      </c>
      <c r="J6016" s="355">
        <v>8.266872033171912E-4</v>
      </c>
      <c r="K6016" s="355">
        <v>0</v>
      </c>
      <c r="M6016" s="364"/>
      <c r="N6016" s="364"/>
    </row>
    <row r="6017" spans="2:14" s="358" customFormat="1" x14ac:dyDescent="0.2">
      <c r="B6017" s="305">
        <v>41534.399305555555</v>
      </c>
      <c r="C6017" s="117" t="s">
        <v>705</v>
      </c>
      <c r="D6017" s="117" t="s">
        <v>554</v>
      </c>
      <c r="E6017" s="116"/>
      <c r="F6017" s="348">
        <v>3</v>
      </c>
      <c r="G6017" s="348">
        <v>155</v>
      </c>
      <c r="H6017" s="348">
        <v>465</v>
      </c>
      <c r="I6017" s="355">
        <v>4.0464163109736198E-3</v>
      </c>
      <c r="J6017" s="355">
        <v>2.6105911683700774E-5</v>
      </c>
      <c r="K6017" s="355">
        <v>0</v>
      </c>
      <c r="M6017" s="364"/>
      <c r="N6017" s="364"/>
    </row>
    <row r="6018" spans="2:14" s="358" customFormat="1" x14ac:dyDescent="0.2">
      <c r="B6018" s="305">
        <v>41535.378472222219</v>
      </c>
      <c r="C6018" s="117" t="s">
        <v>566</v>
      </c>
      <c r="D6018" s="117" t="s">
        <v>551</v>
      </c>
      <c r="E6018" s="116"/>
      <c r="F6018" s="348">
        <v>17</v>
      </c>
      <c r="G6018" s="348">
        <v>385</v>
      </c>
      <c r="H6018" s="348">
        <v>6545</v>
      </c>
      <c r="I6018" s="355">
        <v>2.534429714591074E-2</v>
      </c>
      <c r="J6018" s="355">
        <v>6.5829343236131787E-5</v>
      </c>
      <c r="K6018" s="355">
        <v>0</v>
      </c>
      <c r="M6018" s="364"/>
      <c r="N6018" s="364"/>
    </row>
    <row r="6019" spans="2:14" s="358" customFormat="1" x14ac:dyDescent="0.2">
      <c r="B6019" s="305">
        <v>41535.46875</v>
      </c>
      <c r="C6019" s="117" t="s">
        <v>552</v>
      </c>
      <c r="D6019" s="117" t="s">
        <v>551</v>
      </c>
      <c r="E6019" s="116"/>
      <c r="F6019" s="348">
        <v>2</v>
      </c>
      <c r="G6019" s="348">
        <v>45</v>
      </c>
      <c r="H6019" s="348">
        <v>90</v>
      </c>
      <c r="I6019" s="355">
        <v>3.4850828772069772E-4</v>
      </c>
      <c r="J6019" s="355">
        <v>7.7446286160155041E-6</v>
      </c>
      <c r="K6019" s="355">
        <v>0</v>
      </c>
      <c r="M6019" s="364"/>
      <c r="N6019" s="364"/>
    </row>
    <row r="6020" spans="2:14" s="358" customFormat="1" x14ac:dyDescent="0.2">
      <c r="B6020" s="305">
        <v>41536.376388888886</v>
      </c>
      <c r="C6020" s="117" t="s">
        <v>550</v>
      </c>
      <c r="D6020" s="117" t="s">
        <v>551</v>
      </c>
      <c r="E6020" s="116"/>
      <c r="F6020" s="348">
        <v>36</v>
      </c>
      <c r="G6020" s="348">
        <v>336</v>
      </c>
      <c r="H6020" s="348">
        <v>12096</v>
      </c>
      <c r="I6020" s="355">
        <v>4.6839513869661772E-2</v>
      </c>
      <c r="J6020" s="355">
        <v>1.3940331508827908E-4</v>
      </c>
      <c r="K6020" s="355">
        <v>0</v>
      </c>
      <c r="M6020" s="364"/>
      <c r="N6020" s="364"/>
    </row>
    <row r="6021" spans="2:14" s="358" customFormat="1" x14ac:dyDescent="0.2">
      <c r="B6021" s="305">
        <v>41536.378472222219</v>
      </c>
      <c r="C6021" s="117" t="s">
        <v>552</v>
      </c>
      <c r="D6021" s="117" t="s">
        <v>551</v>
      </c>
      <c r="E6021" s="116"/>
      <c r="F6021" s="348">
        <v>1</v>
      </c>
      <c r="G6021" s="348">
        <v>95</v>
      </c>
      <c r="H6021" s="348">
        <v>95</v>
      </c>
      <c r="I6021" s="355">
        <v>3.6786985926073645E-4</v>
      </c>
      <c r="J6021" s="355">
        <v>3.872314308007752E-6</v>
      </c>
      <c r="K6021" s="355">
        <v>0</v>
      </c>
      <c r="M6021" s="364"/>
      <c r="N6021" s="364"/>
    </row>
    <row r="6022" spans="2:14" s="358" customFormat="1" x14ac:dyDescent="0.2">
      <c r="B6022" s="305">
        <v>41536.461805555555</v>
      </c>
      <c r="C6022" s="117" t="s">
        <v>552</v>
      </c>
      <c r="D6022" s="117" t="s">
        <v>551</v>
      </c>
      <c r="E6022" s="116"/>
      <c r="F6022" s="348">
        <v>1</v>
      </c>
      <c r="G6022" s="348">
        <v>30</v>
      </c>
      <c r="H6022" s="348">
        <v>30</v>
      </c>
      <c r="I6022" s="355">
        <v>1.1616942924023257E-4</v>
      </c>
      <c r="J6022" s="355">
        <v>3.872314308007752E-6</v>
      </c>
      <c r="K6022" s="355">
        <v>0</v>
      </c>
      <c r="M6022" s="364"/>
      <c r="N6022" s="364"/>
    </row>
    <row r="6023" spans="2:14" s="358" customFormat="1" x14ac:dyDescent="0.2">
      <c r="B6023" s="305">
        <v>41536.534722222219</v>
      </c>
      <c r="C6023" s="117" t="s">
        <v>552</v>
      </c>
      <c r="D6023" s="117" t="s">
        <v>551</v>
      </c>
      <c r="E6023" s="116"/>
      <c r="F6023" s="348">
        <v>2</v>
      </c>
      <c r="G6023" s="348">
        <v>55</v>
      </c>
      <c r="H6023" s="348">
        <v>110</v>
      </c>
      <c r="I6023" s="355">
        <v>4.2595457388085276E-4</v>
      </c>
      <c r="J6023" s="355">
        <v>7.7446286160155041E-6</v>
      </c>
      <c r="K6023" s="355">
        <v>0</v>
      </c>
      <c r="M6023" s="364"/>
      <c r="N6023" s="364"/>
    </row>
    <row r="6024" spans="2:14" s="358" customFormat="1" x14ac:dyDescent="0.2">
      <c r="B6024" s="305">
        <v>41537.534722222219</v>
      </c>
      <c r="C6024" s="117" t="s">
        <v>607</v>
      </c>
      <c r="D6024" s="117" t="s">
        <v>551</v>
      </c>
      <c r="E6024" s="116"/>
      <c r="F6024" s="348">
        <v>2</v>
      </c>
      <c r="G6024" s="348">
        <v>80</v>
      </c>
      <c r="H6024" s="348">
        <v>160</v>
      </c>
      <c r="I6024" s="355">
        <v>6.1957028928124041E-4</v>
      </c>
      <c r="J6024" s="355">
        <v>7.7446286160155041E-6</v>
      </c>
      <c r="K6024" s="355">
        <v>0</v>
      </c>
      <c r="M6024" s="364"/>
      <c r="N6024" s="364"/>
    </row>
    <row r="6025" spans="2:14" s="358" customFormat="1" x14ac:dyDescent="0.2">
      <c r="B6025" s="305">
        <v>41537.503472222219</v>
      </c>
      <c r="C6025" s="117" t="s">
        <v>607</v>
      </c>
      <c r="D6025" s="117" t="s">
        <v>551</v>
      </c>
      <c r="E6025" s="116"/>
      <c r="F6025" s="348">
        <v>2</v>
      </c>
      <c r="G6025" s="348">
        <v>60</v>
      </c>
      <c r="H6025" s="348">
        <v>120</v>
      </c>
      <c r="I6025" s="355">
        <v>4.6467771696093028E-4</v>
      </c>
      <c r="J6025" s="355">
        <v>7.7446286160155041E-6</v>
      </c>
      <c r="K6025" s="355">
        <v>0</v>
      </c>
      <c r="M6025" s="364"/>
      <c r="N6025" s="364"/>
    </row>
    <row r="6026" spans="2:14" s="358" customFormat="1" x14ac:dyDescent="0.2">
      <c r="B6026" s="305">
        <v>41538.357638888891</v>
      </c>
      <c r="C6026" s="117" t="s">
        <v>779</v>
      </c>
      <c r="D6026" s="117" t="s">
        <v>542</v>
      </c>
      <c r="E6026" s="116"/>
      <c r="F6026" s="348">
        <v>215</v>
      </c>
      <c r="G6026" s="348">
        <v>493</v>
      </c>
      <c r="H6026" s="348">
        <v>105995</v>
      </c>
      <c r="I6026" s="355">
        <v>0.36923178747966517</v>
      </c>
      <c r="J6026" s="355">
        <v>7.48948858985122E-4</v>
      </c>
      <c r="K6026" s="355">
        <v>0</v>
      </c>
      <c r="M6026" s="364"/>
      <c r="N6026" s="364"/>
    </row>
    <row r="6027" spans="2:14" s="358" customFormat="1" x14ac:dyDescent="0.2">
      <c r="B6027" s="305">
        <v>41538.354166666664</v>
      </c>
      <c r="C6027" s="117" t="s">
        <v>779</v>
      </c>
      <c r="D6027" s="117" t="s">
        <v>542</v>
      </c>
      <c r="E6027" s="116"/>
      <c r="F6027" s="348">
        <v>106</v>
      </c>
      <c r="G6027" s="348">
        <v>532</v>
      </c>
      <c r="H6027" s="348">
        <v>56392</v>
      </c>
      <c r="I6027" s="355">
        <v>0.19644057700413489</v>
      </c>
      <c r="J6027" s="355">
        <v>3.6924920489499039E-4</v>
      </c>
      <c r="K6027" s="355">
        <v>0</v>
      </c>
      <c r="M6027" s="364"/>
      <c r="N6027" s="364"/>
    </row>
    <row r="6028" spans="2:14" s="358" customFormat="1" x14ac:dyDescent="0.2">
      <c r="B6028" s="305">
        <v>41535.371527777781</v>
      </c>
      <c r="C6028" s="117" t="s">
        <v>599</v>
      </c>
      <c r="D6028" s="117" t="s">
        <v>554</v>
      </c>
      <c r="E6028" s="116"/>
      <c r="F6028" s="348">
        <v>42</v>
      </c>
      <c r="G6028" s="348">
        <v>240</v>
      </c>
      <c r="H6028" s="348">
        <v>10080</v>
      </c>
      <c r="I6028" s="355">
        <v>8.77158632572346E-2</v>
      </c>
      <c r="J6028" s="355">
        <v>3.6548276357181085E-4</v>
      </c>
      <c r="K6028" s="355">
        <v>0</v>
      </c>
      <c r="M6028" s="364"/>
      <c r="N6028" s="364"/>
    </row>
    <row r="6029" spans="2:14" s="358" customFormat="1" x14ac:dyDescent="0.2">
      <c r="B6029" s="305">
        <v>41535.366666666669</v>
      </c>
      <c r="C6029" s="117" t="s">
        <v>625</v>
      </c>
      <c r="D6029" s="117" t="s">
        <v>551</v>
      </c>
      <c r="E6029" s="116"/>
      <c r="F6029" s="348">
        <v>31</v>
      </c>
      <c r="G6029" s="348">
        <v>312</v>
      </c>
      <c r="H6029" s="348">
        <v>9672</v>
      </c>
      <c r="I6029" s="355">
        <v>3.7453023987050978E-2</v>
      </c>
      <c r="J6029" s="355">
        <v>1.2004174354824032E-4</v>
      </c>
      <c r="K6029" s="355">
        <v>0</v>
      </c>
      <c r="M6029" s="364"/>
      <c r="N6029" s="364"/>
    </row>
    <row r="6030" spans="2:14" s="358" customFormat="1" x14ac:dyDescent="0.2">
      <c r="B6030" s="305">
        <v>41535.354166666664</v>
      </c>
      <c r="C6030" s="117" t="s">
        <v>643</v>
      </c>
      <c r="D6030" s="117" t="s">
        <v>551</v>
      </c>
      <c r="E6030" s="116"/>
      <c r="F6030" s="348">
        <v>215</v>
      </c>
      <c r="G6030" s="348">
        <v>383</v>
      </c>
      <c r="H6030" s="348">
        <v>82345</v>
      </c>
      <c r="I6030" s="355">
        <v>0.3188657216928984</v>
      </c>
      <c r="J6030" s="355">
        <v>8.3254757622166673E-4</v>
      </c>
      <c r="K6030" s="355">
        <v>0</v>
      </c>
      <c r="M6030" s="364"/>
      <c r="N6030" s="364"/>
    </row>
    <row r="6031" spans="2:14" s="358" customFormat="1" x14ac:dyDescent="0.2">
      <c r="B6031" s="305">
        <v>41536.371527777781</v>
      </c>
      <c r="C6031" s="117" t="s">
        <v>753</v>
      </c>
      <c r="D6031" s="117" t="s">
        <v>554</v>
      </c>
      <c r="E6031" s="116"/>
      <c r="F6031" s="348">
        <v>320</v>
      </c>
      <c r="G6031" s="348">
        <v>370</v>
      </c>
      <c r="H6031" s="348">
        <v>118400</v>
      </c>
      <c r="I6031" s="355">
        <v>1.0303133144500571</v>
      </c>
      <c r="J6031" s="355">
        <v>2.7846305795947491E-3</v>
      </c>
      <c r="K6031" s="355">
        <v>0</v>
      </c>
      <c r="M6031" s="364"/>
      <c r="N6031" s="364"/>
    </row>
    <row r="6032" spans="2:14" s="358" customFormat="1" x14ac:dyDescent="0.2">
      <c r="B6032" s="305">
        <v>41536.381944444445</v>
      </c>
      <c r="C6032" s="117" t="s">
        <v>618</v>
      </c>
      <c r="D6032" s="117" t="s">
        <v>551</v>
      </c>
      <c r="E6032" s="116"/>
      <c r="F6032" s="348">
        <v>39</v>
      </c>
      <c r="G6032" s="348">
        <v>182</v>
      </c>
      <c r="H6032" s="348">
        <v>7098</v>
      </c>
      <c r="I6032" s="355">
        <v>2.7485686958239025E-2</v>
      </c>
      <c r="J6032" s="355">
        <v>1.5102025801230233E-4</v>
      </c>
      <c r="K6032" s="355">
        <v>0</v>
      </c>
      <c r="M6032" s="364"/>
      <c r="N6032" s="364"/>
    </row>
    <row r="6033" spans="2:14" s="358" customFormat="1" x14ac:dyDescent="0.2">
      <c r="B6033" s="305">
        <v>41536.381944444445</v>
      </c>
      <c r="C6033" s="117" t="s">
        <v>550</v>
      </c>
      <c r="D6033" s="117" t="s">
        <v>551</v>
      </c>
      <c r="E6033" s="116"/>
      <c r="F6033" s="348">
        <v>14</v>
      </c>
      <c r="G6033" s="348">
        <v>230</v>
      </c>
      <c r="H6033" s="348">
        <v>3220</v>
      </c>
      <c r="I6033" s="355">
        <v>1.2468852071784962E-2</v>
      </c>
      <c r="J6033" s="355">
        <v>5.421240031210853E-5</v>
      </c>
      <c r="K6033" s="355">
        <v>0</v>
      </c>
      <c r="M6033" s="364"/>
      <c r="N6033" s="364"/>
    </row>
    <row r="6034" spans="2:14" s="358" customFormat="1" x14ac:dyDescent="0.2">
      <c r="B6034" s="305">
        <v>41535.413194444445</v>
      </c>
      <c r="C6034" s="117" t="s">
        <v>663</v>
      </c>
      <c r="D6034" s="117" t="s">
        <v>551</v>
      </c>
      <c r="E6034" s="116"/>
      <c r="F6034" s="348">
        <v>2</v>
      </c>
      <c r="G6034" s="348">
        <v>150</v>
      </c>
      <c r="H6034" s="348">
        <v>300</v>
      </c>
      <c r="I6034" s="355">
        <v>1.1616942924023257E-3</v>
      </c>
      <c r="J6034" s="355">
        <v>7.7446286160155041E-6</v>
      </c>
      <c r="K6034" s="355">
        <v>0</v>
      </c>
      <c r="M6034" s="364"/>
      <c r="N6034" s="364"/>
    </row>
    <row r="6035" spans="2:14" s="358" customFormat="1" x14ac:dyDescent="0.2">
      <c r="B6035" s="305">
        <v>41537.417754629627</v>
      </c>
      <c r="C6035" s="117" t="s">
        <v>699</v>
      </c>
      <c r="D6035" s="117" t="s">
        <v>554</v>
      </c>
      <c r="E6035" s="116"/>
      <c r="F6035" s="348">
        <v>129</v>
      </c>
      <c r="G6035" s="348">
        <v>272</v>
      </c>
      <c r="H6035" s="348">
        <v>35088</v>
      </c>
      <c r="I6035" s="355">
        <v>0.30533474305256425</v>
      </c>
      <c r="J6035" s="355">
        <v>1.1225542023991333E-3</v>
      </c>
      <c r="K6035" s="355">
        <v>0</v>
      </c>
      <c r="M6035" s="364"/>
      <c r="N6035" s="364"/>
    </row>
    <row r="6036" spans="2:14" s="358" customFormat="1" x14ac:dyDescent="0.2">
      <c r="B6036" s="305">
        <v>41537.382685185185</v>
      </c>
      <c r="C6036" s="117" t="s">
        <v>597</v>
      </c>
      <c r="D6036" s="117" t="s">
        <v>551</v>
      </c>
      <c r="E6036" s="116"/>
      <c r="F6036" s="348">
        <v>49</v>
      </c>
      <c r="G6036" s="348">
        <v>194</v>
      </c>
      <c r="H6036" s="348">
        <v>9506</v>
      </c>
      <c r="I6036" s="355">
        <v>3.6810219811921695E-2</v>
      </c>
      <c r="J6036" s="355">
        <v>1.8974340109237988E-4</v>
      </c>
      <c r="K6036" s="355">
        <v>0</v>
      </c>
      <c r="M6036" s="364"/>
      <c r="N6036" s="364"/>
    </row>
    <row r="6037" spans="2:14" s="358" customFormat="1" x14ac:dyDescent="0.2">
      <c r="B6037" s="305">
        <v>41539.333333333336</v>
      </c>
      <c r="C6037" s="117" t="s">
        <v>719</v>
      </c>
      <c r="D6037" s="117" t="s">
        <v>542</v>
      </c>
      <c r="E6037" s="116"/>
      <c r="F6037" s="348">
        <v>112</v>
      </c>
      <c r="G6037" s="348">
        <v>257</v>
      </c>
      <c r="H6037" s="348">
        <v>28784</v>
      </c>
      <c r="I6037" s="355">
        <v>0.10026857654431513</v>
      </c>
      <c r="J6037" s="355">
        <v>3.9015010328527288E-4</v>
      </c>
      <c r="K6037" s="355">
        <v>0</v>
      </c>
      <c r="M6037" s="364"/>
      <c r="N6037" s="364"/>
    </row>
    <row r="6038" spans="2:14" s="358" customFormat="1" x14ac:dyDescent="0.2">
      <c r="B6038" s="305">
        <v>41539.375</v>
      </c>
      <c r="C6038" s="117" t="s">
        <v>548</v>
      </c>
      <c r="D6038" s="117" t="s">
        <v>542</v>
      </c>
      <c r="E6038" s="116"/>
      <c r="F6038" s="348">
        <v>496</v>
      </c>
      <c r="G6038" s="348">
        <v>169</v>
      </c>
      <c r="H6038" s="348">
        <v>83824</v>
      </c>
      <c r="I6038" s="355">
        <v>0.29199948444450635</v>
      </c>
      <c r="J6038" s="355">
        <v>1.7278076002633512E-3</v>
      </c>
      <c r="K6038" s="355">
        <v>0</v>
      </c>
      <c r="M6038" s="364"/>
      <c r="N6038" s="364"/>
    </row>
    <row r="6039" spans="2:14" s="358" customFormat="1" x14ac:dyDescent="0.2">
      <c r="B6039" s="305">
        <v>41539.361111111109</v>
      </c>
      <c r="C6039" s="117" t="s">
        <v>773</v>
      </c>
      <c r="D6039" s="117" t="s">
        <v>542</v>
      </c>
      <c r="E6039" s="116"/>
      <c r="F6039" s="348">
        <v>40</v>
      </c>
      <c r="G6039" s="348">
        <v>235</v>
      </c>
      <c r="H6039" s="348">
        <v>9400</v>
      </c>
      <c r="I6039" s="355">
        <v>3.2744740811442546E-2</v>
      </c>
      <c r="J6039" s="355">
        <v>1.3933932260188318E-4</v>
      </c>
      <c r="K6039" s="355">
        <v>0</v>
      </c>
      <c r="M6039" s="364"/>
      <c r="N6039" s="364"/>
    </row>
    <row r="6040" spans="2:14" s="358" customFormat="1" x14ac:dyDescent="0.2">
      <c r="B6040" s="305">
        <v>41539.385416666664</v>
      </c>
      <c r="C6040" s="117" t="s">
        <v>756</v>
      </c>
      <c r="D6040" s="117" t="s">
        <v>542</v>
      </c>
      <c r="E6040" s="116"/>
      <c r="F6040" s="348">
        <v>7</v>
      </c>
      <c r="G6040" s="348">
        <v>205</v>
      </c>
      <c r="H6040" s="348">
        <v>1435</v>
      </c>
      <c r="I6040" s="355">
        <v>4.998798198342559E-3</v>
      </c>
      <c r="J6040" s="355">
        <v>2.4384381455329555E-5</v>
      </c>
      <c r="K6040" s="355">
        <v>0</v>
      </c>
      <c r="M6040" s="364"/>
      <c r="N6040" s="364"/>
    </row>
    <row r="6041" spans="2:14" s="358" customFormat="1" x14ac:dyDescent="0.2">
      <c r="B6041" s="305">
        <v>41539.375</v>
      </c>
      <c r="C6041" s="117" t="s">
        <v>750</v>
      </c>
      <c r="D6041" s="117" t="s">
        <v>554</v>
      </c>
      <c r="E6041" s="116"/>
      <c r="F6041" s="348">
        <v>582</v>
      </c>
      <c r="G6041" s="348">
        <v>316</v>
      </c>
      <c r="H6041" s="348">
        <v>183912</v>
      </c>
      <c r="I6041" s="355">
        <v>1.6003968098575923</v>
      </c>
      <c r="J6041" s="355">
        <v>5.0645468666379503E-3</v>
      </c>
      <c r="K6041" s="355">
        <v>0</v>
      </c>
      <c r="M6041" s="364"/>
      <c r="N6041" s="364"/>
    </row>
    <row r="6042" spans="2:14" s="358" customFormat="1" x14ac:dyDescent="0.2">
      <c r="B6042" s="305">
        <v>41535.434027777781</v>
      </c>
      <c r="C6042" s="117" t="s">
        <v>658</v>
      </c>
      <c r="D6042" s="117" t="s">
        <v>551</v>
      </c>
      <c r="E6042" s="116"/>
      <c r="F6042" s="348">
        <v>2</v>
      </c>
      <c r="G6042" s="348">
        <v>45</v>
      </c>
      <c r="H6042" s="348">
        <v>90</v>
      </c>
      <c r="I6042" s="355">
        <v>3.4850828772069772E-4</v>
      </c>
      <c r="J6042" s="355">
        <v>7.7446286160155041E-6</v>
      </c>
      <c r="K6042" s="355">
        <v>0</v>
      </c>
      <c r="M6042" s="364"/>
      <c r="N6042" s="364"/>
    </row>
    <row r="6043" spans="2:14" s="358" customFormat="1" x14ac:dyDescent="0.2">
      <c r="B6043" s="305">
        <v>41535.388888888891</v>
      </c>
      <c r="C6043" s="117" t="s">
        <v>658</v>
      </c>
      <c r="D6043" s="117" t="s">
        <v>551</v>
      </c>
      <c r="E6043" s="116"/>
      <c r="F6043" s="348">
        <v>1</v>
      </c>
      <c r="G6043" s="348">
        <v>35</v>
      </c>
      <c r="H6043" s="348">
        <v>35</v>
      </c>
      <c r="I6043" s="355">
        <v>1.3553100078027134E-4</v>
      </c>
      <c r="J6043" s="355">
        <v>3.872314308007752E-6</v>
      </c>
      <c r="K6043" s="355">
        <v>0</v>
      </c>
      <c r="M6043" s="364"/>
      <c r="N6043" s="364"/>
    </row>
    <row r="6044" spans="2:14" s="358" customFormat="1" x14ac:dyDescent="0.2">
      <c r="B6044" s="305">
        <v>41535.361111111109</v>
      </c>
      <c r="C6044" s="117" t="s">
        <v>796</v>
      </c>
      <c r="D6044" s="117" t="s">
        <v>554</v>
      </c>
      <c r="E6044" s="116"/>
      <c r="F6044" s="348">
        <v>6</v>
      </c>
      <c r="G6044" s="348">
        <v>370</v>
      </c>
      <c r="H6044" s="348">
        <v>2220</v>
      </c>
      <c r="I6044" s="355">
        <v>1.9318374645938573E-2</v>
      </c>
      <c r="J6044" s="355">
        <v>5.2211823367401547E-5</v>
      </c>
      <c r="K6044" s="355">
        <v>0</v>
      </c>
      <c r="M6044" s="364"/>
      <c r="N6044" s="364"/>
    </row>
    <row r="6045" spans="2:14" s="358" customFormat="1" x14ac:dyDescent="0.2">
      <c r="B6045" s="305">
        <v>41536.576388888891</v>
      </c>
      <c r="C6045" s="117" t="s">
        <v>618</v>
      </c>
      <c r="D6045" s="117" t="s">
        <v>551</v>
      </c>
      <c r="E6045" s="116"/>
      <c r="F6045" s="348">
        <v>2</v>
      </c>
      <c r="G6045" s="348">
        <v>35</v>
      </c>
      <c r="H6045" s="348">
        <v>70</v>
      </c>
      <c r="I6045" s="355">
        <v>2.7106200156054268E-4</v>
      </c>
      <c r="J6045" s="355">
        <v>7.7446286160155041E-6</v>
      </c>
      <c r="K6045" s="355">
        <v>0</v>
      </c>
      <c r="M6045" s="364"/>
      <c r="N6045" s="364"/>
    </row>
    <row r="6046" spans="2:14" s="358" customFormat="1" x14ac:dyDescent="0.2">
      <c r="B6046" s="305">
        <v>41532.138888888891</v>
      </c>
      <c r="C6046" s="117" t="s">
        <v>624</v>
      </c>
      <c r="D6046" s="117" t="s">
        <v>554</v>
      </c>
      <c r="E6046" s="116"/>
      <c r="F6046" s="348">
        <v>1</v>
      </c>
      <c r="G6046" s="348">
        <v>645</v>
      </c>
      <c r="H6046" s="348">
        <v>645</v>
      </c>
      <c r="I6046" s="355">
        <v>5.6127710119956665E-3</v>
      </c>
      <c r="J6046" s="355">
        <v>8.7019705612335906E-6</v>
      </c>
      <c r="K6046" s="355">
        <v>0</v>
      </c>
      <c r="M6046" s="364"/>
      <c r="N6046" s="364"/>
    </row>
    <row r="6047" spans="2:14" s="358" customFormat="1" x14ac:dyDescent="0.2">
      <c r="B6047" s="305">
        <v>41535.409722222219</v>
      </c>
      <c r="C6047" s="117" t="s">
        <v>664</v>
      </c>
      <c r="D6047" s="117" t="s">
        <v>551</v>
      </c>
      <c r="E6047" s="116"/>
      <c r="F6047" s="348">
        <v>6</v>
      </c>
      <c r="G6047" s="348">
        <v>130</v>
      </c>
      <c r="H6047" s="348">
        <v>780</v>
      </c>
      <c r="I6047" s="355">
        <v>3.0204051602460468E-3</v>
      </c>
      <c r="J6047" s="355">
        <v>2.3233885848046514E-5</v>
      </c>
      <c r="K6047" s="355">
        <v>0</v>
      </c>
      <c r="M6047" s="364"/>
      <c r="N6047" s="364"/>
    </row>
    <row r="6048" spans="2:14" s="358" customFormat="1" x14ac:dyDescent="0.2">
      <c r="B6048" s="305">
        <v>41535.53125</v>
      </c>
      <c r="C6048" s="117" t="s">
        <v>664</v>
      </c>
      <c r="D6048" s="117" t="s">
        <v>551</v>
      </c>
      <c r="E6048" s="116"/>
      <c r="F6048" s="348">
        <v>1</v>
      </c>
      <c r="G6048" s="348">
        <v>65</v>
      </c>
      <c r="H6048" s="348">
        <v>65</v>
      </c>
      <c r="I6048" s="355">
        <v>2.517004300205039E-4</v>
      </c>
      <c r="J6048" s="355">
        <v>3.872314308007752E-6</v>
      </c>
      <c r="K6048" s="355">
        <v>0</v>
      </c>
      <c r="M6048" s="364"/>
      <c r="N6048" s="364"/>
    </row>
    <row r="6049" spans="2:14" s="358" customFormat="1" x14ac:dyDescent="0.2">
      <c r="B6049" s="305">
        <v>41535.447928240741</v>
      </c>
      <c r="C6049" s="117" t="s">
        <v>765</v>
      </c>
      <c r="D6049" s="117" t="s">
        <v>542</v>
      </c>
      <c r="E6049" s="116"/>
      <c r="F6049" s="348">
        <v>231</v>
      </c>
      <c r="G6049" s="348">
        <v>284</v>
      </c>
      <c r="H6049" s="348">
        <v>65604</v>
      </c>
      <c r="I6049" s="355">
        <v>0.22853042299934859</v>
      </c>
      <c r="J6049" s="355">
        <v>8.0468458802587534E-4</v>
      </c>
      <c r="K6049" s="355">
        <v>0</v>
      </c>
      <c r="M6049" s="364"/>
      <c r="N6049" s="364"/>
    </row>
    <row r="6050" spans="2:14" s="358" customFormat="1" x14ac:dyDescent="0.2">
      <c r="B6050" s="305">
        <v>41538.357638888891</v>
      </c>
      <c r="C6050" s="117" t="s">
        <v>777</v>
      </c>
      <c r="D6050" s="117" t="s">
        <v>542</v>
      </c>
      <c r="E6050" s="116"/>
      <c r="F6050" s="348">
        <v>1</v>
      </c>
      <c r="G6050" s="348">
        <v>565</v>
      </c>
      <c r="H6050" s="348">
        <v>565</v>
      </c>
      <c r="I6050" s="355">
        <v>1.9681679317515998E-3</v>
      </c>
      <c r="J6050" s="355">
        <v>3.4834830650470794E-6</v>
      </c>
      <c r="K6050" s="355">
        <v>0</v>
      </c>
      <c r="M6050" s="364"/>
      <c r="N6050" s="364"/>
    </row>
    <row r="6051" spans="2:14" s="358" customFormat="1" x14ac:dyDescent="0.2">
      <c r="B6051" s="305">
        <v>41539.378472222219</v>
      </c>
      <c r="C6051" s="117" t="s">
        <v>743</v>
      </c>
      <c r="D6051" s="117" t="s">
        <v>554</v>
      </c>
      <c r="E6051" s="116"/>
      <c r="F6051" s="348">
        <v>57</v>
      </c>
      <c r="G6051" s="348">
        <v>315</v>
      </c>
      <c r="H6051" s="348">
        <v>17955</v>
      </c>
      <c r="I6051" s="355">
        <v>0.15624388142694914</v>
      </c>
      <c r="J6051" s="355">
        <v>4.9601232199031472E-4</v>
      </c>
      <c r="K6051" s="355">
        <v>0</v>
      </c>
      <c r="M6051" s="364"/>
      <c r="N6051" s="364"/>
    </row>
    <row r="6052" spans="2:14" s="358" customFormat="1" x14ac:dyDescent="0.2">
      <c r="B6052" s="305">
        <v>41539.378472222219</v>
      </c>
      <c r="C6052" s="117" t="s">
        <v>743</v>
      </c>
      <c r="D6052" s="117" t="s">
        <v>554</v>
      </c>
      <c r="E6052" s="116"/>
      <c r="F6052" s="348">
        <v>367</v>
      </c>
      <c r="G6052" s="348">
        <v>125</v>
      </c>
      <c r="H6052" s="348">
        <v>45875</v>
      </c>
      <c r="I6052" s="355">
        <v>0.39920289949659099</v>
      </c>
      <c r="J6052" s="355">
        <v>3.1936231959727281E-3</v>
      </c>
      <c r="K6052" s="355">
        <v>0</v>
      </c>
      <c r="M6052" s="364"/>
      <c r="N6052" s="364"/>
    </row>
    <row r="6053" spans="2:14" s="358" customFormat="1" x14ac:dyDescent="0.2">
      <c r="B6053" s="305">
        <v>41537.397222222222</v>
      </c>
      <c r="C6053" s="117" t="s">
        <v>664</v>
      </c>
      <c r="D6053" s="117" t="s">
        <v>551</v>
      </c>
      <c r="E6053" s="116"/>
      <c r="F6053" s="348">
        <v>1</v>
      </c>
      <c r="G6053" s="348">
        <v>43</v>
      </c>
      <c r="H6053" s="348">
        <v>43</v>
      </c>
      <c r="I6053" s="355">
        <v>1.6650951524433335E-4</v>
      </c>
      <c r="J6053" s="355">
        <v>3.872314308007752E-6</v>
      </c>
      <c r="K6053" s="355">
        <v>0</v>
      </c>
      <c r="M6053" s="364"/>
      <c r="N6053" s="364"/>
    </row>
    <row r="6054" spans="2:14" s="358" customFormat="1" x14ac:dyDescent="0.2">
      <c r="B6054" s="305">
        <v>41539.354166666664</v>
      </c>
      <c r="C6054" s="117" t="s">
        <v>841</v>
      </c>
      <c r="D6054" s="117" t="s">
        <v>554</v>
      </c>
      <c r="E6054" s="116"/>
      <c r="F6054" s="348">
        <v>19</v>
      </c>
      <c r="G6054" s="348">
        <v>430</v>
      </c>
      <c r="H6054" s="348">
        <v>8170</v>
      </c>
      <c r="I6054" s="355">
        <v>7.1095099485278437E-2</v>
      </c>
      <c r="J6054" s="355">
        <v>1.6533744066343824E-4</v>
      </c>
      <c r="K6054" s="355">
        <v>0</v>
      </c>
      <c r="M6054" s="364"/>
      <c r="N6054" s="364"/>
    </row>
    <row r="6055" spans="2:14" s="358" customFormat="1" x14ac:dyDescent="0.2">
      <c r="B6055" s="305">
        <v>41537.419444444444</v>
      </c>
      <c r="C6055" s="117" t="s">
        <v>558</v>
      </c>
      <c r="D6055" s="117" t="s">
        <v>551</v>
      </c>
      <c r="E6055" s="116"/>
      <c r="F6055" s="348">
        <v>46</v>
      </c>
      <c r="G6055" s="348">
        <v>206</v>
      </c>
      <c r="H6055" s="348">
        <v>9476</v>
      </c>
      <c r="I6055" s="355">
        <v>3.6694050382681462E-2</v>
      </c>
      <c r="J6055" s="355">
        <v>1.781264581683566E-4</v>
      </c>
      <c r="K6055" s="355">
        <v>0</v>
      </c>
      <c r="M6055" s="364"/>
      <c r="N6055" s="364"/>
    </row>
    <row r="6056" spans="2:14" s="358" customFormat="1" x14ac:dyDescent="0.2">
      <c r="B6056" s="305">
        <v>41531.354861111111</v>
      </c>
      <c r="C6056" s="117" t="s">
        <v>603</v>
      </c>
      <c r="D6056" s="117" t="s">
        <v>542</v>
      </c>
      <c r="E6056" s="116"/>
      <c r="F6056" s="348">
        <v>658</v>
      </c>
      <c r="G6056" s="348">
        <v>299.75987841945289</v>
      </c>
      <c r="H6056" s="348">
        <v>197242</v>
      </c>
      <c r="I6056" s="355">
        <v>0.68708916671601605</v>
      </c>
      <c r="J6056" s="355">
        <v>2.292131856800978E-3</v>
      </c>
      <c r="K6056" s="355">
        <v>0</v>
      </c>
      <c r="M6056" s="364"/>
      <c r="N6056" s="364"/>
    </row>
    <row r="6057" spans="2:14" s="358" customFormat="1" x14ac:dyDescent="0.2">
      <c r="B6057" s="305">
        <v>41540.375</v>
      </c>
      <c r="C6057" s="117" t="s">
        <v>722</v>
      </c>
      <c r="D6057" s="117" t="s">
        <v>542</v>
      </c>
      <c r="E6057" s="116"/>
      <c r="F6057" s="348">
        <v>79</v>
      </c>
      <c r="G6057" s="348">
        <v>70</v>
      </c>
      <c r="H6057" s="348">
        <v>5530</v>
      </c>
      <c r="I6057" s="355">
        <v>1.9263661349710349E-2</v>
      </c>
      <c r="J6057" s="355">
        <v>2.7519516213871928E-4</v>
      </c>
      <c r="K6057" s="355">
        <v>0</v>
      </c>
      <c r="M6057" s="364"/>
      <c r="N6057" s="364"/>
    </row>
    <row r="6058" spans="2:14" s="358" customFormat="1" x14ac:dyDescent="0.2">
      <c r="B6058" s="305">
        <v>41540.427083333336</v>
      </c>
      <c r="C6058" s="117" t="s">
        <v>668</v>
      </c>
      <c r="D6058" s="117" t="s">
        <v>554</v>
      </c>
      <c r="E6058" s="116"/>
      <c r="F6058" s="348">
        <v>1</v>
      </c>
      <c r="G6058" s="348">
        <v>230</v>
      </c>
      <c r="H6058" s="348">
        <v>230</v>
      </c>
      <c r="I6058" s="355">
        <v>2.0014532290837262E-3</v>
      </c>
      <c r="J6058" s="355">
        <v>8.7019705612335906E-6</v>
      </c>
      <c r="K6058" s="355">
        <v>0</v>
      </c>
      <c r="M6058" s="364"/>
      <c r="N6058" s="364"/>
    </row>
    <row r="6059" spans="2:14" s="358" customFormat="1" x14ac:dyDescent="0.2">
      <c r="B6059" s="305">
        <v>41540.385416666664</v>
      </c>
      <c r="C6059" s="117" t="s">
        <v>629</v>
      </c>
      <c r="D6059" s="117" t="s">
        <v>551</v>
      </c>
      <c r="E6059" s="116"/>
      <c r="F6059" s="348">
        <v>9</v>
      </c>
      <c r="G6059" s="348">
        <v>205</v>
      </c>
      <c r="H6059" s="348">
        <v>1845</v>
      </c>
      <c r="I6059" s="355">
        <v>7.144419898274303E-3</v>
      </c>
      <c r="J6059" s="355">
        <v>3.4850828772069771E-5</v>
      </c>
      <c r="K6059" s="355">
        <v>0</v>
      </c>
      <c r="M6059" s="364"/>
      <c r="N6059" s="364"/>
    </row>
    <row r="6060" spans="2:14" s="358" customFormat="1" x14ac:dyDescent="0.2">
      <c r="B6060" s="305">
        <v>41540.378472222219</v>
      </c>
      <c r="C6060" s="117" t="s">
        <v>629</v>
      </c>
      <c r="D6060" s="117" t="s">
        <v>551</v>
      </c>
      <c r="E6060" s="116"/>
      <c r="F6060" s="348">
        <v>1</v>
      </c>
      <c r="G6060" s="348">
        <v>106</v>
      </c>
      <c r="H6060" s="348">
        <v>106</v>
      </c>
      <c r="I6060" s="355">
        <v>4.1046531664882174E-4</v>
      </c>
      <c r="J6060" s="355">
        <v>3.872314308007752E-6</v>
      </c>
      <c r="K6060" s="355">
        <v>0</v>
      </c>
      <c r="M6060" s="364"/>
      <c r="N6060" s="364"/>
    </row>
    <row r="6061" spans="2:14" s="358" customFormat="1" x14ac:dyDescent="0.2">
      <c r="B6061" s="305">
        <v>41540.385416666664</v>
      </c>
      <c r="C6061" s="117" t="s">
        <v>588</v>
      </c>
      <c r="D6061" s="117" t="s">
        <v>554</v>
      </c>
      <c r="E6061" s="116"/>
      <c r="F6061" s="348">
        <v>21</v>
      </c>
      <c r="G6061" s="348">
        <v>225</v>
      </c>
      <c r="H6061" s="348">
        <v>4725</v>
      </c>
      <c r="I6061" s="355">
        <v>4.111681090182872E-2</v>
      </c>
      <c r="J6061" s="355">
        <v>1.8274138178590543E-4</v>
      </c>
      <c r="K6061" s="355">
        <v>0</v>
      </c>
      <c r="M6061" s="364"/>
      <c r="N6061" s="364"/>
    </row>
    <row r="6062" spans="2:14" s="358" customFormat="1" x14ac:dyDescent="0.2">
      <c r="B6062" s="305">
        <v>41540.398611111108</v>
      </c>
      <c r="C6062" s="117" t="s">
        <v>671</v>
      </c>
      <c r="D6062" s="117" t="s">
        <v>554</v>
      </c>
      <c r="E6062" s="116"/>
      <c r="F6062" s="348">
        <v>9</v>
      </c>
      <c r="G6062" s="348">
        <v>254</v>
      </c>
      <c r="H6062" s="348">
        <v>2286</v>
      </c>
      <c r="I6062" s="355">
        <v>1.9892704702979991E-2</v>
      </c>
      <c r="J6062" s="355">
        <v>7.8317735051102317E-5</v>
      </c>
      <c r="K6062" s="355">
        <v>0</v>
      </c>
      <c r="M6062" s="364"/>
      <c r="N6062" s="364"/>
    </row>
    <row r="6063" spans="2:14" s="358" customFormat="1" x14ac:dyDescent="0.2">
      <c r="B6063" s="305">
        <v>41540.368055555555</v>
      </c>
      <c r="C6063" s="117" t="s">
        <v>597</v>
      </c>
      <c r="D6063" s="117" t="s">
        <v>551</v>
      </c>
      <c r="E6063" s="116"/>
      <c r="F6063" s="348">
        <v>41</v>
      </c>
      <c r="G6063" s="348">
        <v>170</v>
      </c>
      <c r="H6063" s="348">
        <v>6970</v>
      </c>
      <c r="I6063" s="355">
        <v>2.6990030726814034E-2</v>
      </c>
      <c r="J6063" s="355">
        <v>1.5876488662831784E-4</v>
      </c>
      <c r="K6063" s="355">
        <v>0</v>
      </c>
      <c r="M6063" s="364"/>
      <c r="N6063" s="364"/>
    </row>
    <row r="6064" spans="2:14" s="358" customFormat="1" x14ac:dyDescent="0.2">
      <c r="B6064" s="305">
        <v>41540.365972222222</v>
      </c>
      <c r="C6064" s="117" t="s">
        <v>556</v>
      </c>
      <c r="D6064" s="117" t="s">
        <v>551</v>
      </c>
      <c r="E6064" s="116"/>
      <c r="F6064" s="348">
        <v>9</v>
      </c>
      <c r="G6064" s="348">
        <v>418</v>
      </c>
      <c r="H6064" s="348">
        <v>3762</v>
      </c>
      <c r="I6064" s="355">
        <v>1.4567646426725164E-2</v>
      </c>
      <c r="J6064" s="355">
        <v>3.4850828772069771E-5</v>
      </c>
      <c r="K6064" s="355">
        <v>0</v>
      </c>
      <c r="M6064" s="364"/>
      <c r="N6064" s="364"/>
    </row>
    <row r="6065" spans="2:14" s="358" customFormat="1" x14ac:dyDescent="0.2">
      <c r="B6065" s="305">
        <v>41535.354166666664</v>
      </c>
      <c r="C6065" s="117" t="s">
        <v>759</v>
      </c>
      <c r="D6065" s="117" t="s">
        <v>542</v>
      </c>
      <c r="E6065" s="116"/>
      <c r="F6065" s="348">
        <v>291</v>
      </c>
      <c r="G6065" s="348">
        <v>445.96907216494844</v>
      </c>
      <c r="H6065" s="348">
        <v>129777</v>
      </c>
      <c r="I6065" s="355">
        <v>0.45207598173261482</v>
      </c>
      <c r="J6065" s="355">
        <v>1.0136935719287001E-3</v>
      </c>
      <c r="K6065" s="355">
        <v>0</v>
      </c>
      <c r="M6065" s="364"/>
      <c r="N6065" s="364"/>
    </row>
    <row r="6066" spans="2:14" s="358" customFormat="1" x14ac:dyDescent="0.2">
      <c r="B6066" s="305">
        <v>41536.479166666664</v>
      </c>
      <c r="C6066" s="117" t="s">
        <v>746</v>
      </c>
      <c r="D6066" s="117" t="s">
        <v>542</v>
      </c>
      <c r="E6066" s="116"/>
      <c r="F6066" s="348">
        <v>169</v>
      </c>
      <c r="G6066" s="348">
        <v>120</v>
      </c>
      <c r="H6066" s="348">
        <v>20280</v>
      </c>
      <c r="I6066" s="355">
        <v>7.0645036559154772E-2</v>
      </c>
      <c r="J6066" s="355">
        <v>5.8870863799295639E-4</v>
      </c>
      <c r="K6066" s="355">
        <v>0</v>
      </c>
      <c r="M6066" s="364"/>
      <c r="N6066" s="364"/>
    </row>
    <row r="6067" spans="2:14" s="358" customFormat="1" x14ac:dyDescent="0.2">
      <c r="B6067" s="305">
        <v>41536.375</v>
      </c>
      <c r="C6067" s="117" t="s">
        <v>613</v>
      </c>
      <c r="D6067" s="117" t="s">
        <v>554</v>
      </c>
      <c r="E6067" s="116"/>
      <c r="F6067" s="348">
        <v>78</v>
      </c>
      <c r="G6067" s="348">
        <v>170</v>
      </c>
      <c r="H6067" s="348">
        <v>13260</v>
      </c>
      <c r="I6067" s="355">
        <v>0.11538812964195742</v>
      </c>
      <c r="J6067" s="355">
        <v>6.7875370377622017E-4</v>
      </c>
      <c r="K6067" s="355">
        <v>0</v>
      </c>
      <c r="M6067" s="364"/>
      <c r="N6067" s="364"/>
    </row>
    <row r="6068" spans="2:14" s="358" customFormat="1" x14ac:dyDescent="0.2">
      <c r="B6068" s="305">
        <v>41536.375</v>
      </c>
      <c r="C6068" s="117" t="s">
        <v>704</v>
      </c>
      <c r="D6068" s="117" t="s">
        <v>554</v>
      </c>
      <c r="E6068" s="116"/>
      <c r="F6068" s="348">
        <v>58</v>
      </c>
      <c r="G6068" s="348">
        <v>428</v>
      </c>
      <c r="H6068" s="348">
        <v>24824</v>
      </c>
      <c r="I6068" s="355">
        <v>0.21601771721206267</v>
      </c>
      <c r="J6068" s="355">
        <v>5.0471429255154827E-4</v>
      </c>
      <c r="K6068" s="355">
        <v>0</v>
      </c>
      <c r="M6068" s="364"/>
      <c r="N6068" s="364"/>
    </row>
    <row r="6069" spans="2:14" s="358" customFormat="1" x14ac:dyDescent="0.2">
      <c r="B6069" s="305">
        <v>41534.46875</v>
      </c>
      <c r="C6069" s="117" t="s">
        <v>630</v>
      </c>
      <c r="D6069" s="117" t="s">
        <v>554</v>
      </c>
      <c r="E6069" s="116"/>
      <c r="F6069" s="348">
        <v>42</v>
      </c>
      <c r="G6069" s="348">
        <v>260</v>
      </c>
      <c r="H6069" s="348">
        <v>10920</v>
      </c>
      <c r="I6069" s="355">
        <v>9.5025518528670819E-2</v>
      </c>
      <c r="J6069" s="355">
        <v>3.6548276357181085E-4</v>
      </c>
      <c r="K6069" s="355">
        <v>0</v>
      </c>
      <c r="M6069" s="364"/>
      <c r="N6069" s="364"/>
    </row>
    <row r="6070" spans="2:14" s="358" customFormat="1" x14ac:dyDescent="0.2">
      <c r="B6070" s="305">
        <v>41534.46875</v>
      </c>
      <c r="C6070" s="117" t="s">
        <v>595</v>
      </c>
      <c r="D6070" s="117" t="s">
        <v>554</v>
      </c>
      <c r="E6070" s="116"/>
      <c r="F6070" s="348">
        <v>157</v>
      </c>
      <c r="G6070" s="348">
        <v>264</v>
      </c>
      <c r="H6070" s="348">
        <v>41448</v>
      </c>
      <c r="I6070" s="355">
        <v>0.36067927582200987</v>
      </c>
      <c r="J6070" s="355">
        <v>1.3662093781136738E-3</v>
      </c>
      <c r="K6070" s="355">
        <v>0</v>
      </c>
      <c r="M6070" s="364"/>
      <c r="N6070" s="364"/>
    </row>
    <row r="6071" spans="2:14" s="358" customFormat="1" x14ac:dyDescent="0.2">
      <c r="B6071" s="305">
        <v>41537.402777777781</v>
      </c>
      <c r="C6071" s="117" t="s">
        <v>664</v>
      </c>
      <c r="D6071" s="117" t="s">
        <v>551</v>
      </c>
      <c r="E6071" s="116"/>
      <c r="F6071" s="348">
        <v>2</v>
      </c>
      <c r="G6071" s="348">
        <v>90</v>
      </c>
      <c r="H6071" s="348">
        <v>180</v>
      </c>
      <c r="I6071" s="355">
        <v>6.9701657544139544E-4</v>
      </c>
      <c r="J6071" s="355">
        <v>7.7446286160155041E-6</v>
      </c>
      <c r="K6071" s="355">
        <v>0</v>
      </c>
      <c r="M6071" s="364"/>
      <c r="N6071" s="364"/>
    </row>
    <row r="6072" spans="2:14" s="358" customFormat="1" x14ac:dyDescent="0.2">
      <c r="B6072" s="305">
        <v>41539.379861111112</v>
      </c>
      <c r="C6072" s="117" t="s">
        <v>706</v>
      </c>
      <c r="D6072" s="117" t="s">
        <v>551</v>
      </c>
      <c r="E6072" s="116"/>
      <c r="F6072" s="348">
        <v>1</v>
      </c>
      <c r="G6072" s="348">
        <v>158</v>
      </c>
      <c r="H6072" s="348">
        <v>158</v>
      </c>
      <c r="I6072" s="355">
        <v>6.1182566066522487E-4</v>
      </c>
      <c r="J6072" s="355">
        <v>3.872314308007752E-6</v>
      </c>
      <c r="K6072" s="355">
        <v>0</v>
      </c>
      <c r="M6072" s="364"/>
      <c r="N6072" s="364"/>
    </row>
    <row r="6073" spans="2:14" s="358" customFormat="1" x14ac:dyDescent="0.2">
      <c r="B6073" s="305">
        <v>41539.395833333336</v>
      </c>
      <c r="C6073" s="117" t="s">
        <v>664</v>
      </c>
      <c r="D6073" s="117" t="s">
        <v>551</v>
      </c>
      <c r="E6073" s="116"/>
      <c r="F6073" s="348">
        <v>1</v>
      </c>
      <c r="G6073" s="348">
        <v>180</v>
      </c>
      <c r="H6073" s="348">
        <v>180</v>
      </c>
      <c r="I6073" s="355">
        <v>6.9701657544139544E-4</v>
      </c>
      <c r="J6073" s="355">
        <v>3.872314308007752E-6</v>
      </c>
      <c r="K6073" s="355">
        <v>0</v>
      </c>
      <c r="M6073" s="364"/>
      <c r="N6073" s="364"/>
    </row>
    <row r="6074" spans="2:14" s="358" customFormat="1" x14ac:dyDescent="0.2">
      <c r="B6074" s="305">
        <v>41539.604166666664</v>
      </c>
      <c r="C6074" s="117" t="s">
        <v>664</v>
      </c>
      <c r="D6074" s="117" t="s">
        <v>551</v>
      </c>
      <c r="E6074" s="116"/>
      <c r="F6074" s="348">
        <v>1</v>
      </c>
      <c r="G6074" s="348">
        <v>105</v>
      </c>
      <c r="H6074" s="348">
        <v>105</v>
      </c>
      <c r="I6074" s="355">
        <v>4.0659300234081397E-4</v>
      </c>
      <c r="J6074" s="355">
        <v>3.872314308007752E-6</v>
      </c>
      <c r="K6074" s="355">
        <v>0</v>
      </c>
      <c r="M6074" s="364"/>
      <c r="N6074" s="364"/>
    </row>
    <row r="6075" spans="2:14" s="358" customFormat="1" x14ac:dyDescent="0.2">
      <c r="B6075" s="305">
        <v>41536.451388888891</v>
      </c>
      <c r="C6075" s="117" t="s">
        <v>764</v>
      </c>
      <c r="D6075" s="117" t="s">
        <v>542</v>
      </c>
      <c r="E6075" s="116"/>
      <c r="F6075" s="348">
        <v>180</v>
      </c>
      <c r="G6075" s="348">
        <v>199.28888888888889</v>
      </c>
      <c r="H6075" s="348">
        <v>35872</v>
      </c>
      <c r="I6075" s="355">
        <v>0.12495950450936882</v>
      </c>
      <c r="J6075" s="355">
        <v>6.2702695170847422E-4</v>
      </c>
      <c r="K6075" s="355">
        <v>0</v>
      </c>
      <c r="M6075" s="364"/>
      <c r="N6075" s="364"/>
    </row>
    <row r="6076" spans="2:14" s="358" customFormat="1" x14ac:dyDescent="0.2">
      <c r="B6076" s="305">
        <v>41536.418749999997</v>
      </c>
      <c r="C6076" s="117" t="s">
        <v>597</v>
      </c>
      <c r="D6076" s="117" t="s">
        <v>551</v>
      </c>
      <c r="E6076" s="116"/>
      <c r="F6076" s="348">
        <v>278</v>
      </c>
      <c r="G6076" s="348">
        <v>195</v>
      </c>
      <c r="H6076" s="348">
        <v>54210</v>
      </c>
      <c r="I6076" s="355">
        <v>0.20991815863710026</v>
      </c>
      <c r="J6076" s="355">
        <v>1.0765033776261551E-3</v>
      </c>
      <c r="K6076" s="355">
        <v>0</v>
      </c>
      <c r="M6076" s="364"/>
      <c r="N6076" s="364"/>
    </row>
    <row r="6077" spans="2:14" s="358" customFormat="1" x14ac:dyDescent="0.2">
      <c r="B6077" s="305">
        <v>41537.416817129626</v>
      </c>
      <c r="C6077" s="117" t="s">
        <v>634</v>
      </c>
      <c r="D6077" s="117" t="s">
        <v>542</v>
      </c>
      <c r="E6077" s="116"/>
      <c r="F6077" s="348">
        <v>79</v>
      </c>
      <c r="G6077" s="348">
        <v>291.63291139240505</v>
      </c>
      <c r="H6077" s="348">
        <v>23039</v>
      </c>
      <c r="I6077" s="355">
        <v>8.0255966335619655E-2</v>
      </c>
      <c r="J6077" s="355">
        <v>2.7519516213871928E-4</v>
      </c>
      <c r="K6077" s="355">
        <v>0</v>
      </c>
      <c r="M6077" s="364"/>
      <c r="N6077" s="364"/>
    </row>
    <row r="6078" spans="2:14" s="358" customFormat="1" x14ac:dyDescent="0.2">
      <c r="B6078" s="305">
        <v>41540.451388888891</v>
      </c>
      <c r="C6078" s="117" t="s">
        <v>727</v>
      </c>
      <c r="D6078" s="117" t="s">
        <v>554</v>
      </c>
      <c r="E6078" s="116"/>
      <c r="F6078" s="348">
        <v>2</v>
      </c>
      <c r="G6078" s="348">
        <v>70</v>
      </c>
      <c r="H6078" s="348">
        <v>140</v>
      </c>
      <c r="I6078" s="355">
        <v>1.2182758785727029E-3</v>
      </c>
      <c r="J6078" s="355">
        <v>1.7403941122467181E-5</v>
      </c>
      <c r="K6078" s="355">
        <v>0</v>
      </c>
      <c r="M6078" s="364"/>
      <c r="N6078" s="364"/>
    </row>
    <row r="6079" spans="2:14" s="358" customFormat="1" x14ac:dyDescent="0.2">
      <c r="B6079" s="305">
        <v>41542.375</v>
      </c>
      <c r="C6079" s="117" t="s">
        <v>563</v>
      </c>
      <c r="D6079" s="117" t="s">
        <v>551</v>
      </c>
      <c r="E6079" s="116"/>
      <c r="F6079" s="348">
        <v>20</v>
      </c>
      <c r="G6079" s="348">
        <v>335</v>
      </c>
      <c r="H6079" s="348">
        <v>6700</v>
      </c>
      <c r="I6079" s="355">
        <v>2.5944505863651941E-2</v>
      </c>
      <c r="J6079" s="355">
        <v>7.7446286160155051E-5</v>
      </c>
      <c r="K6079" s="355">
        <v>0</v>
      </c>
      <c r="M6079" s="364"/>
      <c r="N6079" s="364"/>
    </row>
    <row r="6080" spans="2:14" s="358" customFormat="1" x14ac:dyDescent="0.2">
      <c r="B6080" s="305">
        <v>41542.444444444445</v>
      </c>
      <c r="C6080" s="117" t="s">
        <v>563</v>
      </c>
      <c r="D6080" s="117" t="s">
        <v>551</v>
      </c>
      <c r="E6080" s="116"/>
      <c r="F6080" s="348">
        <v>11</v>
      </c>
      <c r="G6080" s="348">
        <v>97</v>
      </c>
      <c r="H6080" s="348">
        <v>1067</v>
      </c>
      <c r="I6080" s="355">
        <v>4.1317593666442718E-3</v>
      </c>
      <c r="J6080" s="355">
        <v>4.2595457388085273E-5</v>
      </c>
      <c r="K6080" s="355">
        <v>0</v>
      </c>
      <c r="M6080" s="364"/>
      <c r="N6080" s="364"/>
    </row>
    <row r="6081" spans="2:14" s="358" customFormat="1" x14ac:dyDescent="0.2">
      <c r="B6081" s="305">
        <v>41541.399305555555</v>
      </c>
      <c r="C6081" s="117" t="s">
        <v>607</v>
      </c>
      <c r="D6081" s="117" t="s">
        <v>551</v>
      </c>
      <c r="E6081" s="116"/>
      <c r="F6081" s="348">
        <v>14</v>
      </c>
      <c r="G6081" s="348">
        <v>115</v>
      </c>
      <c r="H6081" s="348">
        <v>1610</v>
      </c>
      <c r="I6081" s="355">
        <v>6.2344260358924812E-3</v>
      </c>
      <c r="J6081" s="355">
        <v>5.421240031210853E-5</v>
      </c>
      <c r="K6081" s="355">
        <v>0</v>
      </c>
      <c r="M6081" s="364"/>
      <c r="N6081" s="364"/>
    </row>
    <row r="6082" spans="2:14" s="358" customFormat="1" x14ac:dyDescent="0.2">
      <c r="B6082" s="305">
        <v>41541.381944444445</v>
      </c>
      <c r="C6082" s="117" t="s">
        <v>607</v>
      </c>
      <c r="D6082" s="117" t="s">
        <v>551</v>
      </c>
      <c r="E6082" s="116"/>
      <c r="F6082" s="348">
        <v>2</v>
      </c>
      <c r="G6082" s="348">
        <v>115</v>
      </c>
      <c r="H6082" s="348">
        <v>230</v>
      </c>
      <c r="I6082" s="355">
        <v>8.9063229084178309E-4</v>
      </c>
      <c r="J6082" s="355">
        <v>7.7446286160155041E-6</v>
      </c>
      <c r="K6082" s="355">
        <v>0</v>
      </c>
      <c r="M6082" s="364"/>
      <c r="N6082" s="364"/>
    </row>
    <row r="6083" spans="2:14" s="358" customFormat="1" x14ac:dyDescent="0.2">
      <c r="B6083" s="305">
        <v>41542.402777777781</v>
      </c>
      <c r="C6083" s="117" t="s">
        <v>785</v>
      </c>
      <c r="D6083" s="117" t="s">
        <v>542</v>
      </c>
      <c r="E6083" s="116"/>
      <c r="F6083" s="348">
        <v>332</v>
      </c>
      <c r="G6083" s="348">
        <v>284</v>
      </c>
      <c r="H6083" s="348">
        <v>94288</v>
      </c>
      <c r="I6083" s="355">
        <v>0.328450651237159</v>
      </c>
      <c r="J6083" s="355">
        <v>1.1565163775956303E-3</v>
      </c>
      <c r="K6083" s="355">
        <v>0</v>
      </c>
      <c r="M6083" s="364"/>
      <c r="N6083" s="364"/>
    </row>
    <row r="6084" spans="2:14" s="358" customFormat="1" x14ac:dyDescent="0.2">
      <c r="B6084" s="305">
        <v>41541.37777777778</v>
      </c>
      <c r="C6084" s="117" t="s">
        <v>762</v>
      </c>
      <c r="D6084" s="117" t="s">
        <v>551</v>
      </c>
      <c r="E6084" s="116"/>
      <c r="F6084" s="348">
        <v>88</v>
      </c>
      <c r="G6084" s="348">
        <v>348</v>
      </c>
      <c r="H6084" s="348">
        <v>30624</v>
      </c>
      <c r="I6084" s="355">
        <v>0.11858575336842941</v>
      </c>
      <c r="J6084" s="355">
        <v>3.4076365910468219E-4</v>
      </c>
      <c r="K6084" s="355">
        <v>0</v>
      </c>
      <c r="M6084" s="364"/>
      <c r="N6084" s="364"/>
    </row>
    <row r="6085" spans="2:14" s="358" customFormat="1" x14ac:dyDescent="0.2">
      <c r="B6085" s="305">
        <v>41541.486111111109</v>
      </c>
      <c r="C6085" s="117" t="s">
        <v>607</v>
      </c>
      <c r="D6085" s="117" t="s">
        <v>551</v>
      </c>
      <c r="E6085" s="116"/>
      <c r="F6085" s="348">
        <v>1</v>
      </c>
      <c r="G6085" s="348">
        <v>50</v>
      </c>
      <c r="H6085" s="348">
        <v>50</v>
      </c>
      <c r="I6085" s="355">
        <v>1.9361571540038762E-4</v>
      </c>
      <c r="J6085" s="355">
        <v>3.872314308007752E-6</v>
      </c>
      <c r="K6085" s="355">
        <v>0</v>
      </c>
      <c r="M6085" s="364"/>
      <c r="N6085" s="364"/>
    </row>
    <row r="6086" spans="2:14" s="358" customFormat="1" x14ac:dyDescent="0.2">
      <c r="B6086" s="305">
        <v>41541.416666666664</v>
      </c>
      <c r="C6086" s="117" t="s">
        <v>765</v>
      </c>
      <c r="D6086" s="117" t="s">
        <v>542</v>
      </c>
      <c r="E6086" s="116"/>
      <c r="F6086" s="348">
        <v>50</v>
      </c>
      <c r="G6086" s="348">
        <v>300</v>
      </c>
      <c r="H6086" s="348">
        <v>15000</v>
      </c>
      <c r="I6086" s="355">
        <v>5.2252245975706192E-2</v>
      </c>
      <c r="J6086" s="355">
        <v>1.7417415325235395E-4</v>
      </c>
      <c r="K6086" s="355">
        <v>0</v>
      </c>
      <c r="M6086" s="364"/>
      <c r="N6086" s="364"/>
    </row>
    <row r="6087" spans="2:14" s="358" customFormat="1" x14ac:dyDescent="0.2">
      <c r="B6087" s="305">
        <v>41541.430555555555</v>
      </c>
      <c r="C6087" s="117" t="s">
        <v>607</v>
      </c>
      <c r="D6087" s="117" t="s">
        <v>551</v>
      </c>
      <c r="E6087" s="116"/>
      <c r="F6087" s="348">
        <v>1</v>
      </c>
      <c r="G6087" s="348">
        <v>105</v>
      </c>
      <c r="H6087" s="348">
        <v>105</v>
      </c>
      <c r="I6087" s="355">
        <v>4.0659300234081397E-4</v>
      </c>
      <c r="J6087" s="355">
        <v>3.872314308007752E-6</v>
      </c>
      <c r="K6087" s="355">
        <v>0</v>
      </c>
      <c r="M6087" s="364"/>
      <c r="N6087" s="364"/>
    </row>
    <row r="6088" spans="2:14" s="358" customFormat="1" x14ac:dyDescent="0.2">
      <c r="B6088" s="305">
        <v>41542.392361111109</v>
      </c>
      <c r="C6088" s="117" t="s">
        <v>820</v>
      </c>
      <c r="D6088" s="117" t="s">
        <v>554</v>
      </c>
      <c r="E6088" s="116"/>
      <c r="F6088" s="348">
        <v>188</v>
      </c>
      <c r="G6088" s="348">
        <v>300</v>
      </c>
      <c r="H6088" s="348">
        <v>56400</v>
      </c>
      <c r="I6088" s="355">
        <v>0.49079113965357457</v>
      </c>
      <c r="J6088" s="355">
        <v>1.6359704655119151E-3</v>
      </c>
      <c r="K6088" s="355">
        <v>0</v>
      </c>
      <c r="M6088" s="364"/>
      <c r="N6088" s="364"/>
    </row>
    <row r="6089" spans="2:14" s="358" customFormat="1" x14ac:dyDescent="0.2">
      <c r="B6089" s="305">
        <v>41541.359027777777</v>
      </c>
      <c r="C6089" s="117" t="s">
        <v>778</v>
      </c>
      <c r="D6089" s="117" t="s">
        <v>554</v>
      </c>
      <c r="E6089" s="116"/>
      <c r="F6089" s="348">
        <v>1</v>
      </c>
      <c r="G6089" s="348">
        <v>43</v>
      </c>
      <c r="H6089" s="348">
        <v>43</v>
      </c>
      <c r="I6089" s="355">
        <v>3.741847341330444E-4</v>
      </c>
      <c r="J6089" s="355">
        <v>8.7019705612335906E-6</v>
      </c>
      <c r="K6089" s="355">
        <v>0</v>
      </c>
      <c r="M6089" s="364"/>
      <c r="N6089" s="364"/>
    </row>
    <row r="6090" spans="2:14" s="358" customFormat="1" x14ac:dyDescent="0.2">
      <c r="B6090" s="305">
        <v>41542.378472222219</v>
      </c>
      <c r="C6090" s="117" t="s">
        <v>744</v>
      </c>
      <c r="D6090" s="117" t="s">
        <v>554</v>
      </c>
      <c r="E6090" s="116"/>
      <c r="F6090" s="348">
        <v>9</v>
      </c>
      <c r="G6090" s="348">
        <v>175</v>
      </c>
      <c r="H6090" s="348">
        <v>1575</v>
      </c>
      <c r="I6090" s="355">
        <v>1.3705603633942907E-2</v>
      </c>
      <c r="J6090" s="355">
        <v>7.8317735051102317E-5</v>
      </c>
      <c r="K6090" s="355">
        <v>0</v>
      </c>
      <c r="M6090" s="364"/>
      <c r="N6090" s="364"/>
    </row>
    <row r="6091" spans="2:14" s="358" customFormat="1" x14ac:dyDescent="0.2">
      <c r="B6091" s="305">
        <v>41541.375</v>
      </c>
      <c r="C6091" s="117" t="s">
        <v>564</v>
      </c>
      <c r="D6091" s="117" t="s">
        <v>554</v>
      </c>
      <c r="E6091" s="116"/>
      <c r="F6091" s="348">
        <v>101</v>
      </c>
      <c r="G6091" s="348">
        <v>180</v>
      </c>
      <c r="H6091" s="348">
        <v>18180</v>
      </c>
      <c r="I6091" s="355">
        <v>0.1582018248032267</v>
      </c>
      <c r="J6091" s="355">
        <v>8.7889902668459273E-4</v>
      </c>
      <c r="K6091" s="355">
        <v>0</v>
      </c>
      <c r="M6091" s="364"/>
      <c r="N6091" s="364"/>
    </row>
    <row r="6092" spans="2:14" s="358" customFormat="1" x14ac:dyDescent="0.2">
      <c r="B6092" s="305">
        <v>41540.479166666664</v>
      </c>
      <c r="C6092" s="117" t="s">
        <v>629</v>
      </c>
      <c r="D6092" s="117" t="s">
        <v>551</v>
      </c>
      <c r="E6092" s="116"/>
      <c r="F6092" s="348">
        <v>2</v>
      </c>
      <c r="G6092" s="348">
        <v>20</v>
      </c>
      <c r="H6092" s="348">
        <v>40</v>
      </c>
      <c r="I6092" s="355">
        <v>1.548925723203101E-4</v>
      </c>
      <c r="J6092" s="355">
        <v>7.7446286160155041E-6</v>
      </c>
      <c r="K6092" s="355">
        <v>0</v>
      </c>
      <c r="M6092" s="364"/>
      <c r="N6092" s="364"/>
    </row>
    <row r="6093" spans="2:14" s="358" customFormat="1" x14ac:dyDescent="0.2">
      <c r="B6093" s="305">
        <v>41543.482638888891</v>
      </c>
      <c r="C6093" s="117" t="s">
        <v>687</v>
      </c>
      <c r="D6093" s="117" t="s">
        <v>554</v>
      </c>
      <c r="E6093" s="116"/>
      <c r="F6093" s="348">
        <v>5</v>
      </c>
      <c r="G6093" s="348">
        <v>105</v>
      </c>
      <c r="H6093" s="348">
        <v>525</v>
      </c>
      <c r="I6093" s="355">
        <v>4.5685345446476351E-3</v>
      </c>
      <c r="J6093" s="355">
        <v>4.3509852806167955E-5</v>
      </c>
      <c r="K6093" s="355">
        <v>0</v>
      </c>
      <c r="M6093" s="364"/>
      <c r="N6093" s="364"/>
    </row>
    <row r="6094" spans="2:14" s="358" customFormat="1" x14ac:dyDescent="0.2">
      <c r="B6094" s="305">
        <v>41541.395833333336</v>
      </c>
      <c r="C6094" s="117" t="s">
        <v>649</v>
      </c>
      <c r="D6094" s="117" t="s">
        <v>551</v>
      </c>
      <c r="E6094" s="116"/>
      <c r="F6094" s="348">
        <v>31</v>
      </c>
      <c r="G6094" s="348">
        <v>174</v>
      </c>
      <c r="H6094" s="348">
        <v>5394</v>
      </c>
      <c r="I6094" s="355">
        <v>2.0887263377393817E-2</v>
      </c>
      <c r="J6094" s="355">
        <v>1.2004174354824032E-4</v>
      </c>
      <c r="K6094" s="355">
        <v>0</v>
      </c>
      <c r="M6094" s="364"/>
      <c r="N6094" s="364"/>
    </row>
    <row r="6095" spans="2:14" s="358" customFormat="1" x14ac:dyDescent="0.2">
      <c r="B6095" s="305">
        <v>41541.387499999997</v>
      </c>
      <c r="C6095" s="117" t="s">
        <v>786</v>
      </c>
      <c r="D6095" s="117" t="s">
        <v>542</v>
      </c>
      <c r="E6095" s="116"/>
      <c r="F6095" s="348">
        <v>327</v>
      </c>
      <c r="G6095" s="348">
        <v>196</v>
      </c>
      <c r="H6095" s="348">
        <v>64092</v>
      </c>
      <c r="I6095" s="355">
        <v>0.22326339660499742</v>
      </c>
      <c r="J6095" s="355">
        <v>1.1390989622703949E-3</v>
      </c>
      <c r="K6095" s="355">
        <v>0</v>
      </c>
      <c r="M6095" s="364"/>
      <c r="N6095" s="364"/>
    </row>
    <row r="6096" spans="2:14" s="358" customFormat="1" x14ac:dyDescent="0.2">
      <c r="B6096" s="305">
        <v>41541.481249999997</v>
      </c>
      <c r="C6096" s="117" t="s">
        <v>797</v>
      </c>
      <c r="D6096" s="117" t="s">
        <v>554</v>
      </c>
      <c r="E6096" s="116"/>
      <c r="F6096" s="348">
        <v>74</v>
      </c>
      <c r="G6096" s="348">
        <v>9</v>
      </c>
      <c r="H6096" s="348">
        <v>666</v>
      </c>
      <c r="I6096" s="355">
        <v>5.7955123937815716E-3</v>
      </c>
      <c r="J6096" s="355">
        <v>6.4394582153128575E-4</v>
      </c>
      <c r="K6096" s="355">
        <v>0</v>
      </c>
      <c r="M6096" s="364"/>
      <c r="N6096" s="364"/>
    </row>
    <row r="6097" spans="2:14" s="358" customFormat="1" x14ac:dyDescent="0.2">
      <c r="B6097" s="305">
        <v>41542.395833333336</v>
      </c>
      <c r="C6097" s="117" t="s">
        <v>588</v>
      </c>
      <c r="D6097" s="117" t="s">
        <v>554</v>
      </c>
      <c r="E6097" s="116"/>
      <c r="F6097" s="348">
        <v>50</v>
      </c>
      <c r="G6097" s="348">
        <v>255</v>
      </c>
      <c r="H6097" s="348">
        <v>12750</v>
      </c>
      <c r="I6097" s="355">
        <v>0.11095012465572829</v>
      </c>
      <c r="J6097" s="355">
        <v>4.3509852806167959E-4</v>
      </c>
      <c r="K6097" s="355">
        <v>0</v>
      </c>
      <c r="M6097" s="364"/>
      <c r="N6097" s="364"/>
    </row>
    <row r="6098" spans="2:14" s="358" customFormat="1" x14ac:dyDescent="0.2">
      <c r="B6098" s="305">
        <v>41541.416666666664</v>
      </c>
      <c r="C6098" s="117" t="s">
        <v>627</v>
      </c>
      <c r="D6098" s="117" t="s">
        <v>554</v>
      </c>
      <c r="E6098" s="116"/>
      <c r="F6098" s="348">
        <v>39</v>
      </c>
      <c r="G6098" s="348">
        <v>295</v>
      </c>
      <c r="H6098" s="348">
        <v>11505</v>
      </c>
      <c r="I6098" s="355">
        <v>0.10011617130699246</v>
      </c>
      <c r="J6098" s="355">
        <v>3.3937685188811009E-4</v>
      </c>
      <c r="K6098" s="355">
        <v>0</v>
      </c>
      <c r="M6098" s="364"/>
      <c r="N6098" s="364"/>
    </row>
    <row r="6099" spans="2:14" s="358" customFormat="1" x14ac:dyDescent="0.2">
      <c r="B6099" s="305">
        <v>41541.375</v>
      </c>
      <c r="C6099" s="117" t="s">
        <v>620</v>
      </c>
      <c r="D6099" s="117" t="s">
        <v>542</v>
      </c>
      <c r="E6099" s="116"/>
      <c r="F6099" s="348">
        <v>312</v>
      </c>
      <c r="G6099" s="348">
        <v>445</v>
      </c>
      <c r="H6099" s="348">
        <v>138840</v>
      </c>
      <c r="I6099" s="355">
        <v>0.48364678875113648</v>
      </c>
      <c r="J6099" s="355">
        <v>1.0868467162946887E-3</v>
      </c>
      <c r="K6099" s="355">
        <v>0</v>
      </c>
      <c r="M6099" s="364"/>
      <c r="N6099" s="364"/>
    </row>
    <row r="6100" spans="2:14" s="358" customFormat="1" x14ac:dyDescent="0.2">
      <c r="B6100" s="305">
        <v>41541.375277777777</v>
      </c>
      <c r="C6100" s="117" t="s">
        <v>720</v>
      </c>
      <c r="D6100" s="117" t="s">
        <v>542</v>
      </c>
      <c r="E6100" s="116"/>
      <c r="F6100" s="348">
        <v>65</v>
      </c>
      <c r="G6100" s="348">
        <v>180</v>
      </c>
      <c r="H6100" s="348">
        <v>11700</v>
      </c>
      <c r="I6100" s="355">
        <v>4.0756751861050829E-2</v>
      </c>
      <c r="J6100" s="355">
        <v>2.2642639922806015E-4</v>
      </c>
      <c r="K6100" s="355">
        <v>0</v>
      </c>
      <c r="M6100" s="364"/>
      <c r="N6100" s="364"/>
    </row>
    <row r="6101" spans="2:14" s="358" customFormat="1" x14ac:dyDescent="0.2">
      <c r="B6101" s="305">
        <v>41541.372916666667</v>
      </c>
      <c r="C6101" s="117" t="s">
        <v>707</v>
      </c>
      <c r="D6101" s="117" t="s">
        <v>554</v>
      </c>
      <c r="E6101" s="116"/>
      <c r="F6101" s="348">
        <v>138</v>
      </c>
      <c r="G6101" s="348">
        <v>428</v>
      </c>
      <c r="H6101" s="348">
        <v>59064</v>
      </c>
      <c r="I6101" s="355">
        <v>0.51397318922870083</v>
      </c>
      <c r="J6101" s="355">
        <v>1.2008719374502356E-3</v>
      </c>
      <c r="K6101" s="355">
        <v>0</v>
      </c>
      <c r="M6101" s="364"/>
      <c r="N6101" s="364"/>
    </row>
    <row r="6102" spans="2:14" s="358" customFormat="1" x14ac:dyDescent="0.2">
      <c r="B6102" s="305">
        <v>41542.375</v>
      </c>
      <c r="C6102" s="117" t="s">
        <v>601</v>
      </c>
      <c r="D6102" s="117" t="s">
        <v>551</v>
      </c>
      <c r="E6102" s="116"/>
      <c r="F6102" s="348">
        <v>66</v>
      </c>
      <c r="G6102" s="348">
        <v>330</v>
      </c>
      <c r="H6102" s="348">
        <v>21780</v>
      </c>
      <c r="I6102" s="355">
        <v>8.4339005628408847E-2</v>
      </c>
      <c r="J6102" s="355">
        <v>2.5557274432851167E-4</v>
      </c>
      <c r="K6102" s="355">
        <v>0</v>
      </c>
      <c r="M6102" s="364"/>
      <c r="N6102" s="364"/>
    </row>
    <row r="6103" spans="2:14" s="358" customFormat="1" x14ac:dyDescent="0.2">
      <c r="B6103" s="305">
        <v>41541.378472222219</v>
      </c>
      <c r="C6103" s="117" t="s">
        <v>550</v>
      </c>
      <c r="D6103" s="117" t="s">
        <v>551</v>
      </c>
      <c r="E6103" s="116"/>
      <c r="F6103" s="348">
        <v>2</v>
      </c>
      <c r="G6103" s="348">
        <v>365</v>
      </c>
      <c r="H6103" s="348">
        <v>730</v>
      </c>
      <c r="I6103" s="355">
        <v>2.8267894448456591E-3</v>
      </c>
      <c r="J6103" s="355">
        <v>7.7446286160155041E-6</v>
      </c>
      <c r="K6103" s="355">
        <v>0</v>
      </c>
      <c r="M6103" s="364"/>
      <c r="N6103" s="364"/>
    </row>
    <row r="6104" spans="2:14" s="358" customFormat="1" x14ac:dyDescent="0.2">
      <c r="B6104" s="305">
        <v>41541.354166666664</v>
      </c>
      <c r="C6104" s="117" t="s">
        <v>726</v>
      </c>
      <c r="D6104" s="117" t="s">
        <v>554</v>
      </c>
      <c r="E6104" s="116"/>
      <c r="F6104" s="348">
        <v>23</v>
      </c>
      <c r="G6104" s="348">
        <v>441</v>
      </c>
      <c r="H6104" s="348">
        <v>10143</v>
      </c>
      <c r="I6104" s="355">
        <v>8.8264087402592312E-2</v>
      </c>
      <c r="J6104" s="355">
        <v>2.0014532290837261E-4</v>
      </c>
      <c r="K6104" s="355">
        <v>0</v>
      </c>
      <c r="M6104" s="364"/>
      <c r="N6104" s="364"/>
    </row>
    <row r="6105" spans="2:14" s="358" customFormat="1" x14ac:dyDescent="0.2">
      <c r="B6105" s="305">
        <v>41541.54791666667</v>
      </c>
      <c r="C6105" s="117" t="s">
        <v>708</v>
      </c>
      <c r="D6105" s="117" t="s">
        <v>554</v>
      </c>
      <c r="E6105" s="116"/>
      <c r="F6105" s="348">
        <v>420</v>
      </c>
      <c r="G6105" s="348">
        <v>60</v>
      </c>
      <c r="H6105" s="348">
        <v>25200</v>
      </c>
      <c r="I6105" s="355">
        <v>0.21928965814308651</v>
      </c>
      <c r="J6105" s="355">
        <v>3.6548276357181082E-3</v>
      </c>
      <c r="K6105" s="355">
        <v>0</v>
      </c>
      <c r="M6105" s="364"/>
      <c r="N6105" s="364"/>
    </row>
    <row r="6106" spans="2:14" s="358" customFormat="1" x14ac:dyDescent="0.2">
      <c r="B6106" s="305">
        <v>41542.385416666664</v>
      </c>
      <c r="C6106" s="117" t="s">
        <v>726</v>
      </c>
      <c r="D6106" s="117" t="s">
        <v>554</v>
      </c>
      <c r="E6106" s="116"/>
      <c r="F6106" s="348">
        <v>1</v>
      </c>
      <c r="G6106" s="348">
        <v>314</v>
      </c>
      <c r="H6106" s="348">
        <v>314</v>
      </c>
      <c r="I6106" s="355">
        <v>2.7324187562273476E-3</v>
      </c>
      <c r="J6106" s="355">
        <v>8.7019705612335906E-6</v>
      </c>
      <c r="K6106" s="355">
        <v>0</v>
      </c>
      <c r="M6106" s="364"/>
      <c r="N6106" s="364"/>
    </row>
    <row r="6107" spans="2:14" s="358" customFormat="1" x14ac:dyDescent="0.2">
      <c r="B6107" s="305">
        <v>41542.354166666664</v>
      </c>
      <c r="C6107" s="117" t="s">
        <v>638</v>
      </c>
      <c r="D6107" s="117" t="s">
        <v>554</v>
      </c>
      <c r="E6107" s="116"/>
      <c r="F6107" s="348">
        <v>322</v>
      </c>
      <c r="G6107" s="348">
        <v>466</v>
      </c>
      <c r="H6107" s="348">
        <v>150052</v>
      </c>
      <c r="I6107" s="355">
        <v>1.3057480866542228</v>
      </c>
      <c r="J6107" s="355">
        <v>2.8020345207172164E-3</v>
      </c>
      <c r="K6107" s="355">
        <v>0</v>
      </c>
      <c r="M6107" s="364"/>
      <c r="N6107" s="364"/>
    </row>
    <row r="6108" spans="2:14" s="358" customFormat="1" x14ac:dyDescent="0.2">
      <c r="B6108" s="305">
        <v>41543.387499999997</v>
      </c>
      <c r="C6108" s="117" t="s">
        <v>720</v>
      </c>
      <c r="D6108" s="117" t="s">
        <v>542</v>
      </c>
      <c r="E6108" s="116"/>
      <c r="F6108" s="348">
        <v>89</v>
      </c>
      <c r="G6108" s="348">
        <v>152</v>
      </c>
      <c r="H6108" s="348">
        <v>13528</v>
      </c>
      <c r="I6108" s="355">
        <v>4.7124558903956885E-2</v>
      </c>
      <c r="J6108" s="355">
        <v>3.1002999278919007E-4</v>
      </c>
      <c r="K6108" s="355">
        <v>0</v>
      </c>
      <c r="M6108" s="364"/>
      <c r="N6108" s="364"/>
    </row>
    <row r="6109" spans="2:14" s="358" customFormat="1" x14ac:dyDescent="0.2">
      <c r="B6109" s="305">
        <v>41541.384722222225</v>
      </c>
      <c r="C6109" s="117" t="s">
        <v>550</v>
      </c>
      <c r="D6109" s="117" t="s">
        <v>551</v>
      </c>
      <c r="E6109" s="116"/>
      <c r="F6109" s="348">
        <v>2</v>
      </c>
      <c r="G6109" s="348">
        <v>166</v>
      </c>
      <c r="H6109" s="348">
        <v>332</v>
      </c>
      <c r="I6109" s="355">
        <v>1.2856083502585738E-3</v>
      </c>
      <c r="J6109" s="355">
        <v>7.7446286160155041E-6</v>
      </c>
      <c r="K6109" s="355">
        <v>0</v>
      </c>
      <c r="M6109" s="364"/>
      <c r="N6109" s="364"/>
    </row>
    <row r="6110" spans="2:14" s="358" customFormat="1" x14ac:dyDescent="0.2">
      <c r="B6110" s="305">
        <v>41543.402777777781</v>
      </c>
      <c r="C6110" s="117" t="s">
        <v>638</v>
      </c>
      <c r="D6110" s="117" t="s">
        <v>554</v>
      </c>
      <c r="E6110" s="116"/>
      <c r="F6110" s="348">
        <v>28</v>
      </c>
      <c r="G6110" s="348">
        <v>105</v>
      </c>
      <c r="H6110" s="348">
        <v>2940</v>
      </c>
      <c r="I6110" s="355">
        <v>2.5583793450026759E-2</v>
      </c>
      <c r="J6110" s="355">
        <v>2.4365517571454056E-4</v>
      </c>
      <c r="K6110" s="355">
        <v>0</v>
      </c>
      <c r="M6110" s="364"/>
      <c r="N6110" s="364"/>
    </row>
    <row r="6111" spans="2:14" s="358" customFormat="1" x14ac:dyDescent="0.2">
      <c r="B6111" s="305">
        <v>41541.357638888891</v>
      </c>
      <c r="C6111" s="117" t="s">
        <v>552</v>
      </c>
      <c r="D6111" s="117" t="s">
        <v>551</v>
      </c>
      <c r="E6111" s="116"/>
      <c r="F6111" s="348">
        <v>2</v>
      </c>
      <c r="G6111" s="348">
        <v>35</v>
      </c>
      <c r="H6111" s="348">
        <v>70</v>
      </c>
      <c r="I6111" s="355">
        <v>2.7106200156054268E-4</v>
      </c>
      <c r="J6111" s="355">
        <v>7.7446286160155041E-6</v>
      </c>
      <c r="K6111" s="355">
        <v>0</v>
      </c>
      <c r="M6111" s="364"/>
      <c r="N6111" s="364"/>
    </row>
    <row r="6112" spans="2:14" s="358" customFormat="1" x14ac:dyDescent="0.2">
      <c r="B6112" s="305">
        <v>41541.380555555559</v>
      </c>
      <c r="C6112" s="117" t="s">
        <v>568</v>
      </c>
      <c r="D6112" s="117" t="s">
        <v>554</v>
      </c>
      <c r="E6112" s="116"/>
      <c r="F6112" s="348">
        <v>1082</v>
      </c>
      <c r="G6112" s="348">
        <v>406</v>
      </c>
      <c r="H6112" s="348">
        <v>439292</v>
      </c>
      <c r="I6112" s="355">
        <v>3.8227060517854268</v>
      </c>
      <c r="J6112" s="355">
        <v>9.4155321472547456E-3</v>
      </c>
      <c r="K6112" s="355">
        <v>0</v>
      </c>
      <c r="M6112" s="364"/>
      <c r="N6112" s="364"/>
    </row>
    <row r="6113" spans="2:14" s="358" customFormat="1" x14ac:dyDescent="0.2">
      <c r="B6113" s="305">
        <v>41543.371527777781</v>
      </c>
      <c r="C6113" s="117" t="s">
        <v>617</v>
      </c>
      <c r="D6113" s="117" t="s">
        <v>542</v>
      </c>
      <c r="E6113" s="116"/>
      <c r="F6113" s="348">
        <v>479</v>
      </c>
      <c r="G6113" s="348">
        <v>5</v>
      </c>
      <c r="H6113" s="348">
        <v>2395</v>
      </c>
      <c r="I6113" s="355">
        <v>8.3429419407877545E-3</v>
      </c>
      <c r="J6113" s="355">
        <v>1.668588388157551E-3</v>
      </c>
      <c r="K6113" s="355">
        <v>0</v>
      </c>
      <c r="M6113" s="364"/>
      <c r="N6113" s="364"/>
    </row>
    <row r="6114" spans="2:14" s="358" customFormat="1" x14ac:dyDescent="0.2">
      <c r="B6114" s="305">
        <v>41541.4375</v>
      </c>
      <c r="C6114" s="117" t="s">
        <v>552</v>
      </c>
      <c r="D6114" s="117" t="s">
        <v>551</v>
      </c>
      <c r="E6114" s="116"/>
      <c r="F6114" s="348">
        <v>6</v>
      </c>
      <c r="G6114" s="348">
        <v>60</v>
      </c>
      <c r="H6114" s="348">
        <v>360</v>
      </c>
      <c r="I6114" s="355">
        <v>1.3940331508827909E-3</v>
      </c>
      <c r="J6114" s="355">
        <v>2.3233885848046514E-5</v>
      </c>
      <c r="K6114" s="355">
        <v>0</v>
      </c>
      <c r="M6114" s="364"/>
      <c r="N6114" s="364"/>
    </row>
    <row r="6115" spans="2:14" s="358" customFormat="1" x14ac:dyDescent="0.2">
      <c r="B6115" s="305">
        <v>41541.493055555555</v>
      </c>
      <c r="C6115" s="117" t="s">
        <v>552</v>
      </c>
      <c r="D6115" s="117" t="s">
        <v>551</v>
      </c>
      <c r="E6115" s="116"/>
      <c r="F6115" s="348">
        <v>1</v>
      </c>
      <c r="G6115" s="348">
        <v>50</v>
      </c>
      <c r="H6115" s="348">
        <v>50</v>
      </c>
      <c r="I6115" s="355">
        <v>1.9361571540038762E-4</v>
      </c>
      <c r="J6115" s="355">
        <v>3.872314308007752E-6</v>
      </c>
      <c r="K6115" s="355">
        <v>0</v>
      </c>
      <c r="M6115" s="364"/>
      <c r="N6115" s="364"/>
    </row>
    <row r="6116" spans="2:14" s="358" customFormat="1" x14ac:dyDescent="0.2">
      <c r="B6116" s="305">
        <v>41541.383333333331</v>
      </c>
      <c r="C6116" s="117" t="s">
        <v>552</v>
      </c>
      <c r="D6116" s="117" t="s">
        <v>551</v>
      </c>
      <c r="E6116" s="116"/>
      <c r="F6116" s="348">
        <v>1</v>
      </c>
      <c r="G6116" s="348">
        <v>58</v>
      </c>
      <c r="H6116" s="348">
        <v>58</v>
      </c>
      <c r="I6116" s="355">
        <v>2.2459422986444963E-4</v>
      </c>
      <c r="J6116" s="355">
        <v>3.872314308007752E-6</v>
      </c>
      <c r="K6116" s="355">
        <v>0</v>
      </c>
      <c r="M6116" s="364"/>
      <c r="N6116" s="364"/>
    </row>
    <row r="6117" spans="2:14" s="358" customFormat="1" x14ac:dyDescent="0.2">
      <c r="B6117" s="305">
        <v>41541.524305555555</v>
      </c>
      <c r="C6117" s="117" t="s">
        <v>550</v>
      </c>
      <c r="D6117" s="117" t="s">
        <v>551</v>
      </c>
      <c r="E6117" s="116"/>
      <c r="F6117" s="348">
        <v>37</v>
      </c>
      <c r="G6117" s="348">
        <v>139</v>
      </c>
      <c r="H6117" s="348">
        <v>5143</v>
      </c>
      <c r="I6117" s="355">
        <v>1.9915312486083872E-2</v>
      </c>
      <c r="J6117" s="355">
        <v>1.4327562939628682E-4</v>
      </c>
      <c r="K6117" s="355">
        <v>0</v>
      </c>
      <c r="M6117" s="364"/>
      <c r="N6117" s="364"/>
    </row>
    <row r="6118" spans="2:14" s="358" customFormat="1" x14ac:dyDescent="0.2">
      <c r="B6118" s="305">
        <v>41542.370138888888</v>
      </c>
      <c r="C6118" s="117" t="s">
        <v>552</v>
      </c>
      <c r="D6118" s="117" t="s">
        <v>551</v>
      </c>
      <c r="E6118" s="116"/>
      <c r="F6118" s="348">
        <v>44</v>
      </c>
      <c r="G6118" s="348">
        <v>253</v>
      </c>
      <c r="H6118" s="348">
        <v>11132</v>
      </c>
      <c r="I6118" s="355">
        <v>4.3106602876742298E-2</v>
      </c>
      <c r="J6118" s="355">
        <v>1.7038182955234109E-4</v>
      </c>
      <c r="K6118" s="355">
        <v>0</v>
      </c>
      <c r="M6118" s="364"/>
      <c r="N6118" s="364"/>
    </row>
    <row r="6119" spans="2:14" s="358" customFormat="1" x14ac:dyDescent="0.2">
      <c r="B6119" s="305">
        <v>41541.506944444445</v>
      </c>
      <c r="C6119" s="117" t="s">
        <v>663</v>
      </c>
      <c r="D6119" s="117" t="s">
        <v>551</v>
      </c>
      <c r="E6119" s="116"/>
      <c r="F6119" s="348">
        <v>2</v>
      </c>
      <c r="G6119" s="348">
        <v>140</v>
      </c>
      <c r="H6119" s="348">
        <v>280</v>
      </c>
      <c r="I6119" s="355">
        <v>1.0842480062421707E-3</v>
      </c>
      <c r="J6119" s="355">
        <v>7.7446286160155041E-6</v>
      </c>
      <c r="K6119" s="355">
        <v>0</v>
      </c>
      <c r="M6119" s="364"/>
      <c r="N6119" s="364"/>
    </row>
    <row r="6120" spans="2:14" s="358" customFormat="1" x14ac:dyDescent="0.2">
      <c r="B6120" s="305">
        <v>41541.40625</v>
      </c>
      <c r="C6120" s="117" t="s">
        <v>663</v>
      </c>
      <c r="D6120" s="117" t="s">
        <v>551</v>
      </c>
      <c r="E6120" s="116"/>
      <c r="F6120" s="348">
        <v>3</v>
      </c>
      <c r="G6120" s="348">
        <v>110</v>
      </c>
      <c r="H6120" s="348">
        <v>330</v>
      </c>
      <c r="I6120" s="355">
        <v>1.2778637216425584E-3</v>
      </c>
      <c r="J6120" s="355">
        <v>1.1616942924023257E-5</v>
      </c>
      <c r="K6120" s="355">
        <v>0</v>
      </c>
      <c r="M6120" s="364"/>
      <c r="N6120" s="364"/>
    </row>
    <row r="6121" spans="2:14" s="358" customFormat="1" x14ac:dyDescent="0.2">
      <c r="B6121" s="305">
        <v>41541.379861111112</v>
      </c>
      <c r="C6121" s="117" t="s">
        <v>661</v>
      </c>
      <c r="D6121" s="117" t="s">
        <v>554</v>
      </c>
      <c r="E6121" s="116"/>
      <c r="F6121" s="348">
        <v>298</v>
      </c>
      <c r="G6121" s="348">
        <v>345</v>
      </c>
      <c r="H6121" s="348">
        <v>102810</v>
      </c>
      <c r="I6121" s="355">
        <v>0.89464959340042549</v>
      </c>
      <c r="J6121" s="355">
        <v>2.5931872272476103E-3</v>
      </c>
      <c r="K6121" s="355">
        <v>0</v>
      </c>
      <c r="M6121" s="364"/>
      <c r="N6121" s="364"/>
    </row>
    <row r="6122" spans="2:14" s="358" customFormat="1" x14ac:dyDescent="0.2">
      <c r="B6122" s="305">
        <v>41541.37222222222</v>
      </c>
      <c r="C6122" s="117" t="s">
        <v>618</v>
      </c>
      <c r="D6122" s="117" t="s">
        <v>551</v>
      </c>
      <c r="E6122" s="116"/>
      <c r="F6122" s="348">
        <v>343</v>
      </c>
      <c r="G6122" s="348">
        <v>88</v>
      </c>
      <c r="H6122" s="348">
        <v>30184</v>
      </c>
      <c r="I6122" s="355">
        <v>0.11688193507290599</v>
      </c>
      <c r="J6122" s="355">
        <v>1.328203807646659E-3</v>
      </c>
      <c r="K6122" s="355">
        <v>0</v>
      </c>
      <c r="M6122" s="364"/>
      <c r="N6122" s="364"/>
    </row>
    <row r="6123" spans="2:14" s="358" customFormat="1" x14ac:dyDescent="0.2">
      <c r="B6123" s="305">
        <v>41541.364583333336</v>
      </c>
      <c r="C6123" s="117" t="s">
        <v>658</v>
      </c>
      <c r="D6123" s="117" t="s">
        <v>551</v>
      </c>
      <c r="E6123" s="116"/>
      <c r="F6123" s="348">
        <v>22</v>
      </c>
      <c r="G6123" s="348">
        <v>125</v>
      </c>
      <c r="H6123" s="348">
        <v>2750</v>
      </c>
      <c r="I6123" s="355">
        <v>1.0648864347021319E-2</v>
      </c>
      <c r="J6123" s="355">
        <v>8.5190914776170546E-5</v>
      </c>
      <c r="K6123" s="355">
        <v>0</v>
      </c>
      <c r="M6123" s="364"/>
      <c r="N6123" s="364"/>
    </row>
    <row r="6124" spans="2:14" s="358" customFormat="1" x14ac:dyDescent="0.2">
      <c r="B6124" s="305">
        <v>41542.373611111114</v>
      </c>
      <c r="C6124" s="117" t="s">
        <v>747</v>
      </c>
      <c r="D6124" s="117" t="s">
        <v>554</v>
      </c>
      <c r="E6124" s="116"/>
      <c r="F6124" s="348">
        <v>1</v>
      </c>
      <c r="G6124" s="348">
        <v>62</v>
      </c>
      <c r="H6124" s="348">
        <v>62</v>
      </c>
      <c r="I6124" s="355">
        <v>5.395221747964827E-4</v>
      </c>
      <c r="J6124" s="355">
        <v>8.7019705612335906E-6</v>
      </c>
      <c r="K6124" s="355">
        <v>0</v>
      </c>
      <c r="M6124" s="364"/>
      <c r="N6124" s="364"/>
    </row>
    <row r="6125" spans="2:14" s="358" customFormat="1" x14ac:dyDescent="0.2">
      <c r="B6125" s="305">
        <v>41543.347222222219</v>
      </c>
      <c r="C6125" s="117" t="s">
        <v>760</v>
      </c>
      <c r="D6125" s="117" t="s">
        <v>542</v>
      </c>
      <c r="E6125" s="116"/>
      <c r="F6125" s="348">
        <v>505</v>
      </c>
      <c r="G6125" s="348">
        <v>272.44554455445547</v>
      </c>
      <c r="H6125" s="348">
        <v>137585</v>
      </c>
      <c r="I6125" s="355">
        <v>0.47927501750450241</v>
      </c>
      <c r="J6125" s="355">
        <v>1.759158947848775E-3</v>
      </c>
      <c r="K6125" s="355">
        <v>0</v>
      </c>
      <c r="M6125" s="364"/>
      <c r="N6125" s="364"/>
    </row>
    <row r="6126" spans="2:14" s="358" customFormat="1" x14ac:dyDescent="0.2">
      <c r="B6126" s="305">
        <v>41541.375</v>
      </c>
      <c r="C6126" s="117" t="s">
        <v>725</v>
      </c>
      <c r="D6126" s="117" t="s">
        <v>554</v>
      </c>
      <c r="E6126" s="116"/>
      <c r="F6126" s="348">
        <v>15</v>
      </c>
      <c r="G6126" s="348">
        <v>365</v>
      </c>
      <c r="H6126" s="348">
        <v>5475</v>
      </c>
      <c r="I6126" s="355">
        <v>4.7643288822753913E-2</v>
      </c>
      <c r="J6126" s="355">
        <v>1.3052955841850387E-4</v>
      </c>
      <c r="K6126" s="355">
        <v>0</v>
      </c>
      <c r="M6126" s="364"/>
      <c r="N6126" s="364"/>
    </row>
    <row r="6127" spans="2:14" s="358" customFormat="1" x14ac:dyDescent="0.2">
      <c r="B6127" s="305">
        <v>41542.370833333334</v>
      </c>
      <c r="C6127" s="117" t="s">
        <v>634</v>
      </c>
      <c r="D6127" s="117" t="s">
        <v>542</v>
      </c>
      <c r="E6127" s="116"/>
      <c r="F6127" s="348">
        <v>22</v>
      </c>
      <c r="G6127" s="348">
        <v>216</v>
      </c>
      <c r="H6127" s="348">
        <v>4752</v>
      </c>
      <c r="I6127" s="355">
        <v>1.6553511525103721E-2</v>
      </c>
      <c r="J6127" s="355">
        <v>7.6636627431035746E-5</v>
      </c>
      <c r="K6127" s="355">
        <v>0</v>
      </c>
      <c r="M6127" s="364"/>
      <c r="N6127" s="364"/>
    </row>
    <row r="6128" spans="2:14" s="358" customFormat="1" x14ac:dyDescent="0.2">
      <c r="B6128" s="305">
        <v>41536.333333333336</v>
      </c>
      <c r="C6128" s="117" t="s">
        <v>546</v>
      </c>
      <c r="D6128" s="117" t="s">
        <v>542</v>
      </c>
      <c r="E6128" s="116"/>
      <c r="F6128" s="348">
        <v>99</v>
      </c>
      <c r="G6128" s="348">
        <v>360</v>
      </c>
      <c r="H6128" s="348">
        <v>35640</v>
      </c>
      <c r="I6128" s="355">
        <v>0.1241513364382779</v>
      </c>
      <c r="J6128" s="355">
        <v>3.4486482343966087E-4</v>
      </c>
      <c r="K6128" s="355">
        <v>0</v>
      </c>
      <c r="M6128" s="364"/>
      <c r="N6128" s="364"/>
    </row>
    <row r="6129" spans="2:14" s="358" customFormat="1" x14ac:dyDescent="0.2">
      <c r="B6129" s="305">
        <v>41543.454861111109</v>
      </c>
      <c r="C6129" s="117" t="s">
        <v>607</v>
      </c>
      <c r="D6129" s="117" t="s">
        <v>551</v>
      </c>
      <c r="E6129" s="116"/>
      <c r="F6129" s="348">
        <v>2</v>
      </c>
      <c r="G6129" s="348">
        <v>70</v>
      </c>
      <c r="H6129" s="348">
        <v>140</v>
      </c>
      <c r="I6129" s="355">
        <v>5.4212400312108537E-4</v>
      </c>
      <c r="J6129" s="355">
        <v>7.7446286160155041E-6</v>
      </c>
      <c r="K6129" s="355">
        <v>0</v>
      </c>
      <c r="M6129" s="364"/>
      <c r="N6129" s="364"/>
    </row>
    <row r="6130" spans="2:14" s="358" customFormat="1" x14ac:dyDescent="0.2">
      <c r="B6130" s="305">
        <v>41542.458333333336</v>
      </c>
      <c r="C6130" s="117" t="s">
        <v>567</v>
      </c>
      <c r="D6130" s="117" t="s">
        <v>551</v>
      </c>
      <c r="E6130" s="116"/>
      <c r="F6130" s="348">
        <v>2</v>
      </c>
      <c r="G6130" s="348">
        <v>100</v>
      </c>
      <c r="H6130" s="348">
        <v>200</v>
      </c>
      <c r="I6130" s="355">
        <v>7.7446286160155048E-4</v>
      </c>
      <c r="J6130" s="355">
        <v>7.7446286160155041E-6</v>
      </c>
      <c r="K6130" s="355">
        <v>0</v>
      </c>
      <c r="M6130" s="364"/>
      <c r="N6130" s="364"/>
    </row>
    <row r="6131" spans="2:14" s="358" customFormat="1" x14ac:dyDescent="0.2">
      <c r="B6131" s="305">
        <v>41542.552083333336</v>
      </c>
      <c r="C6131" s="117" t="s">
        <v>567</v>
      </c>
      <c r="D6131" s="117" t="s">
        <v>551</v>
      </c>
      <c r="E6131" s="116"/>
      <c r="F6131" s="348">
        <v>2</v>
      </c>
      <c r="G6131" s="348">
        <v>145</v>
      </c>
      <c r="H6131" s="348">
        <v>290</v>
      </c>
      <c r="I6131" s="355">
        <v>1.1229711493222481E-3</v>
      </c>
      <c r="J6131" s="355">
        <v>7.7446286160155041E-6</v>
      </c>
      <c r="K6131" s="355">
        <v>0</v>
      </c>
      <c r="M6131" s="364"/>
      <c r="N6131" s="364"/>
    </row>
    <row r="6132" spans="2:14" s="358" customFormat="1" x14ac:dyDescent="0.2">
      <c r="B6132" s="305">
        <v>41532.359027777777</v>
      </c>
      <c r="C6132" s="117" t="s">
        <v>757</v>
      </c>
      <c r="D6132" s="117" t="s">
        <v>542</v>
      </c>
      <c r="E6132" s="116"/>
      <c r="F6132" s="348">
        <v>241</v>
      </c>
      <c r="G6132" s="348">
        <v>472</v>
      </c>
      <c r="H6132" s="348">
        <v>113752</v>
      </c>
      <c r="I6132" s="355">
        <v>0.39625316561523538</v>
      </c>
      <c r="J6132" s="355">
        <v>8.3951941867634614E-4</v>
      </c>
      <c r="K6132" s="355">
        <v>0</v>
      </c>
      <c r="M6132" s="364"/>
      <c r="N6132" s="364"/>
    </row>
    <row r="6133" spans="2:14" s="358" customFormat="1" x14ac:dyDescent="0.2">
      <c r="B6133" s="305">
        <v>41536.395833333336</v>
      </c>
      <c r="C6133" s="117" t="s">
        <v>595</v>
      </c>
      <c r="D6133" s="117" t="s">
        <v>554</v>
      </c>
      <c r="E6133" s="116"/>
      <c r="F6133" s="348">
        <v>173</v>
      </c>
      <c r="G6133" s="348">
        <v>263</v>
      </c>
      <c r="H6133" s="348">
        <v>45499</v>
      </c>
      <c r="I6133" s="355">
        <v>0.39593095856556715</v>
      </c>
      <c r="J6133" s="355">
        <v>1.5054409070934113E-3</v>
      </c>
      <c r="K6133" s="355">
        <v>0</v>
      </c>
      <c r="M6133" s="364"/>
      <c r="N6133" s="364"/>
    </row>
    <row r="6134" spans="2:14" s="358" customFormat="1" x14ac:dyDescent="0.2">
      <c r="B6134" s="305">
        <v>41536.388888888891</v>
      </c>
      <c r="C6134" s="117" t="s">
        <v>795</v>
      </c>
      <c r="D6134" s="117" t="s">
        <v>542</v>
      </c>
      <c r="E6134" s="116"/>
      <c r="F6134" s="348">
        <v>97</v>
      </c>
      <c r="G6134" s="348">
        <v>175</v>
      </c>
      <c r="H6134" s="348">
        <v>16975</v>
      </c>
      <c r="I6134" s="355">
        <v>5.9132125029174171E-2</v>
      </c>
      <c r="J6134" s="355">
        <v>3.3789785730956669E-4</v>
      </c>
      <c r="K6134" s="355">
        <v>0</v>
      </c>
      <c r="M6134" s="364"/>
      <c r="N6134" s="364"/>
    </row>
    <row r="6135" spans="2:14" s="358" customFormat="1" x14ac:dyDescent="0.2">
      <c r="B6135" s="305">
        <v>41537.375</v>
      </c>
      <c r="C6135" s="117" t="s">
        <v>736</v>
      </c>
      <c r="D6135" s="117" t="s">
        <v>554</v>
      </c>
      <c r="E6135" s="116"/>
      <c r="F6135" s="348">
        <v>43</v>
      </c>
      <c r="G6135" s="348">
        <v>340</v>
      </c>
      <c r="H6135" s="348">
        <v>14620</v>
      </c>
      <c r="I6135" s="355">
        <v>0.1272228096052351</v>
      </c>
      <c r="J6135" s="355">
        <v>3.741847341330444E-4</v>
      </c>
      <c r="K6135" s="355">
        <v>0</v>
      </c>
      <c r="M6135" s="364"/>
      <c r="N6135" s="364"/>
    </row>
    <row r="6136" spans="2:14" s="358" customFormat="1" x14ac:dyDescent="0.2">
      <c r="B6136" s="305">
        <v>41537.381944444445</v>
      </c>
      <c r="C6136" s="117" t="s">
        <v>795</v>
      </c>
      <c r="D6136" s="117" t="s">
        <v>542</v>
      </c>
      <c r="E6136" s="116"/>
      <c r="F6136" s="348">
        <v>97</v>
      </c>
      <c r="G6136" s="348">
        <v>77</v>
      </c>
      <c r="H6136" s="348">
        <v>7469</v>
      </c>
      <c r="I6136" s="355">
        <v>2.6018135012836636E-2</v>
      </c>
      <c r="J6136" s="355">
        <v>3.3789785730956669E-4</v>
      </c>
      <c r="K6136" s="355">
        <v>0</v>
      </c>
      <c r="M6136" s="364"/>
      <c r="N6136" s="364"/>
    </row>
    <row r="6137" spans="2:14" s="358" customFormat="1" x14ac:dyDescent="0.2">
      <c r="B6137" s="305">
        <v>41537.385613425926</v>
      </c>
      <c r="C6137" s="117" t="s">
        <v>595</v>
      </c>
      <c r="D6137" s="117" t="s">
        <v>554</v>
      </c>
      <c r="E6137" s="116"/>
      <c r="F6137" s="348">
        <v>34</v>
      </c>
      <c r="G6137" s="348">
        <v>179</v>
      </c>
      <c r="H6137" s="348">
        <v>6086</v>
      </c>
      <c r="I6137" s="355">
        <v>5.2960192835667635E-2</v>
      </c>
      <c r="J6137" s="355">
        <v>2.9586699908194211E-4</v>
      </c>
      <c r="K6137" s="355">
        <v>0</v>
      </c>
      <c r="M6137" s="364"/>
      <c r="N6137" s="364"/>
    </row>
    <row r="6138" spans="2:14" s="358" customFormat="1" x14ac:dyDescent="0.2">
      <c r="B6138" s="305">
        <v>41537.371527777781</v>
      </c>
      <c r="C6138" s="117" t="s">
        <v>552</v>
      </c>
      <c r="D6138" s="117" t="s">
        <v>551</v>
      </c>
      <c r="E6138" s="116"/>
      <c r="F6138" s="348">
        <v>1</v>
      </c>
      <c r="G6138" s="348">
        <v>70</v>
      </c>
      <c r="H6138" s="348">
        <v>70</v>
      </c>
      <c r="I6138" s="355">
        <v>2.7106200156054268E-4</v>
      </c>
      <c r="J6138" s="355">
        <v>3.872314308007752E-6</v>
      </c>
      <c r="K6138" s="355">
        <v>0</v>
      </c>
      <c r="M6138" s="364"/>
      <c r="N6138" s="364"/>
    </row>
    <row r="6139" spans="2:14" s="358" customFormat="1" x14ac:dyDescent="0.2">
      <c r="B6139" s="305">
        <v>41544.375</v>
      </c>
      <c r="C6139" s="117" t="s">
        <v>792</v>
      </c>
      <c r="D6139" s="117" t="s">
        <v>542</v>
      </c>
      <c r="E6139" s="116"/>
      <c r="F6139" s="348">
        <v>100</v>
      </c>
      <c r="G6139" s="348">
        <v>195</v>
      </c>
      <c r="H6139" s="348">
        <v>19500</v>
      </c>
      <c r="I6139" s="355">
        <v>6.7927919768418041E-2</v>
      </c>
      <c r="J6139" s="355">
        <v>3.4834830650470791E-4</v>
      </c>
      <c r="K6139" s="355">
        <v>0</v>
      </c>
      <c r="M6139" s="364"/>
      <c r="N6139" s="364"/>
    </row>
    <row r="6140" spans="2:14" s="358" customFormat="1" x14ac:dyDescent="0.2">
      <c r="B6140" s="305">
        <v>41541.375694444447</v>
      </c>
      <c r="C6140" s="117" t="s">
        <v>830</v>
      </c>
      <c r="D6140" s="117" t="s">
        <v>542</v>
      </c>
      <c r="E6140" s="116"/>
      <c r="F6140" s="348">
        <v>61</v>
      </c>
      <c r="G6140" s="348">
        <v>79</v>
      </c>
      <c r="H6140" s="348">
        <v>4819</v>
      </c>
      <c r="I6140" s="355">
        <v>1.6786904890461876E-2</v>
      </c>
      <c r="J6140" s="355">
        <v>2.1249246696787184E-4</v>
      </c>
      <c r="K6140" s="355">
        <v>0</v>
      </c>
      <c r="M6140" s="364"/>
      <c r="N6140" s="364"/>
    </row>
    <row r="6141" spans="2:14" s="358" customFormat="1" x14ac:dyDescent="0.2">
      <c r="B6141" s="305">
        <v>41536.378472222219</v>
      </c>
      <c r="C6141" s="117" t="s">
        <v>593</v>
      </c>
      <c r="D6141" s="117" t="s">
        <v>554</v>
      </c>
      <c r="E6141" s="116"/>
      <c r="F6141" s="348">
        <v>66</v>
      </c>
      <c r="G6141" s="348">
        <v>355</v>
      </c>
      <c r="H6141" s="348">
        <v>23430</v>
      </c>
      <c r="I6141" s="355">
        <v>0.20388717024970304</v>
      </c>
      <c r="J6141" s="355">
        <v>5.7433005704141701E-4</v>
      </c>
      <c r="K6141" s="355">
        <v>0</v>
      </c>
      <c r="M6141" s="364"/>
      <c r="N6141" s="364"/>
    </row>
    <row r="6142" spans="2:14" s="358" customFormat="1" x14ac:dyDescent="0.2">
      <c r="B6142" s="305">
        <v>41541.378472222219</v>
      </c>
      <c r="C6142" s="117" t="s">
        <v>629</v>
      </c>
      <c r="D6142" s="117" t="s">
        <v>551</v>
      </c>
      <c r="E6142" s="116"/>
      <c r="F6142" s="348">
        <v>8</v>
      </c>
      <c r="G6142" s="348">
        <v>235</v>
      </c>
      <c r="H6142" s="348">
        <v>1880</v>
      </c>
      <c r="I6142" s="355">
        <v>7.2799508990545742E-3</v>
      </c>
      <c r="J6142" s="355">
        <v>3.0978514464062016E-5</v>
      </c>
      <c r="K6142" s="355">
        <v>0</v>
      </c>
      <c r="M6142" s="364"/>
      <c r="N6142" s="364"/>
    </row>
    <row r="6143" spans="2:14" s="358" customFormat="1" x14ac:dyDescent="0.2">
      <c r="B6143" s="305">
        <v>41541.576388888891</v>
      </c>
      <c r="C6143" s="117" t="s">
        <v>622</v>
      </c>
      <c r="D6143" s="117" t="s">
        <v>554</v>
      </c>
      <c r="E6143" s="116"/>
      <c r="F6143" s="348">
        <v>1</v>
      </c>
      <c r="G6143" s="348">
        <v>30</v>
      </c>
      <c r="H6143" s="348">
        <v>30</v>
      </c>
      <c r="I6143" s="355">
        <v>2.6105911683700774E-4</v>
      </c>
      <c r="J6143" s="355">
        <v>8.7019705612335906E-6</v>
      </c>
      <c r="K6143" s="355">
        <v>0</v>
      </c>
      <c r="M6143" s="364"/>
      <c r="N6143" s="364"/>
    </row>
    <row r="6144" spans="2:14" s="358" customFormat="1" x14ac:dyDescent="0.2">
      <c r="B6144" s="305">
        <v>41542.375</v>
      </c>
      <c r="C6144" s="117" t="s">
        <v>671</v>
      </c>
      <c r="D6144" s="117" t="s">
        <v>554</v>
      </c>
      <c r="E6144" s="116"/>
      <c r="F6144" s="348">
        <v>4</v>
      </c>
      <c r="G6144" s="348">
        <v>110</v>
      </c>
      <c r="H6144" s="348">
        <v>440</v>
      </c>
      <c r="I6144" s="355">
        <v>3.8288670469427801E-3</v>
      </c>
      <c r="J6144" s="355">
        <v>3.4807882244934363E-5</v>
      </c>
      <c r="K6144" s="355">
        <v>0</v>
      </c>
      <c r="M6144" s="364"/>
      <c r="N6144" s="364"/>
    </row>
    <row r="6145" spans="2:14" s="358" customFormat="1" x14ac:dyDescent="0.2">
      <c r="B6145" s="305">
        <v>41542.388888888891</v>
      </c>
      <c r="C6145" s="117" t="s">
        <v>663</v>
      </c>
      <c r="D6145" s="117" t="s">
        <v>551</v>
      </c>
      <c r="E6145" s="116"/>
      <c r="F6145" s="348">
        <v>2</v>
      </c>
      <c r="G6145" s="348">
        <v>70</v>
      </c>
      <c r="H6145" s="348">
        <v>140</v>
      </c>
      <c r="I6145" s="355">
        <v>5.4212400312108537E-4</v>
      </c>
      <c r="J6145" s="355">
        <v>7.7446286160155041E-6</v>
      </c>
      <c r="K6145" s="355">
        <v>0</v>
      </c>
      <c r="M6145" s="364"/>
      <c r="N6145" s="364"/>
    </row>
    <row r="6146" spans="2:14" s="358" customFormat="1" x14ac:dyDescent="0.2">
      <c r="B6146" s="305">
        <v>41536.399305555555</v>
      </c>
      <c r="C6146" s="117" t="s">
        <v>558</v>
      </c>
      <c r="D6146" s="117" t="s">
        <v>551</v>
      </c>
      <c r="E6146" s="116"/>
      <c r="F6146" s="348">
        <v>65</v>
      </c>
      <c r="G6146" s="348">
        <v>275</v>
      </c>
      <c r="H6146" s="348">
        <v>17875</v>
      </c>
      <c r="I6146" s="355">
        <v>6.9217618255638574E-2</v>
      </c>
      <c r="J6146" s="355">
        <v>2.517004300205039E-4</v>
      </c>
      <c r="K6146" s="355">
        <v>0</v>
      </c>
      <c r="M6146" s="364"/>
      <c r="N6146" s="364"/>
    </row>
    <row r="6147" spans="2:14" s="358" customFormat="1" x14ac:dyDescent="0.2">
      <c r="B6147" s="305">
        <v>41542.378472222219</v>
      </c>
      <c r="C6147" s="117" t="s">
        <v>675</v>
      </c>
      <c r="D6147" s="117" t="s">
        <v>554</v>
      </c>
      <c r="E6147" s="116"/>
      <c r="F6147" s="348">
        <v>30</v>
      </c>
      <c r="G6147" s="348">
        <v>370</v>
      </c>
      <c r="H6147" s="348">
        <v>11100</v>
      </c>
      <c r="I6147" s="355">
        <v>9.6591873229692871E-2</v>
      </c>
      <c r="J6147" s="355">
        <v>2.6105911683700774E-4</v>
      </c>
      <c r="K6147" s="355">
        <v>0</v>
      </c>
      <c r="M6147" s="364"/>
      <c r="N6147" s="364"/>
    </row>
    <row r="6148" spans="2:14" s="358" customFormat="1" x14ac:dyDescent="0.2">
      <c r="B6148" s="305">
        <v>41537.486111111109</v>
      </c>
      <c r="C6148" s="117" t="s">
        <v>664</v>
      </c>
      <c r="D6148" s="117" t="s">
        <v>551</v>
      </c>
      <c r="E6148" s="116"/>
      <c r="F6148" s="348">
        <v>1</v>
      </c>
      <c r="G6148" s="348">
        <v>20</v>
      </c>
      <c r="H6148" s="348">
        <v>20</v>
      </c>
      <c r="I6148" s="355">
        <v>7.7446286160155051E-5</v>
      </c>
      <c r="J6148" s="355">
        <v>3.872314308007752E-6</v>
      </c>
      <c r="K6148" s="355">
        <v>0</v>
      </c>
      <c r="M6148" s="364"/>
      <c r="N6148" s="364"/>
    </row>
    <row r="6149" spans="2:14" s="358" customFormat="1" x14ac:dyDescent="0.2">
      <c r="B6149" s="305">
        <v>41544.376388888886</v>
      </c>
      <c r="C6149" s="117" t="s">
        <v>714</v>
      </c>
      <c r="D6149" s="117" t="s">
        <v>554</v>
      </c>
      <c r="E6149" s="116"/>
      <c r="F6149" s="348">
        <v>78</v>
      </c>
      <c r="G6149" s="348">
        <v>284</v>
      </c>
      <c r="H6149" s="348">
        <v>22152</v>
      </c>
      <c r="I6149" s="355">
        <v>0.19276605187244653</v>
      </c>
      <c r="J6149" s="355">
        <v>6.7875370377622017E-4</v>
      </c>
      <c r="K6149" s="355">
        <v>0</v>
      </c>
      <c r="M6149" s="364"/>
      <c r="N6149" s="364"/>
    </row>
    <row r="6150" spans="2:14" s="358" customFormat="1" x14ac:dyDescent="0.2">
      <c r="B6150" s="305">
        <v>41538.354166666664</v>
      </c>
      <c r="C6150" s="117" t="s">
        <v>736</v>
      </c>
      <c r="D6150" s="117" t="s">
        <v>554</v>
      </c>
      <c r="E6150" s="116"/>
      <c r="F6150" s="348">
        <v>83</v>
      </c>
      <c r="G6150" s="348">
        <v>315</v>
      </c>
      <c r="H6150" s="348">
        <v>26145</v>
      </c>
      <c r="I6150" s="355">
        <v>0.22751302032345225</v>
      </c>
      <c r="J6150" s="355">
        <v>7.2226355658238804E-4</v>
      </c>
      <c r="K6150" s="355">
        <v>0</v>
      </c>
      <c r="M6150" s="364"/>
      <c r="N6150" s="364"/>
    </row>
    <row r="6151" spans="2:14" s="358" customFormat="1" x14ac:dyDescent="0.2">
      <c r="B6151" s="305">
        <v>41541.378472222219</v>
      </c>
      <c r="C6151" s="117" t="s">
        <v>643</v>
      </c>
      <c r="D6151" s="117" t="s">
        <v>551</v>
      </c>
      <c r="E6151" s="116"/>
      <c r="F6151" s="348">
        <v>49</v>
      </c>
      <c r="G6151" s="348">
        <v>356</v>
      </c>
      <c r="H6151" s="348">
        <v>17444</v>
      </c>
      <c r="I6151" s="355">
        <v>6.7548650788887235E-2</v>
      </c>
      <c r="J6151" s="355">
        <v>1.8974340109237988E-4</v>
      </c>
      <c r="K6151" s="355">
        <v>0</v>
      </c>
      <c r="M6151" s="364"/>
      <c r="N6151" s="364"/>
    </row>
    <row r="6152" spans="2:14" s="358" customFormat="1" x14ac:dyDescent="0.2">
      <c r="B6152" s="305">
        <v>41542.357638888891</v>
      </c>
      <c r="C6152" s="117" t="s">
        <v>553</v>
      </c>
      <c r="D6152" s="117" t="s">
        <v>554</v>
      </c>
      <c r="E6152" s="116"/>
      <c r="F6152" s="348">
        <v>3</v>
      </c>
      <c r="G6152" s="348">
        <v>70</v>
      </c>
      <c r="H6152" s="348">
        <v>210</v>
      </c>
      <c r="I6152" s="355">
        <v>1.8274138178590541E-3</v>
      </c>
      <c r="J6152" s="355">
        <v>2.6105911683700774E-5</v>
      </c>
      <c r="K6152" s="355">
        <v>0</v>
      </c>
      <c r="M6152" s="364"/>
      <c r="N6152" s="364"/>
    </row>
    <row r="6153" spans="2:14" s="358" customFormat="1" x14ac:dyDescent="0.2">
      <c r="B6153" s="305">
        <v>41534.375</v>
      </c>
      <c r="C6153" s="117" t="s">
        <v>574</v>
      </c>
      <c r="D6153" s="117" t="s">
        <v>542</v>
      </c>
      <c r="E6153" s="116"/>
      <c r="F6153" s="348">
        <v>76</v>
      </c>
      <c r="G6153" s="348">
        <v>392</v>
      </c>
      <c r="H6153" s="348">
        <v>29792</v>
      </c>
      <c r="I6153" s="355">
        <v>0.10377992747388258</v>
      </c>
      <c r="J6153" s="355">
        <v>2.6474471294357801E-4</v>
      </c>
      <c r="K6153" s="355">
        <v>0</v>
      </c>
      <c r="M6153" s="364"/>
      <c r="N6153" s="364"/>
    </row>
    <row r="6154" spans="2:14" s="358" customFormat="1" x14ac:dyDescent="0.2">
      <c r="B6154" s="305">
        <v>41542.381944444445</v>
      </c>
      <c r="C6154" s="117" t="s">
        <v>567</v>
      </c>
      <c r="D6154" s="117" t="s">
        <v>551</v>
      </c>
      <c r="E6154" s="116"/>
      <c r="F6154" s="348">
        <v>2</v>
      </c>
      <c r="G6154" s="348">
        <v>355</v>
      </c>
      <c r="H6154" s="348">
        <v>710</v>
      </c>
      <c r="I6154" s="355">
        <v>2.749343158685504E-3</v>
      </c>
      <c r="J6154" s="355">
        <v>7.7446286160155041E-6</v>
      </c>
      <c r="K6154" s="355">
        <v>0</v>
      </c>
      <c r="M6154" s="364"/>
      <c r="N6154" s="364"/>
    </row>
    <row r="6155" spans="2:14" s="358" customFormat="1" x14ac:dyDescent="0.2">
      <c r="B6155" s="305">
        <v>41537.359027777777</v>
      </c>
      <c r="C6155" s="117" t="s">
        <v>726</v>
      </c>
      <c r="D6155" s="117" t="s">
        <v>554</v>
      </c>
      <c r="E6155" s="116"/>
      <c r="F6155" s="348">
        <v>36</v>
      </c>
      <c r="G6155" s="348">
        <v>276</v>
      </c>
      <c r="H6155" s="348">
        <v>9936</v>
      </c>
      <c r="I6155" s="355">
        <v>8.6462779496416967E-2</v>
      </c>
      <c r="J6155" s="355">
        <v>3.1327094020440927E-4</v>
      </c>
      <c r="K6155" s="355">
        <v>0</v>
      </c>
      <c r="M6155" s="364"/>
      <c r="N6155" s="364"/>
    </row>
    <row r="6156" spans="2:14" s="358" customFormat="1" x14ac:dyDescent="0.2">
      <c r="B6156" s="305">
        <v>41542.381944444445</v>
      </c>
      <c r="C6156" s="117" t="s">
        <v>575</v>
      </c>
      <c r="D6156" s="117" t="s">
        <v>542</v>
      </c>
      <c r="E6156" s="116"/>
      <c r="F6156" s="348">
        <v>100</v>
      </c>
      <c r="G6156" s="348">
        <v>260</v>
      </c>
      <c r="H6156" s="348">
        <v>26000</v>
      </c>
      <c r="I6156" s="355">
        <v>9.0570559691224059E-2</v>
      </c>
      <c r="J6156" s="355">
        <v>3.4834830650470791E-4</v>
      </c>
      <c r="K6156" s="355">
        <v>0</v>
      </c>
      <c r="M6156" s="364"/>
      <c r="N6156" s="364"/>
    </row>
    <row r="6157" spans="2:14" s="358" customFormat="1" x14ac:dyDescent="0.2">
      <c r="B6157" s="305">
        <v>41543.364583333336</v>
      </c>
      <c r="C6157" s="117" t="s">
        <v>796</v>
      </c>
      <c r="D6157" s="117" t="s">
        <v>554</v>
      </c>
      <c r="E6157" s="116"/>
      <c r="F6157" s="348">
        <v>8</v>
      </c>
      <c r="G6157" s="348">
        <v>365</v>
      </c>
      <c r="H6157" s="348">
        <v>2920</v>
      </c>
      <c r="I6157" s="355">
        <v>2.5409754038802086E-2</v>
      </c>
      <c r="J6157" s="355">
        <v>6.9615764489868725E-5</v>
      </c>
      <c r="K6157" s="355">
        <v>0</v>
      </c>
      <c r="M6157" s="364"/>
      <c r="N6157" s="364"/>
    </row>
    <row r="6158" spans="2:14" s="358" customFormat="1" x14ac:dyDescent="0.2">
      <c r="B6158" s="305">
        <v>41542.375</v>
      </c>
      <c r="C6158" s="117" t="s">
        <v>553</v>
      </c>
      <c r="D6158" s="117" t="s">
        <v>554</v>
      </c>
      <c r="E6158" s="116"/>
      <c r="F6158" s="348">
        <v>2</v>
      </c>
      <c r="G6158" s="348">
        <v>200</v>
      </c>
      <c r="H6158" s="348">
        <v>400</v>
      </c>
      <c r="I6158" s="355">
        <v>3.4807882244934367E-3</v>
      </c>
      <c r="J6158" s="355">
        <v>1.7403941122467181E-5</v>
      </c>
      <c r="K6158" s="355">
        <v>0</v>
      </c>
      <c r="M6158" s="364"/>
      <c r="N6158" s="364"/>
    </row>
    <row r="6159" spans="2:14" s="358" customFormat="1" x14ac:dyDescent="0.2">
      <c r="B6159" s="305">
        <v>41540.375300925924</v>
      </c>
      <c r="C6159" s="117" t="s">
        <v>544</v>
      </c>
      <c r="D6159" s="117" t="s">
        <v>542</v>
      </c>
      <c r="E6159" s="116"/>
      <c r="F6159" s="348">
        <v>87</v>
      </c>
      <c r="G6159" s="348">
        <v>224</v>
      </c>
      <c r="H6159" s="348">
        <v>19488</v>
      </c>
      <c r="I6159" s="355">
        <v>6.7886117971637475E-2</v>
      </c>
      <c r="J6159" s="355">
        <v>3.0306302665909589E-4</v>
      </c>
      <c r="K6159" s="355">
        <v>0</v>
      </c>
      <c r="M6159" s="364"/>
      <c r="N6159" s="364"/>
    </row>
    <row r="6160" spans="2:14" s="358" customFormat="1" x14ac:dyDescent="0.2">
      <c r="B6160" s="305">
        <v>41541.4</v>
      </c>
      <c r="C6160" s="117" t="s">
        <v>544</v>
      </c>
      <c r="D6160" s="117" t="s">
        <v>542</v>
      </c>
      <c r="E6160" s="116"/>
      <c r="F6160" s="348">
        <v>195</v>
      </c>
      <c r="G6160" s="348">
        <v>320</v>
      </c>
      <c r="H6160" s="348">
        <v>62400</v>
      </c>
      <c r="I6160" s="355">
        <v>0.21736934325893775</v>
      </c>
      <c r="J6160" s="355">
        <v>6.7927919768418041E-4</v>
      </c>
      <c r="K6160" s="355">
        <v>0</v>
      </c>
      <c r="M6160" s="364"/>
      <c r="N6160" s="364"/>
    </row>
    <row r="6161" spans="2:14" s="358" customFormat="1" x14ac:dyDescent="0.2">
      <c r="B6161" s="305">
        <v>41541.38958333333</v>
      </c>
      <c r="C6161" s="117" t="s">
        <v>746</v>
      </c>
      <c r="D6161" s="117" t="s">
        <v>542</v>
      </c>
      <c r="E6161" s="116"/>
      <c r="F6161" s="348">
        <v>35</v>
      </c>
      <c r="G6161" s="348">
        <v>159</v>
      </c>
      <c r="H6161" s="348">
        <v>5565</v>
      </c>
      <c r="I6161" s="355">
        <v>1.9385583256986996E-2</v>
      </c>
      <c r="J6161" s="355">
        <v>1.2192190727664777E-4</v>
      </c>
      <c r="K6161" s="355">
        <v>0</v>
      </c>
      <c r="M6161" s="364"/>
      <c r="N6161" s="364"/>
    </row>
    <row r="6162" spans="2:14" s="358" customFormat="1" x14ac:dyDescent="0.2">
      <c r="B6162" s="305">
        <v>41542.363194444442</v>
      </c>
      <c r="C6162" s="117" t="s">
        <v>646</v>
      </c>
      <c r="D6162" s="117" t="s">
        <v>542</v>
      </c>
      <c r="E6162" s="116"/>
      <c r="F6162" s="348">
        <v>261</v>
      </c>
      <c r="G6162" s="348">
        <v>315</v>
      </c>
      <c r="H6162" s="348">
        <v>82215</v>
      </c>
      <c r="I6162" s="355">
        <v>0.28639456019284565</v>
      </c>
      <c r="J6162" s="355">
        <v>9.0918907997728773E-4</v>
      </c>
      <c r="K6162" s="355">
        <v>0</v>
      </c>
      <c r="M6162" s="364"/>
      <c r="N6162" s="364"/>
    </row>
    <row r="6163" spans="2:14" s="358" customFormat="1" x14ac:dyDescent="0.2">
      <c r="B6163" s="305">
        <v>41543.375694444447</v>
      </c>
      <c r="C6163" s="117" t="s">
        <v>663</v>
      </c>
      <c r="D6163" s="117" t="s">
        <v>551</v>
      </c>
      <c r="E6163" s="116"/>
      <c r="F6163" s="348">
        <v>16</v>
      </c>
      <c r="G6163" s="348">
        <v>256</v>
      </c>
      <c r="H6163" s="348">
        <v>4096</v>
      </c>
      <c r="I6163" s="355">
        <v>1.5860999405599752E-2</v>
      </c>
      <c r="J6163" s="355">
        <v>6.1957028928124033E-5</v>
      </c>
      <c r="K6163" s="355">
        <v>0</v>
      </c>
      <c r="M6163" s="364"/>
      <c r="N6163" s="364"/>
    </row>
    <row r="6164" spans="2:14" s="358" customFormat="1" x14ac:dyDescent="0.2">
      <c r="B6164" s="305">
        <v>41541.354166666664</v>
      </c>
      <c r="C6164" s="117" t="s">
        <v>664</v>
      </c>
      <c r="D6164" s="117" t="s">
        <v>551</v>
      </c>
      <c r="E6164" s="116"/>
      <c r="F6164" s="348">
        <v>9</v>
      </c>
      <c r="G6164" s="348">
        <v>346</v>
      </c>
      <c r="H6164" s="348">
        <v>3114</v>
      </c>
      <c r="I6164" s="355">
        <v>1.205838675513614E-2</v>
      </c>
      <c r="J6164" s="355">
        <v>3.4850828772069771E-5</v>
      </c>
      <c r="K6164" s="355">
        <v>0</v>
      </c>
      <c r="M6164" s="364"/>
      <c r="N6164" s="364"/>
    </row>
    <row r="6165" spans="2:14" s="358" customFormat="1" x14ac:dyDescent="0.2">
      <c r="B6165" s="305">
        <v>41542.359027777777</v>
      </c>
      <c r="C6165" s="117" t="s">
        <v>642</v>
      </c>
      <c r="D6165" s="117" t="s">
        <v>542</v>
      </c>
      <c r="E6165" s="116"/>
      <c r="F6165" s="348">
        <v>167</v>
      </c>
      <c r="G6165" s="348">
        <v>146</v>
      </c>
      <c r="H6165" s="348">
        <v>24382</v>
      </c>
      <c r="I6165" s="355">
        <v>8.4934284091977882E-2</v>
      </c>
      <c r="J6165" s="355">
        <v>5.8174167186286221E-4</v>
      </c>
      <c r="K6165" s="355">
        <v>0</v>
      </c>
      <c r="M6165" s="364"/>
      <c r="N6165" s="364"/>
    </row>
    <row r="6166" spans="2:14" s="358" customFormat="1" x14ac:dyDescent="0.2">
      <c r="B6166" s="305">
        <v>41543.392361111109</v>
      </c>
      <c r="C6166" s="117" t="s">
        <v>643</v>
      </c>
      <c r="D6166" s="117" t="s">
        <v>551</v>
      </c>
      <c r="E6166" s="116"/>
      <c r="F6166" s="348">
        <v>251</v>
      </c>
      <c r="G6166" s="348">
        <v>287</v>
      </c>
      <c r="H6166" s="348">
        <v>72037</v>
      </c>
      <c r="I6166" s="355">
        <v>0.27894990580595447</v>
      </c>
      <c r="J6166" s="355">
        <v>9.7195089130994584E-4</v>
      </c>
      <c r="K6166" s="355">
        <v>0</v>
      </c>
      <c r="M6166" s="364"/>
      <c r="N6166" s="364"/>
    </row>
    <row r="6167" spans="2:14" s="358" customFormat="1" x14ac:dyDescent="0.2">
      <c r="B6167" s="305">
        <v>41542.371527777781</v>
      </c>
      <c r="C6167" s="117" t="s">
        <v>658</v>
      </c>
      <c r="D6167" s="117" t="s">
        <v>551</v>
      </c>
      <c r="E6167" s="116"/>
      <c r="F6167" s="348">
        <v>27</v>
      </c>
      <c r="G6167" s="348">
        <v>140</v>
      </c>
      <c r="H6167" s="348">
        <v>3780</v>
      </c>
      <c r="I6167" s="355">
        <v>1.4637348084269305E-2</v>
      </c>
      <c r="J6167" s="355">
        <v>1.0455248631620932E-4</v>
      </c>
      <c r="K6167" s="355">
        <v>0</v>
      </c>
      <c r="M6167" s="364"/>
      <c r="N6167" s="364"/>
    </row>
    <row r="6168" spans="2:14" s="358" customFormat="1" x14ac:dyDescent="0.2">
      <c r="B6168" s="305">
        <v>41542.435416666667</v>
      </c>
      <c r="C6168" s="117" t="s">
        <v>608</v>
      </c>
      <c r="D6168" s="117" t="s">
        <v>554</v>
      </c>
      <c r="E6168" s="116"/>
      <c r="F6168" s="348">
        <v>49</v>
      </c>
      <c r="G6168" s="348">
        <v>143</v>
      </c>
      <c r="H6168" s="348">
        <v>7007</v>
      </c>
      <c r="I6168" s="355">
        <v>6.0974707722563776E-2</v>
      </c>
      <c r="J6168" s="355">
        <v>4.2639655750044598E-4</v>
      </c>
      <c r="K6168" s="355">
        <v>0</v>
      </c>
      <c r="M6168" s="364"/>
      <c r="N6168" s="364"/>
    </row>
    <row r="6169" spans="2:14" s="358" customFormat="1" x14ac:dyDescent="0.2">
      <c r="B6169" s="305">
        <v>41542.510416666664</v>
      </c>
      <c r="C6169" s="117" t="s">
        <v>658</v>
      </c>
      <c r="D6169" s="117" t="s">
        <v>551</v>
      </c>
      <c r="E6169" s="116"/>
      <c r="F6169" s="348">
        <v>2</v>
      </c>
      <c r="G6169" s="348">
        <v>35</v>
      </c>
      <c r="H6169" s="348">
        <v>70</v>
      </c>
      <c r="I6169" s="355">
        <v>2.7106200156054268E-4</v>
      </c>
      <c r="J6169" s="355">
        <v>7.7446286160155041E-6</v>
      </c>
      <c r="K6169" s="355">
        <v>0</v>
      </c>
      <c r="M6169" s="364"/>
      <c r="N6169" s="364"/>
    </row>
    <row r="6170" spans="2:14" s="358" customFormat="1" x14ac:dyDescent="0.2">
      <c r="B6170" s="305">
        <v>41542.440972222219</v>
      </c>
      <c r="C6170" s="117" t="s">
        <v>747</v>
      </c>
      <c r="D6170" s="117" t="s">
        <v>554</v>
      </c>
      <c r="E6170" s="116"/>
      <c r="F6170" s="348">
        <v>2</v>
      </c>
      <c r="G6170" s="348">
        <v>30</v>
      </c>
      <c r="H6170" s="348">
        <v>60</v>
      </c>
      <c r="I6170" s="355">
        <v>5.2211823367401549E-4</v>
      </c>
      <c r="J6170" s="355">
        <v>1.7403941122467181E-5</v>
      </c>
      <c r="K6170" s="355">
        <v>0</v>
      </c>
      <c r="M6170" s="364"/>
      <c r="N6170" s="364"/>
    </row>
    <row r="6171" spans="2:14" s="358" customFormat="1" x14ac:dyDescent="0.2">
      <c r="B6171" s="305">
        <v>41543.392361111109</v>
      </c>
      <c r="C6171" s="117" t="s">
        <v>658</v>
      </c>
      <c r="D6171" s="117" t="s">
        <v>551</v>
      </c>
      <c r="E6171" s="116"/>
      <c r="F6171" s="348">
        <v>104</v>
      </c>
      <c r="G6171" s="348">
        <v>240</v>
      </c>
      <c r="H6171" s="348">
        <v>24960</v>
      </c>
      <c r="I6171" s="355">
        <v>9.6652965127873497E-2</v>
      </c>
      <c r="J6171" s="355">
        <v>4.0272068803280626E-4</v>
      </c>
      <c r="K6171" s="355">
        <v>0</v>
      </c>
      <c r="M6171" s="364"/>
      <c r="N6171" s="364"/>
    </row>
    <row r="6172" spans="2:14" s="358" customFormat="1" x14ac:dyDescent="0.2">
      <c r="B6172" s="305">
        <v>41541.402777777781</v>
      </c>
      <c r="C6172" s="117" t="s">
        <v>634</v>
      </c>
      <c r="D6172" s="117" t="s">
        <v>542</v>
      </c>
      <c r="E6172" s="116"/>
      <c r="F6172" s="348">
        <v>4</v>
      </c>
      <c r="G6172" s="348">
        <v>330</v>
      </c>
      <c r="H6172" s="348">
        <v>1320</v>
      </c>
      <c r="I6172" s="355">
        <v>4.5981976458621451E-3</v>
      </c>
      <c r="J6172" s="355">
        <v>1.3933932260188318E-5</v>
      </c>
      <c r="K6172" s="355">
        <v>0</v>
      </c>
      <c r="M6172" s="364"/>
      <c r="N6172" s="364"/>
    </row>
    <row r="6173" spans="2:14" s="358" customFormat="1" x14ac:dyDescent="0.2">
      <c r="B6173" s="305">
        <v>41542.381944444445</v>
      </c>
      <c r="C6173" s="117" t="s">
        <v>832</v>
      </c>
      <c r="D6173" s="117" t="s">
        <v>542</v>
      </c>
      <c r="E6173" s="116"/>
      <c r="F6173" s="348">
        <v>98</v>
      </c>
      <c r="G6173" s="348">
        <v>321</v>
      </c>
      <c r="H6173" s="348">
        <v>31458</v>
      </c>
      <c r="I6173" s="355">
        <v>0.10958341026025102</v>
      </c>
      <c r="J6173" s="355">
        <v>3.4138134037461378E-4</v>
      </c>
      <c r="K6173" s="355">
        <v>0</v>
      </c>
      <c r="M6173" s="364"/>
      <c r="N6173" s="364"/>
    </row>
    <row r="6174" spans="2:14" s="358" customFormat="1" x14ac:dyDescent="0.2">
      <c r="B6174" s="305">
        <v>41542.402777777781</v>
      </c>
      <c r="C6174" s="117" t="s">
        <v>653</v>
      </c>
      <c r="D6174" s="117" t="s">
        <v>554</v>
      </c>
      <c r="E6174" s="116"/>
      <c r="F6174" s="348">
        <v>72</v>
      </c>
      <c r="G6174" s="348">
        <v>223</v>
      </c>
      <c r="H6174" s="348">
        <v>16056</v>
      </c>
      <c r="I6174" s="355">
        <v>0.13971883933116655</v>
      </c>
      <c r="J6174" s="355">
        <v>6.2654188040881854E-4</v>
      </c>
      <c r="K6174" s="355">
        <v>0</v>
      </c>
      <c r="M6174" s="364"/>
      <c r="N6174" s="364"/>
    </row>
    <row r="6175" spans="2:14" s="358" customFormat="1" x14ac:dyDescent="0.2">
      <c r="B6175" s="305">
        <v>41530.413194444445</v>
      </c>
      <c r="C6175" s="117" t="s">
        <v>612</v>
      </c>
      <c r="D6175" s="117" t="s">
        <v>551</v>
      </c>
      <c r="E6175" s="116"/>
      <c r="F6175" s="348">
        <v>1</v>
      </c>
      <c r="G6175" s="348">
        <v>140</v>
      </c>
      <c r="H6175" s="348">
        <v>140</v>
      </c>
      <c r="I6175" s="355">
        <v>5.4212400312108537E-4</v>
      </c>
      <c r="J6175" s="355">
        <v>3.872314308007752E-6</v>
      </c>
      <c r="K6175" s="355">
        <v>0</v>
      </c>
      <c r="M6175" s="364"/>
      <c r="N6175" s="364"/>
    </row>
    <row r="6176" spans="2:14" s="358" customFormat="1" x14ac:dyDescent="0.2">
      <c r="B6176" s="305">
        <v>41529.543055555558</v>
      </c>
      <c r="C6176" s="117" t="s">
        <v>682</v>
      </c>
      <c r="D6176" s="117" t="s">
        <v>551</v>
      </c>
      <c r="E6176" s="116"/>
      <c r="F6176" s="348">
        <v>1</v>
      </c>
      <c r="G6176" s="348">
        <v>28</v>
      </c>
      <c r="H6176" s="348">
        <v>28</v>
      </c>
      <c r="I6176" s="355">
        <v>1.0842480062421706E-4</v>
      </c>
      <c r="J6176" s="355">
        <v>3.872314308007752E-6</v>
      </c>
      <c r="K6176" s="355">
        <v>0</v>
      </c>
      <c r="M6176" s="364"/>
      <c r="N6176" s="364"/>
    </row>
    <row r="6177" spans="2:14" s="358" customFormat="1" x14ac:dyDescent="0.2">
      <c r="B6177" s="305">
        <v>41529.474305555559</v>
      </c>
      <c r="C6177" s="117" t="s">
        <v>682</v>
      </c>
      <c r="D6177" s="117" t="s">
        <v>551</v>
      </c>
      <c r="E6177" s="116"/>
      <c r="F6177" s="348">
        <v>1</v>
      </c>
      <c r="G6177" s="348">
        <v>47</v>
      </c>
      <c r="H6177" s="348">
        <v>47</v>
      </c>
      <c r="I6177" s="355">
        <v>1.8199877247636437E-4</v>
      </c>
      <c r="J6177" s="355">
        <v>3.872314308007752E-6</v>
      </c>
      <c r="K6177" s="355">
        <v>0</v>
      </c>
      <c r="M6177" s="364"/>
      <c r="N6177" s="364"/>
    </row>
    <row r="6178" spans="2:14" s="358" customFormat="1" x14ac:dyDescent="0.2">
      <c r="B6178" s="305">
        <v>41529.421527777777</v>
      </c>
      <c r="C6178" s="117" t="s">
        <v>682</v>
      </c>
      <c r="D6178" s="117" t="s">
        <v>551</v>
      </c>
      <c r="E6178" s="116"/>
      <c r="F6178" s="348">
        <v>1</v>
      </c>
      <c r="G6178" s="348">
        <v>33</v>
      </c>
      <c r="H6178" s="348">
        <v>33</v>
      </c>
      <c r="I6178" s="355">
        <v>1.2778637216425583E-4</v>
      </c>
      <c r="J6178" s="355">
        <v>3.872314308007752E-6</v>
      </c>
      <c r="K6178" s="355">
        <v>0</v>
      </c>
      <c r="M6178" s="364"/>
      <c r="N6178" s="364"/>
    </row>
    <row r="6179" spans="2:14" s="358" customFormat="1" x14ac:dyDescent="0.2">
      <c r="B6179" s="305">
        <v>41546.378472222219</v>
      </c>
      <c r="C6179" s="117" t="s">
        <v>678</v>
      </c>
      <c r="D6179" s="117" t="s">
        <v>554</v>
      </c>
      <c r="E6179" s="116"/>
      <c r="F6179" s="348">
        <v>32</v>
      </c>
      <c r="G6179" s="348">
        <v>291</v>
      </c>
      <c r="H6179" s="348">
        <v>9312</v>
      </c>
      <c r="I6179" s="355">
        <v>8.1032749866207204E-2</v>
      </c>
      <c r="J6179" s="355">
        <v>2.784630579594749E-4</v>
      </c>
      <c r="K6179" s="355">
        <v>0</v>
      </c>
      <c r="M6179" s="364"/>
      <c r="N6179" s="364"/>
    </row>
    <row r="6180" spans="2:14" s="358" customFormat="1" x14ac:dyDescent="0.2">
      <c r="B6180" s="305">
        <v>41544.402777777781</v>
      </c>
      <c r="C6180" s="117" t="s">
        <v>567</v>
      </c>
      <c r="D6180" s="117" t="s">
        <v>551</v>
      </c>
      <c r="E6180" s="116"/>
      <c r="F6180" s="348">
        <v>5</v>
      </c>
      <c r="G6180" s="348">
        <v>280</v>
      </c>
      <c r="H6180" s="348">
        <v>1400</v>
      </c>
      <c r="I6180" s="355">
        <v>5.4212400312108533E-3</v>
      </c>
      <c r="J6180" s="355">
        <v>1.9361571540038763E-5</v>
      </c>
      <c r="K6180" s="355">
        <v>0</v>
      </c>
      <c r="M6180" s="364"/>
      <c r="N6180" s="364"/>
    </row>
    <row r="6181" spans="2:14" s="358" customFormat="1" x14ac:dyDescent="0.2">
      <c r="B6181" s="305">
        <v>41535.461805555555</v>
      </c>
      <c r="C6181" s="117" t="s">
        <v>699</v>
      </c>
      <c r="D6181" s="117" t="s">
        <v>554</v>
      </c>
      <c r="E6181" s="116"/>
      <c r="F6181" s="348">
        <v>2</v>
      </c>
      <c r="G6181" s="348">
        <v>55</v>
      </c>
      <c r="H6181" s="348">
        <v>110</v>
      </c>
      <c r="I6181" s="355">
        <v>9.5721676173569502E-4</v>
      </c>
      <c r="J6181" s="355">
        <v>1.7403941122467181E-5</v>
      </c>
      <c r="K6181" s="355">
        <v>0</v>
      </c>
      <c r="M6181" s="364"/>
      <c r="N6181" s="364"/>
    </row>
    <row r="6182" spans="2:14" s="358" customFormat="1" x14ac:dyDescent="0.2">
      <c r="B6182" s="305">
        <v>41542.361111111109</v>
      </c>
      <c r="C6182" s="117" t="s">
        <v>724</v>
      </c>
      <c r="D6182" s="117" t="s">
        <v>554</v>
      </c>
      <c r="E6182" s="116"/>
      <c r="F6182" s="348">
        <v>25</v>
      </c>
      <c r="G6182" s="348">
        <v>90</v>
      </c>
      <c r="H6182" s="348">
        <v>2250</v>
      </c>
      <c r="I6182" s="355">
        <v>1.9579433762775579E-2</v>
      </c>
      <c r="J6182" s="355">
        <v>2.1754926403083979E-4</v>
      </c>
      <c r="K6182" s="355">
        <v>0</v>
      </c>
      <c r="M6182" s="364"/>
      <c r="N6182" s="364"/>
    </row>
    <row r="6183" spans="2:14" s="358" customFormat="1" x14ac:dyDescent="0.2">
      <c r="B6183" s="305">
        <v>41542.444444444445</v>
      </c>
      <c r="C6183" s="117" t="s">
        <v>773</v>
      </c>
      <c r="D6183" s="117" t="s">
        <v>542</v>
      </c>
      <c r="E6183" s="116"/>
      <c r="F6183" s="348">
        <v>74</v>
      </c>
      <c r="G6183" s="348">
        <v>140</v>
      </c>
      <c r="H6183" s="348">
        <v>10360</v>
      </c>
      <c r="I6183" s="355">
        <v>3.6088884553887743E-2</v>
      </c>
      <c r="J6183" s="355">
        <v>2.5777774681348388E-4</v>
      </c>
      <c r="K6183" s="355">
        <v>0</v>
      </c>
      <c r="M6183" s="364"/>
      <c r="N6183" s="364"/>
    </row>
    <row r="6184" spans="2:14" s="358" customFormat="1" x14ac:dyDescent="0.2">
      <c r="B6184" s="305">
        <v>41542.399305555555</v>
      </c>
      <c r="C6184" s="117" t="s">
        <v>543</v>
      </c>
      <c r="D6184" s="117" t="s">
        <v>542</v>
      </c>
      <c r="E6184" s="116"/>
      <c r="F6184" s="348">
        <v>356</v>
      </c>
      <c r="G6184" s="348">
        <v>247</v>
      </c>
      <c r="H6184" s="348">
        <v>87932</v>
      </c>
      <c r="I6184" s="355">
        <v>0.30630963287571977</v>
      </c>
      <c r="J6184" s="355">
        <v>1.2401199711567603E-3</v>
      </c>
      <c r="K6184" s="355">
        <v>0</v>
      </c>
      <c r="M6184" s="364"/>
      <c r="N6184" s="364"/>
    </row>
    <row r="6185" spans="2:14" s="358" customFormat="1" x14ac:dyDescent="0.2">
      <c r="B6185" s="305">
        <v>41535.333668981482</v>
      </c>
      <c r="C6185" s="117" t="s">
        <v>544</v>
      </c>
      <c r="D6185" s="117" t="s">
        <v>542</v>
      </c>
      <c r="E6185" s="116"/>
      <c r="F6185" s="348">
        <v>190</v>
      </c>
      <c r="G6185" s="348">
        <v>461.74736842105261</v>
      </c>
      <c r="H6185" s="348">
        <v>87732</v>
      </c>
      <c r="I6185" s="355">
        <v>0.30561293626271036</v>
      </c>
      <c r="J6185" s="355">
        <v>6.6186178235894501E-4</v>
      </c>
      <c r="K6185" s="355">
        <v>0</v>
      </c>
      <c r="M6185" s="364"/>
      <c r="N6185" s="364"/>
    </row>
    <row r="6186" spans="2:14" s="358" customFormat="1" x14ac:dyDescent="0.2">
      <c r="B6186" s="305">
        <v>41543.361111111109</v>
      </c>
      <c r="C6186" s="117" t="s">
        <v>567</v>
      </c>
      <c r="D6186" s="117" t="s">
        <v>551</v>
      </c>
      <c r="E6186" s="116"/>
      <c r="F6186" s="348">
        <v>333</v>
      </c>
      <c r="G6186" s="348">
        <v>384</v>
      </c>
      <c r="H6186" s="348">
        <v>127872</v>
      </c>
      <c r="I6186" s="355">
        <v>0.49516057519356732</v>
      </c>
      <c r="J6186" s="355">
        <v>1.2894806645665816E-3</v>
      </c>
      <c r="K6186" s="355">
        <v>0</v>
      </c>
      <c r="M6186" s="364"/>
      <c r="N6186" s="364"/>
    </row>
    <row r="6187" spans="2:14" s="358" customFormat="1" x14ac:dyDescent="0.2">
      <c r="B6187" s="305">
        <v>41541.399305555555</v>
      </c>
      <c r="C6187" s="117" t="s">
        <v>629</v>
      </c>
      <c r="D6187" s="117" t="s">
        <v>551</v>
      </c>
      <c r="E6187" s="116"/>
      <c r="F6187" s="348">
        <v>25</v>
      </c>
      <c r="G6187" s="348">
        <v>169</v>
      </c>
      <c r="H6187" s="348">
        <v>4225</v>
      </c>
      <c r="I6187" s="355">
        <v>1.6360527951332755E-2</v>
      </c>
      <c r="J6187" s="355">
        <v>9.680785770019381E-5</v>
      </c>
      <c r="K6187" s="355">
        <v>0</v>
      </c>
      <c r="M6187" s="364"/>
      <c r="N6187" s="364"/>
    </row>
    <row r="6188" spans="2:14" s="358" customFormat="1" x14ac:dyDescent="0.2">
      <c r="B6188" s="305">
        <v>41543.395833333336</v>
      </c>
      <c r="C6188" s="117" t="s">
        <v>590</v>
      </c>
      <c r="D6188" s="117" t="s">
        <v>551</v>
      </c>
      <c r="E6188" s="116"/>
      <c r="F6188" s="348">
        <v>1</v>
      </c>
      <c r="G6188" s="348">
        <v>135</v>
      </c>
      <c r="H6188" s="348">
        <v>135</v>
      </c>
      <c r="I6188" s="355">
        <v>5.2276243158104658E-4</v>
      </c>
      <c r="J6188" s="355">
        <v>3.872314308007752E-6</v>
      </c>
      <c r="K6188" s="355">
        <v>0</v>
      </c>
      <c r="M6188" s="364"/>
      <c r="N6188" s="364"/>
    </row>
    <row r="6189" spans="2:14" s="358" customFormat="1" x14ac:dyDescent="0.2">
      <c r="B6189" s="305">
        <v>41541.438888888886</v>
      </c>
      <c r="C6189" s="117" t="s">
        <v>830</v>
      </c>
      <c r="D6189" s="117" t="s">
        <v>542</v>
      </c>
      <c r="E6189" s="116"/>
      <c r="F6189" s="348">
        <v>94</v>
      </c>
      <c r="G6189" s="348">
        <v>118</v>
      </c>
      <c r="H6189" s="348">
        <v>11092</v>
      </c>
      <c r="I6189" s="355">
        <v>3.8638794157502203E-2</v>
      </c>
      <c r="J6189" s="355">
        <v>3.2744740811442547E-4</v>
      </c>
      <c r="K6189" s="355">
        <v>0</v>
      </c>
      <c r="M6189" s="364"/>
      <c r="N6189" s="364"/>
    </row>
    <row r="6190" spans="2:14" s="358" customFormat="1" x14ac:dyDescent="0.2">
      <c r="B6190" s="305">
        <v>41543.416666666664</v>
      </c>
      <c r="C6190" s="117" t="s">
        <v>541</v>
      </c>
      <c r="D6190" s="117" t="s">
        <v>542</v>
      </c>
      <c r="E6190" s="116"/>
      <c r="F6190" s="348">
        <v>145</v>
      </c>
      <c r="G6190" s="348">
        <v>30</v>
      </c>
      <c r="H6190" s="348">
        <v>4350</v>
      </c>
      <c r="I6190" s="355">
        <v>1.5153151332954794E-2</v>
      </c>
      <c r="J6190" s="355">
        <v>5.0510504443182654E-4</v>
      </c>
      <c r="K6190" s="355">
        <v>0</v>
      </c>
      <c r="M6190" s="364"/>
      <c r="N6190" s="364"/>
    </row>
    <row r="6191" spans="2:14" s="358" customFormat="1" x14ac:dyDescent="0.2">
      <c r="B6191" s="305">
        <v>41546.363194444442</v>
      </c>
      <c r="C6191" s="117" t="s">
        <v>764</v>
      </c>
      <c r="D6191" s="117" t="s">
        <v>542</v>
      </c>
      <c r="E6191" s="116"/>
      <c r="F6191" s="348">
        <v>29</v>
      </c>
      <c r="G6191" s="348">
        <v>277</v>
      </c>
      <c r="H6191" s="348">
        <v>8033</v>
      </c>
      <c r="I6191" s="355">
        <v>2.7982819461523187E-2</v>
      </c>
      <c r="J6191" s="355">
        <v>1.010210088863653E-4</v>
      </c>
      <c r="K6191" s="355">
        <v>0</v>
      </c>
      <c r="M6191" s="364"/>
      <c r="N6191" s="364"/>
    </row>
    <row r="6192" spans="2:14" s="358" customFormat="1" x14ac:dyDescent="0.2">
      <c r="B6192" s="305">
        <v>41547.416666666664</v>
      </c>
      <c r="C6192" s="117" t="s">
        <v>622</v>
      </c>
      <c r="D6192" s="117" t="s">
        <v>554</v>
      </c>
      <c r="E6192" s="116"/>
      <c r="F6192" s="348">
        <v>220</v>
      </c>
      <c r="G6192" s="348">
        <v>137.19999999999999</v>
      </c>
      <c r="H6192" s="348">
        <v>30184</v>
      </c>
      <c r="I6192" s="355">
        <v>0.2626602794202747</v>
      </c>
      <c r="J6192" s="355">
        <v>1.91443352347139E-3</v>
      </c>
      <c r="K6192" s="355">
        <v>0</v>
      </c>
      <c r="M6192" s="364"/>
      <c r="N6192" s="364"/>
    </row>
    <row r="6193" spans="2:14" s="358" customFormat="1" x14ac:dyDescent="0.2">
      <c r="B6193" s="305">
        <v>41547.399305555555</v>
      </c>
      <c r="C6193" s="117" t="s">
        <v>726</v>
      </c>
      <c r="D6193" s="117" t="s">
        <v>554</v>
      </c>
      <c r="E6193" s="116"/>
      <c r="F6193" s="348">
        <v>69</v>
      </c>
      <c r="G6193" s="348">
        <v>345</v>
      </c>
      <c r="H6193" s="348">
        <v>23805</v>
      </c>
      <c r="I6193" s="355">
        <v>0.20715040921016564</v>
      </c>
      <c r="J6193" s="355">
        <v>6.0043596872511778E-4</v>
      </c>
      <c r="K6193" s="355">
        <v>0</v>
      </c>
      <c r="M6193" s="364"/>
      <c r="N6193" s="364"/>
    </row>
    <row r="6194" spans="2:14" s="358" customFormat="1" x14ac:dyDescent="0.2">
      <c r="B6194" s="305">
        <v>41547.361111111109</v>
      </c>
      <c r="C6194" s="117" t="s">
        <v>741</v>
      </c>
      <c r="D6194" s="117" t="s">
        <v>542</v>
      </c>
      <c r="E6194" s="116"/>
      <c r="F6194" s="348">
        <v>58</v>
      </c>
      <c r="G6194" s="348">
        <v>85</v>
      </c>
      <c r="H6194" s="348">
        <v>4930</v>
      </c>
      <c r="I6194" s="355">
        <v>1.7173571510682099E-2</v>
      </c>
      <c r="J6194" s="355">
        <v>2.0204201777273059E-4</v>
      </c>
      <c r="K6194" s="355">
        <v>0</v>
      </c>
      <c r="M6194" s="364"/>
      <c r="N6194" s="364"/>
    </row>
    <row r="6195" spans="2:14" s="358" customFormat="1" x14ac:dyDescent="0.2">
      <c r="B6195" s="305">
        <v>41547.4375</v>
      </c>
      <c r="C6195" s="117" t="s">
        <v>828</v>
      </c>
      <c r="D6195" s="117" t="s">
        <v>554</v>
      </c>
      <c r="E6195" s="116"/>
      <c r="F6195" s="348">
        <v>7</v>
      </c>
      <c r="G6195" s="348">
        <v>255</v>
      </c>
      <c r="H6195" s="348">
        <v>1785</v>
      </c>
      <c r="I6195" s="355">
        <v>1.553301745180196E-2</v>
      </c>
      <c r="J6195" s="355">
        <v>6.0913793928635139E-5</v>
      </c>
      <c r="K6195" s="355">
        <v>0</v>
      </c>
      <c r="M6195" s="364"/>
      <c r="N6195" s="364"/>
    </row>
    <row r="6196" spans="2:14" s="358" customFormat="1" x14ac:dyDescent="0.2">
      <c r="B6196" s="305">
        <v>41547.385416666664</v>
      </c>
      <c r="C6196" s="117" t="s">
        <v>567</v>
      </c>
      <c r="D6196" s="117" t="s">
        <v>551</v>
      </c>
      <c r="E6196" s="116"/>
      <c r="F6196" s="348">
        <v>2</v>
      </c>
      <c r="G6196" s="348">
        <v>235</v>
      </c>
      <c r="H6196" s="348">
        <v>470</v>
      </c>
      <c r="I6196" s="355">
        <v>1.8199877247636435E-3</v>
      </c>
      <c r="J6196" s="355">
        <v>7.7446286160155041E-6</v>
      </c>
      <c r="K6196" s="355">
        <v>0</v>
      </c>
      <c r="M6196" s="364"/>
      <c r="N6196" s="364"/>
    </row>
    <row r="6197" spans="2:14" s="358" customFormat="1" x14ac:dyDescent="0.2">
      <c r="B6197" s="305">
        <v>41547.413194444445</v>
      </c>
      <c r="C6197" s="117" t="s">
        <v>550</v>
      </c>
      <c r="D6197" s="117" t="s">
        <v>551</v>
      </c>
      <c r="E6197" s="116"/>
      <c r="F6197" s="348">
        <v>1</v>
      </c>
      <c r="G6197" s="348">
        <v>125</v>
      </c>
      <c r="H6197" s="348">
        <v>125</v>
      </c>
      <c r="I6197" s="355">
        <v>4.8403928850096906E-4</v>
      </c>
      <c r="J6197" s="355">
        <v>3.872314308007752E-6</v>
      </c>
      <c r="K6197" s="355">
        <v>0</v>
      </c>
      <c r="M6197" s="364"/>
      <c r="N6197" s="364"/>
    </row>
    <row r="6198" spans="2:14" s="358" customFormat="1" x14ac:dyDescent="0.2">
      <c r="B6198" s="305">
        <v>41542.361111111109</v>
      </c>
      <c r="C6198" s="117" t="s">
        <v>737</v>
      </c>
      <c r="D6198" s="117" t="s">
        <v>542</v>
      </c>
      <c r="E6198" s="116"/>
      <c r="F6198" s="348">
        <v>340</v>
      </c>
      <c r="G6198" s="348">
        <v>215</v>
      </c>
      <c r="H6198" s="348">
        <v>73100</v>
      </c>
      <c r="I6198" s="355">
        <v>0.25464261205494149</v>
      </c>
      <c r="J6198" s="355">
        <v>1.1843842421160068E-3</v>
      </c>
      <c r="K6198" s="355">
        <v>0</v>
      </c>
      <c r="M6198" s="364"/>
      <c r="N6198" s="364"/>
    </row>
    <row r="6199" spans="2:14" s="358" customFormat="1" x14ac:dyDescent="0.2">
      <c r="B6199" s="305">
        <v>41542.395833333336</v>
      </c>
      <c r="C6199" s="117" t="s">
        <v>733</v>
      </c>
      <c r="D6199" s="117" t="s">
        <v>551</v>
      </c>
      <c r="E6199" s="116"/>
      <c r="F6199" s="348">
        <v>29</v>
      </c>
      <c r="G6199" s="348">
        <v>365</v>
      </c>
      <c r="H6199" s="348">
        <v>10585</v>
      </c>
      <c r="I6199" s="355">
        <v>4.0988446950262061E-2</v>
      </c>
      <c r="J6199" s="355">
        <v>1.1229711493222481E-4</v>
      </c>
      <c r="K6199" s="355">
        <v>0</v>
      </c>
      <c r="M6199" s="364"/>
      <c r="N6199" s="364"/>
    </row>
    <row r="6200" spans="2:14" s="358" customFormat="1" x14ac:dyDescent="0.2">
      <c r="B6200" s="305">
        <v>41542.381249999999</v>
      </c>
      <c r="C6200" s="117" t="s">
        <v>704</v>
      </c>
      <c r="D6200" s="117" t="s">
        <v>554</v>
      </c>
      <c r="E6200" s="116"/>
      <c r="F6200" s="348">
        <v>47</v>
      </c>
      <c r="G6200" s="348">
        <v>315</v>
      </c>
      <c r="H6200" s="348">
        <v>14805</v>
      </c>
      <c r="I6200" s="355">
        <v>0.12883267415906333</v>
      </c>
      <c r="J6200" s="355">
        <v>4.0899261637797877E-4</v>
      </c>
      <c r="K6200" s="355">
        <v>0</v>
      </c>
      <c r="M6200" s="364"/>
      <c r="N6200" s="364"/>
    </row>
    <row r="6201" spans="2:14" s="358" customFormat="1" x14ac:dyDescent="0.2">
      <c r="B6201" s="305">
        <v>41547.376388888886</v>
      </c>
      <c r="C6201" s="117" t="s">
        <v>651</v>
      </c>
      <c r="D6201" s="117" t="s">
        <v>554</v>
      </c>
      <c r="E6201" s="116"/>
      <c r="F6201" s="348">
        <v>241</v>
      </c>
      <c r="G6201" s="348">
        <v>368</v>
      </c>
      <c r="H6201" s="348">
        <v>88688</v>
      </c>
      <c r="I6201" s="355">
        <v>0.77176036513468471</v>
      </c>
      <c r="J6201" s="355">
        <v>2.0971749052572956E-3</v>
      </c>
      <c r="K6201" s="355">
        <v>0</v>
      </c>
      <c r="M6201" s="364"/>
      <c r="N6201" s="364"/>
    </row>
    <row r="6202" spans="2:14" s="358" customFormat="1" x14ac:dyDescent="0.2">
      <c r="B6202" s="305">
        <v>41546.356249999997</v>
      </c>
      <c r="C6202" s="117" t="s">
        <v>810</v>
      </c>
      <c r="D6202" s="117" t="s">
        <v>554</v>
      </c>
      <c r="E6202" s="116"/>
      <c r="F6202" s="348">
        <v>658</v>
      </c>
      <c r="G6202" s="348">
        <v>428.16869300911856</v>
      </c>
      <c r="H6202" s="348">
        <v>281735</v>
      </c>
      <c r="I6202" s="355">
        <v>2.4516496760691457</v>
      </c>
      <c r="J6202" s="355">
        <v>5.7258966292917032E-3</v>
      </c>
      <c r="K6202" s="355">
        <v>0</v>
      </c>
      <c r="M6202" s="364"/>
      <c r="N6202" s="364"/>
    </row>
    <row r="6203" spans="2:14" s="358" customFormat="1" x14ac:dyDescent="0.2">
      <c r="B6203" s="305">
        <v>41545.416666666664</v>
      </c>
      <c r="C6203" s="117" t="s">
        <v>843</v>
      </c>
      <c r="D6203" s="117" t="s">
        <v>542</v>
      </c>
      <c r="E6203" s="116"/>
      <c r="F6203" s="348">
        <v>15</v>
      </c>
      <c r="G6203" s="348">
        <v>85</v>
      </c>
      <c r="H6203" s="348">
        <v>1275</v>
      </c>
      <c r="I6203" s="355">
        <v>4.4414409079350263E-3</v>
      </c>
      <c r="J6203" s="355">
        <v>5.2252245975706187E-5</v>
      </c>
      <c r="K6203" s="355">
        <v>0</v>
      </c>
      <c r="M6203" s="364"/>
      <c r="N6203" s="364"/>
    </row>
    <row r="6204" spans="2:14" s="358" customFormat="1" x14ac:dyDescent="0.2">
      <c r="B6204" s="305">
        <v>41549.378472222219</v>
      </c>
      <c r="C6204" s="117" t="s">
        <v>659</v>
      </c>
      <c r="D6204" s="117" t="s">
        <v>551</v>
      </c>
      <c r="E6204" s="116"/>
      <c r="F6204" s="348">
        <v>35</v>
      </c>
      <c r="G6204" s="348">
        <v>240</v>
      </c>
      <c r="H6204" s="348">
        <v>8400</v>
      </c>
      <c r="I6204" s="355">
        <v>3.2527440187265118E-2</v>
      </c>
      <c r="J6204" s="355">
        <v>1.3553100078027134E-4</v>
      </c>
      <c r="K6204" s="355">
        <v>0</v>
      </c>
      <c r="M6204" s="364"/>
      <c r="N6204" s="364"/>
    </row>
    <row r="6205" spans="2:14" s="358" customFormat="1" x14ac:dyDescent="0.2">
      <c r="B6205" s="305">
        <v>41550.444444444445</v>
      </c>
      <c r="C6205" s="117" t="s">
        <v>659</v>
      </c>
      <c r="D6205" s="117" t="s">
        <v>551</v>
      </c>
      <c r="E6205" s="116"/>
      <c r="F6205" s="348">
        <v>1</v>
      </c>
      <c r="G6205" s="348">
        <v>175</v>
      </c>
      <c r="H6205" s="348">
        <v>175</v>
      </c>
      <c r="I6205" s="355">
        <v>6.7765500390135666E-4</v>
      </c>
      <c r="J6205" s="355">
        <v>3.872314308007752E-6</v>
      </c>
      <c r="K6205" s="355">
        <v>0</v>
      </c>
      <c r="M6205" s="364"/>
      <c r="N6205" s="364"/>
    </row>
    <row r="6206" spans="2:14" s="358" customFormat="1" x14ac:dyDescent="0.2">
      <c r="B6206" s="305">
        <v>41549.385416666664</v>
      </c>
      <c r="C6206" s="117" t="s">
        <v>590</v>
      </c>
      <c r="D6206" s="117" t="s">
        <v>551</v>
      </c>
      <c r="E6206" s="116"/>
      <c r="F6206" s="348">
        <v>12</v>
      </c>
      <c r="G6206" s="348">
        <v>145</v>
      </c>
      <c r="H6206" s="348">
        <v>1740</v>
      </c>
      <c r="I6206" s="355">
        <v>6.7378268959334894E-3</v>
      </c>
      <c r="J6206" s="355">
        <v>4.6467771696093028E-5</v>
      </c>
      <c r="K6206" s="355">
        <v>0</v>
      </c>
      <c r="M6206" s="364"/>
      <c r="N6206" s="364"/>
    </row>
    <row r="6207" spans="2:14" s="358" customFormat="1" x14ac:dyDescent="0.2">
      <c r="B6207" s="305">
        <v>41550.375</v>
      </c>
      <c r="C6207" s="117" t="s">
        <v>590</v>
      </c>
      <c r="D6207" s="117" t="s">
        <v>551</v>
      </c>
      <c r="E6207" s="116"/>
      <c r="F6207" s="348">
        <v>12</v>
      </c>
      <c r="G6207" s="348">
        <v>220</v>
      </c>
      <c r="H6207" s="348">
        <v>2640</v>
      </c>
      <c r="I6207" s="355">
        <v>1.0222909773140467E-2</v>
      </c>
      <c r="J6207" s="355">
        <v>4.6467771696093028E-5</v>
      </c>
      <c r="K6207" s="355">
        <v>0</v>
      </c>
      <c r="M6207" s="364"/>
      <c r="N6207" s="364"/>
    </row>
    <row r="6208" spans="2:14" s="358" customFormat="1" x14ac:dyDescent="0.2">
      <c r="B6208" s="305">
        <v>41548.461805555555</v>
      </c>
      <c r="C6208" s="117" t="s">
        <v>590</v>
      </c>
      <c r="D6208" s="117" t="s">
        <v>551</v>
      </c>
      <c r="E6208" s="116"/>
      <c r="F6208" s="348">
        <v>118</v>
      </c>
      <c r="G6208" s="348">
        <v>110</v>
      </c>
      <c r="H6208" s="348">
        <v>12980</v>
      </c>
      <c r="I6208" s="355">
        <v>5.0262639717940628E-2</v>
      </c>
      <c r="J6208" s="355">
        <v>4.569330883449148E-4</v>
      </c>
      <c r="K6208" s="355">
        <v>0</v>
      </c>
      <c r="M6208" s="364"/>
      <c r="N6208" s="364"/>
    </row>
    <row r="6209" spans="2:14" s="358" customFormat="1" x14ac:dyDescent="0.2">
      <c r="B6209" s="305">
        <v>41550.381944444445</v>
      </c>
      <c r="C6209" s="117" t="s">
        <v>587</v>
      </c>
      <c r="D6209" s="117" t="s">
        <v>554</v>
      </c>
      <c r="E6209" s="116"/>
      <c r="F6209" s="348">
        <v>43</v>
      </c>
      <c r="G6209" s="348">
        <v>28</v>
      </c>
      <c r="H6209" s="348">
        <v>1204</v>
      </c>
      <c r="I6209" s="355">
        <v>1.0477172555725243E-2</v>
      </c>
      <c r="J6209" s="355">
        <v>3.741847341330444E-4</v>
      </c>
      <c r="K6209" s="355">
        <v>0</v>
      </c>
      <c r="M6209" s="364"/>
      <c r="N6209" s="364"/>
    </row>
    <row r="6210" spans="2:14" s="358" customFormat="1" x14ac:dyDescent="0.2">
      <c r="B6210" s="305">
        <v>41550.40625</v>
      </c>
      <c r="C6210" s="117" t="s">
        <v>611</v>
      </c>
      <c r="D6210" s="117" t="s">
        <v>551</v>
      </c>
      <c r="E6210" s="116"/>
      <c r="F6210" s="348">
        <v>27</v>
      </c>
      <c r="G6210" s="348">
        <v>360</v>
      </c>
      <c r="H6210" s="348">
        <v>9720</v>
      </c>
      <c r="I6210" s="355">
        <v>3.7638895073835353E-2</v>
      </c>
      <c r="J6210" s="355">
        <v>1.0455248631620932E-4</v>
      </c>
      <c r="K6210" s="355">
        <v>0</v>
      </c>
      <c r="M6210" s="364"/>
      <c r="N6210" s="364"/>
    </row>
    <row r="6211" spans="2:14" s="358" customFormat="1" x14ac:dyDescent="0.2">
      <c r="B6211" s="305">
        <v>41550.388888888891</v>
      </c>
      <c r="C6211" s="117" t="s">
        <v>637</v>
      </c>
      <c r="D6211" s="117" t="s">
        <v>554</v>
      </c>
      <c r="E6211" s="116"/>
      <c r="F6211" s="348">
        <v>81</v>
      </c>
      <c r="G6211" s="348">
        <v>231</v>
      </c>
      <c r="H6211" s="348">
        <v>18711</v>
      </c>
      <c r="I6211" s="355">
        <v>0.16282257117124171</v>
      </c>
      <c r="J6211" s="355">
        <v>7.0485961545992094E-4</v>
      </c>
      <c r="K6211" s="355">
        <v>0</v>
      </c>
      <c r="M6211" s="364"/>
      <c r="N6211" s="364"/>
    </row>
    <row r="6212" spans="2:14" s="358" customFormat="1" x14ac:dyDescent="0.2">
      <c r="B6212" s="305">
        <v>41548.409722222219</v>
      </c>
      <c r="C6212" s="117" t="s">
        <v>566</v>
      </c>
      <c r="D6212" s="117" t="s">
        <v>551</v>
      </c>
      <c r="E6212" s="116"/>
      <c r="F6212" s="348">
        <v>5</v>
      </c>
      <c r="G6212" s="348">
        <v>345</v>
      </c>
      <c r="H6212" s="348">
        <v>1725</v>
      </c>
      <c r="I6212" s="355">
        <v>6.679742181313373E-3</v>
      </c>
      <c r="J6212" s="355">
        <v>1.9361571540038763E-5</v>
      </c>
      <c r="K6212" s="355">
        <v>0</v>
      </c>
      <c r="M6212" s="364"/>
      <c r="N6212" s="364"/>
    </row>
    <row r="6213" spans="2:14" s="358" customFormat="1" x14ac:dyDescent="0.2">
      <c r="B6213" s="305">
        <v>41549.375</v>
      </c>
      <c r="C6213" s="117" t="s">
        <v>682</v>
      </c>
      <c r="D6213" s="117" t="s">
        <v>551</v>
      </c>
      <c r="E6213" s="116"/>
      <c r="F6213" s="348">
        <v>2</v>
      </c>
      <c r="G6213" s="348">
        <v>117</v>
      </c>
      <c r="H6213" s="348">
        <v>234</v>
      </c>
      <c r="I6213" s="355">
        <v>9.0612154807381406E-4</v>
      </c>
      <c r="J6213" s="355">
        <v>7.7446286160155041E-6</v>
      </c>
      <c r="K6213" s="355">
        <v>0</v>
      </c>
      <c r="M6213" s="364"/>
      <c r="N6213" s="364"/>
    </row>
    <row r="6214" spans="2:14" s="358" customFormat="1" x14ac:dyDescent="0.2">
      <c r="B6214" s="305">
        <v>41548.493055555555</v>
      </c>
      <c r="C6214" s="117" t="s">
        <v>668</v>
      </c>
      <c r="D6214" s="117" t="s">
        <v>554</v>
      </c>
      <c r="E6214" s="116"/>
      <c r="F6214" s="348">
        <v>2</v>
      </c>
      <c r="G6214" s="348">
        <v>110</v>
      </c>
      <c r="H6214" s="348">
        <v>220</v>
      </c>
      <c r="I6214" s="355">
        <v>1.91443352347139E-3</v>
      </c>
      <c r="J6214" s="355">
        <v>1.7403941122467181E-5</v>
      </c>
      <c r="K6214" s="355">
        <v>0</v>
      </c>
      <c r="M6214" s="364"/>
      <c r="N6214" s="364"/>
    </row>
    <row r="6215" spans="2:14" s="358" customFormat="1" x14ac:dyDescent="0.2">
      <c r="B6215" s="305">
        <v>41549.364583333336</v>
      </c>
      <c r="C6215" s="117" t="s">
        <v>567</v>
      </c>
      <c r="D6215" s="117" t="s">
        <v>551</v>
      </c>
      <c r="E6215" s="116"/>
      <c r="F6215" s="348">
        <v>26</v>
      </c>
      <c r="G6215" s="348">
        <v>315</v>
      </c>
      <c r="H6215" s="348">
        <v>8190</v>
      </c>
      <c r="I6215" s="355">
        <v>3.1714254182583494E-2</v>
      </c>
      <c r="J6215" s="355">
        <v>1.0068017200820156E-4</v>
      </c>
      <c r="K6215" s="355">
        <v>0</v>
      </c>
      <c r="M6215" s="364"/>
      <c r="N6215" s="364"/>
    </row>
    <row r="6216" spans="2:14" s="358" customFormat="1" x14ac:dyDescent="0.2">
      <c r="B6216" s="305">
        <v>41549.399305555555</v>
      </c>
      <c r="C6216" s="117" t="s">
        <v>550</v>
      </c>
      <c r="D6216" s="117" t="s">
        <v>551</v>
      </c>
      <c r="E6216" s="116"/>
      <c r="F6216" s="348">
        <v>1</v>
      </c>
      <c r="G6216" s="348">
        <v>135</v>
      </c>
      <c r="H6216" s="348">
        <v>135</v>
      </c>
      <c r="I6216" s="355">
        <v>5.2276243158104658E-4</v>
      </c>
      <c r="J6216" s="355">
        <v>3.872314308007752E-6</v>
      </c>
      <c r="K6216" s="355">
        <v>0</v>
      </c>
      <c r="M6216" s="364"/>
      <c r="N6216" s="364"/>
    </row>
    <row r="6217" spans="2:14" s="358" customFormat="1" x14ac:dyDescent="0.2">
      <c r="B6217" s="305">
        <v>41548.359027777777</v>
      </c>
      <c r="C6217" s="117" t="s">
        <v>555</v>
      </c>
      <c r="D6217" s="117" t="s">
        <v>542</v>
      </c>
      <c r="E6217" s="116"/>
      <c r="F6217" s="348">
        <v>32</v>
      </c>
      <c r="G6217" s="348">
        <v>242</v>
      </c>
      <c r="H6217" s="348">
        <v>7744</v>
      </c>
      <c r="I6217" s="355">
        <v>2.6976092855724582E-2</v>
      </c>
      <c r="J6217" s="355">
        <v>1.1147145808150654E-4</v>
      </c>
      <c r="K6217" s="355">
        <v>0</v>
      </c>
      <c r="M6217" s="364"/>
      <c r="N6217" s="364"/>
    </row>
    <row r="6218" spans="2:14" s="358" customFormat="1" x14ac:dyDescent="0.2">
      <c r="B6218" s="305">
        <v>41549.375</v>
      </c>
      <c r="C6218" s="117" t="s">
        <v>550</v>
      </c>
      <c r="D6218" s="117" t="s">
        <v>551</v>
      </c>
      <c r="E6218" s="116"/>
      <c r="F6218" s="348">
        <v>49</v>
      </c>
      <c r="G6218" s="348">
        <v>402</v>
      </c>
      <c r="H6218" s="348">
        <v>19698</v>
      </c>
      <c r="I6218" s="355">
        <v>7.6276847239136705E-2</v>
      </c>
      <c r="J6218" s="355">
        <v>1.8974340109237988E-4</v>
      </c>
      <c r="K6218" s="355">
        <v>0</v>
      </c>
      <c r="M6218" s="364"/>
      <c r="N6218" s="364"/>
    </row>
    <row r="6219" spans="2:14" s="358" customFormat="1" x14ac:dyDescent="0.2">
      <c r="B6219" s="305">
        <v>41550.390972222223</v>
      </c>
      <c r="C6219" s="117" t="s">
        <v>550</v>
      </c>
      <c r="D6219" s="117" t="s">
        <v>551</v>
      </c>
      <c r="E6219" s="116"/>
      <c r="F6219" s="348">
        <v>40</v>
      </c>
      <c r="G6219" s="348">
        <v>443</v>
      </c>
      <c r="H6219" s="348">
        <v>17720</v>
      </c>
      <c r="I6219" s="355">
        <v>6.861740953789737E-2</v>
      </c>
      <c r="J6219" s="355">
        <v>1.548925723203101E-4</v>
      </c>
      <c r="K6219" s="355">
        <v>0</v>
      </c>
      <c r="M6219" s="364"/>
      <c r="N6219" s="364"/>
    </row>
    <row r="6220" spans="2:14" s="358" customFormat="1" x14ac:dyDescent="0.2">
      <c r="B6220" s="305">
        <v>41555.388194444444</v>
      </c>
      <c r="C6220" s="117" t="s">
        <v>821</v>
      </c>
      <c r="D6220" s="117" t="s">
        <v>554</v>
      </c>
      <c r="E6220" s="116"/>
      <c r="F6220" s="348">
        <v>49</v>
      </c>
      <c r="G6220" s="348">
        <v>296</v>
      </c>
      <c r="H6220" s="348">
        <v>14504</v>
      </c>
      <c r="I6220" s="355">
        <v>0.12621338102013202</v>
      </c>
      <c r="J6220" s="355">
        <v>4.2639655750044598E-4</v>
      </c>
      <c r="K6220" s="355">
        <v>0</v>
      </c>
      <c r="M6220" s="364"/>
      <c r="N6220" s="364"/>
    </row>
    <row r="6221" spans="2:14" s="358" customFormat="1" x14ac:dyDescent="0.2">
      <c r="B6221" s="305">
        <v>41547.364583333336</v>
      </c>
      <c r="C6221" s="117" t="s">
        <v>796</v>
      </c>
      <c r="D6221" s="117" t="s">
        <v>554</v>
      </c>
      <c r="E6221" s="116"/>
      <c r="F6221" s="348">
        <v>3</v>
      </c>
      <c r="G6221" s="348">
        <v>280</v>
      </c>
      <c r="H6221" s="348">
        <v>840</v>
      </c>
      <c r="I6221" s="355">
        <v>7.3096552714362164E-3</v>
      </c>
      <c r="J6221" s="355">
        <v>2.6105911683700774E-5</v>
      </c>
      <c r="K6221" s="355">
        <v>0</v>
      </c>
      <c r="M6221" s="364"/>
      <c r="N6221" s="364"/>
    </row>
    <row r="6222" spans="2:14" s="358" customFormat="1" x14ac:dyDescent="0.2">
      <c r="B6222" s="305">
        <v>41547.39298611111</v>
      </c>
      <c r="C6222" s="117" t="s">
        <v>624</v>
      </c>
      <c r="D6222" s="117" t="s">
        <v>554</v>
      </c>
      <c r="E6222" s="116"/>
      <c r="F6222" s="348">
        <v>53</v>
      </c>
      <c r="G6222" s="348">
        <v>409</v>
      </c>
      <c r="H6222" s="348">
        <v>21677</v>
      </c>
      <c r="I6222" s="355">
        <v>0.18863261585586055</v>
      </c>
      <c r="J6222" s="355">
        <v>4.6120443974538035E-4</v>
      </c>
      <c r="K6222" s="355">
        <v>0</v>
      </c>
      <c r="M6222" s="364"/>
      <c r="N6222" s="364"/>
    </row>
    <row r="6223" spans="2:14" s="358" customFormat="1" x14ac:dyDescent="0.2">
      <c r="B6223" s="305">
        <v>41547.542094907411</v>
      </c>
      <c r="C6223" s="117" t="s">
        <v>796</v>
      </c>
      <c r="D6223" s="117" t="s">
        <v>554</v>
      </c>
      <c r="E6223" s="116"/>
      <c r="F6223" s="348">
        <v>1</v>
      </c>
      <c r="G6223" s="348">
        <v>104</v>
      </c>
      <c r="H6223" s="348">
        <v>104</v>
      </c>
      <c r="I6223" s="355">
        <v>9.0500493836829349E-4</v>
      </c>
      <c r="J6223" s="355">
        <v>8.7019705612335906E-6</v>
      </c>
      <c r="K6223" s="355">
        <v>0</v>
      </c>
      <c r="M6223" s="364"/>
      <c r="N6223" s="364"/>
    </row>
    <row r="6224" spans="2:14" s="358" customFormat="1" x14ac:dyDescent="0.2">
      <c r="B6224" s="305">
        <v>41548.354166666664</v>
      </c>
      <c r="C6224" s="117" t="s">
        <v>796</v>
      </c>
      <c r="D6224" s="117" t="s">
        <v>554</v>
      </c>
      <c r="E6224" s="116"/>
      <c r="F6224" s="348">
        <v>44</v>
      </c>
      <c r="G6224" s="348">
        <v>202</v>
      </c>
      <c r="H6224" s="348">
        <v>8888</v>
      </c>
      <c r="I6224" s="355">
        <v>7.734311434824416E-2</v>
      </c>
      <c r="J6224" s="355">
        <v>3.8288670469427801E-4</v>
      </c>
      <c r="K6224" s="355">
        <v>0</v>
      </c>
      <c r="M6224" s="364"/>
      <c r="N6224" s="364"/>
    </row>
    <row r="6225" spans="2:14" s="358" customFormat="1" x14ac:dyDescent="0.2">
      <c r="B6225" s="305">
        <v>41550.4375</v>
      </c>
      <c r="C6225" s="117" t="s">
        <v>643</v>
      </c>
      <c r="D6225" s="117" t="s">
        <v>551</v>
      </c>
      <c r="E6225" s="116"/>
      <c r="F6225" s="348">
        <v>1</v>
      </c>
      <c r="G6225" s="348">
        <v>65</v>
      </c>
      <c r="H6225" s="348">
        <v>65</v>
      </c>
      <c r="I6225" s="355">
        <v>2.517004300205039E-4</v>
      </c>
      <c r="J6225" s="355">
        <v>3.872314308007752E-6</v>
      </c>
      <c r="K6225" s="355">
        <v>0</v>
      </c>
      <c r="M6225" s="364"/>
      <c r="N6225" s="364"/>
    </row>
    <row r="6226" spans="2:14" s="358" customFormat="1" x14ac:dyDescent="0.2">
      <c r="B6226" s="305">
        <v>41550.427083333336</v>
      </c>
      <c r="C6226" s="117" t="s">
        <v>643</v>
      </c>
      <c r="D6226" s="117" t="s">
        <v>551</v>
      </c>
      <c r="E6226" s="116"/>
      <c r="F6226" s="348">
        <v>1</v>
      </c>
      <c r="G6226" s="348">
        <v>100</v>
      </c>
      <c r="H6226" s="348">
        <v>100</v>
      </c>
      <c r="I6226" s="355">
        <v>3.8723143080077524E-4</v>
      </c>
      <c r="J6226" s="355">
        <v>3.872314308007752E-6</v>
      </c>
      <c r="K6226" s="355">
        <v>0</v>
      </c>
      <c r="M6226" s="364"/>
      <c r="N6226" s="364"/>
    </row>
    <row r="6227" spans="2:14" s="358" customFormat="1" x14ac:dyDescent="0.2">
      <c r="B6227" s="305">
        <v>41547.382372685184</v>
      </c>
      <c r="C6227" s="117" t="s">
        <v>733</v>
      </c>
      <c r="D6227" s="117" t="s">
        <v>551</v>
      </c>
      <c r="E6227" s="116"/>
      <c r="F6227" s="348">
        <v>12</v>
      </c>
      <c r="G6227" s="348">
        <v>169</v>
      </c>
      <c r="H6227" s="348">
        <v>2028</v>
      </c>
      <c r="I6227" s="355">
        <v>7.8530534166397215E-3</v>
      </c>
      <c r="J6227" s="355">
        <v>4.6467771696093028E-5</v>
      </c>
      <c r="K6227" s="355">
        <v>0</v>
      </c>
      <c r="M6227" s="364"/>
      <c r="N6227" s="364"/>
    </row>
    <row r="6228" spans="2:14" s="358" customFormat="1" x14ac:dyDescent="0.2">
      <c r="B6228" s="305">
        <v>41547.388888888891</v>
      </c>
      <c r="C6228" s="117" t="s">
        <v>618</v>
      </c>
      <c r="D6228" s="117" t="s">
        <v>551</v>
      </c>
      <c r="E6228" s="116"/>
      <c r="F6228" s="348">
        <v>52</v>
      </c>
      <c r="G6228" s="348">
        <v>160</v>
      </c>
      <c r="H6228" s="348">
        <v>8320</v>
      </c>
      <c r="I6228" s="355">
        <v>3.2217655042624499E-2</v>
      </c>
      <c r="J6228" s="355">
        <v>2.0136034401640313E-4</v>
      </c>
      <c r="K6228" s="355">
        <v>0</v>
      </c>
      <c r="M6228" s="364"/>
      <c r="N6228" s="364"/>
    </row>
    <row r="6229" spans="2:14" s="358" customFormat="1" x14ac:dyDescent="0.2">
      <c r="B6229" s="305">
        <v>41547.381944444445</v>
      </c>
      <c r="C6229" s="117" t="s">
        <v>733</v>
      </c>
      <c r="D6229" s="117" t="s">
        <v>551</v>
      </c>
      <c r="E6229" s="116"/>
      <c r="F6229" s="348">
        <v>11</v>
      </c>
      <c r="G6229" s="348">
        <v>225</v>
      </c>
      <c r="H6229" s="348">
        <v>2475</v>
      </c>
      <c r="I6229" s="355">
        <v>9.5839779123191877E-3</v>
      </c>
      <c r="J6229" s="355">
        <v>4.2595457388085273E-5</v>
      </c>
      <c r="K6229" s="355">
        <v>0</v>
      </c>
      <c r="M6229" s="364"/>
      <c r="N6229" s="364"/>
    </row>
    <row r="6230" spans="2:14" s="358" customFormat="1" x14ac:dyDescent="0.2">
      <c r="B6230" s="305">
        <v>41550.409722222219</v>
      </c>
      <c r="C6230" s="117" t="s">
        <v>550</v>
      </c>
      <c r="D6230" s="117" t="s">
        <v>551</v>
      </c>
      <c r="E6230" s="116"/>
      <c r="F6230" s="348">
        <v>8</v>
      </c>
      <c r="G6230" s="348">
        <v>30</v>
      </c>
      <c r="H6230" s="348">
        <v>240</v>
      </c>
      <c r="I6230" s="355">
        <v>9.2935543392186056E-4</v>
      </c>
      <c r="J6230" s="355">
        <v>3.0978514464062016E-5</v>
      </c>
      <c r="K6230" s="355">
        <v>0</v>
      </c>
      <c r="M6230" s="364"/>
      <c r="N6230" s="364"/>
    </row>
    <row r="6231" spans="2:14" s="358" customFormat="1" x14ac:dyDescent="0.2">
      <c r="B6231" s="305">
        <v>41541.400694444441</v>
      </c>
      <c r="C6231" s="117" t="s">
        <v>762</v>
      </c>
      <c r="D6231" s="117" t="s">
        <v>551</v>
      </c>
      <c r="E6231" s="116"/>
      <c r="F6231" s="348">
        <v>1</v>
      </c>
      <c r="G6231" s="348">
        <v>221</v>
      </c>
      <c r="H6231" s="348">
        <v>221</v>
      </c>
      <c r="I6231" s="355">
        <v>8.5578146206971323E-4</v>
      </c>
      <c r="J6231" s="355">
        <v>3.872314308007752E-6</v>
      </c>
      <c r="K6231" s="355">
        <v>0</v>
      </c>
      <c r="M6231" s="364"/>
      <c r="N6231" s="364"/>
    </row>
    <row r="6232" spans="2:14" s="358" customFormat="1" x14ac:dyDescent="0.2">
      <c r="B6232" s="305">
        <v>41549.385416666664</v>
      </c>
      <c r="C6232" s="117" t="s">
        <v>663</v>
      </c>
      <c r="D6232" s="117" t="s">
        <v>551</v>
      </c>
      <c r="E6232" s="116"/>
      <c r="F6232" s="348">
        <v>1</v>
      </c>
      <c r="G6232" s="348">
        <v>50</v>
      </c>
      <c r="H6232" s="348">
        <v>50</v>
      </c>
      <c r="I6232" s="355">
        <v>1.9361571540038762E-4</v>
      </c>
      <c r="J6232" s="355">
        <v>3.872314308007752E-6</v>
      </c>
      <c r="K6232" s="355">
        <v>0</v>
      </c>
      <c r="M6232" s="364"/>
      <c r="N6232" s="364"/>
    </row>
    <row r="6233" spans="2:14" s="358" customFormat="1" x14ac:dyDescent="0.2">
      <c r="B6233" s="305">
        <v>41547.458333333336</v>
      </c>
      <c r="C6233" s="117" t="s">
        <v>642</v>
      </c>
      <c r="D6233" s="117" t="s">
        <v>542</v>
      </c>
      <c r="E6233" s="116"/>
      <c r="F6233" s="348">
        <v>75</v>
      </c>
      <c r="G6233" s="348">
        <v>100</v>
      </c>
      <c r="H6233" s="348">
        <v>7500</v>
      </c>
      <c r="I6233" s="355">
        <v>2.6126122987853096E-2</v>
      </c>
      <c r="J6233" s="355">
        <v>2.6126122987853097E-4</v>
      </c>
      <c r="K6233" s="355">
        <v>0</v>
      </c>
      <c r="M6233" s="364"/>
      <c r="N6233" s="364"/>
    </row>
    <row r="6234" spans="2:14" s="358" customFormat="1" x14ac:dyDescent="0.2">
      <c r="B6234" s="305">
        <v>41547.4</v>
      </c>
      <c r="C6234" s="117" t="s">
        <v>830</v>
      </c>
      <c r="D6234" s="117" t="s">
        <v>542</v>
      </c>
      <c r="E6234" s="116"/>
      <c r="F6234" s="348">
        <v>172</v>
      </c>
      <c r="G6234" s="348">
        <v>324</v>
      </c>
      <c r="H6234" s="348">
        <v>55728</v>
      </c>
      <c r="I6234" s="355">
        <v>0.19412754424894363</v>
      </c>
      <c r="J6234" s="355">
        <v>5.991590871880976E-4</v>
      </c>
      <c r="K6234" s="355">
        <v>0</v>
      </c>
      <c r="M6234" s="364"/>
      <c r="N6234" s="364"/>
    </row>
    <row r="6235" spans="2:14" s="358" customFormat="1" x14ac:dyDescent="0.2">
      <c r="B6235" s="305">
        <v>41547.563194444447</v>
      </c>
      <c r="C6235" s="117" t="s">
        <v>642</v>
      </c>
      <c r="D6235" s="117" t="s">
        <v>542</v>
      </c>
      <c r="E6235" s="116"/>
      <c r="F6235" s="348">
        <v>61</v>
      </c>
      <c r="G6235" s="348">
        <v>64</v>
      </c>
      <c r="H6235" s="348">
        <v>3904</v>
      </c>
      <c r="I6235" s="355">
        <v>1.3599517885943798E-2</v>
      </c>
      <c r="J6235" s="355">
        <v>2.1249246696787184E-4</v>
      </c>
      <c r="K6235" s="355">
        <v>0</v>
      </c>
      <c r="M6235" s="364"/>
      <c r="N6235" s="364"/>
    </row>
    <row r="6236" spans="2:14" s="358" customFormat="1" x14ac:dyDescent="0.2">
      <c r="B6236" s="305">
        <v>41549.472222222219</v>
      </c>
      <c r="C6236" s="117" t="s">
        <v>663</v>
      </c>
      <c r="D6236" s="117" t="s">
        <v>551</v>
      </c>
      <c r="E6236" s="116"/>
      <c r="F6236" s="348">
        <v>1</v>
      </c>
      <c r="G6236" s="348">
        <v>50</v>
      </c>
      <c r="H6236" s="348">
        <v>50</v>
      </c>
      <c r="I6236" s="355">
        <v>1.9361571540038762E-4</v>
      </c>
      <c r="J6236" s="355">
        <v>3.872314308007752E-6</v>
      </c>
      <c r="K6236" s="355">
        <v>0</v>
      </c>
      <c r="M6236" s="364"/>
      <c r="N6236" s="364"/>
    </row>
    <row r="6237" spans="2:14" s="358" customFormat="1" x14ac:dyDescent="0.2">
      <c r="B6237" s="305">
        <v>41541.375</v>
      </c>
      <c r="C6237" s="117" t="s">
        <v>743</v>
      </c>
      <c r="D6237" s="117" t="s">
        <v>554</v>
      </c>
      <c r="E6237" s="116"/>
      <c r="F6237" s="348">
        <v>62</v>
      </c>
      <c r="G6237" s="348">
        <v>330</v>
      </c>
      <c r="H6237" s="348">
        <v>20460</v>
      </c>
      <c r="I6237" s="355">
        <v>0.17804231768283929</v>
      </c>
      <c r="J6237" s="355">
        <v>5.395221747964827E-4</v>
      </c>
      <c r="K6237" s="355">
        <v>0</v>
      </c>
      <c r="M6237" s="364"/>
      <c r="N6237" s="364"/>
    </row>
    <row r="6238" spans="2:14" s="358" customFormat="1" x14ac:dyDescent="0.2">
      <c r="B6238" s="305">
        <v>41549.394444444442</v>
      </c>
      <c r="C6238" s="117" t="s">
        <v>645</v>
      </c>
      <c r="D6238" s="117" t="s">
        <v>554</v>
      </c>
      <c r="E6238" s="116"/>
      <c r="F6238" s="348">
        <v>1</v>
      </c>
      <c r="G6238" s="348">
        <v>92</v>
      </c>
      <c r="H6238" s="348">
        <v>92</v>
      </c>
      <c r="I6238" s="355">
        <v>8.0058129163349044E-4</v>
      </c>
      <c r="J6238" s="355">
        <v>8.7019705612335906E-6</v>
      </c>
      <c r="K6238" s="355">
        <v>0</v>
      </c>
      <c r="M6238" s="364"/>
      <c r="N6238" s="364"/>
    </row>
    <row r="6239" spans="2:14" s="358" customFormat="1" x14ac:dyDescent="0.2">
      <c r="B6239" s="305">
        <v>41551.37777777778</v>
      </c>
      <c r="C6239" s="117" t="s">
        <v>696</v>
      </c>
      <c r="D6239" s="117" t="s">
        <v>551</v>
      </c>
      <c r="E6239" s="116"/>
      <c r="F6239" s="348">
        <v>25</v>
      </c>
      <c r="G6239" s="348">
        <v>266</v>
      </c>
      <c r="H6239" s="348">
        <v>6650</v>
      </c>
      <c r="I6239" s="355">
        <v>2.5750890148251552E-2</v>
      </c>
      <c r="J6239" s="355">
        <v>9.680785770019381E-5</v>
      </c>
      <c r="K6239" s="355">
        <v>0</v>
      </c>
      <c r="M6239" s="364"/>
      <c r="N6239" s="364"/>
    </row>
    <row r="6240" spans="2:14" s="358" customFormat="1" x14ac:dyDescent="0.2">
      <c r="B6240" s="305">
        <v>41551.520833333336</v>
      </c>
      <c r="C6240" s="117" t="s">
        <v>657</v>
      </c>
      <c r="D6240" s="117" t="s">
        <v>551</v>
      </c>
      <c r="E6240" s="116"/>
      <c r="F6240" s="348">
        <v>5</v>
      </c>
      <c r="G6240" s="348">
        <v>170</v>
      </c>
      <c r="H6240" s="348">
        <v>850</v>
      </c>
      <c r="I6240" s="355">
        <v>3.2914671618065896E-3</v>
      </c>
      <c r="J6240" s="355">
        <v>1.9361571540038763E-5</v>
      </c>
      <c r="K6240" s="355">
        <v>0</v>
      </c>
      <c r="M6240" s="364"/>
      <c r="N6240" s="364"/>
    </row>
    <row r="6241" spans="2:14" s="358" customFormat="1" x14ac:dyDescent="0.2">
      <c r="B6241" s="305">
        <v>41551.395833333336</v>
      </c>
      <c r="C6241" s="117" t="s">
        <v>627</v>
      </c>
      <c r="D6241" s="117" t="s">
        <v>554</v>
      </c>
      <c r="E6241" s="116"/>
      <c r="F6241" s="348">
        <v>1</v>
      </c>
      <c r="G6241" s="348">
        <v>120</v>
      </c>
      <c r="H6241" s="348">
        <v>120</v>
      </c>
      <c r="I6241" s="355">
        <v>1.044236467348031E-3</v>
      </c>
      <c r="J6241" s="355">
        <v>8.7019705612335906E-6</v>
      </c>
      <c r="K6241" s="355">
        <v>0</v>
      </c>
      <c r="M6241" s="364"/>
      <c r="N6241" s="364"/>
    </row>
    <row r="6242" spans="2:14" s="358" customFormat="1" x14ac:dyDescent="0.2">
      <c r="B6242" s="305">
        <v>41550.418749999997</v>
      </c>
      <c r="C6242" s="117" t="s">
        <v>797</v>
      </c>
      <c r="D6242" s="117" t="s">
        <v>554</v>
      </c>
      <c r="E6242" s="116"/>
      <c r="F6242" s="348">
        <v>125</v>
      </c>
      <c r="G6242" s="348">
        <v>78</v>
      </c>
      <c r="H6242" s="348">
        <v>9750</v>
      </c>
      <c r="I6242" s="355">
        <v>8.4844212972027516E-2</v>
      </c>
      <c r="J6242" s="355">
        <v>1.0877463201541988E-3</v>
      </c>
      <c r="K6242" s="355">
        <v>0</v>
      </c>
      <c r="M6242" s="364"/>
      <c r="N6242" s="364"/>
    </row>
    <row r="6243" spans="2:14" s="358" customFormat="1" x14ac:dyDescent="0.2">
      <c r="B6243" s="305">
        <v>41551.375</v>
      </c>
      <c r="C6243" s="117" t="s">
        <v>641</v>
      </c>
      <c r="D6243" s="117" t="s">
        <v>551</v>
      </c>
      <c r="E6243" s="116"/>
      <c r="F6243" s="348">
        <v>76</v>
      </c>
      <c r="G6243" s="348">
        <v>202</v>
      </c>
      <c r="H6243" s="348">
        <v>15352</v>
      </c>
      <c r="I6243" s="355">
        <v>5.9447769256535013E-2</v>
      </c>
      <c r="J6243" s="355">
        <v>2.9429588740858918E-4</v>
      </c>
      <c r="K6243" s="355">
        <v>0</v>
      </c>
      <c r="M6243" s="364"/>
      <c r="N6243" s="364"/>
    </row>
    <row r="6244" spans="2:14" s="358" customFormat="1" x14ac:dyDescent="0.2">
      <c r="B6244" s="305">
        <v>41551.371527777781</v>
      </c>
      <c r="C6244" s="117" t="s">
        <v>592</v>
      </c>
      <c r="D6244" s="117" t="s">
        <v>554</v>
      </c>
      <c r="E6244" s="116"/>
      <c r="F6244" s="348">
        <v>108</v>
      </c>
      <c r="G6244" s="348">
        <v>357</v>
      </c>
      <c r="H6244" s="348">
        <v>38556</v>
      </c>
      <c r="I6244" s="355">
        <v>0.33551317695892235</v>
      </c>
      <c r="J6244" s="355">
        <v>9.3981282061322792E-4</v>
      </c>
      <c r="K6244" s="355">
        <v>0</v>
      </c>
      <c r="M6244" s="364"/>
      <c r="N6244" s="364"/>
    </row>
    <row r="6245" spans="2:14" s="358" customFormat="1" x14ac:dyDescent="0.2">
      <c r="B6245" s="305">
        <v>41551.395833333336</v>
      </c>
      <c r="C6245" s="117" t="s">
        <v>638</v>
      </c>
      <c r="D6245" s="117" t="s">
        <v>554</v>
      </c>
      <c r="E6245" s="116"/>
      <c r="F6245" s="348">
        <v>5</v>
      </c>
      <c r="G6245" s="348">
        <v>165</v>
      </c>
      <c r="H6245" s="348">
        <v>825</v>
      </c>
      <c r="I6245" s="355">
        <v>7.1791257130177132E-3</v>
      </c>
      <c r="J6245" s="355">
        <v>4.3509852806167955E-5</v>
      </c>
      <c r="K6245" s="355">
        <v>0</v>
      </c>
      <c r="M6245" s="364"/>
      <c r="N6245" s="364"/>
    </row>
    <row r="6246" spans="2:14" s="358" customFormat="1" x14ac:dyDescent="0.2">
      <c r="B6246" s="305">
        <v>41551.40625</v>
      </c>
      <c r="C6246" s="117" t="s">
        <v>726</v>
      </c>
      <c r="D6246" s="117" t="s">
        <v>554</v>
      </c>
      <c r="E6246" s="116"/>
      <c r="F6246" s="348">
        <v>90</v>
      </c>
      <c r="G6246" s="348">
        <v>335</v>
      </c>
      <c r="H6246" s="348">
        <v>30150</v>
      </c>
      <c r="I6246" s="355">
        <v>0.26236441242119279</v>
      </c>
      <c r="J6246" s="355">
        <v>7.8317735051102323E-4</v>
      </c>
      <c r="K6246" s="355">
        <v>0</v>
      </c>
      <c r="M6246" s="364"/>
      <c r="N6246" s="364"/>
    </row>
    <row r="6247" spans="2:14" s="358" customFormat="1" x14ac:dyDescent="0.2">
      <c r="B6247" s="305">
        <v>41551.375694444447</v>
      </c>
      <c r="C6247" s="117" t="s">
        <v>657</v>
      </c>
      <c r="D6247" s="117" t="s">
        <v>551</v>
      </c>
      <c r="E6247" s="116"/>
      <c r="F6247" s="348">
        <v>18</v>
      </c>
      <c r="G6247" s="348">
        <v>211</v>
      </c>
      <c r="H6247" s="348">
        <v>3798</v>
      </c>
      <c r="I6247" s="355">
        <v>1.4707049741813444E-2</v>
      </c>
      <c r="J6247" s="355">
        <v>6.9701657544139542E-5</v>
      </c>
      <c r="K6247" s="355">
        <v>0</v>
      </c>
      <c r="M6247" s="364"/>
      <c r="N6247" s="364"/>
    </row>
    <row r="6248" spans="2:14" s="358" customFormat="1" x14ac:dyDescent="0.2">
      <c r="B6248" s="305">
        <v>41551.388888888891</v>
      </c>
      <c r="C6248" s="117" t="s">
        <v>634</v>
      </c>
      <c r="D6248" s="117" t="s">
        <v>542</v>
      </c>
      <c r="E6248" s="116"/>
      <c r="F6248" s="348">
        <v>2</v>
      </c>
      <c r="G6248" s="348">
        <v>60</v>
      </c>
      <c r="H6248" s="348">
        <v>120</v>
      </c>
      <c r="I6248" s="355">
        <v>4.180179678056495E-4</v>
      </c>
      <c r="J6248" s="355">
        <v>6.9669661300941588E-6</v>
      </c>
      <c r="K6248" s="355">
        <v>0</v>
      </c>
      <c r="M6248" s="364"/>
      <c r="N6248" s="364"/>
    </row>
    <row r="6249" spans="2:14" s="358" customFormat="1" x14ac:dyDescent="0.2">
      <c r="B6249" s="305">
        <v>41551.380555555559</v>
      </c>
      <c r="C6249" s="117" t="s">
        <v>562</v>
      </c>
      <c r="D6249" s="117" t="s">
        <v>554</v>
      </c>
      <c r="E6249" s="116"/>
      <c r="F6249" s="348">
        <v>360</v>
      </c>
      <c r="G6249" s="348">
        <v>186</v>
      </c>
      <c r="H6249" s="348">
        <v>66960</v>
      </c>
      <c r="I6249" s="355">
        <v>0.58268394878020124</v>
      </c>
      <c r="J6249" s="355">
        <v>3.1327094020440929E-3</v>
      </c>
      <c r="K6249" s="355">
        <v>0</v>
      </c>
      <c r="M6249" s="364"/>
      <c r="N6249" s="364"/>
    </row>
    <row r="6250" spans="2:14" s="358" customFormat="1" x14ac:dyDescent="0.2">
      <c r="B6250" s="305">
        <v>41551.506944444445</v>
      </c>
      <c r="C6250" s="117" t="s">
        <v>556</v>
      </c>
      <c r="D6250" s="117" t="s">
        <v>551</v>
      </c>
      <c r="E6250" s="116"/>
      <c r="F6250" s="348">
        <v>1</v>
      </c>
      <c r="G6250" s="348">
        <v>40</v>
      </c>
      <c r="H6250" s="348">
        <v>40</v>
      </c>
      <c r="I6250" s="355">
        <v>1.548925723203101E-4</v>
      </c>
      <c r="J6250" s="355">
        <v>3.872314308007752E-6</v>
      </c>
      <c r="K6250" s="355">
        <v>0</v>
      </c>
      <c r="M6250" s="364"/>
      <c r="N6250" s="364"/>
    </row>
    <row r="6251" spans="2:14" s="358" customFormat="1" x14ac:dyDescent="0.2">
      <c r="B6251" s="305">
        <v>41551.421527777777</v>
      </c>
      <c r="C6251" s="117" t="s">
        <v>707</v>
      </c>
      <c r="D6251" s="117" t="s">
        <v>554</v>
      </c>
      <c r="E6251" s="116"/>
      <c r="F6251" s="348">
        <v>282</v>
      </c>
      <c r="G6251" s="348">
        <v>304</v>
      </c>
      <c r="H6251" s="348">
        <v>85728</v>
      </c>
      <c r="I6251" s="355">
        <v>0.74600253227343327</v>
      </c>
      <c r="J6251" s="355">
        <v>2.4539556982678726E-3</v>
      </c>
      <c r="K6251" s="355">
        <v>0</v>
      </c>
      <c r="M6251" s="364"/>
      <c r="N6251" s="364"/>
    </row>
    <row r="6252" spans="2:14" s="358" customFormat="1" x14ac:dyDescent="0.2">
      <c r="B6252" s="305">
        <v>41551.375</v>
      </c>
      <c r="C6252" s="117" t="s">
        <v>666</v>
      </c>
      <c r="D6252" s="117" t="s">
        <v>554</v>
      </c>
      <c r="E6252" s="116"/>
      <c r="F6252" s="348">
        <v>12</v>
      </c>
      <c r="G6252" s="348">
        <v>215</v>
      </c>
      <c r="H6252" s="348">
        <v>2580</v>
      </c>
      <c r="I6252" s="355">
        <v>2.2451084047982666E-2</v>
      </c>
      <c r="J6252" s="355">
        <v>1.0442364673480309E-4</v>
      </c>
      <c r="K6252" s="355">
        <v>0</v>
      </c>
      <c r="M6252" s="364"/>
      <c r="N6252" s="364"/>
    </row>
    <row r="6253" spans="2:14" s="358" customFormat="1" x14ac:dyDescent="0.2">
      <c r="B6253" s="305">
        <v>41551.396423611113</v>
      </c>
      <c r="C6253" s="117" t="s">
        <v>743</v>
      </c>
      <c r="D6253" s="117" t="s">
        <v>554</v>
      </c>
      <c r="E6253" s="116"/>
      <c r="F6253" s="348">
        <v>1</v>
      </c>
      <c r="G6253" s="348">
        <v>164</v>
      </c>
      <c r="H6253" s="348">
        <v>164</v>
      </c>
      <c r="I6253" s="355">
        <v>1.427123172042309E-3</v>
      </c>
      <c r="J6253" s="355">
        <v>8.7019705612335906E-6</v>
      </c>
      <c r="K6253" s="355">
        <v>0</v>
      </c>
      <c r="M6253" s="364"/>
      <c r="N6253" s="364"/>
    </row>
    <row r="6254" spans="2:14" s="358" customFormat="1" x14ac:dyDescent="0.2">
      <c r="B6254" s="305">
        <v>41552.375</v>
      </c>
      <c r="C6254" s="117" t="s">
        <v>674</v>
      </c>
      <c r="D6254" s="117" t="s">
        <v>551</v>
      </c>
      <c r="E6254" s="116"/>
      <c r="F6254" s="348">
        <v>2</v>
      </c>
      <c r="G6254" s="348">
        <v>45</v>
      </c>
      <c r="H6254" s="348">
        <v>90</v>
      </c>
      <c r="I6254" s="355">
        <v>3.4850828772069772E-4</v>
      </c>
      <c r="J6254" s="355">
        <v>7.7446286160155041E-6</v>
      </c>
      <c r="K6254" s="355">
        <v>0</v>
      </c>
      <c r="M6254" s="364"/>
      <c r="N6254" s="364"/>
    </row>
    <row r="6255" spans="2:14" s="358" customFormat="1" x14ac:dyDescent="0.2">
      <c r="B6255" s="305">
        <v>41542.363194444442</v>
      </c>
      <c r="C6255" s="117" t="s">
        <v>646</v>
      </c>
      <c r="D6255" s="117" t="s">
        <v>542</v>
      </c>
      <c r="E6255" s="116"/>
      <c r="F6255" s="348">
        <v>85</v>
      </c>
      <c r="G6255" s="348">
        <v>315</v>
      </c>
      <c r="H6255" s="348">
        <v>26775</v>
      </c>
      <c r="I6255" s="355">
        <v>9.3270259066635552E-2</v>
      </c>
      <c r="J6255" s="355">
        <v>2.9609606052900171E-4</v>
      </c>
      <c r="K6255" s="355">
        <v>0</v>
      </c>
      <c r="M6255" s="364"/>
      <c r="N6255" s="364"/>
    </row>
    <row r="6256" spans="2:14" s="358" customFormat="1" x14ac:dyDescent="0.2">
      <c r="B6256" s="305">
        <v>41542.388888888891</v>
      </c>
      <c r="C6256" s="117" t="s">
        <v>558</v>
      </c>
      <c r="D6256" s="117" t="s">
        <v>551</v>
      </c>
      <c r="E6256" s="116"/>
      <c r="F6256" s="348">
        <v>44</v>
      </c>
      <c r="G6256" s="348">
        <v>230</v>
      </c>
      <c r="H6256" s="348">
        <v>10120</v>
      </c>
      <c r="I6256" s="355">
        <v>3.9187820797038454E-2</v>
      </c>
      <c r="J6256" s="355">
        <v>1.7038182955234109E-4</v>
      </c>
      <c r="K6256" s="355">
        <v>0</v>
      </c>
      <c r="M6256" s="364"/>
      <c r="N6256" s="364"/>
    </row>
    <row r="6257" spans="2:14" s="358" customFormat="1" x14ac:dyDescent="0.2">
      <c r="B6257" s="305">
        <v>41556.430555555555</v>
      </c>
      <c r="C6257" s="117" t="s">
        <v>773</v>
      </c>
      <c r="D6257" s="117" t="s">
        <v>542</v>
      </c>
      <c r="E6257" s="116"/>
      <c r="F6257" s="348">
        <v>15</v>
      </c>
      <c r="G6257" s="348">
        <v>195</v>
      </c>
      <c r="H6257" s="348">
        <v>2925</v>
      </c>
      <c r="I6257" s="355">
        <v>1.0189187965262707E-2</v>
      </c>
      <c r="J6257" s="355">
        <v>5.2252245975706187E-5</v>
      </c>
      <c r="K6257" s="355">
        <v>0</v>
      </c>
      <c r="M6257" s="364"/>
      <c r="N6257" s="364"/>
    </row>
    <row r="6258" spans="2:14" s="358" customFormat="1" x14ac:dyDescent="0.2">
      <c r="B6258" s="305">
        <v>41550.310578703706</v>
      </c>
      <c r="C6258" s="117" t="s">
        <v>715</v>
      </c>
      <c r="D6258" s="117" t="s">
        <v>542</v>
      </c>
      <c r="E6258" s="116"/>
      <c r="F6258" s="348">
        <v>164</v>
      </c>
      <c r="G6258" s="348">
        <v>541</v>
      </c>
      <c r="H6258" s="348">
        <v>88724</v>
      </c>
      <c r="I6258" s="355">
        <v>0.30906855146323708</v>
      </c>
      <c r="J6258" s="355">
        <v>5.7129122266772099E-4</v>
      </c>
      <c r="K6258" s="355">
        <v>0</v>
      </c>
      <c r="M6258" s="364"/>
      <c r="N6258" s="364"/>
    </row>
    <row r="6259" spans="2:14" s="358" customFormat="1" x14ac:dyDescent="0.2">
      <c r="B6259" s="305">
        <v>41553.371527777781</v>
      </c>
      <c r="C6259" s="117" t="s">
        <v>771</v>
      </c>
      <c r="D6259" s="117" t="s">
        <v>554</v>
      </c>
      <c r="E6259" s="116"/>
      <c r="F6259" s="348">
        <v>1</v>
      </c>
      <c r="G6259" s="348">
        <v>515</v>
      </c>
      <c r="H6259" s="348">
        <v>515</v>
      </c>
      <c r="I6259" s="355">
        <v>4.4815148390352994E-3</v>
      </c>
      <c r="J6259" s="355">
        <v>8.7019705612335906E-6</v>
      </c>
      <c r="K6259" s="355">
        <v>0</v>
      </c>
      <c r="M6259" s="364"/>
      <c r="N6259" s="364"/>
    </row>
    <row r="6260" spans="2:14" s="358" customFormat="1" x14ac:dyDescent="0.2">
      <c r="B6260" s="305">
        <v>41553.364583333336</v>
      </c>
      <c r="C6260" s="117" t="s">
        <v>659</v>
      </c>
      <c r="D6260" s="117" t="s">
        <v>551</v>
      </c>
      <c r="E6260" s="116"/>
      <c r="F6260" s="348">
        <v>66</v>
      </c>
      <c r="G6260" s="348">
        <v>455</v>
      </c>
      <c r="H6260" s="348">
        <v>30030</v>
      </c>
      <c r="I6260" s="355">
        <v>0.1162855986694728</v>
      </c>
      <c r="J6260" s="355">
        <v>2.5557274432851167E-4</v>
      </c>
      <c r="K6260" s="355">
        <v>0</v>
      </c>
      <c r="M6260" s="364"/>
      <c r="N6260" s="364"/>
    </row>
    <row r="6261" spans="2:14" s="358" customFormat="1" x14ac:dyDescent="0.2">
      <c r="B6261" s="305">
        <v>41552.444444444445</v>
      </c>
      <c r="C6261" s="117" t="s">
        <v>674</v>
      </c>
      <c r="D6261" s="117" t="s">
        <v>551</v>
      </c>
      <c r="E6261" s="116"/>
      <c r="F6261" s="348">
        <v>2</v>
      </c>
      <c r="G6261" s="348">
        <v>55</v>
      </c>
      <c r="H6261" s="348">
        <v>110</v>
      </c>
      <c r="I6261" s="355">
        <v>4.2595457388085276E-4</v>
      </c>
      <c r="J6261" s="355">
        <v>7.7446286160155041E-6</v>
      </c>
      <c r="K6261" s="355">
        <v>0</v>
      </c>
      <c r="M6261" s="364"/>
      <c r="N6261" s="364"/>
    </row>
    <row r="6262" spans="2:14" s="358" customFormat="1" x14ac:dyDescent="0.2">
      <c r="B6262" s="305">
        <v>41547.423611111109</v>
      </c>
      <c r="C6262" s="117" t="s">
        <v>634</v>
      </c>
      <c r="D6262" s="117" t="s">
        <v>542</v>
      </c>
      <c r="E6262" s="116"/>
      <c r="F6262" s="348">
        <v>2</v>
      </c>
      <c r="G6262" s="348">
        <v>170</v>
      </c>
      <c r="H6262" s="348">
        <v>340</v>
      </c>
      <c r="I6262" s="355">
        <v>1.1843842421160068E-3</v>
      </c>
      <c r="J6262" s="355">
        <v>6.9669661300941588E-6</v>
      </c>
      <c r="K6262" s="355">
        <v>0</v>
      </c>
      <c r="M6262" s="364"/>
      <c r="N6262" s="364"/>
    </row>
    <row r="6263" spans="2:14" s="358" customFormat="1" x14ac:dyDescent="0.2">
      <c r="B6263" s="305">
        <v>41546.354166666664</v>
      </c>
      <c r="C6263" s="117" t="s">
        <v>628</v>
      </c>
      <c r="D6263" s="117" t="s">
        <v>554</v>
      </c>
      <c r="E6263" s="116"/>
      <c r="F6263" s="348">
        <v>2</v>
      </c>
      <c r="G6263" s="348">
        <v>280</v>
      </c>
      <c r="H6263" s="348">
        <v>560</v>
      </c>
      <c r="I6263" s="355">
        <v>4.8731035142908115E-3</v>
      </c>
      <c r="J6263" s="355">
        <v>1.7403941122467181E-5</v>
      </c>
      <c r="K6263" s="355">
        <v>0</v>
      </c>
      <c r="M6263" s="364"/>
      <c r="N6263" s="364"/>
    </row>
    <row r="6264" spans="2:14" s="358" customFormat="1" x14ac:dyDescent="0.2">
      <c r="B6264" s="305">
        <v>41551.381944444445</v>
      </c>
      <c r="C6264" s="117" t="s">
        <v>552</v>
      </c>
      <c r="D6264" s="117" t="s">
        <v>551</v>
      </c>
      <c r="E6264" s="116"/>
      <c r="F6264" s="348">
        <v>1</v>
      </c>
      <c r="G6264" s="348">
        <v>140</v>
      </c>
      <c r="H6264" s="348">
        <v>140</v>
      </c>
      <c r="I6264" s="355">
        <v>5.4212400312108537E-4</v>
      </c>
      <c r="J6264" s="355">
        <v>3.872314308007752E-6</v>
      </c>
      <c r="K6264" s="355">
        <v>0</v>
      </c>
      <c r="M6264" s="364"/>
      <c r="N6264" s="364"/>
    </row>
    <row r="6265" spans="2:14" s="358" customFormat="1" x14ac:dyDescent="0.2">
      <c r="B6265" s="305">
        <v>41550.534722222219</v>
      </c>
      <c r="C6265" s="117" t="s">
        <v>643</v>
      </c>
      <c r="D6265" s="117" t="s">
        <v>551</v>
      </c>
      <c r="E6265" s="116"/>
      <c r="F6265" s="348">
        <v>1</v>
      </c>
      <c r="G6265" s="348">
        <v>50</v>
      </c>
      <c r="H6265" s="348">
        <v>50</v>
      </c>
      <c r="I6265" s="355">
        <v>1.9361571540038762E-4</v>
      </c>
      <c r="J6265" s="355">
        <v>3.872314308007752E-6</v>
      </c>
      <c r="K6265" s="355">
        <v>0</v>
      </c>
      <c r="M6265" s="364"/>
      <c r="N6265" s="364"/>
    </row>
    <row r="6266" spans="2:14" s="358" customFormat="1" x14ac:dyDescent="0.2">
      <c r="B6266" s="305">
        <v>41549.356944444444</v>
      </c>
      <c r="C6266" s="117" t="s">
        <v>683</v>
      </c>
      <c r="D6266" s="117" t="s">
        <v>554</v>
      </c>
      <c r="E6266" s="116"/>
      <c r="F6266" s="348">
        <v>142</v>
      </c>
      <c r="G6266" s="348">
        <v>328</v>
      </c>
      <c r="H6266" s="348">
        <v>46576</v>
      </c>
      <c r="I6266" s="355">
        <v>0.40530298086001576</v>
      </c>
      <c r="J6266" s="355">
        <v>1.23567981969517E-3</v>
      </c>
      <c r="K6266" s="355">
        <v>0</v>
      </c>
      <c r="M6266" s="364"/>
      <c r="N6266" s="364"/>
    </row>
    <row r="6267" spans="2:14" s="358" customFormat="1" x14ac:dyDescent="0.2">
      <c r="B6267" s="305">
        <v>41550.388888888891</v>
      </c>
      <c r="C6267" s="117" t="s">
        <v>765</v>
      </c>
      <c r="D6267" s="117" t="s">
        <v>542</v>
      </c>
      <c r="E6267" s="116"/>
      <c r="F6267" s="348">
        <v>187</v>
      </c>
      <c r="G6267" s="348">
        <v>400</v>
      </c>
      <c r="H6267" s="348">
        <v>74800</v>
      </c>
      <c r="I6267" s="355">
        <v>0.26056453326552154</v>
      </c>
      <c r="J6267" s="355">
        <v>6.514113331638038E-4</v>
      </c>
      <c r="K6267" s="355">
        <v>0</v>
      </c>
      <c r="M6267" s="364"/>
      <c r="N6267" s="364"/>
    </row>
    <row r="6268" spans="2:14" s="358" customFormat="1" x14ac:dyDescent="0.2">
      <c r="B6268" s="305">
        <v>41553.432638888888</v>
      </c>
      <c r="C6268" s="117" t="s">
        <v>636</v>
      </c>
      <c r="D6268" s="117" t="s">
        <v>542</v>
      </c>
      <c r="E6268" s="116"/>
      <c r="F6268" s="348">
        <v>44</v>
      </c>
      <c r="G6268" s="348">
        <v>337</v>
      </c>
      <c r="H6268" s="348">
        <v>14828</v>
      </c>
      <c r="I6268" s="355">
        <v>5.1653086888518093E-2</v>
      </c>
      <c r="J6268" s="355">
        <v>1.5327325486207149E-4</v>
      </c>
      <c r="K6268" s="355">
        <v>0</v>
      </c>
      <c r="M6268" s="364"/>
      <c r="N6268" s="364"/>
    </row>
    <row r="6269" spans="2:14" s="358" customFormat="1" x14ac:dyDescent="0.2">
      <c r="B6269" s="305">
        <v>41551.364583333336</v>
      </c>
      <c r="C6269" s="117" t="s">
        <v>733</v>
      </c>
      <c r="D6269" s="117" t="s">
        <v>551</v>
      </c>
      <c r="E6269" s="116"/>
      <c r="F6269" s="348">
        <v>13</v>
      </c>
      <c r="G6269" s="348">
        <v>240</v>
      </c>
      <c r="H6269" s="348">
        <v>3120</v>
      </c>
      <c r="I6269" s="355">
        <v>1.2081620640984187E-2</v>
      </c>
      <c r="J6269" s="355">
        <v>5.0340086004100782E-5</v>
      </c>
      <c r="K6269" s="355">
        <v>0</v>
      </c>
      <c r="M6269" s="364"/>
      <c r="N6269" s="364"/>
    </row>
    <row r="6270" spans="2:14" s="358" customFormat="1" x14ac:dyDescent="0.2">
      <c r="B6270" s="305">
        <v>41551.375</v>
      </c>
      <c r="C6270" s="117" t="s">
        <v>624</v>
      </c>
      <c r="D6270" s="117" t="s">
        <v>554</v>
      </c>
      <c r="E6270" s="116"/>
      <c r="F6270" s="348">
        <v>5</v>
      </c>
      <c r="G6270" s="348">
        <v>236</v>
      </c>
      <c r="H6270" s="348">
        <v>1180</v>
      </c>
      <c r="I6270" s="355">
        <v>1.0268325262255637E-2</v>
      </c>
      <c r="J6270" s="355">
        <v>4.3509852806167955E-5</v>
      </c>
      <c r="K6270" s="355">
        <v>0</v>
      </c>
      <c r="M6270" s="364"/>
      <c r="N6270" s="364"/>
    </row>
    <row r="6271" spans="2:14" s="358" customFormat="1" x14ac:dyDescent="0.2">
      <c r="B6271" s="305">
        <v>41551.465277777781</v>
      </c>
      <c r="C6271" s="117" t="s">
        <v>634</v>
      </c>
      <c r="D6271" s="117" t="s">
        <v>542</v>
      </c>
      <c r="E6271" s="116"/>
      <c r="F6271" s="348">
        <v>2</v>
      </c>
      <c r="G6271" s="348">
        <v>40</v>
      </c>
      <c r="H6271" s="348">
        <v>80</v>
      </c>
      <c r="I6271" s="355">
        <v>2.7867864520376637E-4</v>
      </c>
      <c r="J6271" s="355">
        <v>6.9669661300941588E-6</v>
      </c>
      <c r="K6271" s="355">
        <v>0</v>
      </c>
      <c r="M6271" s="364"/>
      <c r="N6271" s="364"/>
    </row>
    <row r="6272" spans="2:14" s="358" customFormat="1" x14ac:dyDescent="0.2">
      <c r="B6272" s="305">
        <v>41553.355555555558</v>
      </c>
      <c r="C6272" s="117" t="s">
        <v>617</v>
      </c>
      <c r="D6272" s="117" t="s">
        <v>542</v>
      </c>
      <c r="E6272" s="116"/>
      <c r="F6272" s="348">
        <v>46</v>
      </c>
      <c r="G6272" s="348">
        <v>97</v>
      </c>
      <c r="H6272" s="348">
        <v>4462</v>
      </c>
      <c r="I6272" s="355">
        <v>1.5543301436240067E-2</v>
      </c>
      <c r="J6272" s="355">
        <v>1.6024022099216565E-4</v>
      </c>
      <c r="K6272" s="355">
        <v>0</v>
      </c>
      <c r="M6272" s="364"/>
      <c r="N6272" s="364"/>
    </row>
    <row r="6273" spans="2:14" s="358" customFormat="1" x14ac:dyDescent="0.2">
      <c r="B6273" s="305">
        <v>41553.333333333336</v>
      </c>
      <c r="C6273" s="117" t="s">
        <v>808</v>
      </c>
      <c r="D6273" s="117" t="s">
        <v>542</v>
      </c>
      <c r="E6273" s="116"/>
      <c r="F6273" s="348">
        <v>506</v>
      </c>
      <c r="G6273" s="348">
        <v>278</v>
      </c>
      <c r="H6273" s="348">
        <v>140668</v>
      </c>
      <c r="I6273" s="355">
        <v>0.49001459579404255</v>
      </c>
      <c r="J6273" s="355">
        <v>1.762642430913822E-3</v>
      </c>
      <c r="K6273" s="355">
        <v>0</v>
      </c>
      <c r="M6273" s="364"/>
      <c r="N6273" s="364"/>
    </row>
    <row r="6274" spans="2:14" s="358" customFormat="1" x14ac:dyDescent="0.2">
      <c r="B6274" s="305">
        <v>41550.375</v>
      </c>
      <c r="C6274" s="117" t="s">
        <v>814</v>
      </c>
      <c r="D6274" s="117" t="s">
        <v>542</v>
      </c>
      <c r="E6274" s="116"/>
      <c r="F6274" s="348">
        <v>157</v>
      </c>
      <c r="G6274" s="348">
        <v>255</v>
      </c>
      <c r="H6274" s="348">
        <v>40035</v>
      </c>
      <c r="I6274" s="355">
        <v>0.13946124450915981</v>
      </c>
      <c r="J6274" s="355">
        <v>5.4690684121239141E-4</v>
      </c>
      <c r="K6274" s="355">
        <v>0</v>
      </c>
      <c r="M6274" s="364"/>
      <c r="N6274" s="364"/>
    </row>
    <row r="6275" spans="2:14" s="358" customFormat="1" x14ac:dyDescent="0.2">
      <c r="B6275" s="305">
        <v>41551.45884259259</v>
      </c>
      <c r="C6275" s="117" t="s">
        <v>814</v>
      </c>
      <c r="D6275" s="117" t="s">
        <v>542</v>
      </c>
      <c r="E6275" s="116"/>
      <c r="F6275" s="348">
        <v>442</v>
      </c>
      <c r="G6275" s="348">
        <v>134</v>
      </c>
      <c r="H6275" s="348">
        <v>59228</v>
      </c>
      <c r="I6275" s="355">
        <v>0.20631973497660841</v>
      </c>
      <c r="J6275" s="355">
        <v>1.5396995147508091E-3</v>
      </c>
      <c r="K6275" s="355">
        <v>0</v>
      </c>
      <c r="M6275" s="364"/>
      <c r="N6275" s="364"/>
    </row>
    <row r="6276" spans="2:14" s="358" customFormat="1" x14ac:dyDescent="0.2">
      <c r="B6276" s="305">
        <v>41552.333333333336</v>
      </c>
      <c r="C6276" s="117" t="s">
        <v>832</v>
      </c>
      <c r="D6276" s="117" t="s">
        <v>542</v>
      </c>
      <c r="E6276" s="116"/>
      <c r="F6276" s="348">
        <v>76</v>
      </c>
      <c r="G6276" s="348">
        <v>245</v>
      </c>
      <c r="H6276" s="348">
        <v>18620</v>
      </c>
      <c r="I6276" s="355">
        <v>6.4862454671176614E-2</v>
      </c>
      <c r="J6276" s="355">
        <v>2.6474471294357801E-4</v>
      </c>
      <c r="K6276" s="355">
        <v>0</v>
      </c>
      <c r="M6276" s="364"/>
      <c r="N6276" s="364"/>
    </row>
    <row r="6277" spans="2:14" s="358" customFormat="1" x14ac:dyDescent="0.2">
      <c r="B6277" s="305">
        <v>41552.416666666664</v>
      </c>
      <c r="C6277" s="117" t="s">
        <v>646</v>
      </c>
      <c r="D6277" s="117" t="s">
        <v>542</v>
      </c>
      <c r="E6277" s="116"/>
      <c r="F6277" s="348">
        <v>161</v>
      </c>
      <c r="G6277" s="348">
        <v>210</v>
      </c>
      <c r="H6277" s="348">
        <v>33810</v>
      </c>
      <c r="I6277" s="355">
        <v>0.11777656242924175</v>
      </c>
      <c r="J6277" s="355">
        <v>5.6084077347257977E-4</v>
      </c>
      <c r="K6277" s="355">
        <v>0</v>
      </c>
      <c r="M6277" s="364"/>
      <c r="N6277" s="364"/>
    </row>
    <row r="6278" spans="2:14" s="358" customFormat="1" x14ac:dyDescent="0.2">
      <c r="B6278" s="305">
        <v>41553.354861111111</v>
      </c>
      <c r="C6278" s="117" t="s">
        <v>814</v>
      </c>
      <c r="D6278" s="117" t="s">
        <v>542</v>
      </c>
      <c r="E6278" s="116"/>
      <c r="F6278" s="348">
        <v>55</v>
      </c>
      <c r="G6278" s="348">
        <v>415</v>
      </c>
      <c r="H6278" s="348">
        <v>22825</v>
      </c>
      <c r="I6278" s="355">
        <v>7.9510500959699582E-2</v>
      </c>
      <c r="J6278" s="355">
        <v>1.9159156857758935E-4</v>
      </c>
      <c r="K6278" s="355">
        <v>0</v>
      </c>
      <c r="M6278" s="364"/>
      <c r="N6278" s="364"/>
    </row>
    <row r="6279" spans="2:14" s="358" customFormat="1" x14ac:dyDescent="0.2">
      <c r="B6279" s="305">
        <v>41554.456250000003</v>
      </c>
      <c r="C6279" s="117" t="s">
        <v>672</v>
      </c>
      <c r="D6279" s="117" t="s">
        <v>551</v>
      </c>
      <c r="E6279" s="116"/>
      <c r="F6279" s="348">
        <v>4</v>
      </c>
      <c r="G6279" s="348">
        <v>70</v>
      </c>
      <c r="H6279" s="348">
        <v>280</v>
      </c>
      <c r="I6279" s="355">
        <v>1.0842480062421707E-3</v>
      </c>
      <c r="J6279" s="355">
        <v>1.5489257232031008E-5</v>
      </c>
      <c r="K6279" s="355">
        <v>0</v>
      </c>
      <c r="M6279" s="364"/>
      <c r="N6279" s="364"/>
    </row>
    <row r="6280" spans="2:14" s="358" customFormat="1" x14ac:dyDescent="0.2">
      <c r="B6280" s="305">
        <v>41554.395833333336</v>
      </c>
      <c r="C6280" s="117" t="s">
        <v>590</v>
      </c>
      <c r="D6280" s="117" t="s">
        <v>551</v>
      </c>
      <c r="E6280" s="116"/>
      <c r="F6280" s="348">
        <v>6</v>
      </c>
      <c r="G6280" s="348">
        <v>290</v>
      </c>
      <c r="H6280" s="348">
        <v>1740</v>
      </c>
      <c r="I6280" s="355">
        <v>6.7378268959334894E-3</v>
      </c>
      <c r="J6280" s="355">
        <v>2.3233885848046514E-5</v>
      </c>
      <c r="K6280" s="355">
        <v>0</v>
      </c>
      <c r="M6280" s="364"/>
      <c r="N6280" s="364"/>
    </row>
    <row r="6281" spans="2:14" s="358" customFormat="1" x14ac:dyDescent="0.2">
      <c r="B6281" s="305">
        <v>41554.432638888888</v>
      </c>
      <c r="C6281" s="117" t="s">
        <v>649</v>
      </c>
      <c r="D6281" s="117" t="s">
        <v>551</v>
      </c>
      <c r="E6281" s="116"/>
      <c r="F6281" s="348">
        <v>2</v>
      </c>
      <c r="G6281" s="348">
        <v>37</v>
      </c>
      <c r="H6281" s="348">
        <v>74</v>
      </c>
      <c r="I6281" s="355">
        <v>2.8655125879257365E-4</v>
      </c>
      <c r="J6281" s="355">
        <v>7.7446286160155041E-6</v>
      </c>
      <c r="K6281" s="355">
        <v>0</v>
      </c>
      <c r="M6281" s="364"/>
      <c r="N6281" s="364"/>
    </row>
    <row r="6282" spans="2:14" s="358" customFormat="1" x14ac:dyDescent="0.2">
      <c r="B6282" s="305">
        <v>41554.481249999997</v>
      </c>
      <c r="C6282" s="117" t="s">
        <v>649</v>
      </c>
      <c r="D6282" s="117" t="s">
        <v>551</v>
      </c>
      <c r="E6282" s="116"/>
      <c r="F6282" s="348">
        <v>1</v>
      </c>
      <c r="G6282" s="348">
        <v>42</v>
      </c>
      <c r="H6282" s="348">
        <v>42</v>
      </c>
      <c r="I6282" s="355">
        <v>1.6263720093632561E-4</v>
      </c>
      <c r="J6282" s="355">
        <v>3.872314308007752E-6</v>
      </c>
      <c r="K6282" s="355">
        <v>0</v>
      </c>
      <c r="M6282" s="364"/>
      <c r="N6282" s="364"/>
    </row>
    <row r="6283" spans="2:14" s="358" customFormat="1" x14ac:dyDescent="0.2">
      <c r="B6283" s="305">
        <v>41554.40625</v>
      </c>
      <c r="C6283" s="117" t="s">
        <v>567</v>
      </c>
      <c r="D6283" s="117" t="s">
        <v>551</v>
      </c>
      <c r="E6283" s="116"/>
      <c r="F6283" s="348">
        <v>1</v>
      </c>
      <c r="G6283" s="348">
        <v>130</v>
      </c>
      <c r="H6283" s="348">
        <v>130</v>
      </c>
      <c r="I6283" s="355">
        <v>5.034008600410078E-4</v>
      </c>
      <c r="J6283" s="355">
        <v>3.872314308007752E-6</v>
      </c>
      <c r="K6283" s="355">
        <v>0</v>
      </c>
      <c r="M6283" s="364"/>
      <c r="N6283" s="364"/>
    </row>
    <row r="6284" spans="2:14" s="358" customFormat="1" x14ac:dyDescent="0.2">
      <c r="B6284" s="305">
        <v>41554.545138888891</v>
      </c>
      <c r="C6284" s="117" t="s">
        <v>649</v>
      </c>
      <c r="D6284" s="117" t="s">
        <v>551</v>
      </c>
      <c r="E6284" s="116"/>
      <c r="F6284" s="348">
        <v>1</v>
      </c>
      <c r="G6284" s="348">
        <v>75</v>
      </c>
      <c r="H6284" s="348">
        <v>75</v>
      </c>
      <c r="I6284" s="355">
        <v>2.9042357310058142E-4</v>
      </c>
      <c r="J6284" s="355">
        <v>3.872314308007752E-6</v>
      </c>
      <c r="K6284" s="355">
        <v>0</v>
      </c>
      <c r="M6284" s="364"/>
      <c r="N6284" s="364"/>
    </row>
    <row r="6285" spans="2:14" s="358" customFormat="1" x14ac:dyDescent="0.2">
      <c r="B6285" s="305">
        <v>41554.380555555559</v>
      </c>
      <c r="C6285" s="117" t="s">
        <v>620</v>
      </c>
      <c r="D6285" s="117" t="s">
        <v>542</v>
      </c>
      <c r="E6285" s="116"/>
      <c r="F6285" s="348">
        <v>4</v>
      </c>
      <c r="G6285" s="348">
        <v>410</v>
      </c>
      <c r="H6285" s="348">
        <v>1640</v>
      </c>
      <c r="I6285" s="355">
        <v>5.7129122266772097E-3</v>
      </c>
      <c r="J6285" s="355">
        <v>1.3933932260188318E-5</v>
      </c>
      <c r="K6285" s="355">
        <v>0</v>
      </c>
      <c r="M6285" s="364"/>
      <c r="N6285" s="364"/>
    </row>
    <row r="6286" spans="2:14" s="358" customFormat="1" x14ac:dyDescent="0.2">
      <c r="B6286" s="305">
        <v>41554.402777777781</v>
      </c>
      <c r="C6286" s="117" t="s">
        <v>619</v>
      </c>
      <c r="D6286" s="117" t="s">
        <v>542</v>
      </c>
      <c r="E6286" s="116"/>
      <c r="F6286" s="348">
        <v>94</v>
      </c>
      <c r="G6286" s="348">
        <v>365</v>
      </c>
      <c r="H6286" s="348">
        <v>34310</v>
      </c>
      <c r="I6286" s="355">
        <v>0.11951830396176528</v>
      </c>
      <c r="J6286" s="355">
        <v>3.2744740811442547E-4</v>
      </c>
      <c r="K6286" s="355">
        <v>0</v>
      </c>
      <c r="M6286" s="364"/>
      <c r="N6286" s="364"/>
    </row>
    <row r="6287" spans="2:14" s="358" customFormat="1" x14ac:dyDescent="0.2">
      <c r="B6287" s="305">
        <v>41553.541666666664</v>
      </c>
      <c r="C6287" s="117" t="s">
        <v>630</v>
      </c>
      <c r="D6287" s="117" t="s">
        <v>554</v>
      </c>
      <c r="E6287" s="116"/>
      <c r="F6287" s="348">
        <v>50</v>
      </c>
      <c r="G6287" s="348">
        <v>43</v>
      </c>
      <c r="H6287" s="348">
        <v>2150</v>
      </c>
      <c r="I6287" s="355">
        <v>1.870923670665222E-2</v>
      </c>
      <c r="J6287" s="355">
        <v>4.3509852806167959E-4</v>
      </c>
      <c r="K6287" s="355">
        <v>0</v>
      </c>
      <c r="M6287" s="364"/>
      <c r="N6287" s="364"/>
    </row>
    <row r="6288" spans="2:14" s="358" customFormat="1" x14ac:dyDescent="0.2">
      <c r="B6288" s="305">
        <v>41544.388888888891</v>
      </c>
      <c r="C6288" s="117" t="s">
        <v>682</v>
      </c>
      <c r="D6288" s="117" t="s">
        <v>551</v>
      </c>
      <c r="E6288" s="116"/>
      <c r="F6288" s="348">
        <v>2</v>
      </c>
      <c r="G6288" s="348">
        <v>115</v>
      </c>
      <c r="H6288" s="348">
        <v>230</v>
      </c>
      <c r="I6288" s="355">
        <v>8.9063229084178309E-4</v>
      </c>
      <c r="J6288" s="355">
        <v>7.7446286160155041E-6</v>
      </c>
      <c r="K6288" s="355">
        <v>0</v>
      </c>
      <c r="M6288" s="364"/>
      <c r="N6288" s="364"/>
    </row>
    <row r="6289" spans="2:14" s="358" customFormat="1" x14ac:dyDescent="0.2">
      <c r="B6289" s="305">
        <v>41554.368055555555</v>
      </c>
      <c r="C6289" s="117" t="s">
        <v>643</v>
      </c>
      <c r="D6289" s="117" t="s">
        <v>551</v>
      </c>
      <c r="E6289" s="116"/>
      <c r="F6289" s="348">
        <v>10</v>
      </c>
      <c r="G6289" s="348">
        <v>406</v>
      </c>
      <c r="H6289" s="348">
        <v>4060</v>
      </c>
      <c r="I6289" s="355">
        <v>1.5721596090511474E-2</v>
      </c>
      <c r="J6289" s="355">
        <v>3.8723143080077525E-5</v>
      </c>
      <c r="K6289" s="355">
        <v>0</v>
      </c>
      <c r="M6289" s="364"/>
      <c r="N6289" s="364"/>
    </row>
    <row r="6290" spans="2:14" s="358" customFormat="1" x14ac:dyDescent="0.2">
      <c r="B6290" s="305">
        <v>41554.493055555555</v>
      </c>
      <c r="C6290" s="117" t="s">
        <v>753</v>
      </c>
      <c r="D6290" s="117" t="s">
        <v>554</v>
      </c>
      <c r="E6290" s="116"/>
      <c r="F6290" s="348">
        <v>2</v>
      </c>
      <c r="G6290" s="348">
        <v>145</v>
      </c>
      <c r="H6290" s="348">
        <v>290</v>
      </c>
      <c r="I6290" s="355">
        <v>2.5235714627577415E-3</v>
      </c>
      <c r="J6290" s="355">
        <v>1.7403941122467181E-5</v>
      </c>
      <c r="K6290" s="355">
        <v>0</v>
      </c>
      <c r="M6290" s="364"/>
      <c r="N6290" s="364"/>
    </row>
    <row r="6291" spans="2:14" s="358" customFormat="1" x14ac:dyDescent="0.2">
      <c r="B6291" s="305">
        <v>41552.361111111109</v>
      </c>
      <c r="C6291" s="117" t="s">
        <v>743</v>
      </c>
      <c r="D6291" s="117" t="s">
        <v>554</v>
      </c>
      <c r="E6291" s="116"/>
      <c r="F6291" s="348">
        <v>49</v>
      </c>
      <c r="G6291" s="348">
        <v>355</v>
      </c>
      <c r="H6291" s="348">
        <v>17395</v>
      </c>
      <c r="I6291" s="355">
        <v>0.15137077791265832</v>
      </c>
      <c r="J6291" s="355">
        <v>4.2639655750044598E-4</v>
      </c>
      <c r="K6291" s="355">
        <v>0</v>
      </c>
      <c r="M6291" s="364"/>
      <c r="N6291" s="364"/>
    </row>
    <row r="6292" spans="2:14" s="358" customFormat="1" x14ac:dyDescent="0.2">
      <c r="B6292" s="305">
        <v>41547.386805555558</v>
      </c>
      <c r="C6292" s="117" t="s">
        <v>558</v>
      </c>
      <c r="D6292" s="117" t="s">
        <v>551</v>
      </c>
      <c r="E6292" s="116"/>
      <c r="F6292" s="348">
        <v>68</v>
      </c>
      <c r="G6292" s="348">
        <v>347</v>
      </c>
      <c r="H6292" s="348">
        <v>23596</v>
      </c>
      <c r="I6292" s="355">
        <v>9.1371128411750921E-2</v>
      </c>
      <c r="J6292" s="355">
        <v>2.6331737294452715E-4</v>
      </c>
      <c r="K6292" s="355">
        <v>0</v>
      </c>
      <c r="M6292" s="364"/>
      <c r="N6292" s="364"/>
    </row>
    <row r="6293" spans="2:14" s="358" customFormat="1" x14ac:dyDescent="0.2">
      <c r="B6293" s="305">
        <v>41554.395833333336</v>
      </c>
      <c r="C6293" s="117" t="s">
        <v>775</v>
      </c>
      <c r="D6293" s="117" t="s">
        <v>542</v>
      </c>
      <c r="E6293" s="116"/>
      <c r="F6293" s="348">
        <v>173</v>
      </c>
      <c r="G6293" s="348">
        <v>190</v>
      </c>
      <c r="H6293" s="348">
        <v>32870</v>
      </c>
      <c r="I6293" s="355">
        <v>0.1145020883480975</v>
      </c>
      <c r="J6293" s="355">
        <v>6.0264257025314475E-4</v>
      </c>
      <c r="K6293" s="355">
        <v>0</v>
      </c>
      <c r="M6293" s="364"/>
      <c r="N6293" s="364"/>
    </row>
    <row r="6294" spans="2:14" s="358" customFormat="1" x14ac:dyDescent="0.2">
      <c r="B6294" s="305">
        <v>41551.427083333336</v>
      </c>
      <c r="C6294" s="117" t="s">
        <v>741</v>
      </c>
      <c r="D6294" s="117" t="s">
        <v>542</v>
      </c>
      <c r="E6294" s="116"/>
      <c r="F6294" s="348">
        <v>115</v>
      </c>
      <c r="G6294" s="348">
        <v>227</v>
      </c>
      <c r="H6294" s="348">
        <v>26105</v>
      </c>
      <c r="I6294" s="355">
        <v>9.0936325413054006E-2</v>
      </c>
      <c r="J6294" s="355">
        <v>4.006005524804141E-4</v>
      </c>
      <c r="K6294" s="355">
        <v>0</v>
      </c>
      <c r="M6294" s="364"/>
      <c r="N6294" s="364"/>
    </row>
    <row r="6295" spans="2:14" s="358" customFormat="1" x14ac:dyDescent="0.2">
      <c r="B6295" s="305">
        <v>41551.833333333336</v>
      </c>
      <c r="C6295" s="117" t="s">
        <v>741</v>
      </c>
      <c r="D6295" s="117" t="s">
        <v>542</v>
      </c>
      <c r="E6295" s="116"/>
      <c r="F6295" s="348">
        <v>54</v>
      </c>
      <c r="G6295" s="348">
        <v>50</v>
      </c>
      <c r="H6295" s="348">
        <v>2700</v>
      </c>
      <c r="I6295" s="355">
        <v>9.405404275627114E-3</v>
      </c>
      <c r="J6295" s="355">
        <v>1.8810808551254229E-4</v>
      </c>
      <c r="K6295" s="355">
        <v>0</v>
      </c>
      <c r="M6295" s="364"/>
      <c r="N6295" s="364"/>
    </row>
    <row r="6296" spans="2:14" s="358" customFormat="1" x14ac:dyDescent="0.2">
      <c r="B6296" s="305">
        <v>41552.023611111108</v>
      </c>
      <c r="C6296" s="117" t="s">
        <v>741</v>
      </c>
      <c r="D6296" s="117" t="s">
        <v>542</v>
      </c>
      <c r="E6296" s="116"/>
      <c r="F6296" s="348">
        <v>54</v>
      </c>
      <c r="G6296" s="348">
        <v>11</v>
      </c>
      <c r="H6296" s="348">
        <v>594</v>
      </c>
      <c r="I6296" s="355">
        <v>2.0691889406379651E-3</v>
      </c>
      <c r="J6296" s="355">
        <v>1.8810808551254229E-4</v>
      </c>
      <c r="K6296" s="355">
        <v>0</v>
      </c>
      <c r="M6296" s="364"/>
      <c r="N6296" s="364"/>
    </row>
    <row r="6297" spans="2:14" s="358" customFormat="1" x14ac:dyDescent="0.2">
      <c r="B6297" s="305">
        <v>41554.375</v>
      </c>
      <c r="C6297" s="117" t="s">
        <v>597</v>
      </c>
      <c r="D6297" s="117" t="s">
        <v>551</v>
      </c>
      <c r="E6297" s="116"/>
      <c r="F6297" s="348">
        <v>32</v>
      </c>
      <c r="G6297" s="348">
        <v>305</v>
      </c>
      <c r="H6297" s="348">
        <v>9760</v>
      </c>
      <c r="I6297" s="355">
        <v>3.7793787646155666E-2</v>
      </c>
      <c r="J6297" s="355">
        <v>1.2391405785624807E-4</v>
      </c>
      <c r="K6297" s="355">
        <v>0</v>
      </c>
      <c r="M6297" s="364"/>
      <c r="N6297" s="364"/>
    </row>
    <row r="6298" spans="2:14" s="358" customFormat="1" x14ac:dyDescent="0.2">
      <c r="B6298" s="305">
        <v>41554.587500000001</v>
      </c>
      <c r="C6298" s="117" t="s">
        <v>672</v>
      </c>
      <c r="D6298" s="117" t="s">
        <v>551</v>
      </c>
      <c r="E6298" s="116"/>
      <c r="F6298" s="348">
        <v>2</v>
      </c>
      <c r="G6298" s="348">
        <v>48</v>
      </c>
      <c r="H6298" s="348">
        <v>96</v>
      </c>
      <c r="I6298" s="355">
        <v>3.7174217356874422E-4</v>
      </c>
      <c r="J6298" s="355">
        <v>7.7446286160155041E-6</v>
      </c>
      <c r="K6298" s="355">
        <v>0</v>
      </c>
      <c r="M6298" s="364"/>
      <c r="N6298" s="364"/>
    </row>
    <row r="6299" spans="2:14" s="358" customFormat="1" x14ac:dyDescent="0.2">
      <c r="B6299" s="305">
        <v>41555.381944444445</v>
      </c>
      <c r="C6299" s="117" t="s">
        <v>607</v>
      </c>
      <c r="D6299" s="117" t="s">
        <v>551</v>
      </c>
      <c r="E6299" s="116"/>
      <c r="F6299" s="348">
        <v>57</v>
      </c>
      <c r="G6299" s="348">
        <v>255</v>
      </c>
      <c r="H6299" s="348">
        <v>14535</v>
      </c>
      <c r="I6299" s="355">
        <v>5.628408846689268E-2</v>
      </c>
      <c r="J6299" s="355">
        <v>2.2072191555644189E-4</v>
      </c>
      <c r="K6299" s="355">
        <v>0</v>
      </c>
      <c r="M6299" s="364"/>
      <c r="N6299" s="364"/>
    </row>
    <row r="6300" spans="2:14" s="358" customFormat="1" x14ac:dyDescent="0.2">
      <c r="B6300" s="305">
        <v>41555.378472222219</v>
      </c>
      <c r="C6300" s="117" t="s">
        <v>590</v>
      </c>
      <c r="D6300" s="117" t="s">
        <v>551</v>
      </c>
      <c r="E6300" s="116"/>
      <c r="F6300" s="348">
        <v>15</v>
      </c>
      <c r="G6300" s="348">
        <v>230</v>
      </c>
      <c r="H6300" s="348">
        <v>3450</v>
      </c>
      <c r="I6300" s="355">
        <v>1.3359484362626746E-2</v>
      </c>
      <c r="J6300" s="355">
        <v>5.8084714620116285E-5</v>
      </c>
      <c r="K6300" s="355">
        <v>0</v>
      </c>
      <c r="M6300" s="364"/>
      <c r="N6300" s="364"/>
    </row>
    <row r="6301" spans="2:14" s="358" customFormat="1" x14ac:dyDescent="0.2">
      <c r="B6301" s="305">
        <v>41556.388888888891</v>
      </c>
      <c r="C6301" s="117" t="s">
        <v>751</v>
      </c>
      <c r="D6301" s="117" t="s">
        <v>554</v>
      </c>
      <c r="E6301" s="116"/>
      <c r="F6301" s="348">
        <v>6</v>
      </c>
      <c r="G6301" s="348">
        <v>235</v>
      </c>
      <c r="H6301" s="348">
        <v>1410</v>
      </c>
      <c r="I6301" s="355">
        <v>1.2269778491339364E-2</v>
      </c>
      <c r="J6301" s="355">
        <v>5.2211823367401547E-5</v>
      </c>
      <c r="K6301" s="355">
        <v>0</v>
      </c>
      <c r="M6301" s="364"/>
      <c r="N6301" s="364"/>
    </row>
    <row r="6302" spans="2:14" s="358" customFormat="1" x14ac:dyDescent="0.2">
      <c r="B6302" s="305">
        <v>41556.382638888892</v>
      </c>
      <c r="C6302" s="117" t="s">
        <v>607</v>
      </c>
      <c r="D6302" s="117" t="s">
        <v>551</v>
      </c>
      <c r="E6302" s="116"/>
      <c r="F6302" s="348">
        <v>4</v>
      </c>
      <c r="G6302" s="348">
        <v>96</v>
      </c>
      <c r="H6302" s="348">
        <v>384</v>
      </c>
      <c r="I6302" s="355">
        <v>1.4869686942749769E-3</v>
      </c>
      <c r="J6302" s="355">
        <v>1.5489257232031008E-5</v>
      </c>
      <c r="K6302" s="355">
        <v>0</v>
      </c>
      <c r="M6302" s="364"/>
      <c r="N6302" s="364"/>
    </row>
    <row r="6303" spans="2:14" s="358" customFormat="1" x14ac:dyDescent="0.2">
      <c r="B6303" s="305">
        <v>41555.385416666664</v>
      </c>
      <c r="C6303" s="117" t="s">
        <v>703</v>
      </c>
      <c r="D6303" s="117" t="s">
        <v>551</v>
      </c>
      <c r="E6303" s="116"/>
      <c r="F6303" s="348">
        <v>109</v>
      </c>
      <c r="G6303" s="348">
        <v>525</v>
      </c>
      <c r="H6303" s="348">
        <v>57225</v>
      </c>
      <c r="I6303" s="355">
        <v>0.22159318627574362</v>
      </c>
      <c r="J6303" s="355">
        <v>4.2208225957284499E-4</v>
      </c>
      <c r="K6303" s="355">
        <v>0</v>
      </c>
      <c r="M6303" s="364"/>
      <c r="N6303" s="364"/>
    </row>
    <row r="6304" spans="2:14" s="358" customFormat="1" x14ac:dyDescent="0.2">
      <c r="B6304" s="305">
        <v>41556.375</v>
      </c>
      <c r="C6304" s="117" t="s">
        <v>703</v>
      </c>
      <c r="D6304" s="117" t="s">
        <v>551</v>
      </c>
      <c r="E6304" s="116"/>
      <c r="F6304" s="348">
        <v>64</v>
      </c>
      <c r="G6304" s="348">
        <v>645</v>
      </c>
      <c r="H6304" s="348">
        <v>41280</v>
      </c>
      <c r="I6304" s="355">
        <v>0.15984913463456002</v>
      </c>
      <c r="J6304" s="355">
        <v>2.4782811571249613E-4</v>
      </c>
      <c r="K6304" s="355">
        <v>0</v>
      </c>
      <c r="M6304" s="364"/>
      <c r="N6304" s="364"/>
    </row>
    <row r="6305" spans="2:14" s="358" customFormat="1" x14ac:dyDescent="0.2">
      <c r="B6305" s="305">
        <v>41556.381944444445</v>
      </c>
      <c r="C6305" s="117" t="s">
        <v>590</v>
      </c>
      <c r="D6305" s="117" t="s">
        <v>551</v>
      </c>
      <c r="E6305" s="116"/>
      <c r="F6305" s="348">
        <v>5</v>
      </c>
      <c r="G6305" s="348">
        <v>190</v>
      </c>
      <c r="H6305" s="348">
        <v>950</v>
      </c>
      <c r="I6305" s="355">
        <v>3.6786985926073649E-3</v>
      </c>
      <c r="J6305" s="355">
        <v>1.9361571540038763E-5</v>
      </c>
      <c r="K6305" s="355">
        <v>0</v>
      </c>
      <c r="M6305" s="364"/>
      <c r="N6305" s="364"/>
    </row>
    <row r="6306" spans="2:14" s="358" customFormat="1" x14ac:dyDescent="0.2">
      <c r="B6306" s="305">
        <v>41556.375</v>
      </c>
      <c r="C6306" s="117" t="s">
        <v>564</v>
      </c>
      <c r="D6306" s="117" t="s">
        <v>554</v>
      </c>
      <c r="E6306" s="116"/>
      <c r="F6306" s="348">
        <v>11</v>
      </c>
      <c r="G6306" s="348">
        <v>280</v>
      </c>
      <c r="H6306" s="348">
        <v>3080</v>
      </c>
      <c r="I6306" s="355">
        <v>2.6802069328599461E-2</v>
      </c>
      <c r="J6306" s="355">
        <v>9.5721676173569502E-5</v>
      </c>
      <c r="K6306" s="355">
        <v>0</v>
      </c>
      <c r="M6306" s="364"/>
      <c r="N6306" s="364"/>
    </row>
    <row r="6307" spans="2:14" s="358" customFormat="1" x14ac:dyDescent="0.2">
      <c r="B6307" s="305">
        <v>41556.395833333336</v>
      </c>
      <c r="C6307" s="117" t="s">
        <v>590</v>
      </c>
      <c r="D6307" s="117" t="s">
        <v>551</v>
      </c>
      <c r="E6307" s="116"/>
      <c r="F6307" s="348">
        <v>15</v>
      </c>
      <c r="G6307" s="348">
        <v>175</v>
      </c>
      <c r="H6307" s="348">
        <v>2625</v>
      </c>
      <c r="I6307" s="355">
        <v>1.0164825058520351E-2</v>
      </c>
      <c r="J6307" s="355">
        <v>5.8084714620116285E-5</v>
      </c>
      <c r="K6307" s="355">
        <v>0</v>
      </c>
      <c r="M6307" s="364"/>
      <c r="N6307" s="364"/>
    </row>
    <row r="6308" spans="2:14" s="358" customFormat="1" x14ac:dyDescent="0.2">
      <c r="B6308" s="305">
        <v>41554.552777777775</v>
      </c>
      <c r="C6308" s="117" t="s">
        <v>672</v>
      </c>
      <c r="D6308" s="117" t="s">
        <v>551</v>
      </c>
      <c r="E6308" s="116"/>
      <c r="F6308" s="348">
        <v>1</v>
      </c>
      <c r="G6308" s="348">
        <v>24</v>
      </c>
      <c r="H6308" s="348">
        <v>24</v>
      </c>
      <c r="I6308" s="355">
        <v>9.2935543392186056E-5</v>
      </c>
      <c r="J6308" s="355">
        <v>3.872314308007752E-6</v>
      </c>
      <c r="K6308" s="355">
        <v>0</v>
      </c>
      <c r="M6308" s="364"/>
      <c r="N6308" s="364"/>
    </row>
    <row r="6309" spans="2:14" s="358" customFormat="1" x14ac:dyDescent="0.2">
      <c r="B6309" s="305">
        <v>41555.378472222219</v>
      </c>
      <c r="C6309" s="117" t="s">
        <v>641</v>
      </c>
      <c r="D6309" s="117" t="s">
        <v>551</v>
      </c>
      <c r="E6309" s="116"/>
      <c r="F6309" s="348">
        <v>154</v>
      </c>
      <c r="G6309" s="348">
        <v>293</v>
      </c>
      <c r="H6309" s="348">
        <v>45122</v>
      </c>
      <c r="I6309" s="355">
        <v>0.1747265662059258</v>
      </c>
      <c r="J6309" s="355">
        <v>5.9633640343319391E-4</v>
      </c>
      <c r="K6309" s="355">
        <v>0</v>
      </c>
      <c r="M6309" s="364"/>
      <c r="N6309" s="364"/>
    </row>
    <row r="6310" spans="2:14" s="358" customFormat="1" x14ac:dyDescent="0.2">
      <c r="B6310" s="305">
        <v>41556.375</v>
      </c>
      <c r="C6310" s="117" t="s">
        <v>601</v>
      </c>
      <c r="D6310" s="117" t="s">
        <v>551</v>
      </c>
      <c r="E6310" s="116"/>
      <c r="F6310" s="348">
        <v>66</v>
      </c>
      <c r="G6310" s="348">
        <v>365</v>
      </c>
      <c r="H6310" s="348">
        <v>24090</v>
      </c>
      <c r="I6310" s="355">
        <v>9.3284051679906749E-2</v>
      </c>
      <c r="J6310" s="355">
        <v>2.5557274432851167E-4</v>
      </c>
      <c r="K6310" s="355">
        <v>0</v>
      </c>
      <c r="M6310" s="364"/>
      <c r="N6310" s="364"/>
    </row>
    <row r="6311" spans="2:14" s="358" customFormat="1" x14ac:dyDescent="0.2">
      <c r="B6311" s="305">
        <v>41555.419444444444</v>
      </c>
      <c r="C6311" s="117" t="s">
        <v>550</v>
      </c>
      <c r="D6311" s="117" t="s">
        <v>551</v>
      </c>
      <c r="E6311" s="116"/>
      <c r="F6311" s="348">
        <v>123</v>
      </c>
      <c r="G6311" s="348">
        <v>77</v>
      </c>
      <c r="H6311" s="348">
        <v>9471</v>
      </c>
      <c r="I6311" s="355">
        <v>3.6674688811141422E-2</v>
      </c>
      <c r="J6311" s="355">
        <v>4.7629465988495353E-4</v>
      </c>
      <c r="K6311" s="355">
        <v>0</v>
      </c>
      <c r="M6311" s="364"/>
      <c r="N6311" s="364"/>
    </row>
    <row r="6312" spans="2:14" s="358" customFormat="1" x14ac:dyDescent="0.2">
      <c r="B6312" s="305">
        <v>41556.388888888891</v>
      </c>
      <c r="C6312" s="117" t="s">
        <v>550</v>
      </c>
      <c r="D6312" s="117" t="s">
        <v>551</v>
      </c>
      <c r="E6312" s="116"/>
      <c r="F6312" s="348">
        <v>3</v>
      </c>
      <c r="G6312" s="348">
        <v>270</v>
      </c>
      <c r="H6312" s="348">
        <v>810</v>
      </c>
      <c r="I6312" s="355">
        <v>3.1365745894862793E-3</v>
      </c>
      <c r="J6312" s="355">
        <v>1.1616942924023257E-5</v>
      </c>
      <c r="K6312" s="355">
        <v>0</v>
      </c>
      <c r="M6312" s="364"/>
      <c r="N6312" s="364"/>
    </row>
    <row r="6313" spans="2:14" s="358" customFormat="1" x14ac:dyDescent="0.2">
      <c r="B6313" s="305">
        <v>41555.416666666664</v>
      </c>
      <c r="C6313" s="117" t="s">
        <v>732</v>
      </c>
      <c r="D6313" s="117" t="s">
        <v>542</v>
      </c>
      <c r="E6313" s="116"/>
      <c r="F6313" s="348">
        <v>56</v>
      </c>
      <c r="G6313" s="348">
        <v>285</v>
      </c>
      <c r="H6313" s="348">
        <v>15960</v>
      </c>
      <c r="I6313" s="355">
        <v>5.5596389718151389E-2</v>
      </c>
      <c r="J6313" s="355">
        <v>1.9507505164263644E-4</v>
      </c>
      <c r="K6313" s="355">
        <v>0</v>
      </c>
      <c r="M6313" s="364"/>
      <c r="N6313" s="364"/>
    </row>
    <row r="6314" spans="2:14" s="358" customFormat="1" x14ac:dyDescent="0.2">
      <c r="B6314" s="305">
        <v>41557.413194444445</v>
      </c>
      <c r="C6314" s="117" t="s">
        <v>676</v>
      </c>
      <c r="D6314" s="117" t="s">
        <v>554</v>
      </c>
      <c r="E6314" s="116"/>
      <c r="F6314" s="348">
        <v>27</v>
      </c>
      <c r="G6314" s="348">
        <v>145</v>
      </c>
      <c r="H6314" s="348">
        <v>3915</v>
      </c>
      <c r="I6314" s="355">
        <v>3.4068214747229507E-2</v>
      </c>
      <c r="J6314" s="355">
        <v>2.3495320515330698E-4</v>
      </c>
      <c r="K6314" s="355">
        <v>0</v>
      </c>
      <c r="M6314" s="364"/>
      <c r="N6314" s="364"/>
    </row>
    <row r="6315" spans="2:14" s="358" customFormat="1" x14ac:dyDescent="0.2">
      <c r="B6315" s="305">
        <v>41554.520833333336</v>
      </c>
      <c r="C6315" s="117" t="s">
        <v>629</v>
      </c>
      <c r="D6315" s="117" t="s">
        <v>551</v>
      </c>
      <c r="E6315" s="116"/>
      <c r="F6315" s="348">
        <v>3</v>
      </c>
      <c r="G6315" s="348">
        <v>40</v>
      </c>
      <c r="H6315" s="348">
        <v>120</v>
      </c>
      <c r="I6315" s="355">
        <v>4.6467771696093028E-4</v>
      </c>
      <c r="J6315" s="355">
        <v>1.1616942924023257E-5</v>
      </c>
      <c r="K6315" s="355">
        <v>0</v>
      </c>
      <c r="M6315" s="364"/>
      <c r="N6315" s="364"/>
    </row>
    <row r="6316" spans="2:14" s="358" customFormat="1" x14ac:dyDescent="0.2">
      <c r="B6316" s="305">
        <v>41555.427083333336</v>
      </c>
      <c r="C6316" s="117" t="s">
        <v>681</v>
      </c>
      <c r="D6316" s="117" t="s">
        <v>554</v>
      </c>
      <c r="E6316" s="116"/>
      <c r="F6316" s="348">
        <v>2</v>
      </c>
      <c r="G6316" s="348">
        <v>170</v>
      </c>
      <c r="H6316" s="348">
        <v>340</v>
      </c>
      <c r="I6316" s="355">
        <v>2.958669990819421E-3</v>
      </c>
      <c r="J6316" s="355">
        <v>1.7403941122467181E-5</v>
      </c>
      <c r="K6316" s="355">
        <v>0</v>
      </c>
      <c r="M6316" s="364"/>
      <c r="N6316" s="364"/>
    </row>
    <row r="6317" spans="2:14" s="358" customFormat="1" x14ac:dyDescent="0.2">
      <c r="B6317" s="305">
        <v>41555.524305555555</v>
      </c>
      <c r="C6317" s="117" t="s">
        <v>550</v>
      </c>
      <c r="D6317" s="117" t="s">
        <v>551</v>
      </c>
      <c r="E6317" s="116"/>
      <c r="F6317" s="348">
        <v>1</v>
      </c>
      <c r="G6317" s="348">
        <v>105</v>
      </c>
      <c r="H6317" s="348">
        <v>105</v>
      </c>
      <c r="I6317" s="355">
        <v>4.0659300234081397E-4</v>
      </c>
      <c r="J6317" s="355">
        <v>3.872314308007752E-6</v>
      </c>
      <c r="K6317" s="355">
        <v>0</v>
      </c>
      <c r="M6317" s="364"/>
      <c r="N6317" s="364"/>
    </row>
    <row r="6318" spans="2:14" s="358" customFormat="1" x14ac:dyDescent="0.2">
      <c r="B6318" s="305">
        <v>41557.385416666664</v>
      </c>
      <c r="C6318" s="117" t="s">
        <v>569</v>
      </c>
      <c r="D6318" s="117" t="s">
        <v>551</v>
      </c>
      <c r="E6318" s="116"/>
      <c r="F6318" s="348">
        <v>22</v>
      </c>
      <c r="G6318" s="348">
        <v>177</v>
      </c>
      <c r="H6318" s="348">
        <v>3894</v>
      </c>
      <c r="I6318" s="355">
        <v>1.5078791915382188E-2</v>
      </c>
      <c r="J6318" s="355">
        <v>8.5190914776170546E-5</v>
      </c>
      <c r="K6318" s="355">
        <v>0</v>
      </c>
      <c r="M6318" s="364"/>
      <c r="N6318" s="364"/>
    </row>
    <row r="6319" spans="2:14" s="358" customFormat="1" x14ac:dyDescent="0.2">
      <c r="B6319" s="305">
        <v>41556.402777777781</v>
      </c>
      <c r="C6319" s="117" t="s">
        <v>762</v>
      </c>
      <c r="D6319" s="117" t="s">
        <v>551</v>
      </c>
      <c r="E6319" s="116"/>
      <c r="F6319" s="348">
        <v>43</v>
      </c>
      <c r="G6319" s="348">
        <v>245</v>
      </c>
      <c r="H6319" s="348">
        <v>10535</v>
      </c>
      <c r="I6319" s="355">
        <v>4.0794831234861668E-2</v>
      </c>
      <c r="J6319" s="355">
        <v>1.6650951524433335E-4</v>
      </c>
      <c r="K6319" s="355">
        <v>0</v>
      </c>
      <c r="M6319" s="364"/>
      <c r="N6319" s="364"/>
    </row>
    <row r="6320" spans="2:14" s="358" customFormat="1" x14ac:dyDescent="0.2">
      <c r="B6320" s="305">
        <v>41555.527777777781</v>
      </c>
      <c r="C6320" s="117" t="s">
        <v>550</v>
      </c>
      <c r="D6320" s="117" t="s">
        <v>551</v>
      </c>
      <c r="E6320" s="116"/>
      <c r="F6320" s="348">
        <v>1</v>
      </c>
      <c r="G6320" s="348">
        <v>40</v>
      </c>
      <c r="H6320" s="348">
        <v>40</v>
      </c>
      <c r="I6320" s="355">
        <v>1.548925723203101E-4</v>
      </c>
      <c r="J6320" s="355">
        <v>3.872314308007752E-6</v>
      </c>
      <c r="K6320" s="355">
        <v>0</v>
      </c>
      <c r="M6320" s="364"/>
      <c r="N6320" s="364"/>
    </row>
    <row r="6321" spans="2:14" s="358" customFormat="1" x14ac:dyDescent="0.2">
      <c r="B6321" s="305">
        <v>41555.392361111109</v>
      </c>
      <c r="C6321" s="117" t="s">
        <v>607</v>
      </c>
      <c r="D6321" s="117" t="s">
        <v>551</v>
      </c>
      <c r="E6321" s="116"/>
      <c r="F6321" s="348">
        <v>46</v>
      </c>
      <c r="G6321" s="348">
        <v>95</v>
      </c>
      <c r="H6321" s="348">
        <v>4370</v>
      </c>
      <c r="I6321" s="355">
        <v>1.6922013525993877E-2</v>
      </c>
      <c r="J6321" s="355">
        <v>1.781264581683566E-4</v>
      </c>
      <c r="K6321" s="355">
        <v>0</v>
      </c>
      <c r="M6321" s="364"/>
      <c r="N6321" s="364"/>
    </row>
    <row r="6322" spans="2:14" s="358" customFormat="1" x14ac:dyDescent="0.2">
      <c r="B6322" s="305">
        <v>41557.446527777778</v>
      </c>
      <c r="C6322" s="117" t="s">
        <v>566</v>
      </c>
      <c r="D6322" s="117" t="s">
        <v>551</v>
      </c>
      <c r="E6322" s="116"/>
      <c r="F6322" s="348">
        <v>38</v>
      </c>
      <c r="G6322" s="348">
        <v>387</v>
      </c>
      <c r="H6322" s="348">
        <v>14706</v>
      </c>
      <c r="I6322" s="355">
        <v>5.6946254213562003E-2</v>
      </c>
      <c r="J6322" s="355">
        <v>1.4714794370429459E-4</v>
      </c>
      <c r="K6322" s="355">
        <v>0</v>
      </c>
      <c r="M6322" s="364"/>
      <c r="N6322" s="364"/>
    </row>
    <row r="6323" spans="2:14" s="358" customFormat="1" x14ac:dyDescent="0.2">
      <c r="B6323" s="305">
        <v>41556.375</v>
      </c>
      <c r="C6323" s="117" t="s">
        <v>696</v>
      </c>
      <c r="D6323" s="117" t="s">
        <v>551</v>
      </c>
      <c r="E6323" s="116"/>
      <c r="F6323" s="348">
        <v>42</v>
      </c>
      <c r="G6323" s="348">
        <v>398</v>
      </c>
      <c r="H6323" s="348">
        <v>16716</v>
      </c>
      <c r="I6323" s="355">
        <v>6.4729605972657589E-2</v>
      </c>
      <c r="J6323" s="355">
        <v>1.6263720093632561E-4</v>
      </c>
      <c r="K6323" s="355">
        <v>0</v>
      </c>
      <c r="M6323" s="364"/>
      <c r="N6323" s="364"/>
    </row>
    <row r="6324" spans="2:14" s="358" customFormat="1" x14ac:dyDescent="0.2">
      <c r="B6324" s="305">
        <v>41556.397916666669</v>
      </c>
      <c r="C6324" s="117" t="s">
        <v>662</v>
      </c>
      <c r="D6324" s="117" t="s">
        <v>554</v>
      </c>
      <c r="E6324" s="116"/>
      <c r="F6324" s="348">
        <v>1</v>
      </c>
      <c r="G6324" s="348">
        <v>72</v>
      </c>
      <c r="H6324" s="348">
        <v>72</v>
      </c>
      <c r="I6324" s="355">
        <v>6.2654188040881854E-4</v>
      </c>
      <c r="J6324" s="355">
        <v>8.7019705612335906E-6</v>
      </c>
      <c r="K6324" s="355">
        <v>0</v>
      </c>
      <c r="M6324" s="364"/>
      <c r="N6324" s="364"/>
    </row>
    <row r="6325" spans="2:14" s="358" customFormat="1" x14ac:dyDescent="0.2">
      <c r="B6325" s="305">
        <v>41555.368055555555</v>
      </c>
      <c r="C6325" s="117" t="s">
        <v>638</v>
      </c>
      <c r="D6325" s="117" t="s">
        <v>554</v>
      </c>
      <c r="E6325" s="116"/>
      <c r="F6325" s="348">
        <v>567</v>
      </c>
      <c r="G6325" s="348">
        <v>201</v>
      </c>
      <c r="H6325" s="348">
        <v>113967</v>
      </c>
      <c r="I6325" s="355">
        <v>0.99173747895210873</v>
      </c>
      <c r="J6325" s="355">
        <v>4.9340173082194462E-3</v>
      </c>
      <c r="K6325" s="355">
        <v>0</v>
      </c>
      <c r="M6325" s="364"/>
      <c r="N6325" s="364"/>
    </row>
    <row r="6326" spans="2:14" s="358" customFormat="1" x14ac:dyDescent="0.2">
      <c r="B6326" s="305">
        <v>41556.354166666664</v>
      </c>
      <c r="C6326" s="117" t="s">
        <v>726</v>
      </c>
      <c r="D6326" s="117" t="s">
        <v>554</v>
      </c>
      <c r="E6326" s="116"/>
      <c r="F6326" s="348">
        <v>40</v>
      </c>
      <c r="G6326" s="348">
        <v>300.5</v>
      </c>
      <c r="H6326" s="348">
        <v>12020</v>
      </c>
      <c r="I6326" s="355">
        <v>0.10459768614602777</v>
      </c>
      <c r="J6326" s="355">
        <v>3.4807882244934364E-4</v>
      </c>
      <c r="K6326" s="355">
        <v>0</v>
      </c>
      <c r="M6326" s="364"/>
      <c r="N6326" s="364"/>
    </row>
    <row r="6327" spans="2:14" s="358" customFormat="1" x14ac:dyDescent="0.2">
      <c r="B6327" s="305">
        <v>41554.4375</v>
      </c>
      <c r="C6327" s="117" t="s">
        <v>629</v>
      </c>
      <c r="D6327" s="117" t="s">
        <v>551</v>
      </c>
      <c r="E6327" s="116"/>
      <c r="F6327" s="348">
        <v>2</v>
      </c>
      <c r="G6327" s="348">
        <v>43</v>
      </c>
      <c r="H6327" s="348">
        <v>86</v>
      </c>
      <c r="I6327" s="355">
        <v>3.330190304886667E-4</v>
      </c>
      <c r="J6327" s="355">
        <v>7.7446286160155041E-6</v>
      </c>
      <c r="K6327" s="355">
        <v>0</v>
      </c>
      <c r="M6327" s="364"/>
      <c r="N6327" s="364"/>
    </row>
    <row r="6328" spans="2:14" s="358" customFormat="1" x14ac:dyDescent="0.2">
      <c r="B6328" s="305">
        <v>41555.388888888891</v>
      </c>
      <c r="C6328" s="117" t="s">
        <v>629</v>
      </c>
      <c r="D6328" s="117" t="s">
        <v>551</v>
      </c>
      <c r="E6328" s="116"/>
      <c r="F6328" s="348">
        <v>2</v>
      </c>
      <c r="G6328" s="348">
        <v>55</v>
      </c>
      <c r="H6328" s="348">
        <v>110</v>
      </c>
      <c r="I6328" s="355">
        <v>4.2595457388085276E-4</v>
      </c>
      <c r="J6328" s="355">
        <v>7.7446286160155041E-6</v>
      </c>
      <c r="K6328" s="355">
        <v>0</v>
      </c>
      <c r="M6328" s="364"/>
      <c r="N6328" s="364"/>
    </row>
    <row r="6329" spans="2:14" s="358" customFormat="1" x14ac:dyDescent="0.2">
      <c r="B6329" s="305">
        <v>41555.572916666664</v>
      </c>
      <c r="C6329" s="117" t="s">
        <v>629</v>
      </c>
      <c r="D6329" s="117" t="s">
        <v>551</v>
      </c>
      <c r="E6329" s="116"/>
      <c r="F6329" s="348">
        <v>5</v>
      </c>
      <c r="G6329" s="348">
        <v>45</v>
      </c>
      <c r="H6329" s="348">
        <v>225</v>
      </c>
      <c r="I6329" s="355">
        <v>8.712707193017443E-4</v>
      </c>
      <c r="J6329" s="355">
        <v>1.9361571540038763E-5</v>
      </c>
      <c r="K6329" s="355">
        <v>0</v>
      </c>
      <c r="M6329" s="364"/>
      <c r="N6329" s="364"/>
    </row>
    <row r="6330" spans="2:14" s="358" customFormat="1" x14ac:dyDescent="0.2">
      <c r="B6330" s="305">
        <v>41555.503472222219</v>
      </c>
      <c r="C6330" s="117" t="s">
        <v>629</v>
      </c>
      <c r="D6330" s="117" t="s">
        <v>551</v>
      </c>
      <c r="E6330" s="116"/>
      <c r="F6330" s="348">
        <v>2</v>
      </c>
      <c r="G6330" s="348">
        <v>30</v>
      </c>
      <c r="H6330" s="348">
        <v>60</v>
      </c>
      <c r="I6330" s="355">
        <v>2.3233885848046514E-4</v>
      </c>
      <c r="J6330" s="355">
        <v>7.7446286160155041E-6</v>
      </c>
      <c r="K6330" s="355">
        <v>0</v>
      </c>
      <c r="M6330" s="364"/>
      <c r="N6330" s="364"/>
    </row>
    <row r="6331" spans="2:14" s="358" customFormat="1" x14ac:dyDescent="0.2">
      <c r="B6331" s="305">
        <v>41556.402777777781</v>
      </c>
      <c r="C6331" s="117" t="s">
        <v>686</v>
      </c>
      <c r="D6331" s="117" t="s">
        <v>551</v>
      </c>
      <c r="E6331" s="116"/>
      <c r="F6331" s="348">
        <v>29</v>
      </c>
      <c r="G6331" s="348">
        <v>290</v>
      </c>
      <c r="H6331" s="348">
        <v>8410</v>
      </c>
      <c r="I6331" s="355">
        <v>3.2566163330345198E-2</v>
      </c>
      <c r="J6331" s="355">
        <v>1.1229711493222481E-4</v>
      </c>
      <c r="K6331" s="355">
        <v>0</v>
      </c>
      <c r="M6331" s="364"/>
      <c r="N6331" s="364"/>
    </row>
    <row r="6332" spans="2:14" s="358" customFormat="1" x14ac:dyDescent="0.2">
      <c r="B6332" s="305">
        <v>41557.354166666664</v>
      </c>
      <c r="C6332" s="117" t="s">
        <v>726</v>
      </c>
      <c r="D6332" s="117" t="s">
        <v>554</v>
      </c>
      <c r="E6332" s="116"/>
      <c r="F6332" s="348">
        <v>66</v>
      </c>
      <c r="G6332" s="348">
        <v>348</v>
      </c>
      <c r="H6332" s="348">
        <v>22968</v>
      </c>
      <c r="I6332" s="355">
        <v>0.19986685985041314</v>
      </c>
      <c r="J6332" s="355">
        <v>5.7433005704141701E-4</v>
      </c>
      <c r="K6332" s="355">
        <v>0</v>
      </c>
      <c r="M6332" s="364"/>
      <c r="N6332" s="364"/>
    </row>
    <row r="6333" spans="2:14" s="358" customFormat="1" x14ac:dyDescent="0.2">
      <c r="B6333" s="305">
        <v>41556.607638888891</v>
      </c>
      <c r="C6333" s="117" t="s">
        <v>633</v>
      </c>
      <c r="D6333" s="117" t="s">
        <v>554</v>
      </c>
      <c r="E6333" s="116"/>
      <c r="F6333" s="348">
        <v>105</v>
      </c>
      <c r="G6333" s="348">
        <v>10</v>
      </c>
      <c r="H6333" s="348">
        <v>1050</v>
      </c>
      <c r="I6333" s="355">
        <v>9.1370690892952702E-3</v>
      </c>
      <c r="J6333" s="355">
        <v>9.1370690892952704E-4</v>
      </c>
      <c r="K6333" s="355">
        <v>0</v>
      </c>
      <c r="M6333" s="364"/>
      <c r="N6333" s="364"/>
    </row>
    <row r="6334" spans="2:14" s="358" customFormat="1" x14ac:dyDescent="0.2">
      <c r="B6334" s="305">
        <v>41557.232638888891</v>
      </c>
      <c r="C6334" s="117" t="s">
        <v>778</v>
      </c>
      <c r="D6334" s="117" t="s">
        <v>554</v>
      </c>
      <c r="E6334" s="116"/>
      <c r="F6334" s="348">
        <v>33</v>
      </c>
      <c r="G6334" s="348">
        <v>25</v>
      </c>
      <c r="H6334" s="348">
        <v>825</v>
      </c>
      <c r="I6334" s="355">
        <v>7.1791257130177132E-3</v>
      </c>
      <c r="J6334" s="355">
        <v>2.8716502852070851E-4</v>
      </c>
      <c r="K6334" s="355">
        <v>0</v>
      </c>
      <c r="M6334" s="364"/>
      <c r="N6334" s="364"/>
    </row>
    <row r="6335" spans="2:14" s="358" customFormat="1" x14ac:dyDescent="0.2">
      <c r="B6335" s="305">
        <v>41557.395833333336</v>
      </c>
      <c r="C6335" s="117" t="s">
        <v>629</v>
      </c>
      <c r="D6335" s="117" t="s">
        <v>551</v>
      </c>
      <c r="E6335" s="116"/>
      <c r="F6335" s="348">
        <v>1</v>
      </c>
      <c r="G6335" s="348">
        <v>45</v>
      </c>
      <c r="H6335" s="348">
        <v>45</v>
      </c>
      <c r="I6335" s="355">
        <v>1.7425414386034886E-4</v>
      </c>
      <c r="J6335" s="355">
        <v>3.872314308007752E-6</v>
      </c>
      <c r="K6335" s="355">
        <v>0</v>
      </c>
      <c r="M6335" s="364"/>
      <c r="N6335" s="364"/>
    </row>
    <row r="6336" spans="2:14" s="358" customFormat="1" x14ac:dyDescent="0.2">
      <c r="B6336" s="305">
        <v>41555.375</v>
      </c>
      <c r="C6336" s="117" t="s">
        <v>663</v>
      </c>
      <c r="D6336" s="117" t="s">
        <v>551</v>
      </c>
      <c r="E6336" s="116"/>
      <c r="F6336" s="348">
        <v>2</v>
      </c>
      <c r="G6336" s="348">
        <v>115</v>
      </c>
      <c r="H6336" s="348">
        <v>230</v>
      </c>
      <c r="I6336" s="355">
        <v>8.9063229084178309E-4</v>
      </c>
      <c r="J6336" s="355">
        <v>7.7446286160155041E-6</v>
      </c>
      <c r="K6336" s="355">
        <v>0</v>
      </c>
      <c r="M6336" s="364"/>
      <c r="N6336" s="364"/>
    </row>
    <row r="6337" spans="2:14" s="358" customFormat="1" x14ac:dyDescent="0.2">
      <c r="B6337" s="305">
        <v>41555.489583333336</v>
      </c>
      <c r="C6337" s="117" t="s">
        <v>663</v>
      </c>
      <c r="D6337" s="117" t="s">
        <v>551</v>
      </c>
      <c r="E6337" s="116"/>
      <c r="F6337" s="348">
        <v>3</v>
      </c>
      <c r="G6337" s="348">
        <v>182</v>
      </c>
      <c r="H6337" s="348">
        <v>546</v>
      </c>
      <c r="I6337" s="355">
        <v>2.1142836121722328E-3</v>
      </c>
      <c r="J6337" s="355">
        <v>1.1616942924023257E-5</v>
      </c>
      <c r="K6337" s="355">
        <v>0</v>
      </c>
      <c r="M6337" s="364"/>
      <c r="N6337" s="364"/>
    </row>
    <row r="6338" spans="2:14" s="358" customFormat="1" x14ac:dyDescent="0.2">
      <c r="B6338" s="305">
        <v>41556.395833333336</v>
      </c>
      <c r="C6338" s="117" t="s">
        <v>663</v>
      </c>
      <c r="D6338" s="117" t="s">
        <v>551</v>
      </c>
      <c r="E6338" s="116"/>
      <c r="F6338" s="348">
        <v>4</v>
      </c>
      <c r="G6338" s="348">
        <v>135</v>
      </c>
      <c r="H6338" s="348">
        <v>540</v>
      </c>
      <c r="I6338" s="355">
        <v>2.0910497263241863E-3</v>
      </c>
      <c r="J6338" s="355">
        <v>1.5489257232031008E-5</v>
      </c>
      <c r="K6338" s="355">
        <v>0</v>
      </c>
      <c r="M6338" s="364"/>
      <c r="N6338" s="364"/>
    </row>
    <row r="6339" spans="2:14" s="358" customFormat="1" x14ac:dyDescent="0.2">
      <c r="B6339" s="305">
        <v>41557.387499999997</v>
      </c>
      <c r="C6339" s="117" t="s">
        <v>663</v>
      </c>
      <c r="D6339" s="117" t="s">
        <v>551</v>
      </c>
      <c r="E6339" s="116"/>
      <c r="F6339" s="348">
        <v>4</v>
      </c>
      <c r="G6339" s="348">
        <v>142</v>
      </c>
      <c r="H6339" s="348">
        <v>568</v>
      </c>
      <c r="I6339" s="355">
        <v>2.1994745269484032E-3</v>
      </c>
      <c r="J6339" s="355">
        <v>1.5489257232031008E-5</v>
      </c>
      <c r="K6339" s="355">
        <v>0</v>
      </c>
      <c r="M6339" s="364"/>
      <c r="N6339" s="364"/>
    </row>
    <row r="6340" spans="2:14" s="358" customFormat="1" x14ac:dyDescent="0.2">
      <c r="B6340" s="305">
        <v>41557.409722222219</v>
      </c>
      <c r="C6340" s="117" t="s">
        <v>634</v>
      </c>
      <c r="D6340" s="117" t="s">
        <v>542</v>
      </c>
      <c r="E6340" s="116"/>
      <c r="F6340" s="348">
        <v>10</v>
      </c>
      <c r="G6340" s="348">
        <v>225</v>
      </c>
      <c r="H6340" s="348">
        <v>2250</v>
      </c>
      <c r="I6340" s="355">
        <v>7.8378368963559278E-3</v>
      </c>
      <c r="J6340" s="355">
        <v>3.4834830650470796E-5</v>
      </c>
      <c r="K6340" s="355">
        <v>0</v>
      </c>
      <c r="M6340" s="364"/>
      <c r="N6340" s="364"/>
    </row>
    <row r="6341" spans="2:14" s="358" customFormat="1" x14ac:dyDescent="0.2">
      <c r="B6341" s="305">
        <v>41557.390277777777</v>
      </c>
      <c r="C6341" s="117" t="s">
        <v>563</v>
      </c>
      <c r="D6341" s="117" t="s">
        <v>551</v>
      </c>
      <c r="E6341" s="116"/>
      <c r="F6341" s="348">
        <v>60</v>
      </c>
      <c r="G6341" s="348">
        <v>268</v>
      </c>
      <c r="H6341" s="348">
        <v>16080</v>
      </c>
      <c r="I6341" s="355">
        <v>6.2266814072764659E-2</v>
      </c>
      <c r="J6341" s="355">
        <v>2.3233885848046514E-4</v>
      </c>
      <c r="K6341" s="355">
        <v>0</v>
      </c>
      <c r="M6341" s="364"/>
      <c r="N6341" s="364"/>
    </row>
    <row r="6342" spans="2:14" s="358" customFormat="1" x14ac:dyDescent="0.2">
      <c r="B6342" s="305">
        <v>41556.368055555555</v>
      </c>
      <c r="C6342" s="117" t="s">
        <v>773</v>
      </c>
      <c r="D6342" s="117" t="s">
        <v>542</v>
      </c>
      <c r="E6342" s="116"/>
      <c r="F6342" s="348">
        <v>116</v>
      </c>
      <c r="G6342" s="348">
        <v>190</v>
      </c>
      <c r="H6342" s="348">
        <v>22040</v>
      </c>
      <c r="I6342" s="355">
        <v>7.6775966753637626E-2</v>
      </c>
      <c r="J6342" s="355">
        <v>4.0408403554546119E-4</v>
      </c>
      <c r="K6342" s="355">
        <v>0</v>
      </c>
      <c r="M6342" s="364"/>
      <c r="N6342" s="364"/>
    </row>
    <row r="6343" spans="2:14" s="358" customFormat="1" x14ac:dyDescent="0.2">
      <c r="B6343" s="305">
        <v>41554.559027777781</v>
      </c>
      <c r="C6343" s="117" t="s">
        <v>746</v>
      </c>
      <c r="D6343" s="117" t="s">
        <v>542</v>
      </c>
      <c r="E6343" s="116"/>
      <c r="F6343" s="348">
        <v>171</v>
      </c>
      <c r="G6343" s="348">
        <v>85</v>
      </c>
      <c r="H6343" s="348">
        <v>14535</v>
      </c>
      <c r="I6343" s="355">
        <v>5.0632426350459295E-2</v>
      </c>
      <c r="J6343" s="355">
        <v>5.9567560412305057E-4</v>
      </c>
      <c r="K6343" s="355">
        <v>0</v>
      </c>
      <c r="M6343" s="364"/>
      <c r="N6343" s="364"/>
    </row>
    <row r="6344" spans="2:14" s="358" customFormat="1" x14ac:dyDescent="0.2">
      <c r="B6344" s="305">
        <v>41555.414583333331</v>
      </c>
      <c r="C6344" s="117" t="s">
        <v>764</v>
      </c>
      <c r="D6344" s="117" t="s">
        <v>542</v>
      </c>
      <c r="E6344" s="116"/>
      <c r="F6344" s="348">
        <v>18</v>
      </c>
      <c r="G6344" s="348">
        <v>88</v>
      </c>
      <c r="H6344" s="348">
        <v>1584</v>
      </c>
      <c r="I6344" s="355">
        <v>5.5178371750345739E-3</v>
      </c>
      <c r="J6344" s="355">
        <v>6.2702695170847425E-5</v>
      </c>
      <c r="K6344" s="355">
        <v>0</v>
      </c>
      <c r="M6344" s="364"/>
      <c r="N6344" s="364"/>
    </row>
    <row r="6345" spans="2:14" s="358" customFormat="1" x14ac:dyDescent="0.2">
      <c r="B6345" s="305">
        <v>41554.448611111111</v>
      </c>
      <c r="C6345" s="117" t="s">
        <v>715</v>
      </c>
      <c r="D6345" s="117" t="s">
        <v>542</v>
      </c>
      <c r="E6345" s="116"/>
      <c r="F6345" s="348">
        <v>72</v>
      </c>
      <c r="G6345" s="348">
        <v>175</v>
      </c>
      <c r="H6345" s="348">
        <v>12600</v>
      </c>
      <c r="I6345" s="355">
        <v>4.3891886619593201E-2</v>
      </c>
      <c r="J6345" s="355">
        <v>2.508107806833897E-4</v>
      </c>
      <c r="K6345" s="355">
        <v>0</v>
      </c>
      <c r="M6345" s="364"/>
      <c r="N6345" s="364"/>
    </row>
    <row r="6346" spans="2:14" s="358" customFormat="1" x14ac:dyDescent="0.2">
      <c r="B6346" s="305">
        <v>41556.402777777781</v>
      </c>
      <c r="C6346" s="117" t="s">
        <v>630</v>
      </c>
      <c r="D6346" s="117" t="s">
        <v>554</v>
      </c>
      <c r="E6346" s="116"/>
      <c r="F6346" s="348">
        <v>72</v>
      </c>
      <c r="G6346" s="348">
        <v>300</v>
      </c>
      <c r="H6346" s="348">
        <v>21600</v>
      </c>
      <c r="I6346" s="355">
        <v>0.18796256412264559</v>
      </c>
      <c r="J6346" s="355">
        <v>6.2654188040881854E-4</v>
      </c>
      <c r="K6346" s="355">
        <v>0</v>
      </c>
      <c r="M6346" s="364"/>
      <c r="N6346" s="364"/>
    </row>
    <row r="6347" spans="2:14" s="358" customFormat="1" x14ac:dyDescent="0.2">
      <c r="B6347" s="305">
        <v>41555.401388888888</v>
      </c>
      <c r="C6347" s="117" t="s">
        <v>624</v>
      </c>
      <c r="D6347" s="117" t="s">
        <v>554</v>
      </c>
      <c r="E6347" s="116"/>
      <c r="F6347" s="348">
        <v>9</v>
      </c>
      <c r="G6347" s="348">
        <v>402</v>
      </c>
      <c r="H6347" s="348">
        <v>3618</v>
      </c>
      <c r="I6347" s="355">
        <v>3.1483729490543136E-2</v>
      </c>
      <c r="J6347" s="355">
        <v>7.8317735051102317E-5</v>
      </c>
      <c r="K6347" s="355">
        <v>0</v>
      </c>
      <c r="M6347" s="364"/>
      <c r="N6347" s="364"/>
    </row>
    <row r="6348" spans="2:14" s="358" customFormat="1" x14ac:dyDescent="0.2">
      <c r="B6348" s="305">
        <v>41555.375</v>
      </c>
      <c r="C6348" s="117" t="s">
        <v>733</v>
      </c>
      <c r="D6348" s="117" t="s">
        <v>551</v>
      </c>
      <c r="E6348" s="116"/>
      <c r="F6348" s="348">
        <v>5</v>
      </c>
      <c r="G6348" s="348">
        <v>155</v>
      </c>
      <c r="H6348" s="348">
        <v>775</v>
      </c>
      <c r="I6348" s="355">
        <v>3.0010435887060081E-3</v>
      </c>
      <c r="J6348" s="355">
        <v>1.9361571540038763E-5</v>
      </c>
      <c r="K6348" s="355">
        <v>0</v>
      </c>
      <c r="M6348" s="364"/>
      <c r="N6348" s="364"/>
    </row>
    <row r="6349" spans="2:14" s="358" customFormat="1" x14ac:dyDescent="0.2">
      <c r="B6349" s="305">
        <v>41555.40625</v>
      </c>
      <c r="C6349" s="117" t="s">
        <v>625</v>
      </c>
      <c r="D6349" s="117" t="s">
        <v>551</v>
      </c>
      <c r="E6349" s="116"/>
      <c r="F6349" s="348">
        <v>6</v>
      </c>
      <c r="G6349" s="348">
        <v>265</v>
      </c>
      <c r="H6349" s="348">
        <v>1590</v>
      </c>
      <c r="I6349" s="355">
        <v>6.1569797497323265E-3</v>
      </c>
      <c r="J6349" s="355">
        <v>2.3233885848046514E-5</v>
      </c>
      <c r="K6349" s="355">
        <v>0</v>
      </c>
      <c r="M6349" s="364"/>
      <c r="N6349" s="364"/>
    </row>
    <row r="6350" spans="2:14" s="358" customFormat="1" x14ac:dyDescent="0.2">
      <c r="B6350" s="305">
        <v>41556.357638888891</v>
      </c>
      <c r="C6350" s="117" t="s">
        <v>733</v>
      </c>
      <c r="D6350" s="117" t="s">
        <v>551</v>
      </c>
      <c r="E6350" s="116"/>
      <c r="F6350" s="348">
        <v>15</v>
      </c>
      <c r="G6350" s="348">
        <v>230</v>
      </c>
      <c r="H6350" s="348">
        <v>3450</v>
      </c>
      <c r="I6350" s="355">
        <v>1.3359484362626746E-2</v>
      </c>
      <c r="J6350" s="355">
        <v>5.8084714620116285E-5</v>
      </c>
      <c r="K6350" s="355">
        <v>0</v>
      </c>
      <c r="M6350" s="364"/>
      <c r="N6350" s="364"/>
    </row>
    <row r="6351" spans="2:14" s="358" customFormat="1" x14ac:dyDescent="0.2">
      <c r="B6351" s="305">
        <v>41556.375</v>
      </c>
      <c r="C6351" s="117" t="s">
        <v>835</v>
      </c>
      <c r="D6351" s="117" t="s">
        <v>542</v>
      </c>
      <c r="E6351" s="116"/>
      <c r="F6351" s="348">
        <v>2</v>
      </c>
      <c r="G6351" s="348">
        <v>150</v>
      </c>
      <c r="H6351" s="348">
        <v>300</v>
      </c>
      <c r="I6351" s="355">
        <v>1.0450449195141239E-3</v>
      </c>
      <c r="J6351" s="355">
        <v>6.9669661300941588E-6</v>
      </c>
      <c r="K6351" s="355">
        <v>0</v>
      </c>
      <c r="M6351" s="364"/>
      <c r="N6351" s="364"/>
    </row>
    <row r="6352" spans="2:14" s="358" customFormat="1" x14ac:dyDescent="0.2">
      <c r="B6352" s="305">
        <v>41556.479166666664</v>
      </c>
      <c r="C6352" s="117" t="s">
        <v>643</v>
      </c>
      <c r="D6352" s="117" t="s">
        <v>551</v>
      </c>
      <c r="E6352" s="116"/>
      <c r="F6352" s="348">
        <v>2</v>
      </c>
      <c r="G6352" s="348">
        <v>115</v>
      </c>
      <c r="H6352" s="348">
        <v>230</v>
      </c>
      <c r="I6352" s="355">
        <v>8.9063229084178309E-4</v>
      </c>
      <c r="J6352" s="355">
        <v>7.7446286160155041E-6</v>
      </c>
      <c r="K6352" s="355">
        <v>0</v>
      </c>
      <c r="M6352" s="364"/>
      <c r="N6352" s="364"/>
    </row>
    <row r="6353" spans="2:14" s="358" customFormat="1" x14ac:dyDescent="0.2">
      <c r="B6353" s="305">
        <v>41557.381944444445</v>
      </c>
      <c r="C6353" s="117" t="s">
        <v>753</v>
      </c>
      <c r="D6353" s="117" t="s">
        <v>554</v>
      </c>
      <c r="E6353" s="116"/>
      <c r="F6353" s="348">
        <v>63</v>
      </c>
      <c r="G6353" s="348">
        <v>220</v>
      </c>
      <c r="H6353" s="348">
        <v>13860</v>
      </c>
      <c r="I6353" s="355">
        <v>0.12060931197869758</v>
      </c>
      <c r="J6353" s="355">
        <v>5.4822414535771625E-4</v>
      </c>
      <c r="K6353" s="355">
        <v>0</v>
      </c>
      <c r="M6353" s="364"/>
      <c r="N6353" s="364"/>
    </row>
    <row r="6354" spans="2:14" s="358" customFormat="1" x14ac:dyDescent="0.2">
      <c r="B6354" s="305">
        <v>41557.375</v>
      </c>
      <c r="C6354" s="117" t="s">
        <v>643</v>
      </c>
      <c r="D6354" s="117" t="s">
        <v>551</v>
      </c>
      <c r="E6354" s="116"/>
      <c r="F6354" s="348">
        <v>11</v>
      </c>
      <c r="G6354" s="348">
        <v>390</v>
      </c>
      <c r="H6354" s="348">
        <v>4290</v>
      </c>
      <c r="I6354" s="355">
        <v>1.6612228381353258E-2</v>
      </c>
      <c r="J6354" s="355">
        <v>4.2595457388085273E-5</v>
      </c>
      <c r="K6354" s="355">
        <v>0</v>
      </c>
      <c r="M6354" s="364"/>
      <c r="N6354" s="364"/>
    </row>
    <row r="6355" spans="2:14" s="358" customFormat="1" x14ac:dyDescent="0.2">
      <c r="B6355" s="305">
        <v>41557.395833333336</v>
      </c>
      <c r="C6355" s="117" t="s">
        <v>624</v>
      </c>
      <c r="D6355" s="117" t="s">
        <v>554</v>
      </c>
      <c r="E6355" s="116"/>
      <c r="F6355" s="348">
        <v>3</v>
      </c>
      <c r="G6355" s="348">
        <v>290</v>
      </c>
      <c r="H6355" s="348">
        <v>870</v>
      </c>
      <c r="I6355" s="355">
        <v>7.5707143882732244E-3</v>
      </c>
      <c r="J6355" s="355">
        <v>2.6105911683700774E-5</v>
      </c>
      <c r="K6355" s="355">
        <v>0</v>
      </c>
      <c r="M6355" s="364"/>
      <c r="N6355" s="364"/>
    </row>
    <row r="6356" spans="2:14" s="358" customFormat="1" x14ac:dyDescent="0.2">
      <c r="B6356" s="305">
        <v>41557.399305555555</v>
      </c>
      <c r="C6356" s="117" t="s">
        <v>624</v>
      </c>
      <c r="D6356" s="117" t="s">
        <v>554</v>
      </c>
      <c r="E6356" s="116"/>
      <c r="F6356" s="348">
        <v>3</v>
      </c>
      <c r="G6356" s="348">
        <v>340</v>
      </c>
      <c r="H6356" s="348">
        <v>1020</v>
      </c>
      <c r="I6356" s="355">
        <v>8.8760099724582639E-3</v>
      </c>
      <c r="J6356" s="355">
        <v>2.6105911683700774E-5</v>
      </c>
      <c r="K6356" s="355">
        <v>0</v>
      </c>
      <c r="M6356" s="364"/>
      <c r="N6356" s="364"/>
    </row>
    <row r="6357" spans="2:14" s="358" customFormat="1" x14ac:dyDescent="0.2">
      <c r="B6357" s="305">
        <v>41557.354166666664</v>
      </c>
      <c r="C6357" s="117" t="s">
        <v>707</v>
      </c>
      <c r="D6357" s="117" t="s">
        <v>554</v>
      </c>
      <c r="E6357" s="116"/>
      <c r="F6357" s="348">
        <v>138</v>
      </c>
      <c r="G6357" s="348">
        <v>249</v>
      </c>
      <c r="H6357" s="348">
        <v>34362</v>
      </c>
      <c r="I6357" s="355">
        <v>0.29901711242510864</v>
      </c>
      <c r="J6357" s="355">
        <v>1.2008719374502356E-3</v>
      </c>
      <c r="K6357" s="355">
        <v>0</v>
      </c>
      <c r="M6357" s="364"/>
      <c r="N6357" s="364"/>
    </row>
    <row r="6358" spans="2:14" s="358" customFormat="1" x14ac:dyDescent="0.2">
      <c r="B6358" s="305">
        <v>41546.4375</v>
      </c>
      <c r="C6358" s="117" t="s">
        <v>814</v>
      </c>
      <c r="D6358" s="117" t="s">
        <v>542</v>
      </c>
      <c r="E6358" s="116"/>
      <c r="F6358" s="348">
        <v>238</v>
      </c>
      <c r="G6358" s="348">
        <v>187.26470588235293</v>
      </c>
      <c r="H6358" s="348">
        <v>44569</v>
      </c>
      <c r="I6358" s="355">
        <v>0.15525535672608329</v>
      </c>
      <c r="J6358" s="355">
        <v>8.2906896948120481E-4</v>
      </c>
      <c r="K6358" s="355">
        <v>0</v>
      </c>
      <c r="M6358" s="364"/>
      <c r="N6358" s="364"/>
    </row>
    <row r="6359" spans="2:14" s="358" customFormat="1" x14ac:dyDescent="0.2">
      <c r="B6359" s="305">
        <v>41550.354166666664</v>
      </c>
      <c r="C6359" s="117" t="s">
        <v>556</v>
      </c>
      <c r="D6359" s="117" t="s">
        <v>551</v>
      </c>
      <c r="E6359" s="116"/>
      <c r="F6359" s="348">
        <v>93</v>
      </c>
      <c r="G6359" s="348">
        <v>475</v>
      </c>
      <c r="H6359" s="348">
        <v>44175</v>
      </c>
      <c r="I6359" s="355">
        <v>0.17105948455624245</v>
      </c>
      <c r="J6359" s="355">
        <v>3.6012523064472097E-4</v>
      </c>
      <c r="K6359" s="355">
        <v>0</v>
      </c>
      <c r="M6359" s="364"/>
      <c r="N6359" s="364"/>
    </row>
    <row r="6360" spans="2:14" s="358" customFormat="1" x14ac:dyDescent="0.2">
      <c r="B6360" s="305">
        <v>41555.420138888891</v>
      </c>
      <c r="C6360" s="117" t="s">
        <v>603</v>
      </c>
      <c r="D6360" s="117" t="s">
        <v>542</v>
      </c>
      <c r="E6360" s="116"/>
      <c r="F6360" s="348">
        <v>456</v>
      </c>
      <c r="G6360" s="348">
        <v>326</v>
      </c>
      <c r="H6360" s="348">
        <v>148656</v>
      </c>
      <c r="I6360" s="355">
        <v>0.51784065851763861</v>
      </c>
      <c r="J6360" s="355">
        <v>1.5884682776614683E-3</v>
      </c>
      <c r="K6360" s="355">
        <v>0</v>
      </c>
      <c r="M6360" s="364"/>
      <c r="N6360" s="364"/>
    </row>
    <row r="6361" spans="2:14" s="358" customFormat="1" x14ac:dyDescent="0.2">
      <c r="B6361" s="305">
        <v>41556.395833333336</v>
      </c>
      <c r="C6361" s="117" t="s">
        <v>735</v>
      </c>
      <c r="D6361" s="117" t="s">
        <v>542</v>
      </c>
      <c r="E6361" s="116"/>
      <c r="F6361" s="348">
        <v>73</v>
      </c>
      <c r="G6361" s="348">
        <v>275</v>
      </c>
      <c r="H6361" s="348">
        <v>20075</v>
      </c>
      <c r="I6361" s="355">
        <v>6.9930922530820117E-2</v>
      </c>
      <c r="J6361" s="355">
        <v>2.5429426374843679E-4</v>
      </c>
      <c r="K6361" s="355">
        <v>0</v>
      </c>
      <c r="M6361" s="364"/>
      <c r="N6361" s="364"/>
    </row>
    <row r="6362" spans="2:14" s="358" customFormat="1" x14ac:dyDescent="0.2">
      <c r="B6362" s="305">
        <v>41557.4375</v>
      </c>
      <c r="C6362" s="117" t="s">
        <v>796</v>
      </c>
      <c r="D6362" s="117" t="s">
        <v>554</v>
      </c>
      <c r="E6362" s="116"/>
      <c r="F6362" s="348">
        <v>2</v>
      </c>
      <c r="G6362" s="348">
        <v>260</v>
      </c>
      <c r="H6362" s="348">
        <v>520</v>
      </c>
      <c r="I6362" s="355">
        <v>4.5250246918414677E-3</v>
      </c>
      <c r="J6362" s="355">
        <v>1.7403941122467181E-5</v>
      </c>
      <c r="K6362" s="355">
        <v>0</v>
      </c>
      <c r="M6362" s="364"/>
      <c r="N6362" s="364"/>
    </row>
    <row r="6363" spans="2:14" s="358" customFormat="1" x14ac:dyDescent="0.2">
      <c r="B6363" s="305">
        <v>41551.399305555555</v>
      </c>
      <c r="C6363" s="117" t="s">
        <v>558</v>
      </c>
      <c r="D6363" s="117" t="s">
        <v>551</v>
      </c>
      <c r="E6363" s="116"/>
      <c r="F6363" s="348">
        <v>37</v>
      </c>
      <c r="G6363" s="348">
        <v>149</v>
      </c>
      <c r="H6363" s="348">
        <v>5513</v>
      </c>
      <c r="I6363" s="355">
        <v>2.134806878004674E-2</v>
      </c>
      <c r="J6363" s="355">
        <v>1.4327562939628682E-4</v>
      </c>
      <c r="K6363" s="355">
        <v>0</v>
      </c>
      <c r="M6363" s="364"/>
      <c r="N6363" s="364"/>
    </row>
    <row r="6364" spans="2:14" s="358" customFormat="1" x14ac:dyDescent="0.2">
      <c r="B6364" s="305">
        <v>41555.399305555555</v>
      </c>
      <c r="C6364" s="117" t="s">
        <v>558</v>
      </c>
      <c r="D6364" s="117" t="s">
        <v>551</v>
      </c>
      <c r="E6364" s="116"/>
      <c r="F6364" s="348">
        <v>78</v>
      </c>
      <c r="G6364" s="348">
        <v>362</v>
      </c>
      <c r="H6364" s="348">
        <v>28236</v>
      </c>
      <c r="I6364" s="355">
        <v>0.1093386668009069</v>
      </c>
      <c r="J6364" s="355">
        <v>3.0204051602460467E-4</v>
      </c>
      <c r="K6364" s="355">
        <v>0</v>
      </c>
      <c r="M6364" s="364"/>
      <c r="N6364" s="364"/>
    </row>
    <row r="6365" spans="2:14" s="358" customFormat="1" x14ac:dyDescent="0.2">
      <c r="B6365" s="305">
        <v>41557.381944444445</v>
      </c>
      <c r="C6365" s="117" t="s">
        <v>733</v>
      </c>
      <c r="D6365" s="117" t="s">
        <v>551</v>
      </c>
      <c r="E6365" s="116"/>
      <c r="F6365" s="348">
        <v>39</v>
      </c>
      <c r="G6365" s="348">
        <v>375</v>
      </c>
      <c r="H6365" s="348">
        <v>14625</v>
      </c>
      <c r="I6365" s="355">
        <v>5.6632596754613379E-2</v>
      </c>
      <c r="J6365" s="355">
        <v>1.5102025801230233E-4</v>
      </c>
      <c r="K6365" s="355">
        <v>0</v>
      </c>
      <c r="M6365" s="364"/>
      <c r="N6365" s="364"/>
    </row>
    <row r="6366" spans="2:14" s="358" customFormat="1" x14ac:dyDescent="0.2">
      <c r="B6366" s="305">
        <v>41557.384027777778</v>
      </c>
      <c r="C6366" s="117" t="s">
        <v>606</v>
      </c>
      <c r="D6366" s="117" t="s">
        <v>554</v>
      </c>
      <c r="E6366" s="116"/>
      <c r="F6366" s="348">
        <v>14</v>
      </c>
      <c r="G6366" s="348">
        <v>370</v>
      </c>
      <c r="H6366" s="348">
        <v>5180</v>
      </c>
      <c r="I6366" s="355">
        <v>4.5076207507190005E-2</v>
      </c>
      <c r="J6366" s="355">
        <v>1.2182758785727028E-4</v>
      </c>
      <c r="K6366" s="355">
        <v>0</v>
      </c>
      <c r="M6366" s="364"/>
      <c r="N6366" s="364"/>
    </row>
    <row r="6367" spans="2:14" s="358" customFormat="1" x14ac:dyDescent="0.2">
      <c r="B6367" s="305">
        <v>41557.486111111109</v>
      </c>
      <c r="C6367" s="117" t="s">
        <v>778</v>
      </c>
      <c r="D6367" s="117" t="s">
        <v>554</v>
      </c>
      <c r="E6367" s="116"/>
      <c r="F6367" s="348">
        <v>1</v>
      </c>
      <c r="G6367" s="348">
        <v>120</v>
      </c>
      <c r="H6367" s="348">
        <v>120</v>
      </c>
      <c r="I6367" s="355">
        <v>1.044236467348031E-3</v>
      </c>
      <c r="J6367" s="355">
        <v>8.7019705612335906E-6</v>
      </c>
      <c r="K6367" s="355">
        <v>0</v>
      </c>
      <c r="M6367" s="364"/>
      <c r="N6367" s="364"/>
    </row>
    <row r="6368" spans="2:14" s="358" customFormat="1" x14ac:dyDescent="0.2">
      <c r="B6368" s="305">
        <v>41558.409722222219</v>
      </c>
      <c r="C6368" s="117" t="s">
        <v>607</v>
      </c>
      <c r="D6368" s="117" t="s">
        <v>551</v>
      </c>
      <c r="E6368" s="116"/>
      <c r="F6368" s="348">
        <v>2</v>
      </c>
      <c r="G6368" s="348">
        <v>120</v>
      </c>
      <c r="H6368" s="348">
        <v>240</v>
      </c>
      <c r="I6368" s="355">
        <v>9.2935543392186056E-4</v>
      </c>
      <c r="J6368" s="355">
        <v>7.7446286160155041E-6</v>
      </c>
      <c r="K6368" s="355">
        <v>0</v>
      </c>
      <c r="M6368" s="364"/>
      <c r="N6368" s="364"/>
    </row>
    <row r="6369" spans="2:14" s="358" customFormat="1" x14ac:dyDescent="0.2">
      <c r="B6369" s="305">
        <v>41558.376388888886</v>
      </c>
      <c r="C6369" s="117" t="s">
        <v>607</v>
      </c>
      <c r="D6369" s="117" t="s">
        <v>551</v>
      </c>
      <c r="E6369" s="116"/>
      <c r="F6369" s="348">
        <v>12</v>
      </c>
      <c r="G6369" s="348">
        <v>203</v>
      </c>
      <c r="H6369" s="348">
        <v>2436</v>
      </c>
      <c r="I6369" s="355">
        <v>9.4329576543068852E-3</v>
      </c>
      <c r="J6369" s="355">
        <v>4.6467771696093028E-5</v>
      </c>
      <c r="K6369" s="355">
        <v>0</v>
      </c>
      <c r="M6369" s="364"/>
      <c r="N6369" s="364"/>
    </row>
    <row r="6370" spans="2:14" s="358" customFormat="1" x14ac:dyDescent="0.2">
      <c r="B6370" s="305">
        <v>41557.479166666664</v>
      </c>
      <c r="C6370" s="117" t="s">
        <v>590</v>
      </c>
      <c r="D6370" s="117" t="s">
        <v>551</v>
      </c>
      <c r="E6370" s="116"/>
      <c r="F6370" s="348">
        <v>2</v>
      </c>
      <c r="G6370" s="348">
        <v>170</v>
      </c>
      <c r="H6370" s="348">
        <v>340</v>
      </c>
      <c r="I6370" s="355">
        <v>1.3165868647226357E-3</v>
      </c>
      <c r="J6370" s="355">
        <v>7.7446286160155041E-6</v>
      </c>
      <c r="K6370" s="355">
        <v>0</v>
      </c>
      <c r="M6370" s="364"/>
      <c r="N6370" s="364"/>
    </row>
    <row r="6371" spans="2:14" s="358" customFormat="1" x14ac:dyDescent="0.2">
      <c r="B6371" s="305">
        <v>41558.363888888889</v>
      </c>
      <c r="C6371" s="117" t="s">
        <v>659</v>
      </c>
      <c r="D6371" s="117" t="s">
        <v>551</v>
      </c>
      <c r="E6371" s="116"/>
      <c r="F6371" s="348">
        <v>506</v>
      </c>
      <c r="G6371" s="348">
        <v>14</v>
      </c>
      <c r="H6371" s="348">
        <v>7084</v>
      </c>
      <c r="I6371" s="355">
        <v>2.7431474557926917E-2</v>
      </c>
      <c r="J6371" s="355">
        <v>1.9593910398519225E-3</v>
      </c>
      <c r="K6371" s="355">
        <v>0</v>
      </c>
      <c r="M6371" s="364"/>
      <c r="N6371" s="364"/>
    </row>
    <row r="6372" spans="2:14" s="358" customFormat="1" x14ac:dyDescent="0.2">
      <c r="B6372" s="305">
        <v>41558.373611111114</v>
      </c>
      <c r="C6372" s="117" t="s">
        <v>659</v>
      </c>
      <c r="D6372" s="117" t="s">
        <v>551</v>
      </c>
      <c r="E6372" s="116"/>
      <c r="F6372" s="348">
        <v>84</v>
      </c>
      <c r="G6372" s="348">
        <v>271</v>
      </c>
      <c r="H6372" s="348">
        <v>22764</v>
      </c>
      <c r="I6372" s="355">
        <v>8.8149362907488468E-2</v>
      </c>
      <c r="J6372" s="355">
        <v>3.2527440187265122E-4</v>
      </c>
      <c r="K6372" s="355">
        <v>0</v>
      </c>
      <c r="M6372" s="364"/>
      <c r="N6372" s="364"/>
    </row>
    <row r="6373" spans="2:14" s="358" customFormat="1" x14ac:dyDescent="0.2">
      <c r="B6373" s="305">
        <v>41558.388888888891</v>
      </c>
      <c r="C6373" s="117" t="s">
        <v>590</v>
      </c>
      <c r="D6373" s="117" t="s">
        <v>551</v>
      </c>
      <c r="E6373" s="116"/>
      <c r="F6373" s="348">
        <v>2</v>
      </c>
      <c r="G6373" s="348">
        <v>45</v>
      </c>
      <c r="H6373" s="348">
        <v>90</v>
      </c>
      <c r="I6373" s="355">
        <v>3.4850828772069772E-4</v>
      </c>
      <c r="J6373" s="355">
        <v>7.7446286160155041E-6</v>
      </c>
      <c r="K6373" s="355">
        <v>0</v>
      </c>
      <c r="M6373" s="364"/>
      <c r="N6373" s="364"/>
    </row>
    <row r="6374" spans="2:14" s="358" customFormat="1" x14ac:dyDescent="0.2">
      <c r="B6374" s="305">
        <v>41558.378472222219</v>
      </c>
      <c r="C6374" s="117" t="s">
        <v>590</v>
      </c>
      <c r="D6374" s="117" t="s">
        <v>551</v>
      </c>
      <c r="E6374" s="116"/>
      <c r="F6374" s="348">
        <v>3</v>
      </c>
      <c r="G6374" s="348">
        <v>160</v>
      </c>
      <c r="H6374" s="348">
        <v>480</v>
      </c>
      <c r="I6374" s="355">
        <v>1.8587108678437211E-3</v>
      </c>
      <c r="J6374" s="355">
        <v>1.1616942924023257E-5</v>
      </c>
      <c r="K6374" s="355">
        <v>0</v>
      </c>
      <c r="M6374" s="364"/>
      <c r="N6374" s="364"/>
    </row>
    <row r="6375" spans="2:14" s="358" customFormat="1" x14ac:dyDescent="0.2">
      <c r="B6375" s="305">
        <v>41558.40625</v>
      </c>
      <c r="C6375" s="117" t="s">
        <v>649</v>
      </c>
      <c r="D6375" s="117" t="s">
        <v>551</v>
      </c>
      <c r="E6375" s="116"/>
      <c r="F6375" s="348">
        <v>18</v>
      </c>
      <c r="G6375" s="348">
        <v>100</v>
      </c>
      <c r="H6375" s="348">
        <v>1800</v>
      </c>
      <c r="I6375" s="355">
        <v>6.9701657544139544E-3</v>
      </c>
      <c r="J6375" s="355">
        <v>6.9701657544139542E-5</v>
      </c>
      <c r="K6375" s="355">
        <v>0</v>
      </c>
      <c r="M6375" s="364"/>
      <c r="N6375" s="364"/>
    </row>
    <row r="6376" spans="2:14" s="358" customFormat="1" x14ac:dyDescent="0.2">
      <c r="B6376" s="305">
        <v>41558.388888888891</v>
      </c>
      <c r="C6376" s="117" t="s">
        <v>590</v>
      </c>
      <c r="D6376" s="117" t="s">
        <v>551</v>
      </c>
      <c r="E6376" s="116"/>
      <c r="F6376" s="348">
        <v>11</v>
      </c>
      <c r="G6376" s="348">
        <v>205</v>
      </c>
      <c r="H6376" s="348">
        <v>2255</v>
      </c>
      <c r="I6376" s="355">
        <v>8.7320687645574824E-3</v>
      </c>
      <c r="J6376" s="355">
        <v>4.2595457388085273E-5</v>
      </c>
      <c r="K6376" s="355">
        <v>0</v>
      </c>
      <c r="M6376" s="364"/>
      <c r="N6376" s="364"/>
    </row>
    <row r="6377" spans="2:14" s="358" customFormat="1" x14ac:dyDescent="0.2">
      <c r="B6377" s="305">
        <v>41558.375</v>
      </c>
      <c r="C6377" s="117" t="s">
        <v>649</v>
      </c>
      <c r="D6377" s="117" t="s">
        <v>551</v>
      </c>
      <c r="E6377" s="116"/>
      <c r="F6377" s="348">
        <v>23</v>
      </c>
      <c r="G6377" s="348">
        <v>330</v>
      </c>
      <c r="H6377" s="348">
        <v>7590</v>
      </c>
      <c r="I6377" s="355">
        <v>2.9390865597778839E-2</v>
      </c>
      <c r="J6377" s="355">
        <v>8.9063229084178301E-5</v>
      </c>
      <c r="K6377" s="355">
        <v>0</v>
      </c>
      <c r="M6377" s="364"/>
      <c r="N6377" s="364"/>
    </row>
    <row r="6378" spans="2:14" s="358" customFormat="1" x14ac:dyDescent="0.2">
      <c r="B6378" s="305">
        <v>41558.375</v>
      </c>
      <c r="C6378" s="117" t="s">
        <v>649</v>
      </c>
      <c r="D6378" s="117" t="s">
        <v>551</v>
      </c>
      <c r="E6378" s="116"/>
      <c r="F6378" s="348">
        <v>60</v>
      </c>
      <c r="G6378" s="348">
        <v>470</v>
      </c>
      <c r="H6378" s="348">
        <v>28200</v>
      </c>
      <c r="I6378" s="355">
        <v>0.10919926348581861</v>
      </c>
      <c r="J6378" s="355">
        <v>2.3233885848046514E-4</v>
      </c>
      <c r="K6378" s="355">
        <v>0</v>
      </c>
      <c r="M6378" s="364"/>
      <c r="N6378" s="364"/>
    </row>
    <row r="6379" spans="2:14" s="358" customFormat="1" x14ac:dyDescent="0.2">
      <c r="B6379" s="305">
        <v>41558.361111111109</v>
      </c>
      <c r="C6379" s="117" t="s">
        <v>707</v>
      </c>
      <c r="D6379" s="117" t="s">
        <v>554</v>
      </c>
      <c r="E6379" s="116"/>
      <c r="F6379" s="348">
        <v>72</v>
      </c>
      <c r="G6379" s="348">
        <v>120</v>
      </c>
      <c r="H6379" s="348">
        <v>8640</v>
      </c>
      <c r="I6379" s="355">
        <v>7.5185025649058226E-2</v>
      </c>
      <c r="J6379" s="355">
        <v>6.2654188040881854E-4</v>
      </c>
      <c r="K6379" s="355">
        <v>0</v>
      </c>
      <c r="M6379" s="364"/>
      <c r="N6379" s="364"/>
    </row>
    <row r="6380" spans="2:14" s="358" customFormat="1" x14ac:dyDescent="0.2">
      <c r="B6380" s="305">
        <v>41558.385416666664</v>
      </c>
      <c r="C6380" s="117" t="s">
        <v>785</v>
      </c>
      <c r="D6380" s="117" t="s">
        <v>542</v>
      </c>
      <c r="E6380" s="116"/>
      <c r="F6380" s="348">
        <v>51</v>
      </c>
      <c r="G6380" s="348">
        <v>253</v>
      </c>
      <c r="H6380" s="348">
        <v>12903</v>
      </c>
      <c r="I6380" s="355">
        <v>4.4947381988302462E-2</v>
      </c>
      <c r="J6380" s="355">
        <v>1.7765763631740104E-4</v>
      </c>
      <c r="K6380" s="355">
        <v>0</v>
      </c>
      <c r="M6380" s="364"/>
      <c r="N6380" s="364"/>
    </row>
    <row r="6381" spans="2:14" s="358" customFormat="1" x14ac:dyDescent="0.2">
      <c r="B6381" s="305">
        <v>41558.381944444445</v>
      </c>
      <c r="C6381" s="117" t="s">
        <v>629</v>
      </c>
      <c r="D6381" s="117" t="s">
        <v>551</v>
      </c>
      <c r="E6381" s="116"/>
      <c r="F6381" s="348">
        <v>1</v>
      </c>
      <c r="G6381" s="348">
        <v>75</v>
      </c>
      <c r="H6381" s="348">
        <v>75</v>
      </c>
      <c r="I6381" s="355">
        <v>2.9042357310058142E-4</v>
      </c>
      <c r="J6381" s="355">
        <v>3.872314308007752E-6</v>
      </c>
      <c r="K6381" s="355">
        <v>0</v>
      </c>
      <c r="M6381" s="364"/>
      <c r="N6381" s="364"/>
    </row>
    <row r="6382" spans="2:14" s="358" customFormat="1" x14ac:dyDescent="0.2">
      <c r="B6382" s="305">
        <v>41558.454861111109</v>
      </c>
      <c r="C6382" s="117" t="s">
        <v>629</v>
      </c>
      <c r="D6382" s="117" t="s">
        <v>551</v>
      </c>
      <c r="E6382" s="116"/>
      <c r="F6382" s="348">
        <v>3</v>
      </c>
      <c r="G6382" s="348">
        <v>60</v>
      </c>
      <c r="H6382" s="348">
        <v>180</v>
      </c>
      <c r="I6382" s="355">
        <v>6.9701657544139544E-4</v>
      </c>
      <c r="J6382" s="355">
        <v>1.1616942924023257E-5</v>
      </c>
      <c r="K6382" s="355">
        <v>0</v>
      </c>
      <c r="M6382" s="364"/>
      <c r="N6382" s="364"/>
    </row>
    <row r="6383" spans="2:14" s="358" customFormat="1" x14ac:dyDescent="0.2">
      <c r="B6383" s="305">
        <v>41557.538194444445</v>
      </c>
      <c r="C6383" s="117" t="s">
        <v>663</v>
      </c>
      <c r="D6383" s="117" t="s">
        <v>551</v>
      </c>
      <c r="E6383" s="116"/>
      <c r="F6383" s="348">
        <v>1</v>
      </c>
      <c r="G6383" s="348">
        <v>120</v>
      </c>
      <c r="H6383" s="348">
        <v>120</v>
      </c>
      <c r="I6383" s="355">
        <v>4.6467771696093028E-4</v>
      </c>
      <c r="J6383" s="355">
        <v>3.872314308007752E-6</v>
      </c>
      <c r="K6383" s="355">
        <v>0</v>
      </c>
      <c r="M6383" s="364"/>
      <c r="N6383" s="364"/>
    </row>
    <row r="6384" spans="2:14" s="358" customFormat="1" x14ac:dyDescent="0.2">
      <c r="B6384" s="305">
        <v>41558.270833333336</v>
      </c>
      <c r="C6384" s="117" t="s">
        <v>608</v>
      </c>
      <c r="D6384" s="117" t="s">
        <v>554</v>
      </c>
      <c r="E6384" s="116"/>
      <c r="F6384" s="348">
        <v>45</v>
      </c>
      <c r="G6384" s="348">
        <v>120</v>
      </c>
      <c r="H6384" s="348">
        <v>5400</v>
      </c>
      <c r="I6384" s="355">
        <v>4.6990641030661397E-2</v>
      </c>
      <c r="J6384" s="355">
        <v>3.9158867525551161E-4</v>
      </c>
      <c r="K6384" s="355">
        <v>0</v>
      </c>
      <c r="M6384" s="364"/>
      <c r="N6384" s="364"/>
    </row>
    <row r="6385" spans="2:14" s="358" customFormat="1" x14ac:dyDescent="0.2">
      <c r="B6385" s="305">
        <v>41558.423611111109</v>
      </c>
      <c r="C6385" s="117" t="s">
        <v>630</v>
      </c>
      <c r="D6385" s="117" t="s">
        <v>554</v>
      </c>
      <c r="E6385" s="116"/>
      <c r="F6385" s="348">
        <v>471</v>
      </c>
      <c r="G6385" s="348">
        <v>352</v>
      </c>
      <c r="H6385" s="348">
        <v>165792</v>
      </c>
      <c r="I6385" s="355">
        <v>1.4427171032880395</v>
      </c>
      <c r="J6385" s="355">
        <v>4.0986281343410218E-3</v>
      </c>
      <c r="K6385" s="355">
        <v>0</v>
      </c>
      <c r="M6385" s="364"/>
      <c r="N6385" s="364"/>
    </row>
    <row r="6386" spans="2:14" s="358" customFormat="1" x14ac:dyDescent="0.2">
      <c r="B6386" s="305">
        <v>41557.555555555555</v>
      </c>
      <c r="C6386" s="117" t="s">
        <v>753</v>
      </c>
      <c r="D6386" s="117" t="s">
        <v>554</v>
      </c>
      <c r="E6386" s="116"/>
      <c r="F6386" s="348">
        <v>63</v>
      </c>
      <c r="G6386" s="348">
        <v>150</v>
      </c>
      <c r="H6386" s="348">
        <v>9450</v>
      </c>
      <c r="I6386" s="355">
        <v>8.2233621803657439E-2</v>
      </c>
      <c r="J6386" s="355">
        <v>5.4822414535771625E-4</v>
      </c>
      <c r="K6386" s="355">
        <v>0</v>
      </c>
      <c r="M6386" s="364"/>
      <c r="N6386" s="364"/>
    </row>
    <row r="6387" spans="2:14" s="358" customFormat="1" x14ac:dyDescent="0.2">
      <c r="B6387" s="305">
        <v>41558.402777777781</v>
      </c>
      <c r="C6387" s="117" t="s">
        <v>608</v>
      </c>
      <c r="D6387" s="117" t="s">
        <v>554</v>
      </c>
      <c r="E6387" s="116"/>
      <c r="F6387" s="348">
        <v>49</v>
      </c>
      <c r="G6387" s="348">
        <v>470</v>
      </c>
      <c r="H6387" s="348">
        <v>23030</v>
      </c>
      <c r="I6387" s="355">
        <v>0.20040638202520961</v>
      </c>
      <c r="J6387" s="355">
        <v>4.2639655750044598E-4</v>
      </c>
      <c r="K6387" s="355">
        <v>0</v>
      </c>
      <c r="M6387" s="364"/>
      <c r="N6387" s="364"/>
    </row>
    <row r="6388" spans="2:14" s="358" customFormat="1" x14ac:dyDescent="0.2">
      <c r="B6388" s="305">
        <v>41557.399305555555</v>
      </c>
      <c r="C6388" s="117" t="s">
        <v>630</v>
      </c>
      <c r="D6388" s="117" t="s">
        <v>554</v>
      </c>
      <c r="E6388" s="116"/>
      <c r="F6388" s="348">
        <v>45</v>
      </c>
      <c r="G6388" s="348">
        <v>185</v>
      </c>
      <c r="H6388" s="348">
        <v>8325</v>
      </c>
      <c r="I6388" s="355">
        <v>7.2443904922269653E-2</v>
      </c>
      <c r="J6388" s="355">
        <v>3.9158867525551161E-4</v>
      </c>
      <c r="K6388" s="355">
        <v>0</v>
      </c>
      <c r="M6388" s="364"/>
      <c r="N6388" s="364"/>
    </row>
    <row r="6389" spans="2:14" s="358" customFormat="1" x14ac:dyDescent="0.2">
      <c r="B6389" s="305">
        <v>41555.395833333336</v>
      </c>
      <c r="C6389" s="117" t="s">
        <v>686</v>
      </c>
      <c r="D6389" s="117" t="s">
        <v>551</v>
      </c>
      <c r="E6389" s="116"/>
      <c r="F6389" s="348">
        <v>2</v>
      </c>
      <c r="G6389" s="348">
        <v>100</v>
      </c>
      <c r="H6389" s="348">
        <v>200</v>
      </c>
      <c r="I6389" s="355">
        <v>7.7446286160155048E-4</v>
      </c>
      <c r="J6389" s="355">
        <v>7.7446286160155041E-6</v>
      </c>
      <c r="K6389" s="355">
        <v>0</v>
      </c>
      <c r="M6389" s="364"/>
      <c r="N6389" s="364"/>
    </row>
    <row r="6390" spans="2:14" s="358" customFormat="1" x14ac:dyDescent="0.2">
      <c r="B6390" s="305">
        <v>41557.388888888891</v>
      </c>
      <c r="C6390" s="117" t="s">
        <v>744</v>
      </c>
      <c r="D6390" s="117" t="s">
        <v>554</v>
      </c>
      <c r="E6390" s="116"/>
      <c r="F6390" s="348">
        <v>1</v>
      </c>
      <c r="G6390" s="348">
        <v>225</v>
      </c>
      <c r="H6390" s="348">
        <v>225</v>
      </c>
      <c r="I6390" s="355">
        <v>1.9579433762775579E-3</v>
      </c>
      <c r="J6390" s="355">
        <v>8.7019705612335906E-6</v>
      </c>
      <c r="K6390" s="355">
        <v>0</v>
      </c>
      <c r="M6390" s="364"/>
      <c r="N6390" s="364"/>
    </row>
    <row r="6391" spans="2:14" s="358" customFormat="1" x14ac:dyDescent="0.2">
      <c r="B6391" s="305">
        <v>41555.295138888891</v>
      </c>
      <c r="C6391" s="117" t="s">
        <v>615</v>
      </c>
      <c r="D6391" s="117" t="s">
        <v>554</v>
      </c>
      <c r="E6391" s="116"/>
      <c r="F6391" s="348">
        <v>62</v>
      </c>
      <c r="G6391" s="348">
        <v>753</v>
      </c>
      <c r="H6391" s="348">
        <v>46686</v>
      </c>
      <c r="I6391" s="355">
        <v>0.40626019762175147</v>
      </c>
      <c r="J6391" s="355">
        <v>5.395221747964827E-4</v>
      </c>
      <c r="K6391" s="355">
        <v>0</v>
      </c>
      <c r="M6391" s="364"/>
      <c r="N6391" s="364"/>
    </row>
    <row r="6392" spans="2:14" s="358" customFormat="1" x14ac:dyDescent="0.2">
      <c r="B6392" s="305">
        <v>41558.416666666664</v>
      </c>
      <c r="C6392" s="117" t="s">
        <v>671</v>
      </c>
      <c r="D6392" s="117" t="s">
        <v>554</v>
      </c>
      <c r="E6392" s="116"/>
      <c r="F6392" s="348">
        <v>11</v>
      </c>
      <c r="G6392" s="348">
        <v>171</v>
      </c>
      <c r="H6392" s="348">
        <v>1881</v>
      </c>
      <c r="I6392" s="355">
        <v>1.6368406625680385E-2</v>
      </c>
      <c r="J6392" s="355">
        <v>9.5721676173569502E-5</v>
      </c>
      <c r="K6392" s="355">
        <v>0</v>
      </c>
      <c r="M6392" s="364"/>
      <c r="N6392" s="364"/>
    </row>
    <row r="6393" spans="2:14" s="358" customFormat="1" x14ac:dyDescent="0.2">
      <c r="B6393" s="305">
        <v>41558.555555555555</v>
      </c>
      <c r="C6393" s="117" t="s">
        <v>659</v>
      </c>
      <c r="D6393" s="117" t="s">
        <v>551</v>
      </c>
      <c r="E6393" s="116"/>
      <c r="F6393" s="348">
        <v>506</v>
      </c>
      <c r="G6393" s="348">
        <v>9</v>
      </c>
      <c r="H6393" s="348">
        <v>4554</v>
      </c>
      <c r="I6393" s="355">
        <v>1.7634519358667305E-2</v>
      </c>
      <c r="J6393" s="355">
        <v>1.9593910398519225E-3</v>
      </c>
      <c r="K6393" s="355">
        <v>0</v>
      </c>
      <c r="M6393" s="364"/>
      <c r="N6393" s="364"/>
    </row>
    <row r="6394" spans="2:14" s="358" customFormat="1" x14ac:dyDescent="0.2">
      <c r="B6394" s="305">
        <v>41558.479166666664</v>
      </c>
      <c r="C6394" s="117" t="s">
        <v>567</v>
      </c>
      <c r="D6394" s="117" t="s">
        <v>551</v>
      </c>
      <c r="E6394" s="116"/>
      <c r="F6394" s="348">
        <v>4</v>
      </c>
      <c r="G6394" s="348">
        <v>182</v>
      </c>
      <c r="H6394" s="348">
        <v>728</v>
      </c>
      <c r="I6394" s="355">
        <v>2.8190448162296439E-3</v>
      </c>
      <c r="J6394" s="355">
        <v>1.5489257232031008E-5</v>
      </c>
      <c r="K6394" s="355">
        <v>0</v>
      </c>
      <c r="M6394" s="364"/>
      <c r="N6394" s="364"/>
    </row>
    <row r="6395" spans="2:14" s="358" customFormat="1" x14ac:dyDescent="0.2">
      <c r="B6395" s="305">
        <v>41559.381944444445</v>
      </c>
      <c r="C6395" s="117" t="s">
        <v>633</v>
      </c>
      <c r="D6395" s="117" t="s">
        <v>554</v>
      </c>
      <c r="E6395" s="116"/>
      <c r="F6395" s="348">
        <v>65</v>
      </c>
      <c r="G6395" s="348">
        <v>220</v>
      </c>
      <c r="H6395" s="348">
        <v>14300</v>
      </c>
      <c r="I6395" s="355">
        <v>0.12443817902564036</v>
      </c>
      <c r="J6395" s="355">
        <v>5.6562808648018346E-4</v>
      </c>
      <c r="K6395" s="355">
        <v>0</v>
      </c>
      <c r="M6395" s="364"/>
      <c r="N6395" s="364"/>
    </row>
    <row r="6396" spans="2:14" s="358" customFormat="1" x14ac:dyDescent="0.2">
      <c r="B6396" s="305">
        <v>41559.375</v>
      </c>
      <c r="C6396" s="117" t="s">
        <v>744</v>
      </c>
      <c r="D6396" s="117" t="s">
        <v>554</v>
      </c>
      <c r="E6396" s="116"/>
      <c r="F6396" s="348">
        <v>115</v>
      </c>
      <c r="G6396" s="348">
        <v>266</v>
      </c>
      <c r="H6396" s="348">
        <v>30590</v>
      </c>
      <c r="I6396" s="355">
        <v>0.26619327946813554</v>
      </c>
      <c r="J6396" s="355">
        <v>1.0007266145418631E-3</v>
      </c>
      <c r="K6396" s="355">
        <v>0</v>
      </c>
      <c r="M6396" s="364"/>
      <c r="N6396" s="364"/>
    </row>
    <row r="6397" spans="2:14" s="358" customFormat="1" x14ac:dyDescent="0.2">
      <c r="B6397" s="305">
        <v>41554.395833333336</v>
      </c>
      <c r="C6397" s="117" t="s">
        <v>682</v>
      </c>
      <c r="D6397" s="117" t="s">
        <v>551</v>
      </c>
      <c r="E6397" s="116"/>
      <c r="F6397" s="348">
        <v>2</v>
      </c>
      <c r="G6397" s="348">
        <v>50</v>
      </c>
      <c r="H6397" s="348">
        <v>100</v>
      </c>
      <c r="I6397" s="355">
        <v>3.8723143080077524E-4</v>
      </c>
      <c r="J6397" s="355">
        <v>7.7446286160155041E-6</v>
      </c>
      <c r="K6397" s="355">
        <v>0</v>
      </c>
      <c r="M6397" s="364"/>
      <c r="N6397" s="364"/>
    </row>
    <row r="6398" spans="2:14" s="358" customFormat="1" x14ac:dyDescent="0.2">
      <c r="B6398" s="305">
        <v>41554.479166666664</v>
      </c>
      <c r="C6398" s="117" t="s">
        <v>659</v>
      </c>
      <c r="D6398" s="117" t="s">
        <v>551</v>
      </c>
      <c r="E6398" s="116"/>
      <c r="F6398" s="348">
        <v>3</v>
      </c>
      <c r="G6398" s="348">
        <v>75</v>
      </c>
      <c r="H6398" s="348">
        <v>225</v>
      </c>
      <c r="I6398" s="355">
        <v>8.712707193017443E-4</v>
      </c>
      <c r="J6398" s="355">
        <v>1.1616942924023257E-5</v>
      </c>
      <c r="K6398" s="355">
        <v>0</v>
      </c>
      <c r="M6398" s="364"/>
      <c r="N6398" s="364"/>
    </row>
    <row r="6399" spans="2:14" s="358" customFormat="1" x14ac:dyDescent="0.2">
      <c r="B6399" s="305">
        <v>41557.378472222219</v>
      </c>
      <c r="C6399" s="117" t="s">
        <v>733</v>
      </c>
      <c r="D6399" s="117" t="s">
        <v>551</v>
      </c>
      <c r="E6399" s="116"/>
      <c r="F6399" s="348">
        <v>79</v>
      </c>
      <c r="G6399" s="348">
        <v>325</v>
      </c>
      <c r="H6399" s="348">
        <v>25675</v>
      </c>
      <c r="I6399" s="355">
        <v>9.942166985809904E-2</v>
      </c>
      <c r="J6399" s="355">
        <v>3.0591283033261244E-4</v>
      </c>
      <c r="K6399" s="355">
        <v>0</v>
      </c>
      <c r="M6399" s="364"/>
      <c r="N6399" s="364"/>
    </row>
    <row r="6400" spans="2:14" s="358" customFormat="1" x14ac:dyDescent="0.2">
      <c r="B6400" s="305">
        <v>41554.363888888889</v>
      </c>
      <c r="C6400" s="117" t="s">
        <v>659</v>
      </c>
      <c r="D6400" s="117" t="s">
        <v>551</v>
      </c>
      <c r="E6400" s="116"/>
      <c r="F6400" s="348">
        <v>1</v>
      </c>
      <c r="G6400" s="348">
        <v>96</v>
      </c>
      <c r="H6400" s="348">
        <v>96</v>
      </c>
      <c r="I6400" s="355">
        <v>3.7174217356874422E-4</v>
      </c>
      <c r="J6400" s="355">
        <v>3.872314308007752E-6</v>
      </c>
      <c r="K6400" s="355">
        <v>0</v>
      </c>
      <c r="M6400" s="364"/>
      <c r="N6400" s="364"/>
    </row>
    <row r="6401" spans="2:14" s="358" customFormat="1" x14ac:dyDescent="0.2">
      <c r="B6401" s="305">
        <v>41556.364583333336</v>
      </c>
      <c r="C6401" s="117" t="s">
        <v>690</v>
      </c>
      <c r="D6401" s="117" t="s">
        <v>551</v>
      </c>
      <c r="E6401" s="116"/>
      <c r="F6401" s="348">
        <v>1</v>
      </c>
      <c r="G6401" s="348">
        <v>110</v>
      </c>
      <c r="H6401" s="348">
        <v>110</v>
      </c>
      <c r="I6401" s="355">
        <v>4.2595457388085276E-4</v>
      </c>
      <c r="J6401" s="355">
        <v>3.872314308007752E-6</v>
      </c>
      <c r="K6401" s="355">
        <v>0</v>
      </c>
      <c r="M6401" s="364"/>
      <c r="N6401" s="364"/>
    </row>
    <row r="6402" spans="2:14" s="358" customFormat="1" x14ac:dyDescent="0.2">
      <c r="B6402" s="305">
        <v>41558.357638888891</v>
      </c>
      <c r="C6402" s="117" t="s">
        <v>618</v>
      </c>
      <c r="D6402" s="117" t="s">
        <v>551</v>
      </c>
      <c r="E6402" s="116"/>
      <c r="F6402" s="348">
        <v>18</v>
      </c>
      <c r="G6402" s="348">
        <v>375</v>
      </c>
      <c r="H6402" s="348">
        <v>6750</v>
      </c>
      <c r="I6402" s="355">
        <v>2.6138121579052327E-2</v>
      </c>
      <c r="J6402" s="355">
        <v>6.9701657544139542E-5</v>
      </c>
      <c r="K6402" s="355">
        <v>0</v>
      </c>
      <c r="M6402" s="364"/>
      <c r="N6402" s="364"/>
    </row>
    <row r="6403" spans="2:14" s="358" customFormat="1" x14ac:dyDescent="0.2">
      <c r="B6403" s="305">
        <v>41557.354166666664</v>
      </c>
      <c r="C6403" s="117" t="s">
        <v>690</v>
      </c>
      <c r="D6403" s="117" t="s">
        <v>551</v>
      </c>
      <c r="E6403" s="116"/>
      <c r="F6403" s="348">
        <v>19</v>
      </c>
      <c r="G6403" s="348">
        <v>345</v>
      </c>
      <c r="H6403" s="348">
        <v>6555</v>
      </c>
      <c r="I6403" s="355">
        <v>2.5383020288990817E-2</v>
      </c>
      <c r="J6403" s="355">
        <v>7.3573971852147296E-5</v>
      </c>
      <c r="K6403" s="355">
        <v>0</v>
      </c>
      <c r="M6403" s="364"/>
      <c r="N6403" s="364"/>
    </row>
    <row r="6404" spans="2:14" s="358" customFormat="1" x14ac:dyDescent="0.2">
      <c r="B6404" s="305">
        <v>41558.361111111109</v>
      </c>
      <c r="C6404" s="117" t="s">
        <v>690</v>
      </c>
      <c r="D6404" s="117" t="s">
        <v>551</v>
      </c>
      <c r="E6404" s="116"/>
      <c r="F6404" s="348">
        <v>12</v>
      </c>
      <c r="G6404" s="348">
        <v>270</v>
      </c>
      <c r="H6404" s="348">
        <v>3240</v>
      </c>
      <c r="I6404" s="355">
        <v>1.2546298357945117E-2</v>
      </c>
      <c r="J6404" s="355">
        <v>4.6467771696093028E-5</v>
      </c>
      <c r="K6404" s="355">
        <v>0</v>
      </c>
      <c r="M6404" s="364"/>
      <c r="N6404" s="364"/>
    </row>
    <row r="6405" spans="2:14" s="358" customFormat="1" x14ac:dyDescent="0.2">
      <c r="B6405" s="305">
        <v>41558.381944444445</v>
      </c>
      <c r="C6405" s="117" t="s">
        <v>643</v>
      </c>
      <c r="D6405" s="117" t="s">
        <v>551</v>
      </c>
      <c r="E6405" s="116"/>
      <c r="F6405" s="348">
        <v>18</v>
      </c>
      <c r="G6405" s="348">
        <v>300</v>
      </c>
      <c r="H6405" s="348">
        <v>5400</v>
      </c>
      <c r="I6405" s="355">
        <v>2.0910497263241862E-2</v>
      </c>
      <c r="J6405" s="355">
        <v>6.9701657544139542E-5</v>
      </c>
      <c r="K6405" s="355">
        <v>0</v>
      </c>
      <c r="M6405" s="364"/>
      <c r="N6405" s="364"/>
    </row>
    <row r="6406" spans="2:14" s="358" customFormat="1" x14ac:dyDescent="0.2">
      <c r="B6406" s="305">
        <v>41558.392361111109</v>
      </c>
      <c r="C6406" s="117" t="s">
        <v>664</v>
      </c>
      <c r="D6406" s="117" t="s">
        <v>551</v>
      </c>
      <c r="E6406" s="116"/>
      <c r="F6406" s="348">
        <v>1</v>
      </c>
      <c r="G6406" s="348">
        <v>105</v>
      </c>
      <c r="H6406" s="348">
        <v>105</v>
      </c>
      <c r="I6406" s="355">
        <v>4.0659300234081397E-4</v>
      </c>
      <c r="J6406" s="355">
        <v>3.872314308007752E-6</v>
      </c>
      <c r="K6406" s="355">
        <v>0</v>
      </c>
      <c r="M6406" s="364"/>
      <c r="N6406" s="364"/>
    </row>
    <row r="6407" spans="2:14" s="358" customFormat="1" x14ac:dyDescent="0.2">
      <c r="B6407" s="305">
        <v>41557.375</v>
      </c>
      <c r="C6407" s="117" t="s">
        <v>625</v>
      </c>
      <c r="D6407" s="117" t="s">
        <v>551</v>
      </c>
      <c r="E6407" s="116"/>
      <c r="F6407" s="348">
        <v>5</v>
      </c>
      <c r="G6407" s="348">
        <v>395</v>
      </c>
      <c r="H6407" s="348">
        <v>1975</v>
      </c>
      <c r="I6407" s="355">
        <v>7.6478207583153112E-3</v>
      </c>
      <c r="J6407" s="355">
        <v>1.9361571540038763E-5</v>
      </c>
      <c r="K6407" s="355">
        <v>0</v>
      </c>
      <c r="M6407" s="364"/>
      <c r="N6407" s="364"/>
    </row>
    <row r="6408" spans="2:14" s="358" customFormat="1" x14ac:dyDescent="0.2">
      <c r="B6408" s="305">
        <v>41551.385891203703</v>
      </c>
      <c r="C6408" s="117" t="s">
        <v>699</v>
      </c>
      <c r="D6408" s="117" t="s">
        <v>554</v>
      </c>
      <c r="E6408" s="116"/>
      <c r="F6408" s="348">
        <v>2</v>
      </c>
      <c r="G6408" s="348">
        <v>304</v>
      </c>
      <c r="H6408" s="348">
        <v>608</v>
      </c>
      <c r="I6408" s="355">
        <v>5.2907981012300237E-3</v>
      </c>
      <c r="J6408" s="355">
        <v>1.7403941122467181E-5</v>
      </c>
      <c r="K6408" s="355">
        <v>0</v>
      </c>
      <c r="M6408" s="364"/>
      <c r="N6408" s="364"/>
    </row>
    <row r="6409" spans="2:14" s="358" customFormat="1" x14ac:dyDescent="0.2">
      <c r="B6409" s="305">
        <v>41558.375</v>
      </c>
      <c r="C6409" s="117" t="s">
        <v>733</v>
      </c>
      <c r="D6409" s="117" t="s">
        <v>551</v>
      </c>
      <c r="E6409" s="116"/>
      <c r="F6409" s="348">
        <v>1</v>
      </c>
      <c r="G6409" s="348">
        <v>85</v>
      </c>
      <c r="H6409" s="348">
        <v>85</v>
      </c>
      <c r="I6409" s="355">
        <v>3.2914671618065894E-4</v>
      </c>
      <c r="J6409" s="355">
        <v>3.872314308007752E-6</v>
      </c>
      <c r="K6409" s="355">
        <v>0</v>
      </c>
      <c r="M6409" s="364"/>
      <c r="N6409" s="364"/>
    </row>
    <row r="6410" spans="2:14" s="358" customFormat="1" x14ac:dyDescent="0.2">
      <c r="B6410" s="305">
        <v>41555.378472222219</v>
      </c>
      <c r="C6410" s="117" t="s">
        <v>808</v>
      </c>
      <c r="D6410" s="117" t="s">
        <v>542</v>
      </c>
      <c r="E6410" s="116"/>
      <c r="F6410" s="348">
        <v>111</v>
      </c>
      <c r="G6410" s="348">
        <v>400</v>
      </c>
      <c r="H6410" s="348">
        <v>44400</v>
      </c>
      <c r="I6410" s="355">
        <v>0.15466664808809033</v>
      </c>
      <c r="J6410" s="355">
        <v>3.8666662022022579E-4</v>
      </c>
      <c r="K6410" s="355">
        <v>0</v>
      </c>
      <c r="M6410" s="364"/>
      <c r="N6410" s="364"/>
    </row>
    <row r="6411" spans="2:14" s="358" customFormat="1" x14ac:dyDescent="0.2">
      <c r="B6411" s="305">
        <v>41558.444444444445</v>
      </c>
      <c r="C6411" s="117" t="s">
        <v>674</v>
      </c>
      <c r="D6411" s="117" t="s">
        <v>551</v>
      </c>
      <c r="E6411" s="116"/>
      <c r="F6411" s="348">
        <v>7</v>
      </c>
      <c r="G6411" s="348">
        <v>170</v>
      </c>
      <c r="H6411" s="348">
        <v>1190</v>
      </c>
      <c r="I6411" s="355">
        <v>4.6080540265292253E-3</v>
      </c>
      <c r="J6411" s="355">
        <v>2.7106200156054265E-5</v>
      </c>
      <c r="K6411" s="355">
        <v>0</v>
      </c>
      <c r="M6411" s="364"/>
      <c r="N6411" s="364"/>
    </row>
    <row r="6412" spans="2:14" s="358" customFormat="1" x14ac:dyDescent="0.2">
      <c r="B6412" s="305">
        <v>41551.423611111109</v>
      </c>
      <c r="C6412" s="117" t="s">
        <v>699</v>
      </c>
      <c r="D6412" s="117" t="s">
        <v>554</v>
      </c>
      <c r="E6412" s="116"/>
      <c r="F6412" s="348">
        <v>5</v>
      </c>
      <c r="G6412" s="348">
        <v>55</v>
      </c>
      <c r="H6412" s="348">
        <v>275</v>
      </c>
      <c r="I6412" s="355">
        <v>2.3930419043392374E-3</v>
      </c>
      <c r="J6412" s="355">
        <v>4.3509852806167955E-5</v>
      </c>
      <c r="K6412" s="355">
        <v>0</v>
      </c>
      <c r="M6412" s="364"/>
      <c r="N6412" s="364"/>
    </row>
    <row r="6413" spans="2:14" s="358" customFormat="1" x14ac:dyDescent="0.2">
      <c r="B6413" s="305">
        <v>41555.354166666664</v>
      </c>
      <c r="C6413" s="117" t="s">
        <v>658</v>
      </c>
      <c r="D6413" s="117" t="s">
        <v>551</v>
      </c>
      <c r="E6413" s="116"/>
      <c r="F6413" s="348">
        <v>34</v>
      </c>
      <c r="G6413" s="348">
        <v>415</v>
      </c>
      <c r="H6413" s="348">
        <v>14110</v>
      </c>
      <c r="I6413" s="355">
        <v>5.4638354885989386E-2</v>
      </c>
      <c r="J6413" s="355">
        <v>1.3165868647226357E-4</v>
      </c>
      <c r="K6413" s="355">
        <v>0</v>
      </c>
      <c r="M6413" s="364"/>
      <c r="N6413" s="364"/>
    </row>
    <row r="6414" spans="2:14" s="358" customFormat="1" x14ac:dyDescent="0.2">
      <c r="B6414" s="305">
        <v>41555.354166666664</v>
      </c>
      <c r="C6414" s="117" t="s">
        <v>685</v>
      </c>
      <c r="D6414" s="117" t="s">
        <v>554</v>
      </c>
      <c r="E6414" s="116"/>
      <c r="F6414" s="348">
        <v>9</v>
      </c>
      <c r="G6414" s="348">
        <v>415</v>
      </c>
      <c r="H6414" s="348">
        <v>3735</v>
      </c>
      <c r="I6414" s="355">
        <v>3.2501860046207462E-2</v>
      </c>
      <c r="J6414" s="355">
        <v>7.8317735051102317E-5</v>
      </c>
      <c r="K6414" s="355">
        <v>0</v>
      </c>
      <c r="M6414" s="364"/>
      <c r="N6414" s="364"/>
    </row>
    <row r="6415" spans="2:14" s="358" customFormat="1" x14ac:dyDescent="0.2">
      <c r="B6415" s="305">
        <v>41556.361111111109</v>
      </c>
      <c r="C6415" s="117" t="s">
        <v>653</v>
      </c>
      <c r="D6415" s="117" t="s">
        <v>554</v>
      </c>
      <c r="E6415" s="116"/>
      <c r="F6415" s="348">
        <v>5</v>
      </c>
      <c r="G6415" s="348">
        <v>220</v>
      </c>
      <c r="H6415" s="348">
        <v>1100</v>
      </c>
      <c r="I6415" s="355">
        <v>9.5721676173569498E-3</v>
      </c>
      <c r="J6415" s="355">
        <v>4.3509852806167955E-5</v>
      </c>
      <c r="K6415" s="355">
        <v>0</v>
      </c>
      <c r="M6415" s="364"/>
      <c r="N6415" s="364"/>
    </row>
    <row r="6416" spans="2:14" s="358" customFormat="1" x14ac:dyDescent="0.2">
      <c r="B6416" s="305">
        <v>41555.371527777781</v>
      </c>
      <c r="C6416" s="117" t="s">
        <v>831</v>
      </c>
      <c r="D6416" s="117" t="s">
        <v>542</v>
      </c>
      <c r="E6416" s="116"/>
      <c r="F6416" s="348">
        <v>150</v>
      </c>
      <c r="G6416" s="348">
        <v>269</v>
      </c>
      <c r="H6416" s="348">
        <v>40350</v>
      </c>
      <c r="I6416" s="355">
        <v>0.14055854167464965</v>
      </c>
      <c r="J6416" s="355">
        <v>5.2252245975706194E-4</v>
      </c>
      <c r="K6416" s="355">
        <v>0</v>
      </c>
      <c r="M6416" s="364"/>
      <c r="N6416" s="364"/>
    </row>
    <row r="6417" spans="2:14" s="358" customFormat="1" x14ac:dyDescent="0.2">
      <c r="B6417" s="305">
        <v>41544.398611111108</v>
      </c>
      <c r="C6417" s="117" t="s">
        <v>559</v>
      </c>
      <c r="D6417" s="117" t="s">
        <v>551</v>
      </c>
      <c r="E6417" s="116"/>
      <c r="F6417" s="348">
        <v>13</v>
      </c>
      <c r="G6417" s="348">
        <v>144</v>
      </c>
      <c r="H6417" s="348">
        <v>1872</v>
      </c>
      <c r="I6417" s="355">
        <v>7.2489723845905124E-3</v>
      </c>
      <c r="J6417" s="355">
        <v>5.0340086004100782E-5</v>
      </c>
      <c r="K6417" s="355">
        <v>0</v>
      </c>
      <c r="M6417" s="364"/>
      <c r="N6417" s="364"/>
    </row>
    <row r="6418" spans="2:14" s="358" customFormat="1" x14ac:dyDescent="0.2">
      <c r="B6418" s="305">
        <v>41556.5</v>
      </c>
      <c r="C6418" s="117" t="s">
        <v>831</v>
      </c>
      <c r="D6418" s="117" t="s">
        <v>542</v>
      </c>
      <c r="E6418" s="116"/>
      <c r="F6418" s="348">
        <v>129</v>
      </c>
      <c r="G6418" s="348">
        <v>240</v>
      </c>
      <c r="H6418" s="348">
        <v>30960</v>
      </c>
      <c r="I6418" s="355">
        <v>0.10784863569385758</v>
      </c>
      <c r="J6418" s="355">
        <v>4.493693153910732E-4</v>
      </c>
      <c r="K6418" s="355">
        <v>0</v>
      </c>
      <c r="M6418" s="364"/>
      <c r="N6418" s="364"/>
    </row>
    <row r="6419" spans="2:14" s="358" customFormat="1" x14ac:dyDescent="0.2">
      <c r="B6419" s="305">
        <v>41558.479166666664</v>
      </c>
      <c r="C6419" s="117" t="s">
        <v>829</v>
      </c>
      <c r="D6419" s="117" t="s">
        <v>554</v>
      </c>
      <c r="E6419" s="116"/>
      <c r="F6419" s="348">
        <v>12</v>
      </c>
      <c r="G6419" s="348">
        <v>75</v>
      </c>
      <c r="H6419" s="348">
        <v>900</v>
      </c>
      <c r="I6419" s="355">
        <v>7.8317735051102316E-3</v>
      </c>
      <c r="J6419" s="355">
        <v>1.0442364673480309E-4</v>
      </c>
      <c r="K6419" s="355">
        <v>0</v>
      </c>
      <c r="M6419" s="364"/>
      <c r="N6419" s="364"/>
    </row>
    <row r="6420" spans="2:14" s="358" customFormat="1" x14ac:dyDescent="0.2">
      <c r="B6420" s="305">
        <v>41557.379166666666</v>
      </c>
      <c r="C6420" s="117" t="s">
        <v>765</v>
      </c>
      <c r="D6420" s="117" t="s">
        <v>542</v>
      </c>
      <c r="E6420" s="116"/>
      <c r="F6420" s="348">
        <v>134</v>
      </c>
      <c r="G6420" s="348">
        <v>364</v>
      </c>
      <c r="H6420" s="348">
        <v>48776</v>
      </c>
      <c r="I6420" s="355">
        <v>0.16991036998073633</v>
      </c>
      <c r="J6420" s="355">
        <v>4.667867307163086E-4</v>
      </c>
      <c r="K6420" s="355">
        <v>0</v>
      </c>
      <c r="M6420" s="364"/>
      <c r="N6420" s="364"/>
    </row>
    <row r="6421" spans="2:14" s="358" customFormat="1" x14ac:dyDescent="0.2">
      <c r="B6421" s="305">
        <v>41556.341666666667</v>
      </c>
      <c r="C6421" s="117" t="s">
        <v>808</v>
      </c>
      <c r="D6421" s="117" t="s">
        <v>542</v>
      </c>
      <c r="E6421" s="116"/>
      <c r="F6421" s="348">
        <v>298</v>
      </c>
      <c r="G6421" s="348">
        <v>402</v>
      </c>
      <c r="H6421" s="348">
        <v>119796</v>
      </c>
      <c r="I6421" s="355">
        <v>0.41730733726037988</v>
      </c>
      <c r="J6421" s="355">
        <v>1.0380779533840296E-3</v>
      </c>
      <c r="K6421" s="355">
        <v>0</v>
      </c>
      <c r="M6421" s="364"/>
      <c r="N6421" s="364"/>
    </row>
    <row r="6422" spans="2:14" s="358" customFormat="1" x14ac:dyDescent="0.2">
      <c r="B6422" s="305">
        <v>41557.375</v>
      </c>
      <c r="C6422" s="117" t="s">
        <v>716</v>
      </c>
      <c r="D6422" s="117" t="s">
        <v>542</v>
      </c>
      <c r="E6422" s="116"/>
      <c r="F6422" s="348">
        <v>177</v>
      </c>
      <c r="G6422" s="348">
        <v>180</v>
      </c>
      <c r="H6422" s="348">
        <v>31860</v>
      </c>
      <c r="I6422" s="355">
        <v>0.11098377045239995</v>
      </c>
      <c r="J6422" s="355">
        <v>6.16576502513333E-4</v>
      </c>
      <c r="K6422" s="355">
        <v>0</v>
      </c>
      <c r="M6422" s="364"/>
      <c r="N6422" s="364"/>
    </row>
    <row r="6423" spans="2:14" s="358" customFormat="1" x14ac:dyDescent="0.2">
      <c r="B6423" s="305">
        <v>41553.363194444442</v>
      </c>
      <c r="C6423" s="117" t="s">
        <v>764</v>
      </c>
      <c r="D6423" s="117" t="s">
        <v>542</v>
      </c>
      <c r="E6423" s="116"/>
      <c r="F6423" s="348">
        <v>111</v>
      </c>
      <c r="G6423" s="348">
        <v>307</v>
      </c>
      <c r="H6423" s="348">
        <v>34077</v>
      </c>
      <c r="I6423" s="355">
        <v>0.11870665240760932</v>
      </c>
      <c r="J6423" s="355">
        <v>3.8666662022022579E-4</v>
      </c>
      <c r="K6423" s="355">
        <v>0</v>
      </c>
      <c r="M6423" s="364"/>
      <c r="N6423" s="364"/>
    </row>
    <row r="6424" spans="2:14" s="358" customFormat="1" x14ac:dyDescent="0.2">
      <c r="B6424" s="305">
        <v>41556.378472222219</v>
      </c>
      <c r="C6424" s="117" t="s">
        <v>552</v>
      </c>
      <c r="D6424" s="117" t="s">
        <v>551</v>
      </c>
      <c r="E6424" s="116"/>
      <c r="F6424" s="348">
        <v>1</v>
      </c>
      <c r="G6424" s="348">
        <v>108</v>
      </c>
      <c r="H6424" s="348">
        <v>108</v>
      </c>
      <c r="I6424" s="355">
        <v>4.1820994526483728E-4</v>
      </c>
      <c r="J6424" s="355">
        <v>3.872314308007752E-6</v>
      </c>
      <c r="K6424" s="355">
        <v>0</v>
      </c>
      <c r="M6424" s="364"/>
      <c r="N6424" s="364"/>
    </row>
    <row r="6425" spans="2:14" s="358" customFormat="1" x14ac:dyDescent="0.2">
      <c r="B6425" s="305">
        <v>41557.355555555558</v>
      </c>
      <c r="C6425" s="117" t="s">
        <v>556</v>
      </c>
      <c r="D6425" s="117" t="s">
        <v>551</v>
      </c>
      <c r="E6425" s="116"/>
      <c r="F6425" s="348">
        <v>2</v>
      </c>
      <c r="G6425" s="348">
        <v>286</v>
      </c>
      <c r="H6425" s="348">
        <v>572</v>
      </c>
      <c r="I6425" s="355">
        <v>2.2149637841804345E-3</v>
      </c>
      <c r="J6425" s="355">
        <v>7.7446286160155041E-6</v>
      </c>
      <c r="K6425" s="355">
        <v>0</v>
      </c>
      <c r="M6425" s="364"/>
      <c r="N6425" s="364"/>
    </row>
    <row r="6426" spans="2:14" s="358" customFormat="1" x14ac:dyDescent="0.2">
      <c r="B6426" s="305">
        <v>41557.503472222219</v>
      </c>
      <c r="C6426" s="117" t="s">
        <v>556</v>
      </c>
      <c r="D6426" s="117" t="s">
        <v>551</v>
      </c>
      <c r="E6426" s="116"/>
      <c r="F6426" s="348">
        <v>8</v>
      </c>
      <c r="G6426" s="348">
        <v>238</v>
      </c>
      <c r="H6426" s="348">
        <v>1904</v>
      </c>
      <c r="I6426" s="355">
        <v>7.3728864424467602E-3</v>
      </c>
      <c r="J6426" s="355">
        <v>3.0978514464062016E-5</v>
      </c>
      <c r="K6426" s="355">
        <v>0</v>
      </c>
      <c r="M6426" s="364"/>
      <c r="N6426" s="364"/>
    </row>
    <row r="6427" spans="2:14" s="358" customFormat="1" x14ac:dyDescent="0.2">
      <c r="B6427" s="305">
        <v>41558.368055555555</v>
      </c>
      <c r="C6427" s="117" t="s">
        <v>552</v>
      </c>
      <c r="D6427" s="117" t="s">
        <v>551</v>
      </c>
      <c r="E6427" s="116"/>
      <c r="F6427" s="348">
        <v>8</v>
      </c>
      <c r="G6427" s="348">
        <v>130</v>
      </c>
      <c r="H6427" s="348">
        <v>1040</v>
      </c>
      <c r="I6427" s="355">
        <v>4.0272068803280624E-3</v>
      </c>
      <c r="J6427" s="355">
        <v>3.0978514464062016E-5</v>
      </c>
      <c r="K6427" s="355">
        <v>0</v>
      </c>
      <c r="M6427" s="364"/>
      <c r="N6427" s="364"/>
    </row>
    <row r="6428" spans="2:14" s="358" customFormat="1" x14ac:dyDescent="0.2">
      <c r="B6428" s="305">
        <v>41557.413194444445</v>
      </c>
      <c r="C6428" s="117" t="s">
        <v>609</v>
      </c>
      <c r="D6428" s="117" t="s">
        <v>554</v>
      </c>
      <c r="E6428" s="116"/>
      <c r="F6428" s="348">
        <v>6</v>
      </c>
      <c r="G6428" s="348">
        <v>190</v>
      </c>
      <c r="H6428" s="348">
        <v>1140</v>
      </c>
      <c r="I6428" s="355">
        <v>9.9202464398062944E-3</v>
      </c>
      <c r="J6428" s="355">
        <v>5.2211823367401547E-5</v>
      </c>
      <c r="K6428" s="355">
        <v>0</v>
      </c>
      <c r="M6428" s="364"/>
      <c r="N6428" s="364"/>
    </row>
    <row r="6429" spans="2:14" s="358" customFormat="1" x14ac:dyDescent="0.2">
      <c r="B6429" s="305">
        <v>41556.388888888891</v>
      </c>
      <c r="C6429" s="117" t="s">
        <v>699</v>
      </c>
      <c r="D6429" s="117" t="s">
        <v>554</v>
      </c>
      <c r="E6429" s="116"/>
      <c r="F6429" s="348">
        <v>6</v>
      </c>
      <c r="G6429" s="348">
        <v>310</v>
      </c>
      <c r="H6429" s="348">
        <v>1860</v>
      </c>
      <c r="I6429" s="355">
        <v>1.6185665243894479E-2</v>
      </c>
      <c r="J6429" s="355">
        <v>5.2211823367401547E-5</v>
      </c>
      <c r="K6429" s="355">
        <v>0</v>
      </c>
      <c r="M6429" s="364"/>
      <c r="N6429" s="364"/>
    </row>
    <row r="6430" spans="2:14" s="358" customFormat="1" x14ac:dyDescent="0.2">
      <c r="B6430" s="305">
        <v>41555.354166666664</v>
      </c>
      <c r="C6430" s="117" t="s">
        <v>682</v>
      </c>
      <c r="D6430" s="117" t="s">
        <v>551</v>
      </c>
      <c r="E6430" s="116"/>
      <c r="F6430" s="348">
        <v>1</v>
      </c>
      <c r="G6430" s="348">
        <v>170</v>
      </c>
      <c r="H6430" s="348">
        <v>170</v>
      </c>
      <c r="I6430" s="355">
        <v>6.5829343236131787E-4</v>
      </c>
      <c r="J6430" s="355">
        <v>3.872314308007752E-6</v>
      </c>
      <c r="K6430" s="355">
        <v>0</v>
      </c>
      <c r="M6430" s="364"/>
      <c r="N6430" s="364"/>
    </row>
    <row r="6431" spans="2:14" s="358" customFormat="1" x14ac:dyDescent="0.2">
      <c r="B6431" s="305">
        <v>41555.482638888891</v>
      </c>
      <c r="C6431" s="117" t="s">
        <v>682</v>
      </c>
      <c r="D6431" s="117" t="s">
        <v>551</v>
      </c>
      <c r="E6431" s="116"/>
      <c r="F6431" s="348">
        <v>1</v>
      </c>
      <c r="G6431" s="348">
        <v>50</v>
      </c>
      <c r="H6431" s="348">
        <v>50</v>
      </c>
      <c r="I6431" s="355">
        <v>1.9361571540038762E-4</v>
      </c>
      <c r="J6431" s="355">
        <v>3.872314308007752E-6</v>
      </c>
      <c r="K6431" s="355">
        <v>0</v>
      </c>
      <c r="M6431" s="364"/>
      <c r="N6431" s="364"/>
    </row>
    <row r="6432" spans="2:14" s="358" customFormat="1" x14ac:dyDescent="0.2">
      <c r="B6432" s="305">
        <v>41557.375</v>
      </c>
      <c r="C6432" s="117" t="s">
        <v>743</v>
      </c>
      <c r="D6432" s="117" t="s">
        <v>554</v>
      </c>
      <c r="E6432" s="116"/>
      <c r="F6432" s="348">
        <v>423</v>
      </c>
      <c r="G6432" s="348">
        <v>570</v>
      </c>
      <c r="H6432" s="348">
        <v>241110</v>
      </c>
      <c r="I6432" s="355">
        <v>2.0981321220190314</v>
      </c>
      <c r="J6432" s="355">
        <v>3.6809335474018092E-3</v>
      </c>
      <c r="K6432" s="355">
        <v>0</v>
      </c>
      <c r="M6432" s="364"/>
      <c r="N6432" s="364"/>
    </row>
    <row r="6433" spans="2:14" s="358" customFormat="1" x14ac:dyDescent="0.2">
      <c r="B6433" s="305">
        <v>41555.402777777781</v>
      </c>
      <c r="C6433" s="117" t="s">
        <v>832</v>
      </c>
      <c r="D6433" s="117" t="s">
        <v>542</v>
      </c>
      <c r="E6433" s="116"/>
      <c r="F6433" s="348">
        <v>597</v>
      </c>
      <c r="G6433" s="348">
        <v>248</v>
      </c>
      <c r="H6433" s="348">
        <v>148056</v>
      </c>
      <c r="I6433" s="355">
        <v>0.51575056867861035</v>
      </c>
      <c r="J6433" s="355">
        <v>2.0796393898331062E-3</v>
      </c>
      <c r="K6433" s="355">
        <v>0</v>
      </c>
      <c r="M6433" s="364"/>
      <c r="N6433" s="364"/>
    </row>
    <row r="6434" spans="2:14" s="358" customFormat="1" x14ac:dyDescent="0.2">
      <c r="B6434" s="305">
        <v>41543.784722222219</v>
      </c>
      <c r="C6434" s="117" t="s">
        <v>652</v>
      </c>
      <c r="D6434" s="117" t="s">
        <v>554</v>
      </c>
      <c r="E6434" s="116"/>
      <c r="F6434" s="348">
        <v>112</v>
      </c>
      <c r="G6434" s="348">
        <v>70</v>
      </c>
      <c r="H6434" s="348">
        <v>7840</v>
      </c>
      <c r="I6434" s="355">
        <v>6.8223449200071354E-2</v>
      </c>
      <c r="J6434" s="355">
        <v>9.7462070285816223E-4</v>
      </c>
      <c r="K6434" s="355">
        <v>0</v>
      </c>
      <c r="M6434" s="364"/>
      <c r="N6434" s="364"/>
    </row>
    <row r="6435" spans="2:14" s="358" customFormat="1" x14ac:dyDescent="0.2">
      <c r="B6435" s="305">
        <v>41561.465277777781</v>
      </c>
      <c r="C6435" s="117" t="s">
        <v>607</v>
      </c>
      <c r="D6435" s="117" t="s">
        <v>551</v>
      </c>
      <c r="E6435" s="116"/>
      <c r="F6435" s="348">
        <v>1</v>
      </c>
      <c r="G6435" s="348">
        <v>70</v>
      </c>
      <c r="H6435" s="348">
        <v>70</v>
      </c>
      <c r="I6435" s="355">
        <v>2.7106200156054268E-4</v>
      </c>
      <c r="J6435" s="355">
        <v>3.872314308007752E-6</v>
      </c>
      <c r="K6435" s="355">
        <v>0</v>
      </c>
      <c r="M6435" s="364"/>
      <c r="N6435" s="364"/>
    </row>
    <row r="6436" spans="2:14" s="358" customFormat="1" x14ac:dyDescent="0.2">
      <c r="B6436" s="305">
        <v>41561.385416666664</v>
      </c>
      <c r="C6436" s="117" t="s">
        <v>607</v>
      </c>
      <c r="D6436" s="117" t="s">
        <v>551</v>
      </c>
      <c r="E6436" s="116"/>
      <c r="F6436" s="348">
        <v>1</v>
      </c>
      <c r="G6436" s="348">
        <v>330</v>
      </c>
      <c r="H6436" s="348">
        <v>330</v>
      </c>
      <c r="I6436" s="355">
        <v>1.2778637216425584E-3</v>
      </c>
      <c r="J6436" s="355">
        <v>3.872314308007752E-6</v>
      </c>
      <c r="K6436" s="355">
        <v>0</v>
      </c>
      <c r="M6436" s="364"/>
      <c r="N6436" s="364"/>
    </row>
    <row r="6437" spans="2:14" s="358" customFormat="1" x14ac:dyDescent="0.2">
      <c r="B6437" s="305">
        <v>41561.356249999997</v>
      </c>
      <c r="C6437" s="117" t="s">
        <v>567</v>
      </c>
      <c r="D6437" s="117" t="s">
        <v>551</v>
      </c>
      <c r="E6437" s="116"/>
      <c r="F6437" s="348">
        <v>35</v>
      </c>
      <c r="G6437" s="348">
        <v>406</v>
      </c>
      <c r="H6437" s="348">
        <v>14210</v>
      </c>
      <c r="I6437" s="355">
        <v>5.5025586316790158E-2</v>
      </c>
      <c r="J6437" s="355">
        <v>1.3553100078027134E-4</v>
      </c>
      <c r="K6437" s="355">
        <v>0</v>
      </c>
      <c r="M6437" s="364"/>
      <c r="N6437" s="364"/>
    </row>
    <row r="6438" spans="2:14" s="358" customFormat="1" x14ac:dyDescent="0.2">
      <c r="B6438" s="305">
        <v>41561.385416666664</v>
      </c>
      <c r="C6438" s="117" t="s">
        <v>697</v>
      </c>
      <c r="D6438" s="117" t="s">
        <v>551</v>
      </c>
      <c r="E6438" s="116"/>
      <c r="F6438" s="348">
        <v>40</v>
      </c>
      <c r="G6438" s="348">
        <v>364</v>
      </c>
      <c r="H6438" s="348">
        <v>14560</v>
      </c>
      <c r="I6438" s="355">
        <v>5.6380896324592873E-2</v>
      </c>
      <c r="J6438" s="355">
        <v>1.548925723203101E-4</v>
      </c>
      <c r="K6438" s="355">
        <v>0</v>
      </c>
      <c r="M6438" s="364"/>
      <c r="N6438" s="364"/>
    </row>
    <row r="6439" spans="2:14" s="358" customFormat="1" x14ac:dyDescent="0.2">
      <c r="B6439" s="305">
        <v>41560.470138888886</v>
      </c>
      <c r="C6439" s="117" t="s">
        <v>709</v>
      </c>
      <c r="D6439" s="117" t="s">
        <v>542</v>
      </c>
      <c r="E6439" s="116"/>
      <c r="F6439" s="348">
        <v>226</v>
      </c>
      <c r="G6439" s="348">
        <v>73</v>
      </c>
      <c r="H6439" s="348">
        <v>16498</v>
      </c>
      <c r="I6439" s="355">
        <v>5.7470503607146714E-2</v>
      </c>
      <c r="J6439" s="355">
        <v>7.8726717270063994E-4</v>
      </c>
      <c r="K6439" s="355">
        <v>0</v>
      </c>
      <c r="M6439" s="364"/>
      <c r="N6439" s="364"/>
    </row>
    <row r="6440" spans="2:14" s="358" customFormat="1" x14ac:dyDescent="0.2">
      <c r="B6440" s="305">
        <v>41561.416666666664</v>
      </c>
      <c r="C6440" s="117" t="s">
        <v>594</v>
      </c>
      <c r="D6440" s="117" t="s">
        <v>551</v>
      </c>
      <c r="E6440" s="116"/>
      <c r="F6440" s="348">
        <v>70</v>
      </c>
      <c r="G6440" s="348">
        <v>260</v>
      </c>
      <c r="H6440" s="348">
        <v>18200</v>
      </c>
      <c r="I6440" s="355">
        <v>7.0476120405741097E-2</v>
      </c>
      <c r="J6440" s="355">
        <v>2.7106200156054268E-4</v>
      </c>
      <c r="K6440" s="355">
        <v>0</v>
      </c>
      <c r="M6440" s="364"/>
      <c r="N6440" s="364"/>
    </row>
    <row r="6441" spans="2:14" s="358" customFormat="1" x14ac:dyDescent="0.2">
      <c r="B6441" s="305">
        <v>41561.384027777778</v>
      </c>
      <c r="C6441" s="117" t="s">
        <v>663</v>
      </c>
      <c r="D6441" s="117" t="s">
        <v>551</v>
      </c>
      <c r="E6441" s="116"/>
      <c r="F6441" s="348">
        <v>16</v>
      </c>
      <c r="G6441" s="348">
        <v>172</v>
      </c>
      <c r="H6441" s="348">
        <v>2752</v>
      </c>
      <c r="I6441" s="355">
        <v>1.0656608975637335E-2</v>
      </c>
      <c r="J6441" s="355">
        <v>6.1957028928124033E-5</v>
      </c>
      <c r="K6441" s="355">
        <v>0</v>
      </c>
      <c r="M6441" s="364"/>
      <c r="N6441" s="364"/>
    </row>
    <row r="6442" spans="2:14" s="358" customFormat="1" x14ac:dyDescent="0.2">
      <c r="B6442" s="305">
        <v>41558.565972222219</v>
      </c>
      <c r="C6442" s="117" t="s">
        <v>690</v>
      </c>
      <c r="D6442" s="117" t="s">
        <v>551</v>
      </c>
      <c r="E6442" s="116"/>
      <c r="F6442" s="348">
        <v>1</v>
      </c>
      <c r="G6442" s="348">
        <v>130</v>
      </c>
      <c r="H6442" s="348">
        <v>130</v>
      </c>
      <c r="I6442" s="355">
        <v>5.034008600410078E-4</v>
      </c>
      <c r="J6442" s="355">
        <v>3.872314308007752E-6</v>
      </c>
      <c r="K6442" s="355">
        <v>0</v>
      </c>
      <c r="M6442" s="364"/>
      <c r="N6442" s="364"/>
    </row>
    <row r="6443" spans="2:14" s="358" customFormat="1" x14ac:dyDescent="0.2">
      <c r="B6443" s="305">
        <v>41561.371527777781</v>
      </c>
      <c r="C6443" s="117" t="s">
        <v>690</v>
      </c>
      <c r="D6443" s="117" t="s">
        <v>551</v>
      </c>
      <c r="E6443" s="116"/>
      <c r="F6443" s="348">
        <v>1</v>
      </c>
      <c r="G6443" s="348">
        <v>185</v>
      </c>
      <c r="H6443" s="348">
        <v>185</v>
      </c>
      <c r="I6443" s="355">
        <v>7.1637814698143423E-4</v>
      </c>
      <c r="J6443" s="355">
        <v>3.872314308007752E-6</v>
      </c>
      <c r="K6443" s="355">
        <v>0</v>
      </c>
      <c r="M6443" s="364"/>
      <c r="N6443" s="364"/>
    </row>
    <row r="6444" spans="2:14" s="358" customFormat="1" x14ac:dyDescent="0.2">
      <c r="B6444" s="305">
        <v>41555.392361111109</v>
      </c>
      <c r="C6444" s="117" t="s">
        <v>659</v>
      </c>
      <c r="D6444" s="117" t="s">
        <v>551</v>
      </c>
      <c r="E6444" s="116"/>
      <c r="F6444" s="348">
        <v>1</v>
      </c>
      <c r="G6444" s="348">
        <v>275</v>
      </c>
      <c r="H6444" s="348">
        <v>275</v>
      </c>
      <c r="I6444" s="355">
        <v>1.0648864347021318E-3</v>
      </c>
      <c r="J6444" s="355">
        <v>3.872314308007752E-6</v>
      </c>
      <c r="K6444" s="355">
        <v>0</v>
      </c>
      <c r="M6444" s="364"/>
      <c r="N6444" s="364"/>
    </row>
    <row r="6445" spans="2:14" s="358" customFormat="1" x14ac:dyDescent="0.2">
      <c r="B6445" s="305">
        <v>41556.375</v>
      </c>
      <c r="C6445" s="117" t="s">
        <v>660</v>
      </c>
      <c r="D6445" s="117" t="s">
        <v>551</v>
      </c>
      <c r="E6445" s="116"/>
      <c r="F6445" s="348">
        <v>40</v>
      </c>
      <c r="G6445" s="348">
        <v>270</v>
      </c>
      <c r="H6445" s="348">
        <v>10800</v>
      </c>
      <c r="I6445" s="355">
        <v>4.1820994526483725E-2</v>
      </c>
      <c r="J6445" s="355">
        <v>1.548925723203101E-4</v>
      </c>
      <c r="K6445" s="355">
        <v>0</v>
      </c>
      <c r="M6445" s="364"/>
      <c r="N6445" s="364"/>
    </row>
    <row r="6446" spans="2:14" s="358" customFormat="1" x14ac:dyDescent="0.2">
      <c r="B6446" s="305">
        <v>41557.368055555555</v>
      </c>
      <c r="C6446" s="117" t="s">
        <v>773</v>
      </c>
      <c r="D6446" s="117" t="s">
        <v>542</v>
      </c>
      <c r="E6446" s="116"/>
      <c r="F6446" s="348">
        <v>570</v>
      </c>
      <c r="G6446" s="348">
        <v>325</v>
      </c>
      <c r="H6446" s="348">
        <v>185250</v>
      </c>
      <c r="I6446" s="355">
        <v>0.64531523779997146</v>
      </c>
      <c r="J6446" s="355">
        <v>1.9855853470768354E-3</v>
      </c>
      <c r="K6446" s="355">
        <v>0</v>
      </c>
      <c r="M6446" s="364"/>
      <c r="N6446" s="364"/>
    </row>
    <row r="6447" spans="2:14" s="358" customFormat="1" x14ac:dyDescent="0.2">
      <c r="B6447" s="305">
        <v>41557.364583333336</v>
      </c>
      <c r="C6447" s="117" t="s">
        <v>658</v>
      </c>
      <c r="D6447" s="117" t="s">
        <v>551</v>
      </c>
      <c r="E6447" s="116"/>
      <c r="F6447" s="348">
        <v>49</v>
      </c>
      <c r="G6447" s="348">
        <v>265</v>
      </c>
      <c r="H6447" s="348">
        <v>12985</v>
      </c>
      <c r="I6447" s="355">
        <v>5.0282001289480661E-2</v>
      </c>
      <c r="J6447" s="355">
        <v>1.8974340109237988E-4</v>
      </c>
      <c r="K6447" s="355">
        <v>0</v>
      </c>
      <c r="M6447" s="364"/>
      <c r="N6447" s="364"/>
    </row>
    <row r="6448" spans="2:14" s="358" customFormat="1" x14ac:dyDescent="0.2">
      <c r="B6448" s="305">
        <v>41557.364583333336</v>
      </c>
      <c r="C6448" s="117" t="s">
        <v>658</v>
      </c>
      <c r="D6448" s="117" t="s">
        <v>551</v>
      </c>
      <c r="E6448" s="116"/>
      <c r="F6448" s="348">
        <v>41</v>
      </c>
      <c r="G6448" s="348">
        <v>300</v>
      </c>
      <c r="H6448" s="348">
        <v>12300</v>
      </c>
      <c r="I6448" s="355">
        <v>4.7629465988495351E-2</v>
      </c>
      <c r="J6448" s="355">
        <v>1.5876488662831784E-4</v>
      </c>
      <c r="K6448" s="355">
        <v>0</v>
      </c>
      <c r="M6448" s="364"/>
      <c r="N6448" s="364"/>
    </row>
    <row r="6449" spans="2:14" s="358" customFormat="1" x14ac:dyDescent="0.2">
      <c r="B6449" s="305">
        <v>41557.364583333336</v>
      </c>
      <c r="C6449" s="117" t="s">
        <v>658</v>
      </c>
      <c r="D6449" s="117" t="s">
        <v>551</v>
      </c>
      <c r="E6449" s="116"/>
      <c r="F6449" s="348">
        <v>90</v>
      </c>
      <c r="G6449" s="348">
        <v>265</v>
      </c>
      <c r="H6449" s="348">
        <v>23850</v>
      </c>
      <c r="I6449" s="355">
        <v>9.2354696245984899E-2</v>
      </c>
      <c r="J6449" s="355">
        <v>3.4850828772069772E-4</v>
      </c>
      <c r="K6449" s="355">
        <v>0</v>
      </c>
      <c r="M6449" s="364"/>
      <c r="N6449" s="364"/>
    </row>
    <row r="6450" spans="2:14" s="358" customFormat="1" x14ac:dyDescent="0.2">
      <c r="B6450" s="305">
        <v>41557.364583333336</v>
      </c>
      <c r="C6450" s="117" t="s">
        <v>658</v>
      </c>
      <c r="D6450" s="117" t="s">
        <v>551</v>
      </c>
      <c r="E6450" s="116"/>
      <c r="F6450" s="348">
        <v>363</v>
      </c>
      <c r="G6450" s="348">
        <v>208</v>
      </c>
      <c r="H6450" s="348">
        <v>75504</v>
      </c>
      <c r="I6450" s="355">
        <v>0.29237521951181733</v>
      </c>
      <c r="J6450" s="355">
        <v>1.4056500938068141E-3</v>
      </c>
      <c r="K6450" s="355">
        <v>0</v>
      </c>
      <c r="M6450" s="364"/>
      <c r="N6450" s="364"/>
    </row>
    <row r="6451" spans="2:14" s="358" customFormat="1" x14ac:dyDescent="0.2">
      <c r="B6451" s="305">
        <v>41558.371527777781</v>
      </c>
      <c r="C6451" s="117" t="s">
        <v>658</v>
      </c>
      <c r="D6451" s="117" t="s">
        <v>551</v>
      </c>
      <c r="E6451" s="116"/>
      <c r="F6451" s="348">
        <v>1</v>
      </c>
      <c r="G6451" s="348">
        <v>75</v>
      </c>
      <c r="H6451" s="348">
        <v>75</v>
      </c>
      <c r="I6451" s="355">
        <v>2.9042357310058142E-4</v>
      </c>
      <c r="J6451" s="355">
        <v>3.872314308007752E-6</v>
      </c>
      <c r="K6451" s="355">
        <v>0</v>
      </c>
      <c r="M6451" s="364"/>
      <c r="N6451" s="364"/>
    </row>
    <row r="6452" spans="2:14" s="358" customFormat="1" x14ac:dyDescent="0.2">
      <c r="B6452" s="305">
        <v>41558.357638888891</v>
      </c>
      <c r="C6452" s="117" t="s">
        <v>597</v>
      </c>
      <c r="D6452" s="117" t="s">
        <v>551</v>
      </c>
      <c r="E6452" s="116"/>
      <c r="F6452" s="348">
        <v>147</v>
      </c>
      <c r="G6452" s="348">
        <v>351</v>
      </c>
      <c r="H6452" s="348">
        <v>51597</v>
      </c>
      <c r="I6452" s="355">
        <v>0.199799801350276</v>
      </c>
      <c r="J6452" s="355">
        <v>5.6923020327713958E-4</v>
      </c>
      <c r="K6452" s="355">
        <v>0</v>
      </c>
      <c r="M6452" s="364"/>
      <c r="N6452" s="364"/>
    </row>
    <row r="6453" spans="2:14" s="358" customFormat="1" x14ac:dyDescent="0.2">
      <c r="B6453" s="305">
        <v>41561.361111111109</v>
      </c>
      <c r="C6453" s="117" t="s">
        <v>761</v>
      </c>
      <c r="D6453" s="117" t="s">
        <v>554</v>
      </c>
      <c r="E6453" s="116"/>
      <c r="F6453" s="348">
        <v>2</v>
      </c>
      <c r="G6453" s="348">
        <v>90</v>
      </c>
      <c r="H6453" s="348">
        <v>180</v>
      </c>
      <c r="I6453" s="355">
        <v>1.5663547010220465E-3</v>
      </c>
      <c r="J6453" s="355">
        <v>1.7403941122467181E-5</v>
      </c>
      <c r="K6453" s="355">
        <v>0</v>
      </c>
      <c r="M6453" s="364"/>
      <c r="N6453" s="364"/>
    </row>
    <row r="6454" spans="2:14" s="358" customFormat="1" x14ac:dyDescent="0.2">
      <c r="B6454" s="305">
        <v>41558.375</v>
      </c>
      <c r="C6454" s="117" t="s">
        <v>765</v>
      </c>
      <c r="D6454" s="117" t="s">
        <v>542</v>
      </c>
      <c r="E6454" s="116"/>
      <c r="F6454" s="348">
        <v>232</v>
      </c>
      <c r="G6454" s="348">
        <v>460</v>
      </c>
      <c r="H6454" s="348">
        <v>106720</v>
      </c>
      <c r="I6454" s="355">
        <v>0.37175731270182433</v>
      </c>
      <c r="J6454" s="355">
        <v>8.0816807109092238E-4</v>
      </c>
      <c r="K6454" s="355">
        <v>0</v>
      </c>
      <c r="M6454" s="364"/>
      <c r="N6454" s="364"/>
    </row>
    <row r="6455" spans="2:14" s="358" customFormat="1" x14ac:dyDescent="0.2">
      <c r="B6455" s="305">
        <v>41556.375</v>
      </c>
      <c r="C6455" s="117" t="s">
        <v>553</v>
      </c>
      <c r="D6455" s="117" t="s">
        <v>554</v>
      </c>
      <c r="E6455" s="116"/>
      <c r="F6455" s="348">
        <v>12</v>
      </c>
      <c r="G6455" s="348">
        <v>240</v>
      </c>
      <c r="H6455" s="348">
        <v>2880</v>
      </c>
      <c r="I6455" s="355">
        <v>2.5061675216352743E-2</v>
      </c>
      <c r="J6455" s="355">
        <v>1.0442364673480309E-4</v>
      </c>
      <c r="K6455" s="355">
        <v>0</v>
      </c>
      <c r="M6455" s="364"/>
      <c r="N6455" s="364"/>
    </row>
    <row r="6456" spans="2:14" s="358" customFormat="1" x14ac:dyDescent="0.2">
      <c r="B6456" s="305">
        <v>41556.565972222219</v>
      </c>
      <c r="C6456" s="117" t="s">
        <v>553</v>
      </c>
      <c r="D6456" s="117" t="s">
        <v>554</v>
      </c>
      <c r="E6456" s="116"/>
      <c r="F6456" s="348">
        <v>2</v>
      </c>
      <c r="G6456" s="348">
        <v>80</v>
      </c>
      <c r="H6456" s="348">
        <v>160</v>
      </c>
      <c r="I6456" s="355">
        <v>1.3923152897973746E-3</v>
      </c>
      <c r="J6456" s="355">
        <v>1.7403941122467181E-5</v>
      </c>
      <c r="K6456" s="355">
        <v>0</v>
      </c>
      <c r="M6456" s="364"/>
      <c r="N6456" s="364"/>
    </row>
    <row r="6457" spans="2:14" s="358" customFormat="1" x14ac:dyDescent="0.2">
      <c r="B6457" s="305">
        <v>41558.368055555555</v>
      </c>
      <c r="C6457" s="117" t="s">
        <v>719</v>
      </c>
      <c r="D6457" s="117" t="s">
        <v>542</v>
      </c>
      <c r="E6457" s="116"/>
      <c r="F6457" s="348">
        <v>315</v>
      </c>
      <c r="G6457" s="348">
        <v>415</v>
      </c>
      <c r="H6457" s="348">
        <v>130725</v>
      </c>
      <c r="I6457" s="355">
        <v>0.45537832367827946</v>
      </c>
      <c r="J6457" s="355">
        <v>1.0972971654898301E-3</v>
      </c>
      <c r="K6457" s="355">
        <v>0</v>
      </c>
      <c r="M6457" s="364"/>
      <c r="N6457" s="364"/>
    </row>
    <row r="6458" spans="2:14" s="358" customFormat="1" x14ac:dyDescent="0.2">
      <c r="B6458" s="305">
        <v>41556.348611111112</v>
      </c>
      <c r="C6458" s="117" t="s">
        <v>543</v>
      </c>
      <c r="D6458" s="117" t="s">
        <v>542</v>
      </c>
      <c r="E6458" s="116"/>
      <c r="F6458" s="348">
        <v>106</v>
      </c>
      <c r="G6458" s="348">
        <v>440</v>
      </c>
      <c r="H6458" s="348">
        <v>46640</v>
      </c>
      <c r="I6458" s="355">
        <v>0.16246965015379577</v>
      </c>
      <c r="J6458" s="355">
        <v>3.6924920489499039E-4</v>
      </c>
      <c r="K6458" s="355">
        <v>0</v>
      </c>
      <c r="M6458" s="364"/>
      <c r="N6458" s="364"/>
    </row>
    <row r="6459" spans="2:14" s="358" customFormat="1" x14ac:dyDescent="0.2">
      <c r="B6459" s="305">
        <v>41560.354166666664</v>
      </c>
      <c r="C6459" s="117" t="s">
        <v>773</v>
      </c>
      <c r="D6459" s="117" t="s">
        <v>542</v>
      </c>
      <c r="E6459" s="116"/>
      <c r="F6459" s="348">
        <v>9</v>
      </c>
      <c r="G6459" s="348">
        <v>225</v>
      </c>
      <c r="H6459" s="348">
        <v>2025</v>
      </c>
      <c r="I6459" s="355">
        <v>7.0540532067203355E-3</v>
      </c>
      <c r="J6459" s="355">
        <v>3.1351347585423712E-5</v>
      </c>
      <c r="K6459" s="355">
        <v>0</v>
      </c>
      <c r="M6459" s="364"/>
      <c r="N6459" s="364"/>
    </row>
    <row r="6460" spans="2:14" s="358" customFormat="1" x14ac:dyDescent="0.2">
      <c r="B6460" s="305">
        <v>41561.40625</v>
      </c>
      <c r="C6460" s="117" t="s">
        <v>830</v>
      </c>
      <c r="D6460" s="117" t="s">
        <v>542</v>
      </c>
      <c r="E6460" s="116"/>
      <c r="F6460" s="348">
        <v>69</v>
      </c>
      <c r="G6460" s="348">
        <v>175</v>
      </c>
      <c r="H6460" s="348">
        <v>12075</v>
      </c>
      <c r="I6460" s="355">
        <v>4.206305801044348E-2</v>
      </c>
      <c r="J6460" s="355">
        <v>2.4036033148824848E-4</v>
      </c>
      <c r="K6460" s="355">
        <v>0</v>
      </c>
      <c r="M6460" s="364"/>
      <c r="N6460" s="364"/>
    </row>
    <row r="6461" spans="2:14" s="358" customFormat="1" x14ac:dyDescent="0.2">
      <c r="B6461" s="305">
        <v>41561.385416666664</v>
      </c>
      <c r="C6461" s="117" t="s">
        <v>746</v>
      </c>
      <c r="D6461" s="117" t="s">
        <v>542</v>
      </c>
      <c r="E6461" s="116"/>
      <c r="F6461" s="348">
        <v>99</v>
      </c>
      <c r="G6461" s="348">
        <v>220</v>
      </c>
      <c r="H6461" s="348">
        <v>21780</v>
      </c>
      <c r="I6461" s="355">
        <v>7.5870261156725391E-2</v>
      </c>
      <c r="J6461" s="355">
        <v>3.4486482343966087E-4</v>
      </c>
      <c r="K6461" s="355">
        <v>0</v>
      </c>
      <c r="M6461" s="364"/>
      <c r="N6461" s="364"/>
    </row>
    <row r="6462" spans="2:14" s="358" customFormat="1" x14ac:dyDescent="0.2">
      <c r="B6462" s="305">
        <v>41547.585416666669</v>
      </c>
      <c r="C6462" s="117" t="s">
        <v>856</v>
      </c>
      <c r="D6462" s="117" t="s">
        <v>542</v>
      </c>
      <c r="E6462" s="116"/>
      <c r="F6462" s="348">
        <v>380</v>
      </c>
      <c r="G6462" s="348">
        <v>60</v>
      </c>
      <c r="H6462" s="348">
        <v>22800</v>
      </c>
      <c r="I6462" s="355">
        <v>7.9423413883073404E-2</v>
      </c>
      <c r="J6462" s="355">
        <v>1.32372356471789E-3</v>
      </c>
      <c r="K6462" s="355">
        <v>0</v>
      </c>
      <c r="M6462" s="364"/>
      <c r="N6462" s="364"/>
    </row>
    <row r="6463" spans="2:14" s="358" customFormat="1" x14ac:dyDescent="0.2">
      <c r="B6463" s="305">
        <v>41562.404861111114</v>
      </c>
      <c r="C6463" s="117" t="s">
        <v>668</v>
      </c>
      <c r="D6463" s="117" t="s">
        <v>554</v>
      </c>
      <c r="E6463" s="116"/>
      <c r="F6463" s="348">
        <v>14</v>
      </c>
      <c r="G6463" s="348">
        <v>407</v>
      </c>
      <c r="H6463" s="348">
        <v>5698</v>
      </c>
      <c r="I6463" s="355">
        <v>4.9583828257909003E-2</v>
      </c>
      <c r="J6463" s="355">
        <v>1.2182758785727028E-4</v>
      </c>
      <c r="K6463" s="355">
        <v>0</v>
      </c>
      <c r="M6463" s="364"/>
      <c r="N6463" s="364"/>
    </row>
    <row r="6464" spans="2:14" s="358" customFormat="1" x14ac:dyDescent="0.2">
      <c r="B6464" s="305">
        <v>41564.381944444445</v>
      </c>
      <c r="C6464" s="117" t="s">
        <v>668</v>
      </c>
      <c r="D6464" s="117" t="s">
        <v>554</v>
      </c>
      <c r="E6464" s="116"/>
      <c r="F6464" s="348">
        <v>4</v>
      </c>
      <c r="G6464" s="348">
        <v>315</v>
      </c>
      <c r="H6464" s="348">
        <v>1260</v>
      </c>
      <c r="I6464" s="355">
        <v>1.0964482907154325E-2</v>
      </c>
      <c r="J6464" s="355">
        <v>3.4807882244934363E-5</v>
      </c>
      <c r="K6464" s="355">
        <v>0</v>
      </c>
      <c r="M6464" s="364"/>
      <c r="N6464" s="364"/>
    </row>
    <row r="6465" spans="2:14" s="358" customFormat="1" x14ac:dyDescent="0.2">
      <c r="B6465" s="305">
        <v>41562.388888888891</v>
      </c>
      <c r="C6465" s="117" t="s">
        <v>630</v>
      </c>
      <c r="D6465" s="117" t="s">
        <v>554</v>
      </c>
      <c r="E6465" s="116"/>
      <c r="F6465" s="348">
        <v>10</v>
      </c>
      <c r="G6465" s="348">
        <v>118</v>
      </c>
      <c r="H6465" s="348">
        <v>1180</v>
      </c>
      <c r="I6465" s="355">
        <v>1.0268325262255637E-2</v>
      </c>
      <c r="J6465" s="355">
        <v>8.701970561233591E-5</v>
      </c>
      <c r="K6465" s="355">
        <v>0</v>
      </c>
      <c r="M6465" s="364"/>
      <c r="N6465" s="364"/>
    </row>
    <row r="6466" spans="2:14" s="358" customFormat="1" x14ac:dyDescent="0.2">
      <c r="B6466" s="305">
        <v>41562.378472222219</v>
      </c>
      <c r="C6466" s="117" t="s">
        <v>748</v>
      </c>
      <c r="D6466" s="117" t="s">
        <v>551</v>
      </c>
      <c r="E6466" s="116"/>
      <c r="F6466" s="348">
        <v>8</v>
      </c>
      <c r="G6466" s="348">
        <v>375</v>
      </c>
      <c r="H6466" s="348">
        <v>3000</v>
      </c>
      <c r="I6466" s="355">
        <v>1.1616942924023257E-2</v>
      </c>
      <c r="J6466" s="355">
        <v>3.0978514464062016E-5</v>
      </c>
      <c r="K6466" s="355">
        <v>0</v>
      </c>
      <c r="M6466" s="364"/>
      <c r="N6466" s="364"/>
    </row>
    <row r="6467" spans="2:14" s="358" customFormat="1" x14ac:dyDescent="0.2">
      <c r="B6467" s="305">
        <v>41563.402777777781</v>
      </c>
      <c r="C6467" s="117" t="s">
        <v>590</v>
      </c>
      <c r="D6467" s="117" t="s">
        <v>551</v>
      </c>
      <c r="E6467" s="116"/>
      <c r="F6467" s="348">
        <v>20</v>
      </c>
      <c r="G6467" s="348">
        <v>28.5</v>
      </c>
      <c r="H6467" s="348">
        <v>570</v>
      </c>
      <c r="I6467" s="355">
        <v>2.2072191555644188E-3</v>
      </c>
      <c r="J6467" s="355">
        <v>7.7446286160155051E-5</v>
      </c>
      <c r="K6467" s="355">
        <v>0</v>
      </c>
      <c r="M6467" s="364"/>
      <c r="N6467" s="364"/>
    </row>
    <row r="6468" spans="2:14" s="358" customFormat="1" x14ac:dyDescent="0.2">
      <c r="B6468" s="305">
        <v>41563.365972222222</v>
      </c>
      <c r="C6468" s="117" t="s">
        <v>590</v>
      </c>
      <c r="D6468" s="117" t="s">
        <v>551</v>
      </c>
      <c r="E6468" s="116"/>
      <c r="F6468" s="348">
        <v>1</v>
      </c>
      <c r="G6468" s="348">
        <v>238</v>
      </c>
      <c r="H6468" s="348">
        <v>238</v>
      </c>
      <c r="I6468" s="355">
        <v>9.2161080530584502E-4</v>
      </c>
      <c r="J6468" s="355">
        <v>3.872314308007752E-6</v>
      </c>
      <c r="K6468" s="355">
        <v>0</v>
      </c>
      <c r="M6468" s="364"/>
      <c r="N6468" s="364"/>
    </row>
    <row r="6469" spans="2:14" s="358" customFormat="1" x14ac:dyDescent="0.2">
      <c r="B6469" s="305">
        <v>41562.375</v>
      </c>
      <c r="C6469" s="117" t="s">
        <v>558</v>
      </c>
      <c r="D6469" s="117" t="s">
        <v>551</v>
      </c>
      <c r="E6469" s="116"/>
      <c r="F6469" s="348">
        <v>52</v>
      </c>
      <c r="G6469" s="348">
        <v>335</v>
      </c>
      <c r="H6469" s="348">
        <v>17420</v>
      </c>
      <c r="I6469" s="355">
        <v>6.745571524549504E-2</v>
      </c>
      <c r="J6469" s="355">
        <v>2.0136034401640313E-4</v>
      </c>
      <c r="K6469" s="355">
        <v>0</v>
      </c>
      <c r="M6469" s="364"/>
      <c r="N6469" s="364"/>
    </row>
    <row r="6470" spans="2:14" s="358" customFormat="1" x14ac:dyDescent="0.2">
      <c r="B6470" s="305">
        <v>41564.392361111109</v>
      </c>
      <c r="C6470" s="117" t="s">
        <v>561</v>
      </c>
      <c r="D6470" s="117" t="s">
        <v>554</v>
      </c>
      <c r="E6470" s="116"/>
      <c r="F6470" s="348">
        <v>12</v>
      </c>
      <c r="G6470" s="348">
        <v>260</v>
      </c>
      <c r="H6470" s="348">
        <v>3120</v>
      </c>
      <c r="I6470" s="355">
        <v>2.7150148151048804E-2</v>
      </c>
      <c r="J6470" s="355">
        <v>1.0442364673480309E-4</v>
      </c>
      <c r="K6470" s="355">
        <v>0</v>
      </c>
      <c r="M6470" s="364"/>
      <c r="N6470" s="364"/>
    </row>
    <row r="6471" spans="2:14" s="358" customFormat="1" x14ac:dyDescent="0.2">
      <c r="B6471" s="305">
        <v>41563.385416666664</v>
      </c>
      <c r="C6471" s="117" t="s">
        <v>560</v>
      </c>
      <c r="D6471" s="117" t="s">
        <v>551</v>
      </c>
      <c r="E6471" s="116"/>
      <c r="F6471" s="348">
        <v>49</v>
      </c>
      <c r="G6471" s="348">
        <v>319.89795918367349</v>
      </c>
      <c r="H6471" s="348">
        <v>15675</v>
      </c>
      <c r="I6471" s="355">
        <v>6.0698526778021518E-2</v>
      </c>
      <c r="J6471" s="355">
        <v>1.8974340109237988E-4</v>
      </c>
      <c r="K6471" s="355">
        <v>0</v>
      </c>
      <c r="M6471" s="364"/>
      <c r="N6471" s="364"/>
    </row>
    <row r="6472" spans="2:14" s="358" customFormat="1" x14ac:dyDescent="0.2">
      <c r="B6472" s="305">
        <v>41564.378472222219</v>
      </c>
      <c r="C6472" s="117" t="s">
        <v>559</v>
      </c>
      <c r="D6472" s="117" t="s">
        <v>551</v>
      </c>
      <c r="E6472" s="116"/>
      <c r="F6472" s="348">
        <v>25</v>
      </c>
      <c r="G6472" s="348">
        <v>393.4</v>
      </c>
      <c r="H6472" s="348">
        <v>9835</v>
      </c>
      <c r="I6472" s="355">
        <v>3.8084211219256245E-2</v>
      </c>
      <c r="J6472" s="355">
        <v>9.680785770019381E-5</v>
      </c>
      <c r="K6472" s="355">
        <v>0</v>
      </c>
      <c r="M6472" s="364"/>
      <c r="N6472" s="364"/>
    </row>
    <row r="6473" spans="2:14" s="358" customFormat="1" x14ac:dyDescent="0.2">
      <c r="B6473" s="305">
        <v>41563.368750000001</v>
      </c>
      <c r="C6473" s="117" t="s">
        <v>622</v>
      </c>
      <c r="D6473" s="117" t="s">
        <v>554</v>
      </c>
      <c r="E6473" s="116"/>
      <c r="F6473" s="348">
        <v>79</v>
      </c>
      <c r="G6473" s="348">
        <v>402</v>
      </c>
      <c r="H6473" s="348">
        <v>31758</v>
      </c>
      <c r="I6473" s="355">
        <v>0.27635718108365637</v>
      </c>
      <c r="J6473" s="355">
        <v>6.8745567433745373E-4</v>
      </c>
      <c r="K6473" s="355">
        <v>0</v>
      </c>
      <c r="M6473" s="364"/>
      <c r="N6473" s="364"/>
    </row>
    <row r="6474" spans="2:14" s="358" customFormat="1" x14ac:dyDescent="0.2">
      <c r="B6474" s="305">
        <v>41564.418564814812</v>
      </c>
      <c r="C6474" s="117" t="s">
        <v>550</v>
      </c>
      <c r="D6474" s="117" t="s">
        <v>551</v>
      </c>
      <c r="E6474" s="116"/>
      <c r="F6474" s="348">
        <v>45</v>
      </c>
      <c r="G6474" s="348">
        <v>326.84444444444443</v>
      </c>
      <c r="H6474" s="348">
        <v>14708</v>
      </c>
      <c r="I6474" s="355">
        <v>5.6953998842178021E-2</v>
      </c>
      <c r="J6474" s="355">
        <v>1.7425414386034886E-4</v>
      </c>
      <c r="K6474" s="355">
        <v>0</v>
      </c>
      <c r="M6474" s="364"/>
      <c r="N6474" s="364"/>
    </row>
    <row r="6475" spans="2:14" s="358" customFormat="1" x14ac:dyDescent="0.2">
      <c r="B6475" s="305">
        <v>41562.378472222219</v>
      </c>
      <c r="C6475" s="117" t="s">
        <v>697</v>
      </c>
      <c r="D6475" s="117" t="s">
        <v>551</v>
      </c>
      <c r="E6475" s="116"/>
      <c r="F6475" s="348">
        <v>20</v>
      </c>
      <c r="G6475" s="348">
        <v>270</v>
      </c>
      <c r="H6475" s="348">
        <v>5400</v>
      </c>
      <c r="I6475" s="355">
        <v>2.0910497263241862E-2</v>
      </c>
      <c r="J6475" s="355">
        <v>7.7446286160155051E-5</v>
      </c>
      <c r="K6475" s="355">
        <v>0</v>
      </c>
      <c r="M6475" s="364"/>
      <c r="N6475" s="364"/>
    </row>
    <row r="6476" spans="2:14" s="358" customFormat="1" x14ac:dyDescent="0.2">
      <c r="B6476" s="305">
        <v>41564.376388888886</v>
      </c>
      <c r="C6476" s="117" t="s">
        <v>590</v>
      </c>
      <c r="D6476" s="117" t="s">
        <v>551</v>
      </c>
      <c r="E6476" s="116"/>
      <c r="F6476" s="348">
        <v>146</v>
      </c>
      <c r="G6476" s="348">
        <v>317</v>
      </c>
      <c r="H6476" s="348">
        <v>46282</v>
      </c>
      <c r="I6476" s="355">
        <v>0.1792184508032148</v>
      </c>
      <c r="J6476" s="355">
        <v>5.6535788896913187E-4</v>
      </c>
      <c r="K6476" s="355">
        <v>0</v>
      </c>
      <c r="M6476" s="364"/>
      <c r="N6476" s="364"/>
    </row>
    <row r="6477" spans="2:14" s="358" customFormat="1" x14ac:dyDescent="0.2">
      <c r="B6477" s="305">
        <v>41562.388888888891</v>
      </c>
      <c r="C6477" s="117" t="s">
        <v>588</v>
      </c>
      <c r="D6477" s="117" t="s">
        <v>554</v>
      </c>
      <c r="E6477" s="116"/>
      <c r="F6477" s="348">
        <v>41</v>
      </c>
      <c r="G6477" s="348">
        <v>297</v>
      </c>
      <c r="H6477" s="348">
        <v>12177</v>
      </c>
      <c r="I6477" s="355">
        <v>0.10596389552414144</v>
      </c>
      <c r="J6477" s="355">
        <v>3.5678079301057724E-4</v>
      </c>
      <c r="K6477" s="355">
        <v>0</v>
      </c>
      <c r="M6477" s="364"/>
      <c r="N6477" s="364"/>
    </row>
    <row r="6478" spans="2:14" s="358" customFormat="1" x14ac:dyDescent="0.2">
      <c r="B6478" s="305">
        <v>41563.375</v>
      </c>
      <c r="C6478" s="117" t="s">
        <v>602</v>
      </c>
      <c r="D6478" s="117" t="s">
        <v>542</v>
      </c>
      <c r="E6478" s="116"/>
      <c r="F6478" s="348">
        <v>2</v>
      </c>
      <c r="G6478" s="348">
        <v>315</v>
      </c>
      <c r="H6478" s="348">
        <v>630</v>
      </c>
      <c r="I6478" s="355">
        <v>2.1945943309796601E-3</v>
      </c>
      <c r="J6478" s="355">
        <v>6.9669661300941588E-6</v>
      </c>
      <c r="K6478" s="355">
        <v>0</v>
      </c>
      <c r="M6478" s="364"/>
      <c r="N6478" s="364"/>
    </row>
    <row r="6479" spans="2:14" s="358" customFormat="1" x14ac:dyDescent="0.2">
      <c r="B6479" s="305">
        <v>41563.378472222219</v>
      </c>
      <c r="C6479" s="117" t="s">
        <v>697</v>
      </c>
      <c r="D6479" s="117" t="s">
        <v>551</v>
      </c>
      <c r="E6479" s="116"/>
      <c r="F6479" s="348">
        <v>36</v>
      </c>
      <c r="G6479" s="348">
        <v>360</v>
      </c>
      <c r="H6479" s="348">
        <v>12960</v>
      </c>
      <c r="I6479" s="355">
        <v>5.0185193431780468E-2</v>
      </c>
      <c r="J6479" s="355">
        <v>1.3940331508827908E-4</v>
      </c>
      <c r="K6479" s="355">
        <v>0</v>
      </c>
      <c r="M6479" s="364"/>
      <c r="N6479" s="364"/>
    </row>
    <row r="6480" spans="2:14" s="358" customFormat="1" x14ac:dyDescent="0.2">
      <c r="B6480" s="305">
        <v>41563.336805555555</v>
      </c>
      <c r="C6480" s="117" t="s">
        <v>616</v>
      </c>
      <c r="D6480" s="117" t="s">
        <v>554</v>
      </c>
      <c r="E6480" s="116"/>
      <c r="F6480" s="348">
        <v>84</v>
      </c>
      <c r="G6480" s="348">
        <v>235</v>
      </c>
      <c r="H6480" s="348">
        <v>19740</v>
      </c>
      <c r="I6480" s="355">
        <v>0.17177689887875108</v>
      </c>
      <c r="J6480" s="355">
        <v>7.309655271436217E-4</v>
      </c>
      <c r="K6480" s="355">
        <v>0</v>
      </c>
      <c r="M6480" s="364"/>
      <c r="N6480" s="364"/>
    </row>
    <row r="6481" spans="2:14" s="358" customFormat="1" x14ac:dyDescent="0.2">
      <c r="B6481" s="305">
        <v>41563.375</v>
      </c>
      <c r="C6481" s="117" t="s">
        <v>592</v>
      </c>
      <c r="D6481" s="117" t="s">
        <v>554</v>
      </c>
      <c r="E6481" s="116"/>
      <c r="F6481" s="348">
        <v>367</v>
      </c>
      <c r="G6481" s="348">
        <v>294</v>
      </c>
      <c r="H6481" s="348">
        <v>107898</v>
      </c>
      <c r="I6481" s="355">
        <v>0.93892521961598208</v>
      </c>
      <c r="J6481" s="355">
        <v>3.1936231959727281E-3</v>
      </c>
      <c r="K6481" s="355">
        <v>0</v>
      </c>
      <c r="M6481" s="364"/>
      <c r="N6481" s="364"/>
    </row>
    <row r="6482" spans="2:14" s="358" customFormat="1" x14ac:dyDescent="0.2">
      <c r="B6482" s="305">
        <v>41563.40625</v>
      </c>
      <c r="C6482" s="117" t="s">
        <v>720</v>
      </c>
      <c r="D6482" s="117" t="s">
        <v>542</v>
      </c>
      <c r="E6482" s="116"/>
      <c r="F6482" s="348">
        <v>203</v>
      </c>
      <c r="G6482" s="348">
        <v>405</v>
      </c>
      <c r="H6482" s="348">
        <v>82215</v>
      </c>
      <c r="I6482" s="355">
        <v>0.28639456019284565</v>
      </c>
      <c r="J6482" s="355">
        <v>7.0714706220455714E-4</v>
      </c>
      <c r="K6482" s="355">
        <v>0</v>
      </c>
      <c r="M6482" s="364"/>
      <c r="N6482" s="364"/>
    </row>
    <row r="6483" spans="2:14" s="358" customFormat="1" x14ac:dyDescent="0.2">
      <c r="B6483" s="305">
        <v>41563.381944444445</v>
      </c>
      <c r="C6483" s="117" t="s">
        <v>732</v>
      </c>
      <c r="D6483" s="117" t="s">
        <v>542</v>
      </c>
      <c r="E6483" s="116"/>
      <c r="F6483" s="348">
        <v>53</v>
      </c>
      <c r="G6483" s="348">
        <v>440</v>
      </c>
      <c r="H6483" s="348">
        <v>23320</v>
      </c>
      <c r="I6483" s="355">
        <v>8.1234825076897887E-2</v>
      </c>
      <c r="J6483" s="355">
        <v>1.846246024474952E-4</v>
      </c>
      <c r="K6483" s="355">
        <v>0</v>
      </c>
      <c r="M6483" s="364"/>
      <c r="N6483" s="364"/>
    </row>
    <row r="6484" spans="2:14" s="358" customFormat="1" x14ac:dyDescent="0.2">
      <c r="B6484" s="305">
        <v>41564.375</v>
      </c>
      <c r="C6484" s="117" t="s">
        <v>682</v>
      </c>
      <c r="D6484" s="117" t="s">
        <v>551</v>
      </c>
      <c r="E6484" s="116"/>
      <c r="F6484" s="348">
        <v>23</v>
      </c>
      <c r="G6484" s="348">
        <v>217</v>
      </c>
      <c r="H6484" s="348">
        <v>4991</v>
      </c>
      <c r="I6484" s="355">
        <v>1.9326720711266693E-2</v>
      </c>
      <c r="J6484" s="355">
        <v>8.9063229084178301E-5</v>
      </c>
      <c r="K6484" s="355">
        <v>0</v>
      </c>
      <c r="M6484" s="364"/>
      <c r="N6484" s="364"/>
    </row>
    <row r="6485" spans="2:14" s="358" customFormat="1" x14ac:dyDescent="0.2">
      <c r="B6485" s="305">
        <v>41563.36041666667</v>
      </c>
      <c r="C6485" s="117" t="s">
        <v>638</v>
      </c>
      <c r="D6485" s="117" t="s">
        <v>554</v>
      </c>
      <c r="E6485" s="116"/>
      <c r="F6485" s="348">
        <v>1207</v>
      </c>
      <c r="G6485" s="348">
        <v>507.29991714995856</v>
      </c>
      <c r="H6485" s="348">
        <v>612311</v>
      </c>
      <c r="I6485" s="355">
        <v>5.3283122963195018</v>
      </c>
      <c r="J6485" s="355">
        <v>1.0503278467408944E-2</v>
      </c>
      <c r="K6485" s="355">
        <v>0</v>
      </c>
      <c r="M6485" s="364"/>
      <c r="N6485" s="364"/>
    </row>
    <row r="6486" spans="2:14" s="358" customFormat="1" x14ac:dyDescent="0.2">
      <c r="B6486" s="305">
        <v>41562.388888888891</v>
      </c>
      <c r="C6486" s="117" t="s">
        <v>744</v>
      </c>
      <c r="D6486" s="117" t="s">
        <v>554</v>
      </c>
      <c r="E6486" s="116"/>
      <c r="F6486" s="348">
        <v>8</v>
      </c>
      <c r="G6486" s="348">
        <v>290</v>
      </c>
      <c r="H6486" s="348">
        <v>2320</v>
      </c>
      <c r="I6486" s="355">
        <v>2.0188571702061932E-2</v>
      </c>
      <c r="J6486" s="355">
        <v>6.9615764489868725E-5</v>
      </c>
      <c r="K6486" s="355">
        <v>0</v>
      </c>
      <c r="M6486" s="364"/>
      <c r="N6486" s="364"/>
    </row>
    <row r="6487" spans="2:14" s="358" customFormat="1" x14ac:dyDescent="0.2">
      <c r="B6487" s="305">
        <v>41562.395833333336</v>
      </c>
      <c r="C6487" s="117" t="s">
        <v>634</v>
      </c>
      <c r="D6487" s="117" t="s">
        <v>542</v>
      </c>
      <c r="E6487" s="116"/>
      <c r="F6487" s="348">
        <v>63</v>
      </c>
      <c r="G6487" s="348">
        <v>310</v>
      </c>
      <c r="H6487" s="348">
        <v>19530</v>
      </c>
      <c r="I6487" s="355">
        <v>6.8032424260369456E-2</v>
      </c>
      <c r="J6487" s="355">
        <v>2.1945943309796599E-4</v>
      </c>
      <c r="K6487" s="355">
        <v>0</v>
      </c>
      <c r="M6487" s="364"/>
      <c r="N6487" s="364"/>
    </row>
    <row r="6488" spans="2:14" s="358" customFormat="1" x14ac:dyDescent="0.2">
      <c r="B6488" s="305">
        <v>41563.381944444445</v>
      </c>
      <c r="C6488" s="117" t="s">
        <v>677</v>
      </c>
      <c r="D6488" s="117" t="s">
        <v>554</v>
      </c>
      <c r="E6488" s="116"/>
      <c r="F6488" s="348">
        <v>23</v>
      </c>
      <c r="G6488" s="348">
        <v>170</v>
      </c>
      <c r="H6488" s="348">
        <v>3910</v>
      </c>
      <c r="I6488" s="355">
        <v>3.4024704894423344E-2</v>
      </c>
      <c r="J6488" s="355">
        <v>2.0014532290837261E-4</v>
      </c>
      <c r="K6488" s="355">
        <v>0</v>
      </c>
      <c r="M6488" s="364"/>
      <c r="N6488" s="364"/>
    </row>
    <row r="6489" spans="2:14" s="358" customFormat="1" x14ac:dyDescent="0.2">
      <c r="B6489" s="305">
        <v>41562.385416666664</v>
      </c>
      <c r="C6489" s="117" t="s">
        <v>616</v>
      </c>
      <c r="D6489" s="117" t="s">
        <v>554</v>
      </c>
      <c r="E6489" s="116"/>
      <c r="F6489" s="348">
        <v>55</v>
      </c>
      <c r="G6489" s="348">
        <v>370</v>
      </c>
      <c r="H6489" s="348">
        <v>20350</v>
      </c>
      <c r="I6489" s="355">
        <v>0.17708510092110358</v>
      </c>
      <c r="J6489" s="355">
        <v>4.7860838086784751E-4</v>
      </c>
      <c r="K6489" s="355">
        <v>0</v>
      </c>
      <c r="M6489" s="364"/>
      <c r="N6489" s="364"/>
    </row>
    <row r="6490" spans="2:14" s="358" customFormat="1" x14ac:dyDescent="0.2">
      <c r="B6490" s="305">
        <v>41563.411805555559</v>
      </c>
      <c r="C6490" s="117" t="s">
        <v>601</v>
      </c>
      <c r="D6490" s="117" t="s">
        <v>551</v>
      </c>
      <c r="E6490" s="116"/>
      <c r="F6490" s="348">
        <v>2</v>
      </c>
      <c r="G6490" s="348">
        <v>59</v>
      </c>
      <c r="H6490" s="348">
        <v>118</v>
      </c>
      <c r="I6490" s="355">
        <v>4.569330883449148E-4</v>
      </c>
      <c r="J6490" s="355">
        <v>7.7446286160155041E-6</v>
      </c>
      <c r="K6490" s="355">
        <v>0</v>
      </c>
      <c r="M6490" s="364"/>
      <c r="N6490" s="364"/>
    </row>
    <row r="6491" spans="2:14" s="358" customFormat="1" x14ac:dyDescent="0.2">
      <c r="B6491" s="305">
        <v>41563.40625</v>
      </c>
      <c r="C6491" s="117" t="s">
        <v>676</v>
      </c>
      <c r="D6491" s="117" t="s">
        <v>554</v>
      </c>
      <c r="E6491" s="116"/>
      <c r="F6491" s="348">
        <v>12</v>
      </c>
      <c r="G6491" s="348">
        <v>185</v>
      </c>
      <c r="H6491" s="348">
        <v>2220</v>
      </c>
      <c r="I6491" s="355">
        <v>1.9318374645938573E-2</v>
      </c>
      <c r="J6491" s="355">
        <v>1.0442364673480309E-4</v>
      </c>
      <c r="K6491" s="355">
        <v>0</v>
      </c>
      <c r="M6491" s="364"/>
      <c r="N6491" s="364"/>
    </row>
    <row r="6492" spans="2:14" s="358" customFormat="1" x14ac:dyDescent="0.2">
      <c r="B6492" s="305">
        <v>41564.375</v>
      </c>
      <c r="C6492" s="117" t="s">
        <v>676</v>
      </c>
      <c r="D6492" s="117" t="s">
        <v>554</v>
      </c>
      <c r="E6492" s="116"/>
      <c r="F6492" s="348">
        <v>97</v>
      </c>
      <c r="G6492" s="348">
        <v>120</v>
      </c>
      <c r="H6492" s="348">
        <v>11640</v>
      </c>
      <c r="I6492" s="355">
        <v>0.101290937332759</v>
      </c>
      <c r="J6492" s="355">
        <v>8.4409114443965841E-4</v>
      </c>
      <c r="K6492" s="355">
        <v>0</v>
      </c>
      <c r="M6492" s="364"/>
      <c r="N6492" s="364"/>
    </row>
    <row r="6493" spans="2:14" s="358" customFormat="1" x14ac:dyDescent="0.2">
      <c r="B6493" s="305">
        <v>41564.385416666664</v>
      </c>
      <c r="C6493" s="117" t="s">
        <v>649</v>
      </c>
      <c r="D6493" s="117" t="s">
        <v>551</v>
      </c>
      <c r="E6493" s="116"/>
      <c r="F6493" s="348">
        <v>137</v>
      </c>
      <c r="G6493" s="348">
        <v>395</v>
      </c>
      <c r="H6493" s="348">
        <v>54115</v>
      </c>
      <c r="I6493" s="355">
        <v>0.20955028877783952</v>
      </c>
      <c r="J6493" s="355">
        <v>5.3050706019706212E-4</v>
      </c>
      <c r="K6493" s="355">
        <v>0</v>
      </c>
      <c r="M6493" s="364"/>
      <c r="N6493" s="364"/>
    </row>
    <row r="6494" spans="2:14" s="358" customFormat="1" x14ac:dyDescent="0.2">
      <c r="B6494" s="305">
        <v>41564.442361111112</v>
      </c>
      <c r="C6494" s="117" t="s">
        <v>616</v>
      </c>
      <c r="D6494" s="117" t="s">
        <v>554</v>
      </c>
      <c r="E6494" s="116"/>
      <c r="F6494" s="348">
        <v>74</v>
      </c>
      <c r="G6494" s="348">
        <v>347</v>
      </c>
      <c r="H6494" s="348">
        <v>25678</v>
      </c>
      <c r="I6494" s="355">
        <v>0.22344920007135616</v>
      </c>
      <c r="J6494" s="355">
        <v>6.4394582153128575E-4</v>
      </c>
      <c r="K6494" s="355">
        <v>0</v>
      </c>
      <c r="M6494" s="364"/>
      <c r="N6494" s="364"/>
    </row>
    <row r="6495" spans="2:14" s="358" customFormat="1" x14ac:dyDescent="0.2">
      <c r="B6495" s="305">
        <v>41564.387499999997</v>
      </c>
      <c r="C6495" s="117" t="s">
        <v>707</v>
      </c>
      <c r="D6495" s="117" t="s">
        <v>554</v>
      </c>
      <c r="E6495" s="116"/>
      <c r="F6495" s="348">
        <v>2</v>
      </c>
      <c r="G6495" s="348">
        <v>32</v>
      </c>
      <c r="H6495" s="348">
        <v>64</v>
      </c>
      <c r="I6495" s="355">
        <v>5.569261159189498E-4</v>
      </c>
      <c r="J6495" s="355">
        <v>1.7403941122467181E-5</v>
      </c>
      <c r="K6495" s="355">
        <v>0</v>
      </c>
      <c r="M6495" s="364"/>
      <c r="N6495" s="364"/>
    </row>
    <row r="6496" spans="2:14" s="358" customFormat="1" x14ac:dyDescent="0.2">
      <c r="B6496" s="305">
        <v>41564.375</v>
      </c>
      <c r="C6496" s="117" t="s">
        <v>697</v>
      </c>
      <c r="D6496" s="117" t="s">
        <v>551</v>
      </c>
      <c r="E6496" s="116"/>
      <c r="F6496" s="348">
        <v>24</v>
      </c>
      <c r="G6496" s="348">
        <v>180</v>
      </c>
      <c r="H6496" s="348">
        <v>4320</v>
      </c>
      <c r="I6496" s="355">
        <v>1.6728397810593491E-2</v>
      </c>
      <c r="J6496" s="355">
        <v>9.2935543392186056E-5</v>
      </c>
      <c r="K6496" s="355">
        <v>0</v>
      </c>
      <c r="M6496" s="364"/>
      <c r="N6496" s="364"/>
    </row>
    <row r="6497" spans="2:14" s="358" customFormat="1" x14ac:dyDescent="0.2">
      <c r="B6497" s="305">
        <v>41564.479166666664</v>
      </c>
      <c r="C6497" s="117" t="s">
        <v>638</v>
      </c>
      <c r="D6497" s="117" t="s">
        <v>554</v>
      </c>
      <c r="E6497" s="116"/>
      <c r="F6497" s="348">
        <v>43</v>
      </c>
      <c r="G6497" s="348">
        <v>286</v>
      </c>
      <c r="H6497" s="348">
        <v>12298</v>
      </c>
      <c r="I6497" s="355">
        <v>0.10701683396205071</v>
      </c>
      <c r="J6497" s="355">
        <v>3.741847341330444E-4</v>
      </c>
      <c r="K6497" s="355">
        <v>0</v>
      </c>
      <c r="M6497" s="364"/>
      <c r="N6497" s="364"/>
    </row>
    <row r="6498" spans="2:14" s="358" customFormat="1" x14ac:dyDescent="0.2">
      <c r="B6498" s="305">
        <v>41561.545138888891</v>
      </c>
      <c r="C6498" s="117" t="s">
        <v>690</v>
      </c>
      <c r="D6498" s="117" t="s">
        <v>551</v>
      </c>
      <c r="E6498" s="116"/>
      <c r="F6498" s="348">
        <v>1</v>
      </c>
      <c r="G6498" s="348">
        <v>155</v>
      </c>
      <c r="H6498" s="348">
        <v>155</v>
      </c>
      <c r="I6498" s="355">
        <v>6.0020871774120162E-4</v>
      </c>
      <c r="J6498" s="355">
        <v>3.872314308007752E-6</v>
      </c>
      <c r="K6498" s="355">
        <v>0</v>
      </c>
      <c r="M6498" s="364"/>
      <c r="N6498" s="364"/>
    </row>
    <row r="6499" spans="2:14" s="358" customFormat="1" x14ac:dyDescent="0.2">
      <c r="B6499" s="305">
        <v>41564.440972222219</v>
      </c>
      <c r="C6499" s="117" t="s">
        <v>641</v>
      </c>
      <c r="D6499" s="117" t="s">
        <v>551</v>
      </c>
      <c r="E6499" s="116"/>
      <c r="F6499" s="348">
        <v>41</v>
      </c>
      <c r="G6499" s="348">
        <v>70</v>
      </c>
      <c r="H6499" s="348">
        <v>2870</v>
      </c>
      <c r="I6499" s="355">
        <v>1.1113542063982249E-2</v>
      </c>
      <c r="J6499" s="355">
        <v>1.5876488662831784E-4</v>
      </c>
      <c r="K6499" s="355">
        <v>0</v>
      </c>
      <c r="M6499" s="364"/>
      <c r="N6499" s="364"/>
    </row>
    <row r="6500" spans="2:14" s="358" customFormat="1" x14ac:dyDescent="0.2">
      <c r="B6500" s="305">
        <v>41563.479166666664</v>
      </c>
      <c r="C6500" s="117" t="s">
        <v>616</v>
      </c>
      <c r="D6500" s="117" t="s">
        <v>554</v>
      </c>
      <c r="E6500" s="116"/>
      <c r="F6500" s="348">
        <v>132</v>
      </c>
      <c r="G6500" s="348">
        <v>255</v>
      </c>
      <c r="H6500" s="348">
        <v>33660</v>
      </c>
      <c r="I6500" s="355">
        <v>0.29290832909112269</v>
      </c>
      <c r="J6500" s="355">
        <v>1.148660114082834E-3</v>
      </c>
      <c r="K6500" s="355">
        <v>0</v>
      </c>
      <c r="M6500" s="364"/>
      <c r="N6500" s="364"/>
    </row>
    <row r="6501" spans="2:14" s="358" customFormat="1" x14ac:dyDescent="0.2">
      <c r="B6501" s="305">
        <v>41564.416666666664</v>
      </c>
      <c r="C6501" s="117" t="s">
        <v>638</v>
      </c>
      <c r="D6501" s="117" t="s">
        <v>554</v>
      </c>
      <c r="E6501" s="116"/>
      <c r="F6501" s="348">
        <v>26</v>
      </c>
      <c r="G6501" s="348">
        <v>450</v>
      </c>
      <c r="H6501" s="348">
        <v>11700</v>
      </c>
      <c r="I6501" s="355">
        <v>0.10181305556643303</v>
      </c>
      <c r="J6501" s="355">
        <v>2.2625123459207337E-4</v>
      </c>
      <c r="K6501" s="355">
        <v>0</v>
      </c>
      <c r="M6501" s="364"/>
      <c r="N6501" s="364"/>
    </row>
    <row r="6502" spans="2:14" s="358" customFormat="1" x14ac:dyDescent="0.2">
      <c r="B6502" s="305">
        <v>41562.354166666664</v>
      </c>
      <c r="C6502" s="117" t="s">
        <v>558</v>
      </c>
      <c r="D6502" s="117" t="s">
        <v>551</v>
      </c>
      <c r="E6502" s="116"/>
      <c r="F6502" s="348">
        <v>242</v>
      </c>
      <c r="G6502" s="348">
        <v>445</v>
      </c>
      <c r="H6502" s="348">
        <v>107690</v>
      </c>
      <c r="I6502" s="355">
        <v>0.41700952782935485</v>
      </c>
      <c r="J6502" s="355">
        <v>9.3710006253787609E-4</v>
      </c>
      <c r="K6502" s="355">
        <v>0</v>
      </c>
      <c r="M6502" s="364"/>
      <c r="N6502" s="364"/>
    </row>
    <row r="6503" spans="2:14" s="358" customFormat="1" x14ac:dyDescent="0.2">
      <c r="B6503" s="305">
        <v>41563.395833333336</v>
      </c>
      <c r="C6503" s="117" t="s">
        <v>668</v>
      </c>
      <c r="D6503" s="117" t="s">
        <v>554</v>
      </c>
      <c r="E6503" s="116"/>
      <c r="F6503" s="348">
        <v>7</v>
      </c>
      <c r="G6503" s="348">
        <v>285</v>
      </c>
      <c r="H6503" s="348">
        <v>1995</v>
      </c>
      <c r="I6503" s="355">
        <v>1.7360431269661015E-2</v>
      </c>
      <c r="J6503" s="355">
        <v>6.0913793928635139E-5</v>
      </c>
      <c r="K6503" s="355">
        <v>0</v>
      </c>
      <c r="M6503" s="364"/>
      <c r="N6503" s="364"/>
    </row>
    <row r="6504" spans="2:14" s="358" customFormat="1" x14ac:dyDescent="0.2">
      <c r="B6504" s="305">
        <v>41563.381944444445</v>
      </c>
      <c r="C6504" s="117" t="s">
        <v>634</v>
      </c>
      <c r="D6504" s="117" t="s">
        <v>542</v>
      </c>
      <c r="E6504" s="116"/>
      <c r="F6504" s="348">
        <v>43</v>
      </c>
      <c r="G6504" s="348">
        <v>312</v>
      </c>
      <c r="H6504" s="348">
        <v>13416</v>
      </c>
      <c r="I6504" s="355">
        <v>4.6734408800671617E-2</v>
      </c>
      <c r="J6504" s="355">
        <v>1.497897717970244E-4</v>
      </c>
      <c r="K6504" s="355">
        <v>0</v>
      </c>
      <c r="M6504" s="364"/>
      <c r="N6504" s="364"/>
    </row>
    <row r="6505" spans="2:14" s="358" customFormat="1" x14ac:dyDescent="0.2">
      <c r="B6505" s="305">
        <v>41563.395833333336</v>
      </c>
      <c r="C6505" s="117" t="s">
        <v>744</v>
      </c>
      <c r="D6505" s="117" t="s">
        <v>554</v>
      </c>
      <c r="E6505" s="116"/>
      <c r="F6505" s="348">
        <v>1</v>
      </c>
      <c r="G6505" s="348">
        <v>20</v>
      </c>
      <c r="H6505" s="348">
        <v>20</v>
      </c>
      <c r="I6505" s="355">
        <v>1.7403941122467182E-4</v>
      </c>
      <c r="J6505" s="355">
        <v>8.7019705612335906E-6</v>
      </c>
      <c r="K6505" s="355">
        <v>0</v>
      </c>
      <c r="M6505" s="364"/>
      <c r="N6505" s="364"/>
    </row>
    <row r="6506" spans="2:14" s="358" customFormat="1" x14ac:dyDescent="0.2">
      <c r="B6506" s="305">
        <v>41563.505555555559</v>
      </c>
      <c r="C6506" s="117" t="s">
        <v>552</v>
      </c>
      <c r="D6506" s="117" t="s">
        <v>551</v>
      </c>
      <c r="E6506" s="116"/>
      <c r="F6506" s="348">
        <v>4</v>
      </c>
      <c r="G6506" s="348">
        <v>39</v>
      </c>
      <c r="H6506" s="348">
        <v>156</v>
      </c>
      <c r="I6506" s="355">
        <v>6.0408103204920933E-4</v>
      </c>
      <c r="J6506" s="355">
        <v>1.5489257232031008E-5</v>
      </c>
      <c r="K6506" s="355">
        <v>0</v>
      </c>
      <c r="M6506" s="364"/>
      <c r="N6506" s="364"/>
    </row>
    <row r="6507" spans="2:14" s="358" customFormat="1" x14ac:dyDescent="0.2">
      <c r="B6507" s="305">
        <v>41564.427083333336</v>
      </c>
      <c r="C6507" s="117" t="s">
        <v>688</v>
      </c>
      <c r="D6507" s="117" t="s">
        <v>554</v>
      </c>
      <c r="E6507" s="116"/>
      <c r="F6507" s="348">
        <v>3</v>
      </c>
      <c r="G6507" s="348">
        <v>360</v>
      </c>
      <c r="H6507" s="348">
        <v>1080</v>
      </c>
      <c r="I6507" s="355">
        <v>9.3981282061322783E-3</v>
      </c>
      <c r="J6507" s="355">
        <v>2.6105911683700774E-5</v>
      </c>
      <c r="K6507" s="355">
        <v>0</v>
      </c>
      <c r="M6507" s="364"/>
      <c r="N6507" s="364"/>
    </row>
    <row r="6508" spans="2:14" s="358" customFormat="1" x14ac:dyDescent="0.2">
      <c r="B6508" s="305">
        <v>41563.395833333336</v>
      </c>
      <c r="C6508" s="117" t="s">
        <v>634</v>
      </c>
      <c r="D6508" s="117" t="s">
        <v>542</v>
      </c>
      <c r="E6508" s="116"/>
      <c r="F6508" s="348">
        <v>51</v>
      </c>
      <c r="G6508" s="348">
        <v>335</v>
      </c>
      <c r="H6508" s="348">
        <v>17085</v>
      </c>
      <c r="I6508" s="355">
        <v>5.9515308166329349E-2</v>
      </c>
      <c r="J6508" s="355">
        <v>1.7765763631740104E-4</v>
      </c>
      <c r="K6508" s="355">
        <v>0</v>
      </c>
      <c r="M6508" s="364"/>
      <c r="N6508" s="364"/>
    </row>
    <row r="6509" spans="2:14" s="358" customFormat="1" x14ac:dyDescent="0.2">
      <c r="B6509" s="305">
        <v>41559.275000000001</v>
      </c>
      <c r="C6509" s="117" t="s">
        <v>743</v>
      </c>
      <c r="D6509" s="117" t="s">
        <v>554</v>
      </c>
      <c r="E6509" s="116"/>
      <c r="F6509" s="348">
        <v>1622</v>
      </c>
      <c r="G6509" s="348">
        <v>302.20221948212082</v>
      </c>
      <c r="H6509" s="348">
        <v>490172</v>
      </c>
      <c r="I6509" s="355">
        <v>4.2654623139409917</v>
      </c>
      <c r="J6509" s="355">
        <v>1.4114596250320886E-2</v>
      </c>
      <c r="K6509" s="355">
        <v>0</v>
      </c>
      <c r="M6509" s="364"/>
      <c r="N6509" s="364"/>
    </row>
    <row r="6510" spans="2:14" s="358" customFormat="1" x14ac:dyDescent="0.2">
      <c r="B6510" s="305">
        <v>41562.298611111109</v>
      </c>
      <c r="C6510" s="117" t="s">
        <v>719</v>
      </c>
      <c r="D6510" s="117" t="s">
        <v>542</v>
      </c>
      <c r="E6510" s="116"/>
      <c r="F6510" s="348">
        <v>74</v>
      </c>
      <c r="G6510" s="348">
        <v>172</v>
      </c>
      <c r="H6510" s="348">
        <v>12728</v>
      </c>
      <c r="I6510" s="355">
        <v>4.4337772451919222E-2</v>
      </c>
      <c r="J6510" s="355">
        <v>2.5777774681348388E-4</v>
      </c>
      <c r="K6510" s="355">
        <v>0</v>
      </c>
      <c r="M6510" s="364"/>
      <c r="N6510" s="364"/>
    </row>
    <row r="6511" spans="2:14" s="358" customFormat="1" x14ac:dyDescent="0.2">
      <c r="B6511" s="305">
        <v>41564.364583333336</v>
      </c>
      <c r="C6511" s="117" t="s">
        <v>832</v>
      </c>
      <c r="D6511" s="117" t="s">
        <v>542</v>
      </c>
      <c r="E6511" s="116"/>
      <c r="F6511" s="348">
        <v>4</v>
      </c>
      <c r="G6511" s="348">
        <v>350</v>
      </c>
      <c r="H6511" s="348">
        <v>1400</v>
      </c>
      <c r="I6511" s="355">
        <v>4.8768762910659106E-3</v>
      </c>
      <c r="J6511" s="355">
        <v>1.3933932260188318E-5</v>
      </c>
      <c r="K6511" s="355">
        <v>0</v>
      </c>
      <c r="M6511" s="364"/>
      <c r="N6511" s="364"/>
    </row>
    <row r="6512" spans="2:14" s="358" customFormat="1" x14ac:dyDescent="0.2">
      <c r="B6512" s="305">
        <v>41561.375</v>
      </c>
      <c r="C6512" s="117" t="s">
        <v>624</v>
      </c>
      <c r="D6512" s="117" t="s">
        <v>554</v>
      </c>
      <c r="E6512" s="116"/>
      <c r="F6512" s="348">
        <v>1</v>
      </c>
      <c r="G6512" s="348">
        <v>80</v>
      </c>
      <c r="H6512" s="348">
        <v>80</v>
      </c>
      <c r="I6512" s="355">
        <v>6.9615764489868728E-4</v>
      </c>
      <c r="J6512" s="355">
        <v>8.7019705612335906E-6</v>
      </c>
      <c r="K6512" s="355">
        <v>0</v>
      </c>
      <c r="M6512" s="364"/>
      <c r="N6512" s="364"/>
    </row>
    <row r="6513" spans="2:14" s="358" customFormat="1" x14ac:dyDescent="0.2">
      <c r="B6513" s="305">
        <v>41561.395833333336</v>
      </c>
      <c r="C6513" s="117" t="s">
        <v>705</v>
      </c>
      <c r="D6513" s="117" t="s">
        <v>554</v>
      </c>
      <c r="E6513" s="116"/>
      <c r="F6513" s="348">
        <v>2</v>
      </c>
      <c r="G6513" s="348">
        <v>50</v>
      </c>
      <c r="H6513" s="348">
        <v>100</v>
      </c>
      <c r="I6513" s="355">
        <v>8.7019705612335918E-4</v>
      </c>
      <c r="J6513" s="355">
        <v>1.7403941122467181E-5</v>
      </c>
      <c r="K6513" s="355">
        <v>0</v>
      </c>
      <c r="M6513" s="364"/>
      <c r="N6513" s="364"/>
    </row>
    <row r="6514" spans="2:14" s="358" customFormat="1" x14ac:dyDescent="0.2">
      <c r="B6514" s="305">
        <v>41561.46875</v>
      </c>
      <c r="C6514" s="117" t="s">
        <v>705</v>
      </c>
      <c r="D6514" s="117" t="s">
        <v>554</v>
      </c>
      <c r="E6514" s="116"/>
      <c r="F6514" s="348">
        <v>4</v>
      </c>
      <c r="G6514" s="348">
        <v>60</v>
      </c>
      <c r="H6514" s="348">
        <v>240</v>
      </c>
      <c r="I6514" s="355">
        <v>2.0884729346960619E-3</v>
      </c>
      <c r="J6514" s="355">
        <v>3.4807882244934363E-5</v>
      </c>
      <c r="K6514" s="355">
        <v>0</v>
      </c>
      <c r="M6514" s="364"/>
      <c r="N6514" s="364"/>
    </row>
    <row r="6515" spans="2:14" s="358" customFormat="1" x14ac:dyDescent="0.2">
      <c r="B6515" s="305">
        <v>41561.552083333336</v>
      </c>
      <c r="C6515" s="117" t="s">
        <v>705</v>
      </c>
      <c r="D6515" s="117" t="s">
        <v>554</v>
      </c>
      <c r="E6515" s="116"/>
      <c r="F6515" s="348">
        <v>1</v>
      </c>
      <c r="G6515" s="348">
        <v>60</v>
      </c>
      <c r="H6515" s="348">
        <v>60</v>
      </c>
      <c r="I6515" s="355">
        <v>5.2211823367401549E-4</v>
      </c>
      <c r="J6515" s="355">
        <v>8.7019705612335906E-6</v>
      </c>
      <c r="K6515" s="355">
        <v>0</v>
      </c>
      <c r="M6515" s="364"/>
      <c r="N6515" s="364"/>
    </row>
    <row r="6516" spans="2:14" s="358" customFormat="1" x14ac:dyDescent="0.2">
      <c r="B6516" s="305">
        <v>41562.395833333336</v>
      </c>
      <c r="C6516" s="117" t="s">
        <v>643</v>
      </c>
      <c r="D6516" s="117" t="s">
        <v>551</v>
      </c>
      <c r="E6516" s="116"/>
      <c r="F6516" s="348">
        <v>1</v>
      </c>
      <c r="G6516" s="348">
        <v>190</v>
      </c>
      <c r="H6516" s="348">
        <v>190</v>
      </c>
      <c r="I6516" s="355">
        <v>7.3573971852147291E-4</v>
      </c>
      <c r="J6516" s="355">
        <v>3.872314308007752E-6</v>
      </c>
      <c r="K6516" s="355">
        <v>0</v>
      </c>
      <c r="M6516" s="364"/>
      <c r="N6516" s="364"/>
    </row>
    <row r="6517" spans="2:14" s="358" customFormat="1" x14ac:dyDescent="0.2">
      <c r="B6517" s="305">
        <v>41562.375243055554</v>
      </c>
      <c r="C6517" s="117" t="s">
        <v>606</v>
      </c>
      <c r="D6517" s="117" t="s">
        <v>554</v>
      </c>
      <c r="E6517" s="116"/>
      <c r="F6517" s="348">
        <v>1</v>
      </c>
      <c r="G6517" s="348">
        <v>45</v>
      </c>
      <c r="H6517" s="348">
        <v>45</v>
      </c>
      <c r="I6517" s="355">
        <v>3.9158867525551161E-4</v>
      </c>
      <c r="J6517" s="355">
        <v>8.7019705612335906E-6</v>
      </c>
      <c r="K6517" s="355">
        <v>0</v>
      </c>
      <c r="M6517" s="364"/>
      <c r="N6517" s="364"/>
    </row>
    <row r="6518" spans="2:14" s="358" customFormat="1" x14ac:dyDescent="0.2">
      <c r="B6518" s="305">
        <v>41562.3750462963</v>
      </c>
      <c r="C6518" s="117" t="s">
        <v>643</v>
      </c>
      <c r="D6518" s="117" t="s">
        <v>551</v>
      </c>
      <c r="E6518" s="116"/>
      <c r="F6518" s="348">
        <v>1</v>
      </c>
      <c r="G6518" s="348">
        <v>190</v>
      </c>
      <c r="H6518" s="348">
        <v>190</v>
      </c>
      <c r="I6518" s="355">
        <v>7.3573971852147291E-4</v>
      </c>
      <c r="J6518" s="355">
        <v>3.872314308007752E-6</v>
      </c>
      <c r="K6518" s="355">
        <v>0</v>
      </c>
      <c r="M6518" s="364"/>
      <c r="N6518" s="364"/>
    </row>
    <row r="6519" spans="2:14" s="358" customFormat="1" x14ac:dyDescent="0.2">
      <c r="B6519" s="305">
        <v>41564.385416666664</v>
      </c>
      <c r="C6519" s="117" t="s">
        <v>765</v>
      </c>
      <c r="D6519" s="117" t="s">
        <v>542</v>
      </c>
      <c r="E6519" s="116"/>
      <c r="F6519" s="348">
        <v>131</v>
      </c>
      <c r="G6519" s="348">
        <v>300</v>
      </c>
      <c r="H6519" s="348">
        <v>39300</v>
      </c>
      <c r="I6519" s="355">
        <v>0.13690088445635021</v>
      </c>
      <c r="J6519" s="355">
        <v>4.5633628152116738E-4</v>
      </c>
      <c r="K6519" s="355">
        <v>0</v>
      </c>
      <c r="M6519" s="364"/>
      <c r="N6519" s="364"/>
    </row>
    <row r="6520" spans="2:14" s="358" customFormat="1" x14ac:dyDescent="0.2">
      <c r="B6520" s="305">
        <v>41562.534722222219</v>
      </c>
      <c r="C6520" s="117" t="s">
        <v>733</v>
      </c>
      <c r="D6520" s="117" t="s">
        <v>551</v>
      </c>
      <c r="E6520" s="116"/>
      <c r="F6520" s="348">
        <v>2</v>
      </c>
      <c r="G6520" s="348">
        <v>175</v>
      </c>
      <c r="H6520" s="348">
        <v>350</v>
      </c>
      <c r="I6520" s="355">
        <v>1.3553100078027133E-3</v>
      </c>
      <c r="J6520" s="355">
        <v>7.7446286160155041E-6</v>
      </c>
      <c r="K6520" s="355">
        <v>0</v>
      </c>
      <c r="M6520" s="364"/>
      <c r="N6520" s="364"/>
    </row>
    <row r="6521" spans="2:14" s="358" customFormat="1" x14ac:dyDescent="0.2">
      <c r="B6521" s="305">
        <v>41561.37777777778</v>
      </c>
      <c r="C6521" s="117" t="s">
        <v>795</v>
      </c>
      <c r="D6521" s="117" t="s">
        <v>542</v>
      </c>
      <c r="E6521" s="116"/>
      <c r="F6521" s="348">
        <v>57</v>
      </c>
      <c r="G6521" s="348">
        <v>281</v>
      </c>
      <c r="H6521" s="348">
        <v>16017</v>
      </c>
      <c r="I6521" s="355">
        <v>5.5794948252859071E-2</v>
      </c>
      <c r="J6521" s="355">
        <v>1.9855853470768353E-4</v>
      </c>
      <c r="K6521" s="355">
        <v>0</v>
      </c>
      <c r="M6521" s="364"/>
      <c r="N6521" s="364"/>
    </row>
    <row r="6522" spans="2:14" s="358" customFormat="1" x14ac:dyDescent="0.2">
      <c r="B6522" s="305">
        <v>41562.395833333336</v>
      </c>
      <c r="C6522" s="117" t="s">
        <v>630</v>
      </c>
      <c r="D6522" s="117" t="s">
        <v>554</v>
      </c>
      <c r="E6522" s="116"/>
      <c r="F6522" s="348">
        <v>46</v>
      </c>
      <c r="G6522" s="348">
        <v>295</v>
      </c>
      <c r="H6522" s="348">
        <v>13570</v>
      </c>
      <c r="I6522" s="355">
        <v>0.11808574051593984</v>
      </c>
      <c r="J6522" s="355">
        <v>4.0029064581674522E-4</v>
      </c>
      <c r="K6522" s="355">
        <v>0</v>
      </c>
      <c r="M6522" s="364"/>
      <c r="N6522" s="364"/>
    </row>
    <row r="6523" spans="2:14" s="358" customFormat="1" x14ac:dyDescent="0.2">
      <c r="B6523" s="305">
        <v>41562.527777777781</v>
      </c>
      <c r="C6523" s="117" t="s">
        <v>595</v>
      </c>
      <c r="D6523" s="117" t="s">
        <v>554</v>
      </c>
      <c r="E6523" s="116"/>
      <c r="F6523" s="348">
        <v>1</v>
      </c>
      <c r="G6523" s="348">
        <v>180</v>
      </c>
      <c r="H6523" s="348">
        <v>180</v>
      </c>
      <c r="I6523" s="355">
        <v>1.5663547010220465E-3</v>
      </c>
      <c r="J6523" s="355">
        <v>8.7019705612335906E-6</v>
      </c>
      <c r="K6523" s="355">
        <v>0</v>
      </c>
      <c r="M6523" s="364"/>
      <c r="N6523" s="364"/>
    </row>
    <row r="6524" spans="2:14" s="358" customFormat="1" x14ac:dyDescent="0.2">
      <c r="B6524" s="305">
        <v>41563.340277777781</v>
      </c>
      <c r="C6524" s="117" t="s">
        <v>613</v>
      </c>
      <c r="D6524" s="117" t="s">
        <v>554</v>
      </c>
      <c r="E6524" s="116"/>
      <c r="F6524" s="348">
        <v>40</v>
      </c>
      <c r="G6524" s="348">
        <v>462</v>
      </c>
      <c r="H6524" s="348">
        <v>18480</v>
      </c>
      <c r="I6524" s="355">
        <v>0.16081241597159676</v>
      </c>
      <c r="J6524" s="355">
        <v>3.4807882244934364E-4</v>
      </c>
      <c r="K6524" s="355">
        <v>0</v>
      </c>
      <c r="M6524" s="364"/>
      <c r="N6524" s="364"/>
    </row>
    <row r="6525" spans="2:14" s="358" customFormat="1" x14ac:dyDescent="0.2">
      <c r="B6525" s="305">
        <v>41563.395833333336</v>
      </c>
      <c r="C6525" s="117" t="s">
        <v>650</v>
      </c>
      <c r="D6525" s="117" t="s">
        <v>542</v>
      </c>
      <c r="E6525" s="116"/>
      <c r="F6525" s="348">
        <v>63</v>
      </c>
      <c r="G6525" s="348">
        <v>230</v>
      </c>
      <c r="H6525" s="348">
        <v>14490</v>
      </c>
      <c r="I6525" s="355">
        <v>5.0475669612532179E-2</v>
      </c>
      <c r="J6525" s="355">
        <v>2.1945943309796599E-4</v>
      </c>
      <c r="K6525" s="355">
        <v>0</v>
      </c>
      <c r="M6525" s="364"/>
      <c r="N6525" s="364"/>
    </row>
    <row r="6526" spans="2:14" s="358" customFormat="1" x14ac:dyDescent="0.2">
      <c r="B6526" s="305">
        <v>41557.409722222219</v>
      </c>
      <c r="C6526" s="117" t="s">
        <v>813</v>
      </c>
      <c r="D6526" s="117" t="s">
        <v>554</v>
      </c>
      <c r="E6526" s="116"/>
      <c r="F6526" s="348">
        <v>106</v>
      </c>
      <c r="G6526" s="348">
        <v>260</v>
      </c>
      <c r="H6526" s="348">
        <v>27560</v>
      </c>
      <c r="I6526" s="355">
        <v>0.23982630866759777</v>
      </c>
      <c r="J6526" s="355">
        <v>9.224088794907607E-4</v>
      </c>
      <c r="K6526" s="355">
        <v>0</v>
      </c>
      <c r="M6526" s="364"/>
      <c r="N6526" s="364"/>
    </row>
    <row r="6527" spans="2:14" s="358" customFormat="1" x14ac:dyDescent="0.2">
      <c r="B6527" s="305">
        <v>41558.378472222219</v>
      </c>
      <c r="C6527" s="117" t="s">
        <v>690</v>
      </c>
      <c r="D6527" s="117" t="s">
        <v>551</v>
      </c>
      <c r="E6527" s="116"/>
      <c r="F6527" s="348">
        <v>10</v>
      </c>
      <c r="G6527" s="348">
        <v>200</v>
      </c>
      <c r="H6527" s="348">
        <v>2000</v>
      </c>
      <c r="I6527" s="355">
        <v>7.744628616015505E-3</v>
      </c>
      <c r="J6527" s="355">
        <v>3.8723143080077525E-5</v>
      </c>
      <c r="K6527" s="355">
        <v>0</v>
      </c>
      <c r="M6527" s="364"/>
      <c r="N6527" s="364"/>
    </row>
    <row r="6528" spans="2:14" s="358" customFormat="1" x14ac:dyDescent="0.2">
      <c r="B6528" s="305">
        <v>41560.378472222219</v>
      </c>
      <c r="C6528" s="117" t="s">
        <v>671</v>
      </c>
      <c r="D6528" s="117" t="s">
        <v>554</v>
      </c>
      <c r="E6528" s="116"/>
      <c r="F6528" s="348">
        <v>26</v>
      </c>
      <c r="G6528" s="348">
        <v>375</v>
      </c>
      <c r="H6528" s="348">
        <v>9750</v>
      </c>
      <c r="I6528" s="355">
        <v>8.4844212972027516E-2</v>
      </c>
      <c r="J6528" s="355">
        <v>2.2625123459207337E-4</v>
      </c>
      <c r="K6528" s="355">
        <v>0</v>
      </c>
      <c r="M6528" s="364"/>
      <c r="N6528" s="364"/>
    </row>
    <row r="6529" spans="2:14" s="358" customFormat="1" x14ac:dyDescent="0.2">
      <c r="B6529" s="305">
        <v>41564.385416666664</v>
      </c>
      <c r="C6529" s="117" t="s">
        <v>627</v>
      </c>
      <c r="D6529" s="117" t="s">
        <v>554</v>
      </c>
      <c r="E6529" s="116"/>
      <c r="F6529" s="348">
        <v>4</v>
      </c>
      <c r="G6529" s="348">
        <v>65</v>
      </c>
      <c r="H6529" s="348">
        <v>260</v>
      </c>
      <c r="I6529" s="355">
        <v>2.2625123459207338E-3</v>
      </c>
      <c r="J6529" s="355">
        <v>3.4807882244934363E-5</v>
      </c>
      <c r="K6529" s="355">
        <v>0</v>
      </c>
      <c r="M6529" s="364"/>
      <c r="N6529" s="364"/>
    </row>
    <row r="6530" spans="2:14" s="358" customFormat="1" x14ac:dyDescent="0.2">
      <c r="B6530" s="305">
        <v>41564.395833333336</v>
      </c>
      <c r="C6530" s="117" t="s">
        <v>630</v>
      </c>
      <c r="D6530" s="117" t="s">
        <v>554</v>
      </c>
      <c r="E6530" s="116"/>
      <c r="F6530" s="348">
        <v>12</v>
      </c>
      <c r="G6530" s="348">
        <v>225</v>
      </c>
      <c r="H6530" s="348">
        <v>2700</v>
      </c>
      <c r="I6530" s="355">
        <v>2.3495320515330698E-2</v>
      </c>
      <c r="J6530" s="355">
        <v>1.0442364673480309E-4</v>
      </c>
      <c r="K6530" s="355">
        <v>0</v>
      </c>
      <c r="M6530" s="364"/>
      <c r="N6530" s="364"/>
    </row>
    <row r="6531" spans="2:14" s="358" customFormat="1" x14ac:dyDescent="0.2">
      <c r="B6531" s="305">
        <v>41562.354166666664</v>
      </c>
      <c r="C6531" s="117" t="s">
        <v>690</v>
      </c>
      <c r="D6531" s="117" t="s">
        <v>551</v>
      </c>
      <c r="E6531" s="116"/>
      <c r="F6531" s="348">
        <v>18</v>
      </c>
      <c r="G6531" s="348">
        <v>115</v>
      </c>
      <c r="H6531" s="348">
        <v>2070</v>
      </c>
      <c r="I6531" s="355">
        <v>8.0156906175760483E-3</v>
      </c>
      <c r="J6531" s="355">
        <v>6.9701657544139542E-5</v>
      </c>
      <c r="K6531" s="355">
        <v>0</v>
      </c>
      <c r="M6531" s="364"/>
      <c r="N6531" s="364"/>
    </row>
    <row r="6532" spans="2:14" s="358" customFormat="1" x14ac:dyDescent="0.2">
      <c r="B6532" s="305">
        <v>41553.354166666664</v>
      </c>
      <c r="C6532" s="117" t="s">
        <v>814</v>
      </c>
      <c r="D6532" s="117" t="s">
        <v>542</v>
      </c>
      <c r="E6532" s="116"/>
      <c r="F6532" s="348">
        <v>31</v>
      </c>
      <c r="G6532" s="348">
        <v>419</v>
      </c>
      <c r="H6532" s="348">
        <v>12989</v>
      </c>
      <c r="I6532" s="355">
        <v>4.5246961531896515E-2</v>
      </c>
      <c r="J6532" s="355">
        <v>1.0798797501645945E-4</v>
      </c>
      <c r="K6532" s="355">
        <v>0</v>
      </c>
      <c r="M6532" s="364"/>
      <c r="N6532" s="364"/>
    </row>
    <row r="6533" spans="2:14" s="358" customFormat="1" x14ac:dyDescent="0.2">
      <c r="B6533" s="305">
        <v>41556.569444444445</v>
      </c>
      <c r="C6533" s="117" t="s">
        <v>597</v>
      </c>
      <c r="D6533" s="117" t="s">
        <v>551</v>
      </c>
      <c r="E6533" s="116"/>
      <c r="F6533" s="348">
        <v>1</v>
      </c>
      <c r="G6533" s="348">
        <v>40</v>
      </c>
      <c r="H6533" s="348">
        <v>40</v>
      </c>
      <c r="I6533" s="355">
        <v>1.548925723203101E-4</v>
      </c>
      <c r="J6533" s="355">
        <v>3.872314308007752E-6</v>
      </c>
      <c r="K6533" s="355">
        <v>0</v>
      </c>
      <c r="M6533" s="364"/>
      <c r="N6533" s="364"/>
    </row>
    <row r="6534" spans="2:14" s="358" customFormat="1" x14ac:dyDescent="0.2">
      <c r="B6534" s="305">
        <v>41563.354166666664</v>
      </c>
      <c r="C6534" s="117" t="s">
        <v>775</v>
      </c>
      <c r="D6534" s="117" t="s">
        <v>542</v>
      </c>
      <c r="E6534" s="116"/>
      <c r="F6534" s="348">
        <v>128</v>
      </c>
      <c r="G6534" s="348">
        <v>330</v>
      </c>
      <c r="H6534" s="348">
        <v>42240</v>
      </c>
      <c r="I6534" s="355">
        <v>0.14714232466758864</v>
      </c>
      <c r="J6534" s="355">
        <v>4.4588583232602617E-4</v>
      </c>
      <c r="K6534" s="355">
        <v>0</v>
      </c>
      <c r="M6534" s="364"/>
      <c r="N6534" s="364"/>
    </row>
    <row r="6535" spans="2:14" s="358" customFormat="1" x14ac:dyDescent="0.2">
      <c r="B6535" s="305">
        <v>41565.375</v>
      </c>
      <c r="C6535" s="117" t="s">
        <v>744</v>
      </c>
      <c r="D6535" s="117" t="s">
        <v>554</v>
      </c>
      <c r="E6535" s="116"/>
      <c r="F6535" s="348">
        <v>76</v>
      </c>
      <c r="G6535" s="348">
        <v>254.34210526315789</v>
      </c>
      <c r="H6535" s="348">
        <v>19330</v>
      </c>
      <c r="I6535" s="355">
        <v>0.16820909094864533</v>
      </c>
      <c r="J6535" s="355">
        <v>6.6134976265375296E-4</v>
      </c>
      <c r="K6535" s="355">
        <v>0</v>
      </c>
      <c r="M6535" s="364"/>
      <c r="N6535" s="364"/>
    </row>
    <row r="6536" spans="2:14" s="358" customFormat="1" x14ac:dyDescent="0.2">
      <c r="B6536" s="305">
        <v>41565.451388888891</v>
      </c>
      <c r="C6536" s="117" t="s">
        <v>601</v>
      </c>
      <c r="D6536" s="117" t="s">
        <v>551</v>
      </c>
      <c r="E6536" s="116"/>
      <c r="F6536" s="348">
        <v>4</v>
      </c>
      <c r="G6536" s="348">
        <v>137</v>
      </c>
      <c r="H6536" s="348">
        <v>548</v>
      </c>
      <c r="I6536" s="355">
        <v>2.1220282407882485E-3</v>
      </c>
      <c r="J6536" s="355">
        <v>1.5489257232031008E-5</v>
      </c>
      <c r="K6536" s="355">
        <v>0</v>
      </c>
      <c r="M6536" s="364"/>
      <c r="N6536" s="364"/>
    </row>
    <row r="6537" spans="2:14" s="358" customFormat="1" x14ac:dyDescent="0.2">
      <c r="B6537" s="305">
        <v>41564.538194444445</v>
      </c>
      <c r="C6537" s="117" t="s">
        <v>697</v>
      </c>
      <c r="D6537" s="117" t="s">
        <v>551</v>
      </c>
      <c r="E6537" s="116"/>
      <c r="F6537" s="348">
        <v>3</v>
      </c>
      <c r="G6537" s="348">
        <v>5</v>
      </c>
      <c r="H6537" s="348">
        <v>15</v>
      </c>
      <c r="I6537" s="355">
        <v>5.8084714620116285E-5</v>
      </c>
      <c r="J6537" s="355">
        <v>1.1616942924023257E-5</v>
      </c>
      <c r="K6537" s="355">
        <v>0</v>
      </c>
      <c r="M6537" s="364"/>
      <c r="N6537" s="364"/>
    </row>
    <row r="6538" spans="2:14" s="358" customFormat="1" x14ac:dyDescent="0.2">
      <c r="B6538" s="305">
        <v>41565.472222222219</v>
      </c>
      <c r="C6538" s="117" t="s">
        <v>637</v>
      </c>
      <c r="D6538" s="117" t="s">
        <v>554</v>
      </c>
      <c r="E6538" s="116"/>
      <c r="F6538" s="348">
        <v>23</v>
      </c>
      <c r="G6538" s="348">
        <v>300</v>
      </c>
      <c r="H6538" s="348">
        <v>6900</v>
      </c>
      <c r="I6538" s="355">
        <v>6.0043596872511783E-2</v>
      </c>
      <c r="J6538" s="355">
        <v>2.0014532290837261E-4</v>
      </c>
      <c r="K6538" s="355">
        <v>0</v>
      </c>
      <c r="M6538" s="364"/>
      <c r="N6538" s="364"/>
    </row>
    <row r="6539" spans="2:14" s="358" customFormat="1" x14ac:dyDescent="0.2">
      <c r="B6539" s="305">
        <v>41565.402777777781</v>
      </c>
      <c r="C6539" s="117" t="s">
        <v>638</v>
      </c>
      <c r="D6539" s="117" t="s">
        <v>554</v>
      </c>
      <c r="E6539" s="116"/>
      <c r="F6539" s="348">
        <v>7</v>
      </c>
      <c r="G6539" s="348">
        <v>205</v>
      </c>
      <c r="H6539" s="348">
        <v>1435</v>
      </c>
      <c r="I6539" s="355">
        <v>1.2487327755370203E-2</v>
      </c>
      <c r="J6539" s="355">
        <v>6.0913793928635139E-5</v>
      </c>
      <c r="K6539" s="355">
        <v>0</v>
      </c>
      <c r="M6539" s="364"/>
      <c r="N6539" s="364"/>
    </row>
    <row r="6540" spans="2:14" s="358" customFormat="1" x14ac:dyDescent="0.2">
      <c r="B6540" s="305">
        <v>41565.364583333336</v>
      </c>
      <c r="C6540" s="117" t="s">
        <v>553</v>
      </c>
      <c r="D6540" s="117" t="s">
        <v>554</v>
      </c>
      <c r="E6540" s="116"/>
      <c r="F6540" s="348">
        <v>1</v>
      </c>
      <c r="G6540" s="348">
        <v>94</v>
      </c>
      <c r="H6540" s="348">
        <v>94</v>
      </c>
      <c r="I6540" s="355">
        <v>8.1798523275595754E-4</v>
      </c>
      <c r="J6540" s="355">
        <v>8.7019705612335906E-6</v>
      </c>
      <c r="K6540" s="355">
        <v>0</v>
      </c>
      <c r="M6540" s="364"/>
      <c r="N6540" s="364"/>
    </row>
    <row r="6541" spans="2:14" s="358" customFormat="1" x14ac:dyDescent="0.2">
      <c r="B6541" s="305">
        <v>41562.572916666664</v>
      </c>
      <c r="C6541" s="117" t="s">
        <v>606</v>
      </c>
      <c r="D6541" s="117" t="s">
        <v>554</v>
      </c>
      <c r="E6541" s="116"/>
      <c r="F6541" s="348">
        <v>5</v>
      </c>
      <c r="G6541" s="348">
        <v>65</v>
      </c>
      <c r="H6541" s="348">
        <v>325</v>
      </c>
      <c r="I6541" s="355">
        <v>2.828140432400917E-3</v>
      </c>
      <c r="J6541" s="355">
        <v>4.3509852806167955E-5</v>
      </c>
      <c r="K6541" s="355">
        <v>0</v>
      </c>
      <c r="M6541" s="364"/>
      <c r="N6541" s="364"/>
    </row>
    <row r="6542" spans="2:14" s="358" customFormat="1" x14ac:dyDescent="0.2">
      <c r="B6542" s="305">
        <v>41574.356944444444</v>
      </c>
      <c r="C6542" s="117" t="s">
        <v>832</v>
      </c>
      <c r="D6542" s="117" t="s">
        <v>542</v>
      </c>
      <c r="E6542" s="116"/>
      <c r="F6542" s="348">
        <v>286</v>
      </c>
      <c r="G6542" s="348">
        <v>391</v>
      </c>
      <c r="H6542" s="348">
        <v>111826</v>
      </c>
      <c r="I6542" s="355">
        <v>0.38954397723195466</v>
      </c>
      <c r="J6542" s="355">
        <v>9.9627615660346472E-4</v>
      </c>
      <c r="K6542" s="355">
        <v>0</v>
      </c>
      <c r="M6542" s="364"/>
      <c r="N6542" s="364"/>
    </row>
    <row r="6543" spans="2:14" s="358" customFormat="1" x14ac:dyDescent="0.2">
      <c r="B6543" s="305">
        <v>41564.493055555555</v>
      </c>
      <c r="C6543" s="117" t="s">
        <v>626</v>
      </c>
      <c r="D6543" s="117" t="s">
        <v>554</v>
      </c>
      <c r="E6543" s="116"/>
      <c r="F6543" s="348">
        <v>5</v>
      </c>
      <c r="G6543" s="348">
        <v>125</v>
      </c>
      <c r="H6543" s="348">
        <v>625</v>
      </c>
      <c r="I6543" s="355">
        <v>5.4387316007709942E-3</v>
      </c>
      <c r="J6543" s="355">
        <v>4.3509852806167955E-5</v>
      </c>
      <c r="K6543" s="355">
        <v>0</v>
      </c>
      <c r="M6543" s="364"/>
      <c r="N6543" s="364"/>
    </row>
    <row r="6544" spans="2:14" s="358" customFormat="1" x14ac:dyDescent="0.2">
      <c r="B6544" s="305">
        <v>41562.354166666664</v>
      </c>
      <c r="C6544" s="117" t="s">
        <v>630</v>
      </c>
      <c r="D6544" s="117" t="s">
        <v>554</v>
      </c>
      <c r="E6544" s="116"/>
      <c r="F6544" s="348">
        <v>2</v>
      </c>
      <c r="G6544" s="348">
        <v>370</v>
      </c>
      <c r="H6544" s="348">
        <v>740</v>
      </c>
      <c r="I6544" s="355">
        <v>6.4394582153128573E-3</v>
      </c>
      <c r="J6544" s="355">
        <v>1.7403941122467181E-5</v>
      </c>
      <c r="K6544" s="355">
        <v>0</v>
      </c>
      <c r="M6544" s="364"/>
      <c r="N6544" s="364"/>
    </row>
    <row r="6545" spans="2:14" s="358" customFormat="1" x14ac:dyDescent="0.2">
      <c r="B6545" s="305">
        <v>41563.361805555556</v>
      </c>
      <c r="C6545" s="117" t="s">
        <v>705</v>
      </c>
      <c r="D6545" s="117" t="s">
        <v>554</v>
      </c>
      <c r="E6545" s="116"/>
      <c r="F6545" s="348">
        <v>8</v>
      </c>
      <c r="G6545" s="348">
        <v>309</v>
      </c>
      <c r="H6545" s="348">
        <v>2472</v>
      </c>
      <c r="I6545" s="355">
        <v>2.1511271227369438E-2</v>
      </c>
      <c r="J6545" s="355">
        <v>6.9615764489868725E-5</v>
      </c>
      <c r="K6545" s="355">
        <v>0</v>
      </c>
      <c r="M6545" s="364"/>
      <c r="N6545" s="364"/>
    </row>
    <row r="6546" spans="2:14" s="358" customFormat="1" x14ac:dyDescent="0.2">
      <c r="B6546" s="305">
        <v>41563.40625</v>
      </c>
      <c r="C6546" s="117" t="s">
        <v>624</v>
      </c>
      <c r="D6546" s="117" t="s">
        <v>554</v>
      </c>
      <c r="E6546" s="116"/>
      <c r="F6546" s="348">
        <v>1</v>
      </c>
      <c r="G6546" s="348">
        <v>130</v>
      </c>
      <c r="H6546" s="348">
        <v>130</v>
      </c>
      <c r="I6546" s="355">
        <v>1.1312561729603669E-3</v>
      </c>
      <c r="J6546" s="355">
        <v>8.7019705612335906E-6</v>
      </c>
      <c r="K6546" s="355">
        <v>0</v>
      </c>
      <c r="M6546" s="364"/>
      <c r="N6546" s="364"/>
    </row>
    <row r="6547" spans="2:14" s="358" customFormat="1" x14ac:dyDescent="0.2">
      <c r="B6547" s="305">
        <v>41563.392361111109</v>
      </c>
      <c r="C6547" s="117" t="s">
        <v>643</v>
      </c>
      <c r="D6547" s="117" t="s">
        <v>551</v>
      </c>
      <c r="E6547" s="116"/>
      <c r="F6547" s="348">
        <v>26</v>
      </c>
      <c r="G6547" s="348">
        <v>420</v>
      </c>
      <c r="H6547" s="348">
        <v>10920</v>
      </c>
      <c r="I6547" s="355">
        <v>4.2285672243444657E-2</v>
      </c>
      <c r="J6547" s="355">
        <v>1.0068017200820156E-4</v>
      </c>
      <c r="K6547" s="355">
        <v>0</v>
      </c>
      <c r="M6547" s="364"/>
      <c r="N6547" s="364"/>
    </row>
    <row r="6548" spans="2:14" s="358" customFormat="1" x14ac:dyDescent="0.2">
      <c r="B6548" s="305">
        <v>41562.378472222219</v>
      </c>
      <c r="C6548" s="117" t="s">
        <v>652</v>
      </c>
      <c r="D6548" s="117" t="s">
        <v>554</v>
      </c>
      <c r="E6548" s="116"/>
      <c r="F6548" s="348">
        <v>6</v>
      </c>
      <c r="G6548" s="348">
        <v>420</v>
      </c>
      <c r="H6548" s="348">
        <v>2520</v>
      </c>
      <c r="I6548" s="355">
        <v>2.192896581430865E-2</v>
      </c>
      <c r="J6548" s="355">
        <v>5.2211823367401547E-5</v>
      </c>
      <c r="K6548" s="355">
        <v>0</v>
      </c>
      <c r="M6548" s="364"/>
      <c r="N6548" s="364"/>
    </row>
    <row r="6549" spans="2:14" s="358" customFormat="1" x14ac:dyDescent="0.2">
      <c r="B6549" s="305">
        <v>41563.388888888891</v>
      </c>
      <c r="C6549" s="117" t="s">
        <v>683</v>
      </c>
      <c r="D6549" s="117" t="s">
        <v>554</v>
      </c>
      <c r="E6549" s="116"/>
      <c r="F6549" s="348">
        <v>1</v>
      </c>
      <c r="G6549" s="348">
        <v>225</v>
      </c>
      <c r="H6549" s="348">
        <v>225</v>
      </c>
      <c r="I6549" s="355">
        <v>1.9579433762775579E-3</v>
      </c>
      <c r="J6549" s="355">
        <v>8.7019705612335906E-6</v>
      </c>
      <c r="K6549" s="355">
        <v>0</v>
      </c>
      <c r="M6549" s="364"/>
      <c r="N6549" s="364"/>
    </row>
    <row r="6550" spans="2:14" s="358" customFormat="1" x14ac:dyDescent="0.2">
      <c r="B6550" s="305">
        <v>41563.375</v>
      </c>
      <c r="C6550" s="117" t="s">
        <v>599</v>
      </c>
      <c r="D6550" s="117" t="s">
        <v>554</v>
      </c>
      <c r="E6550" s="116"/>
      <c r="F6550" s="348">
        <v>111</v>
      </c>
      <c r="G6550" s="348">
        <v>173</v>
      </c>
      <c r="H6550" s="348">
        <v>19203</v>
      </c>
      <c r="I6550" s="355">
        <v>0.16710394068736867</v>
      </c>
      <c r="J6550" s="355">
        <v>9.6591873229692868E-4</v>
      </c>
      <c r="K6550" s="355">
        <v>0</v>
      </c>
      <c r="M6550" s="364"/>
      <c r="N6550" s="364"/>
    </row>
    <row r="6551" spans="2:14" s="358" customFormat="1" x14ac:dyDescent="0.2">
      <c r="B6551" s="305">
        <v>41563.388888888891</v>
      </c>
      <c r="C6551" s="117" t="s">
        <v>624</v>
      </c>
      <c r="D6551" s="117" t="s">
        <v>554</v>
      </c>
      <c r="E6551" s="116"/>
      <c r="F6551" s="348">
        <v>1</v>
      </c>
      <c r="G6551" s="348">
        <v>278</v>
      </c>
      <c r="H6551" s="348">
        <v>278</v>
      </c>
      <c r="I6551" s="355">
        <v>2.4191478160229384E-3</v>
      </c>
      <c r="J6551" s="355">
        <v>8.7019705612335906E-6</v>
      </c>
      <c r="K6551" s="355">
        <v>0</v>
      </c>
      <c r="M6551" s="364"/>
      <c r="N6551" s="364"/>
    </row>
    <row r="6552" spans="2:14" s="358" customFormat="1" x14ac:dyDescent="0.2">
      <c r="B6552" s="305">
        <v>41563.375</v>
      </c>
      <c r="C6552" s="117" t="s">
        <v>733</v>
      </c>
      <c r="D6552" s="117" t="s">
        <v>551</v>
      </c>
      <c r="E6552" s="116"/>
      <c r="F6552" s="348">
        <v>3</v>
      </c>
      <c r="G6552" s="348">
        <v>185</v>
      </c>
      <c r="H6552" s="348">
        <v>555</v>
      </c>
      <c r="I6552" s="355">
        <v>2.1491344409443024E-3</v>
      </c>
      <c r="J6552" s="355">
        <v>1.1616942924023257E-5</v>
      </c>
      <c r="K6552" s="355">
        <v>0</v>
      </c>
      <c r="M6552" s="364"/>
      <c r="N6552" s="364"/>
    </row>
    <row r="6553" spans="2:14" s="358" customFormat="1" x14ac:dyDescent="0.2">
      <c r="B6553" s="305">
        <v>41563.541666666664</v>
      </c>
      <c r="C6553" s="117" t="s">
        <v>624</v>
      </c>
      <c r="D6553" s="117" t="s">
        <v>554</v>
      </c>
      <c r="E6553" s="116"/>
      <c r="F6553" s="348">
        <v>1</v>
      </c>
      <c r="G6553" s="348">
        <v>70</v>
      </c>
      <c r="H6553" s="348">
        <v>70</v>
      </c>
      <c r="I6553" s="355">
        <v>6.0913793928635144E-4</v>
      </c>
      <c r="J6553" s="355">
        <v>8.7019705612335906E-6</v>
      </c>
      <c r="K6553" s="355">
        <v>0</v>
      </c>
      <c r="M6553" s="364"/>
      <c r="N6553" s="364"/>
    </row>
    <row r="6554" spans="2:14" s="358" customFormat="1" x14ac:dyDescent="0.2">
      <c r="B6554" s="305">
        <v>41562.333333333336</v>
      </c>
      <c r="C6554" s="117" t="s">
        <v>765</v>
      </c>
      <c r="D6554" s="117" t="s">
        <v>542</v>
      </c>
      <c r="E6554" s="116"/>
      <c r="F6554" s="348">
        <v>86</v>
      </c>
      <c r="G6554" s="348">
        <v>400</v>
      </c>
      <c r="H6554" s="348">
        <v>34400</v>
      </c>
      <c r="I6554" s="355">
        <v>0.11983181743761953</v>
      </c>
      <c r="J6554" s="355">
        <v>2.995795435940488E-4</v>
      </c>
      <c r="K6554" s="355">
        <v>0</v>
      </c>
      <c r="M6554" s="364"/>
      <c r="N6554" s="364"/>
    </row>
    <row r="6555" spans="2:14" s="358" customFormat="1" x14ac:dyDescent="0.2">
      <c r="B6555" s="305">
        <v>41564.373611111114</v>
      </c>
      <c r="C6555" s="117" t="s">
        <v>798</v>
      </c>
      <c r="D6555" s="117" t="s">
        <v>554</v>
      </c>
      <c r="E6555" s="116"/>
      <c r="F6555" s="348">
        <v>151</v>
      </c>
      <c r="G6555" s="348">
        <v>287</v>
      </c>
      <c r="H6555" s="348">
        <v>43337</v>
      </c>
      <c r="I6555" s="355">
        <v>0.37711729821218015</v>
      </c>
      <c r="J6555" s="355">
        <v>1.3139975547462723E-3</v>
      </c>
      <c r="K6555" s="355">
        <v>0</v>
      </c>
      <c r="M6555" s="364"/>
      <c r="N6555" s="364"/>
    </row>
    <row r="6556" spans="2:14" s="358" customFormat="1" x14ac:dyDescent="0.2">
      <c r="B6556" s="305">
        <v>41563.583333333336</v>
      </c>
      <c r="C6556" s="117" t="s">
        <v>683</v>
      </c>
      <c r="D6556" s="117" t="s">
        <v>554</v>
      </c>
      <c r="E6556" s="116"/>
      <c r="F6556" s="348">
        <v>2</v>
      </c>
      <c r="G6556" s="348">
        <v>40</v>
      </c>
      <c r="H6556" s="348">
        <v>80</v>
      </c>
      <c r="I6556" s="355">
        <v>6.9615764489868728E-4</v>
      </c>
      <c r="J6556" s="355">
        <v>1.7403941122467181E-5</v>
      </c>
      <c r="K6556" s="355">
        <v>0</v>
      </c>
      <c r="M6556" s="364"/>
      <c r="N6556" s="364"/>
    </row>
    <row r="6557" spans="2:14" s="358" customFormat="1" x14ac:dyDescent="0.2">
      <c r="B6557" s="305">
        <v>41565.479166666664</v>
      </c>
      <c r="C6557" s="117" t="s">
        <v>629</v>
      </c>
      <c r="D6557" s="117" t="s">
        <v>551</v>
      </c>
      <c r="E6557" s="116"/>
      <c r="F6557" s="348">
        <v>2</v>
      </c>
      <c r="G6557" s="348">
        <v>35</v>
      </c>
      <c r="H6557" s="348">
        <v>70</v>
      </c>
      <c r="I6557" s="355">
        <v>2.7106200156054268E-4</v>
      </c>
      <c r="J6557" s="355">
        <v>7.7446286160155041E-6</v>
      </c>
      <c r="K6557" s="355">
        <v>0</v>
      </c>
      <c r="M6557" s="364"/>
      <c r="N6557" s="364"/>
    </row>
    <row r="6558" spans="2:14" s="358" customFormat="1" x14ac:dyDescent="0.2">
      <c r="B6558" s="305">
        <v>41565.381944444445</v>
      </c>
      <c r="C6558" s="117" t="s">
        <v>629</v>
      </c>
      <c r="D6558" s="117" t="s">
        <v>551</v>
      </c>
      <c r="E6558" s="116"/>
      <c r="F6558" s="348">
        <v>8</v>
      </c>
      <c r="G6558" s="348">
        <v>120</v>
      </c>
      <c r="H6558" s="348">
        <v>960</v>
      </c>
      <c r="I6558" s="355">
        <v>3.7174217356874422E-3</v>
      </c>
      <c r="J6558" s="355">
        <v>3.0978514464062016E-5</v>
      </c>
      <c r="K6558" s="355">
        <v>0</v>
      </c>
      <c r="M6558" s="364"/>
      <c r="N6558" s="364"/>
    </row>
    <row r="6559" spans="2:14" s="358" customFormat="1" x14ac:dyDescent="0.2">
      <c r="B6559" s="305">
        <v>41564.375</v>
      </c>
      <c r="C6559" s="117" t="s">
        <v>606</v>
      </c>
      <c r="D6559" s="117" t="s">
        <v>554</v>
      </c>
      <c r="E6559" s="116"/>
      <c r="F6559" s="348">
        <v>1</v>
      </c>
      <c r="G6559" s="348">
        <v>43</v>
      </c>
      <c r="H6559" s="348">
        <v>43</v>
      </c>
      <c r="I6559" s="355">
        <v>3.741847341330444E-4</v>
      </c>
      <c r="J6559" s="355">
        <v>8.7019705612335906E-6</v>
      </c>
      <c r="K6559" s="355">
        <v>0</v>
      </c>
      <c r="M6559" s="364"/>
      <c r="N6559" s="364"/>
    </row>
    <row r="6560" spans="2:14" s="358" customFormat="1" x14ac:dyDescent="0.2">
      <c r="B6560" s="305">
        <v>41564.383333333331</v>
      </c>
      <c r="C6560" s="117" t="s">
        <v>733</v>
      </c>
      <c r="D6560" s="117" t="s">
        <v>551</v>
      </c>
      <c r="E6560" s="116"/>
      <c r="F6560" s="348">
        <v>26</v>
      </c>
      <c r="G6560" s="348">
        <v>148</v>
      </c>
      <c r="H6560" s="348">
        <v>3848</v>
      </c>
      <c r="I6560" s="355">
        <v>1.4900665457213831E-2</v>
      </c>
      <c r="J6560" s="355">
        <v>1.0068017200820156E-4</v>
      </c>
      <c r="K6560" s="355">
        <v>0</v>
      </c>
      <c r="M6560" s="364"/>
      <c r="N6560" s="364"/>
    </row>
    <row r="6561" spans="2:14" s="358" customFormat="1" x14ac:dyDescent="0.2">
      <c r="B6561" s="305">
        <v>41565.381944444445</v>
      </c>
      <c r="C6561" s="117" t="s">
        <v>629</v>
      </c>
      <c r="D6561" s="117" t="s">
        <v>551</v>
      </c>
      <c r="E6561" s="116"/>
      <c r="F6561" s="348">
        <v>2</v>
      </c>
      <c r="G6561" s="348">
        <v>45</v>
      </c>
      <c r="H6561" s="348">
        <v>90</v>
      </c>
      <c r="I6561" s="355">
        <v>3.4850828772069772E-4</v>
      </c>
      <c r="J6561" s="355">
        <v>7.7446286160155041E-6</v>
      </c>
      <c r="K6561" s="355">
        <v>0</v>
      </c>
      <c r="M6561" s="364"/>
      <c r="N6561" s="364"/>
    </row>
    <row r="6562" spans="2:14" s="358" customFormat="1" x14ac:dyDescent="0.2">
      <c r="B6562" s="305">
        <v>41555.430555555555</v>
      </c>
      <c r="C6562" s="117" t="s">
        <v>556</v>
      </c>
      <c r="D6562" s="117" t="s">
        <v>551</v>
      </c>
      <c r="E6562" s="116"/>
      <c r="F6562" s="348">
        <v>1</v>
      </c>
      <c r="G6562" s="348">
        <v>130</v>
      </c>
      <c r="H6562" s="348">
        <v>130</v>
      </c>
      <c r="I6562" s="355">
        <v>5.034008600410078E-4</v>
      </c>
      <c r="J6562" s="355">
        <v>3.872314308007752E-6</v>
      </c>
      <c r="K6562" s="355">
        <v>0</v>
      </c>
      <c r="M6562" s="364"/>
      <c r="N6562" s="364"/>
    </row>
    <row r="6563" spans="2:14" s="358" customFormat="1" x14ac:dyDescent="0.2">
      <c r="B6563" s="305">
        <v>41564.375</v>
      </c>
      <c r="C6563" s="117" t="s">
        <v>753</v>
      </c>
      <c r="D6563" s="117" t="s">
        <v>554</v>
      </c>
      <c r="E6563" s="116"/>
      <c r="F6563" s="348">
        <v>515</v>
      </c>
      <c r="G6563" s="348">
        <v>356</v>
      </c>
      <c r="H6563" s="348">
        <v>183340</v>
      </c>
      <c r="I6563" s="355">
        <v>1.5954192826965667</v>
      </c>
      <c r="J6563" s="355">
        <v>4.4815148390352994E-3</v>
      </c>
      <c r="K6563" s="355">
        <v>0</v>
      </c>
      <c r="M6563" s="364"/>
      <c r="N6563" s="364"/>
    </row>
    <row r="6564" spans="2:14" s="358" customFormat="1" x14ac:dyDescent="0.2">
      <c r="B6564" s="305">
        <v>41565.378472222219</v>
      </c>
      <c r="C6564" s="117" t="s">
        <v>629</v>
      </c>
      <c r="D6564" s="117" t="s">
        <v>551</v>
      </c>
      <c r="E6564" s="116"/>
      <c r="F6564" s="348">
        <v>1</v>
      </c>
      <c r="G6564" s="348">
        <v>70</v>
      </c>
      <c r="H6564" s="348">
        <v>70</v>
      </c>
      <c r="I6564" s="355">
        <v>2.7106200156054268E-4</v>
      </c>
      <c r="J6564" s="355">
        <v>3.872314308007752E-6</v>
      </c>
      <c r="K6564" s="355">
        <v>0</v>
      </c>
      <c r="M6564" s="364"/>
      <c r="N6564" s="364"/>
    </row>
    <row r="6565" spans="2:14" s="358" customFormat="1" x14ac:dyDescent="0.2">
      <c r="B6565" s="305">
        <v>41566.375</v>
      </c>
      <c r="C6565" s="117" t="s">
        <v>621</v>
      </c>
      <c r="D6565" s="117" t="s">
        <v>554</v>
      </c>
      <c r="E6565" s="116"/>
      <c r="F6565" s="348">
        <v>1100</v>
      </c>
      <c r="G6565" s="348">
        <v>57.774545454545454</v>
      </c>
      <c r="H6565" s="348">
        <v>63552</v>
      </c>
      <c r="I6565" s="355">
        <v>0.55302763310751724</v>
      </c>
      <c r="J6565" s="355">
        <v>9.5721676173569498E-3</v>
      </c>
      <c r="K6565" s="355">
        <v>0</v>
      </c>
      <c r="M6565" s="364"/>
      <c r="N6565" s="364"/>
    </row>
    <row r="6566" spans="2:14" s="358" customFormat="1" x14ac:dyDescent="0.2">
      <c r="B6566" s="305">
        <v>41565.576388888891</v>
      </c>
      <c r="C6566" s="117" t="s">
        <v>601</v>
      </c>
      <c r="D6566" s="117" t="s">
        <v>551</v>
      </c>
      <c r="E6566" s="116"/>
      <c r="F6566" s="348">
        <v>2</v>
      </c>
      <c r="G6566" s="348">
        <v>54</v>
      </c>
      <c r="H6566" s="348">
        <v>108</v>
      </c>
      <c r="I6566" s="355">
        <v>4.1820994526483728E-4</v>
      </c>
      <c r="J6566" s="355">
        <v>7.7446286160155041E-6</v>
      </c>
      <c r="K6566" s="355">
        <v>0</v>
      </c>
      <c r="M6566" s="364"/>
      <c r="N6566" s="364"/>
    </row>
    <row r="6567" spans="2:14" s="358" customFormat="1" x14ac:dyDescent="0.2">
      <c r="B6567" s="305">
        <v>41566.355555555558</v>
      </c>
      <c r="C6567" s="117" t="s">
        <v>670</v>
      </c>
      <c r="D6567" s="117" t="s">
        <v>551</v>
      </c>
      <c r="E6567" s="116"/>
      <c r="F6567" s="348">
        <v>599</v>
      </c>
      <c r="G6567" s="348">
        <v>504.74624373956595</v>
      </c>
      <c r="H6567" s="348">
        <v>302343</v>
      </c>
      <c r="I6567" s="355">
        <v>1.1707671248259879</v>
      </c>
      <c r="J6567" s="355">
        <v>2.3195162704966435E-3</v>
      </c>
      <c r="K6567" s="355">
        <v>0</v>
      </c>
      <c r="M6567" s="364"/>
      <c r="N6567" s="364"/>
    </row>
    <row r="6568" spans="2:14" s="358" customFormat="1" x14ac:dyDescent="0.2">
      <c r="B6568" s="305">
        <v>41566.354166666664</v>
      </c>
      <c r="C6568" s="117" t="s">
        <v>706</v>
      </c>
      <c r="D6568" s="117" t="s">
        <v>551</v>
      </c>
      <c r="E6568" s="116"/>
      <c r="F6568" s="348">
        <v>2063</v>
      </c>
      <c r="G6568" s="348">
        <v>456.07222491517206</v>
      </c>
      <c r="H6568" s="348">
        <v>940877</v>
      </c>
      <c r="I6568" s="355">
        <v>3.6433714691754102</v>
      </c>
      <c r="J6568" s="355">
        <v>7.9885844174199926E-3</v>
      </c>
      <c r="K6568" s="355">
        <v>0</v>
      </c>
      <c r="M6568" s="364"/>
      <c r="N6568" s="364"/>
    </row>
    <row r="6569" spans="2:14" s="358" customFormat="1" x14ac:dyDescent="0.2">
      <c r="B6569" s="305">
        <v>41566.35833333333</v>
      </c>
      <c r="C6569" s="117" t="s">
        <v>857</v>
      </c>
      <c r="D6569" s="117" t="s">
        <v>554</v>
      </c>
      <c r="E6569" s="116"/>
      <c r="F6569" s="348">
        <v>154</v>
      </c>
      <c r="G6569" s="348">
        <v>510</v>
      </c>
      <c r="H6569" s="348">
        <v>78540</v>
      </c>
      <c r="I6569" s="355">
        <v>0.68345276787928622</v>
      </c>
      <c r="J6569" s="355">
        <v>1.340103466429973E-3</v>
      </c>
      <c r="K6569" s="355">
        <v>0</v>
      </c>
      <c r="M6569" s="364"/>
      <c r="N6569" s="364"/>
    </row>
    <row r="6570" spans="2:14" s="358" customFormat="1" x14ac:dyDescent="0.2">
      <c r="B6570" s="305">
        <v>41566.35833333333</v>
      </c>
      <c r="C6570" s="117" t="s">
        <v>796</v>
      </c>
      <c r="D6570" s="117" t="s">
        <v>554</v>
      </c>
      <c r="E6570" s="116"/>
      <c r="F6570" s="348">
        <v>1187</v>
      </c>
      <c r="G6570" s="348">
        <v>510</v>
      </c>
      <c r="H6570" s="348">
        <v>605370</v>
      </c>
      <c r="I6570" s="355">
        <v>5.2679119186539793</v>
      </c>
      <c r="J6570" s="355">
        <v>1.0329239056184273E-2</v>
      </c>
      <c r="K6570" s="355">
        <v>0</v>
      </c>
      <c r="M6570" s="364"/>
      <c r="N6570" s="364"/>
    </row>
    <row r="6571" spans="2:14" s="358" customFormat="1" x14ac:dyDescent="0.2">
      <c r="B6571" s="305">
        <v>41566.35833333333</v>
      </c>
      <c r="C6571" s="117" t="s">
        <v>704</v>
      </c>
      <c r="D6571" s="117" t="s">
        <v>554</v>
      </c>
      <c r="E6571" s="116"/>
      <c r="F6571" s="348">
        <v>63</v>
      </c>
      <c r="G6571" s="348">
        <v>510</v>
      </c>
      <c r="H6571" s="348">
        <v>32130</v>
      </c>
      <c r="I6571" s="355">
        <v>0.2795943141324353</v>
      </c>
      <c r="J6571" s="355">
        <v>5.4822414535771625E-4</v>
      </c>
      <c r="K6571" s="355">
        <v>0</v>
      </c>
      <c r="M6571" s="364"/>
      <c r="N6571" s="364"/>
    </row>
    <row r="6572" spans="2:14" s="358" customFormat="1" x14ac:dyDescent="0.2">
      <c r="B6572" s="305">
        <v>41566.35833333333</v>
      </c>
      <c r="C6572" s="117" t="s">
        <v>664</v>
      </c>
      <c r="D6572" s="117" t="s">
        <v>551</v>
      </c>
      <c r="E6572" s="116"/>
      <c r="F6572" s="348">
        <v>897</v>
      </c>
      <c r="G6572" s="348">
        <v>506</v>
      </c>
      <c r="H6572" s="348">
        <v>453882</v>
      </c>
      <c r="I6572" s="355">
        <v>1.7575737627471746</v>
      </c>
      <c r="J6572" s="355">
        <v>3.4734659342829538E-3</v>
      </c>
      <c r="K6572" s="355">
        <v>0</v>
      </c>
      <c r="M6572" s="364"/>
      <c r="N6572" s="364"/>
    </row>
    <row r="6573" spans="2:14" s="358" customFormat="1" x14ac:dyDescent="0.2">
      <c r="B6573" s="305">
        <v>41566.35833333333</v>
      </c>
      <c r="C6573" s="117" t="s">
        <v>774</v>
      </c>
      <c r="D6573" s="117" t="s">
        <v>554</v>
      </c>
      <c r="E6573" s="116"/>
      <c r="F6573" s="348">
        <v>1451</v>
      </c>
      <c r="G6573" s="348">
        <v>507</v>
      </c>
      <c r="H6573" s="348">
        <v>735657</v>
      </c>
      <c r="I6573" s="355">
        <v>6.40166555716542</v>
      </c>
      <c r="J6573" s="355">
        <v>1.2626559284349942E-2</v>
      </c>
      <c r="K6573" s="355">
        <v>0</v>
      </c>
      <c r="M6573" s="364"/>
      <c r="N6573" s="364"/>
    </row>
    <row r="6574" spans="2:14" s="358" customFormat="1" x14ac:dyDescent="0.2">
      <c r="B6574" s="305">
        <v>41564.388888888891</v>
      </c>
      <c r="C6574" s="117" t="s">
        <v>624</v>
      </c>
      <c r="D6574" s="117" t="s">
        <v>554</v>
      </c>
      <c r="E6574" s="116"/>
      <c r="F6574" s="348">
        <v>5</v>
      </c>
      <c r="G6574" s="348">
        <v>280</v>
      </c>
      <c r="H6574" s="348">
        <v>1400</v>
      </c>
      <c r="I6574" s="355">
        <v>1.2182758785727029E-2</v>
      </c>
      <c r="J6574" s="355">
        <v>4.3509852806167955E-5</v>
      </c>
      <c r="K6574" s="355">
        <v>0</v>
      </c>
      <c r="M6574" s="364"/>
      <c r="N6574" s="364"/>
    </row>
    <row r="6575" spans="2:14" s="358" customFormat="1" x14ac:dyDescent="0.2">
      <c r="B6575" s="305">
        <v>41564.472222222219</v>
      </c>
      <c r="C6575" s="117" t="s">
        <v>669</v>
      </c>
      <c r="D6575" s="117" t="s">
        <v>554</v>
      </c>
      <c r="E6575" s="116"/>
      <c r="F6575" s="348">
        <v>4</v>
      </c>
      <c r="G6575" s="348">
        <v>50</v>
      </c>
      <c r="H6575" s="348">
        <v>200</v>
      </c>
      <c r="I6575" s="355">
        <v>1.7403941122467184E-3</v>
      </c>
      <c r="J6575" s="355">
        <v>3.4807882244934363E-5</v>
      </c>
      <c r="K6575" s="355">
        <v>0</v>
      </c>
      <c r="M6575" s="364"/>
      <c r="N6575" s="364"/>
    </row>
    <row r="6576" spans="2:14" s="358" customFormat="1" x14ac:dyDescent="0.2">
      <c r="B6576" s="305">
        <v>41564.548611111109</v>
      </c>
      <c r="C6576" s="117" t="s">
        <v>669</v>
      </c>
      <c r="D6576" s="117" t="s">
        <v>554</v>
      </c>
      <c r="E6576" s="116"/>
      <c r="F6576" s="348">
        <v>1</v>
      </c>
      <c r="G6576" s="348">
        <v>11</v>
      </c>
      <c r="H6576" s="348">
        <v>11</v>
      </c>
      <c r="I6576" s="355">
        <v>9.5721676173569502E-5</v>
      </c>
      <c r="J6576" s="355">
        <v>8.7019705612335906E-6</v>
      </c>
      <c r="K6576" s="355">
        <v>0</v>
      </c>
      <c r="M6576" s="364"/>
      <c r="N6576" s="364"/>
    </row>
    <row r="6577" spans="2:14" s="358" customFormat="1" x14ac:dyDescent="0.2">
      <c r="B6577" s="305">
        <v>41560.439583333333</v>
      </c>
      <c r="C6577" s="117" t="s">
        <v>749</v>
      </c>
      <c r="D6577" s="117" t="s">
        <v>554</v>
      </c>
      <c r="E6577" s="116"/>
      <c r="F6577" s="348">
        <v>48</v>
      </c>
      <c r="G6577" s="348">
        <v>132</v>
      </c>
      <c r="H6577" s="348">
        <v>6336</v>
      </c>
      <c r="I6577" s="355">
        <v>5.5135685475976033E-2</v>
      </c>
      <c r="J6577" s="355">
        <v>4.1769458693921238E-4</v>
      </c>
      <c r="K6577" s="355">
        <v>0</v>
      </c>
      <c r="M6577" s="364"/>
      <c r="N6577" s="364"/>
    </row>
    <row r="6578" spans="2:14" s="358" customFormat="1" x14ac:dyDescent="0.2">
      <c r="B6578" s="305">
        <v>41565.368055555555</v>
      </c>
      <c r="C6578" s="117" t="s">
        <v>643</v>
      </c>
      <c r="D6578" s="117" t="s">
        <v>551</v>
      </c>
      <c r="E6578" s="116"/>
      <c r="F6578" s="348">
        <v>4</v>
      </c>
      <c r="G6578" s="348">
        <v>95</v>
      </c>
      <c r="H6578" s="348">
        <v>380</v>
      </c>
      <c r="I6578" s="355">
        <v>1.4714794370429458E-3</v>
      </c>
      <c r="J6578" s="355">
        <v>1.5489257232031008E-5</v>
      </c>
      <c r="K6578" s="355">
        <v>0</v>
      </c>
      <c r="M6578" s="364"/>
      <c r="N6578" s="364"/>
    </row>
    <row r="6579" spans="2:14" s="358" customFormat="1" x14ac:dyDescent="0.2">
      <c r="B6579" s="305">
        <v>41565.434027777781</v>
      </c>
      <c r="C6579" s="117" t="s">
        <v>629</v>
      </c>
      <c r="D6579" s="117" t="s">
        <v>551</v>
      </c>
      <c r="E6579" s="116"/>
      <c r="F6579" s="348">
        <v>2</v>
      </c>
      <c r="G6579" s="348">
        <v>40</v>
      </c>
      <c r="H6579" s="348">
        <v>80</v>
      </c>
      <c r="I6579" s="355">
        <v>3.097851446406202E-4</v>
      </c>
      <c r="J6579" s="355">
        <v>7.7446286160155041E-6</v>
      </c>
      <c r="K6579" s="355">
        <v>0</v>
      </c>
      <c r="M6579" s="364"/>
      <c r="N6579" s="364"/>
    </row>
    <row r="6580" spans="2:14" s="358" customFormat="1" x14ac:dyDescent="0.2">
      <c r="B6580" s="305">
        <v>41551.482638888891</v>
      </c>
      <c r="C6580" s="117" t="s">
        <v>699</v>
      </c>
      <c r="D6580" s="117" t="s">
        <v>554</v>
      </c>
      <c r="E6580" s="116"/>
      <c r="F6580" s="348">
        <v>3</v>
      </c>
      <c r="G6580" s="348">
        <v>55</v>
      </c>
      <c r="H6580" s="348">
        <v>165</v>
      </c>
      <c r="I6580" s="355">
        <v>1.4358251426035426E-3</v>
      </c>
      <c r="J6580" s="355">
        <v>2.6105911683700774E-5</v>
      </c>
      <c r="K6580" s="355">
        <v>0</v>
      </c>
      <c r="M6580" s="364"/>
      <c r="N6580" s="364"/>
    </row>
    <row r="6581" spans="2:14" s="358" customFormat="1" x14ac:dyDescent="0.2">
      <c r="B6581" s="305">
        <v>41565.392361111109</v>
      </c>
      <c r="C6581" s="117" t="s">
        <v>630</v>
      </c>
      <c r="D6581" s="117" t="s">
        <v>554</v>
      </c>
      <c r="E6581" s="116"/>
      <c r="F6581" s="348">
        <v>61</v>
      </c>
      <c r="G6581" s="348">
        <v>362</v>
      </c>
      <c r="H6581" s="348">
        <v>22082</v>
      </c>
      <c r="I6581" s="355">
        <v>0.19215691393316017</v>
      </c>
      <c r="J6581" s="355">
        <v>5.3082020423524904E-4</v>
      </c>
      <c r="K6581" s="355">
        <v>0</v>
      </c>
      <c r="M6581" s="364"/>
      <c r="N6581" s="364"/>
    </row>
    <row r="6582" spans="2:14" s="358" customFormat="1" x14ac:dyDescent="0.2">
      <c r="B6582" s="305">
        <v>41564.395833333336</v>
      </c>
      <c r="C6582" s="117" t="s">
        <v>738</v>
      </c>
      <c r="D6582" s="117" t="s">
        <v>542</v>
      </c>
      <c r="E6582" s="116"/>
      <c r="F6582" s="348">
        <v>9</v>
      </c>
      <c r="G6582" s="348">
        <v>70</v>
      </c>
      <c r="H6582" s="348">
        <v>630</v>
      </c>
      <c r="I6582" s="355">
        <v>2.1945943309796601E-3</v>
      </c>
      <c r="J6582" s="355">
        <v>3.1351347585423712E-5</v>
      </c>
      <c r="K6582" s="355">
        <v>0</v>
      </c>
      <c r="M6582" s="364"/>
      <c r="N6582" s="364"/>
    </row>
    <row r="6583" spans="2:14" s="358" customFormat="1" x14ac:dyDescent="0.2">
      <c r="B6583" s="305">
        <v>41565.465277777781</v>
      </c>
      <c r="C6583" s="117" t="s">
        <v>629</v>
      </c>
      <c r="D6583" s="117" t="s">
        <v>551</v>
      </c>
      <c r="E6583" s="116"/>
      <c r="F6583" s="348">
        <v>1</v>
      </c>
      <c r="G6583" s="348">
        <v>40</v>
      </c>
      <c r="H6583" s="348">
        <v>40</v>
      </c>
      <c r="I6583" s="355">
        <v>1.548925723203101E-4</v>
      </c>
      <c r="J6583" s="355">
        <v>3.872314308007752E-6</v>
      </c>
      <c r="K6583" s="355">
        <v>0</v>
      </c>
      <c r="M6583" s="364"/>
      <c r="N6583" s="364"/>
    </row>
    <row r="6584" spans="2:14" s="358" customFormat="1" x14ac:dyDescent="0.2">
      <c r="B6584" s="305">
        <v>41564.465277777781</v>
      </c>
      <c r="C6584" s="117" t="s">
        <v>789</v>
      </c>
      <c r="D6584" s="117" t="s">
        <v>542</v>
      </c>
      <c r="E6584" s="116"/>
      <c r="F6584" s="348">
        <v>128</v>
      </c>
      <c r="G6584" s="348">
        <v>75</v>
      </c>
      <c r="H6584" s="348">
        <v>9600</v>
      </c>
      <c r="I6584" s="355">
        <v>3.3441437424451964E-2</v>
      </c>
      <c r="J6584" s="355">
        <v>4.4588583232602617E-4</v>
      </c>
      <c r="K6584" s="355">
        <v>0</v>
      </c>
      <c r="M6584" s="364"/>
      <c r="N6584" s="364"/>
    </row>
    <row r="6585" spans="2:14" s="358" customFormat="1" x14ac:dyDescent="0.2">
      <c r="B6585" s="305">
        <v>41565.416666666664</v>
      </c>
      <c r="C6585" s="117" t="s">
        <v>686</v>
      </c>
      <c r="D6585" s="117" t="s">
        <v>551</v>
      </c>
      <c r="E6585" s="116"/>
      <c r="F6585" s="348">
        <v>6</v>
      </c>
      <c r="G6585" s="348">
        <v>10</v>
      </c>
      <c r="H6585" s="348">
        <v>60</v>
      </c>
      <c r="I6585" s="355">
        <v>2.3233885848046514E-4</v>
      </c>
      <c r="J6585" s="355">
        <v>2.3233885848046514E-5</v>
      </c>
      <c r="K6585" s="355">
        <v>0</v>
      </c>
      <c r="M6585" s="364"/>
      <c r="N6585" s="364"/>
    </row>
    <row r="6586" spans="2:14" s="358" customFormat="1" x14ac:dyDescent="0.2">
      <c r="B6586" s="305">
        <v>41564.409722222219</v>
      </c>
      <c r="C6586" s="117" t="s">
        <v>809</v>
      </c>
      <c r="D6586" s="117" t="s">
        <v>542</v>
      </c>
      <c r="E6586" s="116"/>
      <c r="F6586" s="348">
        <v>89</v>
      </c>
      <c r="G6586" s="348">
        <v>140</v>
      </c>
      <c r="H6586" s="348">
        <v>12460</v>
      </c>
      <c r="I6586" s="355">
        <v>4.3404198990486607E-2</v>
      </c>
      <c r="J6586" s="355">
        <v>3.1002999278919007E-4</v>
      </c>
      <c r="K6586" s="355">
        <v>0</v>
      </c>
      <c r="M6586" s="364"/>
      <c r="N6586" s="364"/>
    </row>
    <row r="6587" spans="2:14" s="358" customFormat="1" x14ac:dyDescent="0.2">
      <c r="B6587" s="305">
        <v>41562.375</v>
      </c>
      <c r="C6587" s="117" t="s">
        <v>699</v>
      </c>
      <c r="D6587" s="117" t="s">
        <v>554</v>
      </c>
      <c r="E6587" s="116"/>
      <c r="F6587" s="348">
        <v>57</v>
      </c>
      <c r="G6587" s="348">
        <v>310</v>
      </c>
      <c r="H6587" s="348">
        <v>17670</v>
      </c>
      <c r="I6587" s="355">
        <v>0.15376381981699755</v>
      </c>
      <c r="J6587" s="355">
        <v>4.9601232199031472E-4</v>
      </c>
      <c r="K6587" s="355">
        <v>0</v>
      </c>
      <c r="M6587" s="364"/>
      <c r="N6587" s="364"/>
    </row>
    <row r="6588" spans="2:14" s="358" customFormat="1" x14ac:dyDescent="0.2">
      <c r="B6588" s="305">
        <v>41563.43472222222</v>
      </c>
      <c r="C6588" s="117" t="s">
        <v>658</v>
      </c>
      <c r="D6588" s="117" t="s">
        <v>551</v>
      </c>
      <c r="E6588" s="116"/>
      <c r="F6588" s="348">
        <v>133</v>
      </c>
      <c r="G6588" s="348">
        <v>169</v>
      </c>
      <c r="H6588" s="348">
        <v>22477</v>
      </c>
      <c r="I6588" s="355">
        <v>8.7038008701090255E-2</v>
      </c>
      <c r="J6588" s="355">
        <v>5.1501780296503105E-4</v>
      </c>
      <c r="K6588" s="355">
        <v>0</v>
      </c>
      <c r="M6588" s="364"/>
      <c r="N6588" s="364"/>
    </row>
    <row r="6589" spans="2:14" s="358" customFormat="1" x14ac:dyDescent="0.2">
      <c r="B6589" s="305">
        <v>41550.4375</v>
      </c>
      <c r="C6589" s="117" t="s">
        <v>587</v>
      </c>
      <c r="D6589" s="117" t="s">
        <v>554</v>
      </c>
      <c r="E6589" s="116"/>
      <c r="F6589" s="348">
        <v>43</v>
      </c>
      <c r="G6589" s="348">
        <v>260</v>
      </c>
      <c r="H6589" s="348">
        <v>11180</v>
      </c>
      <c r="I6589" s="355">
        <v>9.728803087459155E-2</v>
      </c>
      <c r="J6589" s="355">
        <v>3.741847341330444E-4</v>
      </c>
      <c r="K6589" s="355">
        <v>0</v>
      </c>
      <c r="M6589" s="364"/>
      <c r="N6589" s="364"/>
    </row>
    <row r="6590" spans="2:14" s="358" customFormat="1" x14ac:dyDescent="0.2">
      <c r="B6590" s="305">
        <v>41567.356249999997</v>
      </c>
      <c r="C6590" s="117" t="s">
        <v>670</v>
      </c>
      <c r="D6590" s="117" t="s">
        <v>551</v>
      </c>
      <c r="E6590" s="116"/>
      <c r="F6590" s="348">
        <v>2583</v>
      </c>
      <c r="G6590" s="348">
        <v>480</v>
      </c>
      <c r="H6590" s="348">
        <v>1239840</v>
      </c>
      <c r="I6590" s="355">
        <v>4.8010501716403313</v>
      </c>
      <c r="J6590" s="355">
        <v>1.0002187857584024E-2</v>
      </c>
      <c r="K6590" s="355">
        <v>0</v>
      </c>
      <c r="M6590" s="364"/>
      <c r="N6590" s="364"/>
    </row>
    <row r="6591" spans="2:14" s="358" customFormat="1" x14ac:dyDescent="0.2">
      <c r="B6591" s="305">
        <v>41567.356249999997</v>
      </c>
      <c r="C6591" s="117" t="s">
        <v>857</v>
      </c>
      <c r="D6591" s="117" t="s">
        <v>554</v>
      </c>
      <c r="E6591" s="116"/>
      <c r="F6591" s="348">
        <v>1404</v>
      </c>
      <c r="G6591" s="348">
        <v>480</v>
      </c>
      <c r="H6591" s="348">
        <v>673920</v>
      </c>
      <c r="I6591" s="355">
        <v>5.8644320006265422</v>
      </c>
      <c r="J6591" s="355">
        <v>1.2217566667971962E-2</v>
      </c>
      <c r="K6591" s="355">
        <v>0</v>
      </c>
      <c r="M6591" s="364"/>
      <c r="N6591" s="364"/>
    </row>
    <row r="6592" spans="2:14" s="358" customFormat="1" x14ac:dyDescent="0.2">
      <c r="B6592" s="305">
        <v>41564.388888888891</v>
      </c>
      <c r="C6592" s="117" t="s">
        <v>663</v>
      </c>
      <c r="D6592" s="117" t="s">
        <v>551</v>
      </c>
      <c r="E6592" s="116"/>
      <c r="F6592" s="348">
        <v>2</v>
      </c>
      <c r="G6592" s="348">
        <v>110</v>
      </c>
      <c r="H6592" s="348">
        <v>220</v>
      </c>
      <c r="I6592" s="355">
        <v>8.5190914776170552E-4</v>
      </c>
      <c r="J6592" s="355">
        <v>7.7446286160155041E-6</v>
      </c>
      <c r="K6592" s="355">
        <v>0</v>
      </c>
      <c r="M6592" s="364"/>
      <c r="N6592" s="364"/>
    </row>
    <row r="6593" spans="2:14" s="358" customFormat="1" x14ac:dyDescent="0.2">
      <c r="B6593" s="305">
        <v>41564.503472222219</v>
      </c>
      <c r="C6593" s="117" t="s">
        <v>663</v>
      </c>
      <c r="D6593" s="117" t="s">
        <v>551</v>
      </c>
      <c r="E6593" s="116"/>
      <c r="F6593" s="348">
        <v>1</v>
      </c>
      <c r="G6593" s="348">
        <v>45</v>
      </c>
      <c r="H6593" s="348">
        <v>45</v>
      </c>
      <c r="I6593" s="355">
        <v>1.7425414386034886E-4</v>
      </c>
      <c r="J6593" s="355">
        <v>3.872314308007752E-6</v>
      </c>
      <c r="K6593" s="355">
        <v>0</v>
      </c>
      <c r="M6593" s="364"/>
      <c r="N6593" s="364"/>
    </row>
    <row r="6594" spans="2:14" s="358" customFormat="1" x14ac:dyDescent="0.2">
      <c r="B6594" s="305">
        <v>41560.375</v>
      </c>
      <c r="C6594" s="117" t="s">
        <v>821</v>
      </c>
      <c r="D6594" s="117" t="s">
        <v>554</v>
      </c>
      <c r="E6594" s="116"/>
      <c r="F6594" s="348">
        <v>2</v>
      </c>
      <c r="G6594" s="348">
        <v>374</v>
      </c>
      <c r="H6594" s="348">
        <v>748</v>
      </c>
      <c r="I6594" s="355">
        <v>6.5090739798027266E-3</v>
      </c>
      <c r="J6594" s="355">
        <v>1.7403941122467181E-5</v>
      </c>
      <c r="K6594" s="355">
        <v>0</v>
      </c>
      <c r="M6594" s="364"/>
      <c r="N6594" s="364"/>
    </row>
    <row r="6595" spans="2:14" s="358" customFormat="1" x14ac:dyDescent="0.2">
      <c r="B6595" s="305">
        <v>41560.375</v>
      </c>
      <c r="C6595" s="117" t="s">
        <v>833</v>
      </c>
      <c r="D6595" s="117" t="s">
        <v>554</v>
      </c>
      <c r="E6595" s="116"/>
      <c r="F6595" s="348">
        <v>2</v>
      </c>
      <c r="G6595" s="348">
        <v>381</v>
      </c>
      <c r="H6595" s="348">
        <v>762</v>
      </c>
      <c r="I6595" s="355">
        <v>6.6309015676599969E-3</v>
      </c>
      <c r="J6595" s="355">
        <v>1.7403941122467181E-5</v>
      </c>
      <c r="K6595" s="355">
        <v>0</v>
      </c>
      <c r="M6595" s="364"/>
      <c r="N6595" s="364"/>
    </row>
    <row r="6596" spans="2:14" s="358" customFormat="1" x14ac:dyDescent="0.2">
      <c r="B6596" s="305">
        <v>41552.385416666664</v>
      </c>
      <c r="C6596" s="117" t="s">
        <v>641</v>
      </c>
      <c r="D6596" s="117" t="s">
        <v>551</v>
      </c>
      <c r="E6596" s="116"/>
      <c r="F6596" s="348">
        <v>157</v>
      </c>
      <c r="G6596" s="348">
        <v>375</v>
      </c>
      <c r="H6596" s="348">
        <v>58875</v>
      </c>
      <c r="I6596" s="355">
        <v>0.22798250488395641</v>
      </c>
      <c r="J6596" s="355">
        <v>6.0795334635721716E-4</v>
      </c>
      <c r="K6596" s="355">
        <v>0</v>
      </c>
      <c r="M6596" s="364"/>
      <c r="N6596" s="364"/>
    </row>
    <row r="6597" spans="2:14" s="358" customFormat="1" x14ac:dyDescent="0.2">
      <c r="B6597" s="305">
        <v>41568.458333333336</v>
      </c>
      <c r="C6597" s="117" t="s">
        <v>808</v>
      </c>
      <c r="D6597" s="117" t="s">
        <v>542</v>
      </c>
      <c r="E6597" s="116"/>
      <c r="F6597" s="348">
        <v>425</v>
      </c>
      <c r="G6597" s="348">
        <v>270</v>
      </c>
      <c r="H6597" s="348">
        <v>114750</v>
      </c>
      <c r="I6597" s="355">
        <v>0.39972968171415235</v>
      </c>
      <c r="J6597" s="355">
        <v>1.4804803026450086E-3</v>
      </c>
      <c r="K6597" s="355">
        <v>0</v>
      </c>
      <c r="M6597" s="364"/>
      <c r="N6597" s="364"/>
    </row>
    <row r="6598" spans="2:14" s="358" customFormat="1" x14ac:dyDescent="0.2">
      <c r="B6598" s="305">
        <v>41571.365972222222</v>
      </c>
      <c r="C6598" s="117" t="s">
        <v>617</v>
      </c>
      <c r="D6598" s="117" t="s">
        <v>542</v>
      </c>
      <c r="E6598" s="116"/>
      <c r="F6598" s="348">
        <v>132</v>
      </c>
      <c r="G6598" s="348">
        <v>433</v>
      </c>
      <c r="H6598" s="348">
        <v>57156</v>
      </c>
      <c r="I6598" s="355">
        <v>0.19910195806583086</v>
      </c>
      <c r="J6598" s="355">
        <v>4.5981976458621447E-4</v>
      </c>
      <c r="K6598" s="355">
        <v>0</v>
      </c>
      <c r="M6598" s="364"/>
      <c r="N6598" s="364"/>
    </row>
    <row r="6599" spans="2:14" s="358" customFormat="1" x14ac:dyDescent="0.2">
      <c r="B6599" s="305">
        <v>41564.381944444445</v>
      </c>
      <c r="C6599" s="117" t="s">
        <v>795</v>
      </c>
      <c r="D6599" s="117" t="s">
        <v>542</v>
      </c>
      <c r="E6599" s="116"/>
      <c r="F6599" s="348">
        <v>147</v>
      </c>
      <c r="G6599" s="348">
        <v>275</v>
      </c>
      <c r="H6599" s="348">
        <v>40425</v>
      </c>
      <c r="I6599" s="355">
        <v>0.14081980290452817</v>
      </c>
      <c r="J6599" s="355">
        <v>5.1207201056192061E-4</v>
      </c>
      <c r="K6599" s="355">
        <v>0</v>
      </c>
      <c r="M6599" s="364"/>
      <c r="N6599" s="364"/>
    </row>
    <row r="6600" spans="2:14" s="358" customFormat="1" x14ac:dyDescent="0.2">
      <c r="B6600" s="305">
        <v>41568.493055555555</v>
      </c>
      <c r="C6600" s="117" t="s">
        <v>598</v>
      </c>
      <c r="D6600" s="117" t="s">
        <v>551</v>
      </c>
      <c r="E6600" s="116"/>
      <c r="F6600" s="348">
        <v>1</v>
      </c>
      <c r="G6600" s="348">
        <v>25</v>
      </c>
      <c r="H6600" s="348">
        <v>25</v>
      </c>
      <c r="I6600" s="355">
        <v>9.680785770019381E-5</v>
      </c>
      <c r="J6600" s="355">
        <v>3.872314308007752E-6</v>
      </c>
      <c r="K6600" s="355">
        <v>0</v>
      </c>
      <c r="M6600" s="364"/>
      <c r="N6600" s="364"/>
    </row>
    <row r="6601" spans="2:14" s="358" customFormat="1" x14ac:dyDescent="0.2">
      <c r="B6601" s="305">
        <v>41568.399305555555</v>
      </c>
      <c r="C6601" s="117" t="s">
        <v>630</v>
      </c>
      <c r="D6601" s="117" t="s">
        <v>554</v>
      </c>
      <c r="E6601" s="116"/>
      <c r="F6601" s="348">
        <v>2</v>
      </c>
      <c r="G6601" s="348">
        <v>295</v>
      </c>
      <c r="H6601" s="348">
        <v>590</v>
      </c>
      <c r="I6601" s="355">
        <v>5.1341626311278187E-3</v>
      </c>
      <c r="J6601" s="355">
        <v>1.7403941122467181E-5</v>
      </c>
      <c r="K6601" s="355">
        <v>0</v>
      </c>
      <c r="M6601" s="364"/>
      <c r="N6601" s="364"/>
    </row>
    <row r="6602" spans="2:14" s="358" customFormat="1" x14ac:dyDescent="0.2">
      <c r="B6602" s="305">
        <v>41564.361111111109</v>
      </c>
      <c r="C6602" s="117" t="s">
        <v>553</v>
      </c>
      <c r="D6602" s="117" t="s">
        <v>554</v>
      </c>
      <c r="E6602" s="116"/>
      <c r="F6602" s="348">
        <v>30</v>
      </c>
      <c r="G6602" s="348">
        <v>245</v>
      </c>
      <c r="H6602" s="348">
        <v>7350</v>
      </c>
      <c r="I6602" s="355">
        <v>6.3959483625066899E-2</v>
      </c>
      <c r="J6602" s="355">
        <v>2.6105911683700774E-4</v>
      </c>
      <c r="K6602" s="355">
        <v>0</v>
      </c>
      <c r="M6602" s="364"/>
      <c r="N6602" s="364"/>
    </row>
    <row r="6603" spans="2:14" s="358" customFormat="1" x14ac:dyDescent="0.2">
      <c r="B6603" s="305">
        <v>41568.354166666664</v>
      </c>
      <c r="C6603" s="117" t="s">
        <v>708</v>
      </c>
      <c r="D6603" s="117" t="s">
        <v>554</v>
      </c>
      <c r="E6603" s="116"/>
      <c r="F6603" s="348">
        <v>244</v>
      </c>
      <c r="G6603" s="348">
        <v>420</v>
      </c>
      <c r="H6603" s="348">
        <v>102480</v>
      </c>
      <c r="I6603" s="355">
        <v>0.89177794311521841</v>
      </c>
      <c r="J6603" s="355">
        <v>2.1232808169409961E-3</v>
      </c>
      <c r="K6603" s="355">
        <v>0</v>
      </c>
      <c r="M6603" s="364"/>
      <c r="N6603" s="364"/>
    </row>
    <row r="6604" spans="2:14" s="358" customFormat="1" x14ac:dyDescent="0.2">
      <c r="B6604" s="305">
        <v>41568.418749999997</v>
      </c>
      <c r="C6604" s="117" t="s">
        <v>624</v>
      </c>
      <c r="D6604" s="117" t="s">
        <v>554</v>
      </c>
      <c r="E6604" s="116"/>
      <c r="F6604" s="348">
        <v>1</v>
      </c>
      <c r="G6604" s="348">
        <v>25</v>
      </c>
      <c r="H6604" s="348">
        <v>25</v>
      </c>
      <c r="I6604" s="355">
        <v>2.1754926403083979E-4</v>
      </c>
      <c r="J6604" s="355">
        <v>8.7019705612335906E-6</v>
      </c>
      <c r="K6604" s="355">
        <v>0</v>
      </c>
      <c r="M6604" s="364"/>
      <c r="N6604" s="364"/>
    </row>
    <row r="6605" spans="2:14" s="358" customFormat="1" x14ac:dyDescent="0.2">
      <c r="B6605" s="305">
        <v>41568.413194444445</v>
      </c>
      <c r="C6605" s="117" t="s">
        <v>624</v>
      </c>
      <c r="D6605" s="117" t="s">
        <v>554</v>
      </c>
      <c r="E6605" s="116"/>
      <c r="F6605" s="348">
        <v>64</v>
      </c>
      <c r="G6605" s="348">
        <v>105</v>
      </c>
      <c r="H6605" s="348">
        <v>6720</v>
      </c>
      <c r="I6605" s="355">
        <v>5.8477242171489731E-2</v>
      </c>
      <c r="J6605" s="355">
        <v>5.569261159189498E-4</v>
      </c>
      <c r="K6605" s="355">
        <v>0</v>
      </c>
      <c r="M6605" s="364"/>
      <c r="N6605" s="364"/>
    </row>
    <row r="6606" spans="2:14" s="358" customFormat="1" x14ac:dyDescent="0.2">
      <c r="B6606" s="305">
        <v>41568.357638888891</v>
      </c>
      <c r="C6606" s="117" t="s">
        <v>749</v>
      </c>
      <c r="D6606" s="117" t="s">
        <v>554</v>
      </c>
      <c r="E6606" s="116"/>
      <c r="F6606" s="348">
        <v>2</v>
      </c>
      <c r="G6606" s="348">
        <v>55</v>
      </c>
      <c r="H6606" s="348">
        <v>110</v>
      </c>
      <c r="I6606" s="355">
        <v>9.5721676173569502E-4</v>
      </c>
      <c r="J6606" s="355">
        <v>1.7403941122467181E-5</v>
      </c>
      <c r="K6606" s="355">
        <v>0</v>
      </c>
      <c r="M6606" s="364"/>
      <c r="N6606" s="364"/>
    </row>
    <row r="6607" spans="2:14" s="358" customFormat="1" x14ac:dyDescent="0.2">
      <c r="B6607" s="305">
        <v>41568.375</v>
      </c>
      <c r="C6607" s="117" t="s">
        <v>625</v>
      </c>
      <c r="D6607" s="117" t="s">
        <v>551</v>
      </c>
      <c r="E6607" s="116"/>
      <c r="F6607" s="348">
        <v>53</v>
      </c>
      <c r="G6607" s="348">
        <v>465</v>
      </c>
      <c r="H6607" s="348">
        <v>24645</v>
      </c>
      <c r="I6607" s="355">
        <v>9.5433186120851055E-2</v>
      </c>
      <c r="J6607" s="355">
        <v>2.0523265832441087E-4</v>
      </c>
      <c r="K6607" s="355">
        <v>0</v>
      </c>
      <c r="M6607" s="364"/>
      <c r="N6607" s="364"/>
    </row>
    <row r="6608" spans="2:14" s="358" customFormat="1" x14ac:dyDescent="0.2">
      <c r="B6608" s="305">
        <v>41568.440972222219</v>
      </c>
      <c r="C6608" s="117" t="s">
        <v>749</v>
      </c>
      <c r="D6608" s="117" t="s">
        <v>554</v>
      </c>
      <c r="E6608" s="116"/>
      <c r="F6608" s="348">
        <v>2</v>
      </c>
      <c r="G6608" s="348">
        <v>55</v>
      </c>
      <c r="H6608" s="348">
        <v>110</v>
      </c>
      <c r="I6608" s="355">
        <v>9.5721676173569502E-4</v>
      </c>
      <c r="J6608" s="355">
        <v>1.7403941122467181E-5</v>
      </c>
      <c r="K6608" s="355">
        <v>0</v>
      </c>
      <c r="M6608" s="364"/>
      <c r="N6608" s="364"/>
    </row>
    <row r="6609" spans="2:14" s="358" customFormat="1" x14ac:dyDescent="0.2">
      <c r="B6609" s="305">
        <v>41562.444444444445</v>
      </c>
      <c r="C6609" s="117" t="s">
        <v>682</v>
      </c>
      <c r="D6609" s="117" t="s">
        <v>551</v>
      </c>
      <c r="E6609" s="116"/>
      <c r="F6609" s="348">
        <v>2</v>
      </c>
      <c r="G6609" s="348">
        <v>180</v>
      </c>
      <c r="H6609" s="348">
        <v>360</v>
      </c>
      <c r="I6609" s="355">
        <v>1.3940331508827909E-3</v>
      </c>
      <c r="J6609" s="355">
        <v>7.7446286160155041E-6</v>
      </c>
      <c r="K6609" s="355">
        <v>0</v>
      </c>
      <c r="M6609" s="364"/>
      <c r="N6609" s="364"/>
    </row>
    <row r="6610" spans="2:14" s="358" customFormat="1" x14ac:dyDescent="0.2">
      <c r="B6610" s="305">
        <v>41568.371527777781</v>
      </c>
      <c r="C6610" s="117" t="s">
        <v>796</v>
      </c>
      <c r="D6610" s="117" t="s">
        <v>554</v>
      </c>
      <c r="E6610" s="116"/>
      <c r="F6610" s="348">
        <v>10</v>
      </c>
      <c r="G6610" s="348">
        <v>510</v>
      </c>
      <c r="H6610" s="348">
        <v>5100</v>
      </c>
      <c r="I6610" s="355">
        <v>4.4380049862291313E-2</v>
      </c>
      <c r="J6610" s="355">
        <v>8.701970561233591E-5</v>
      </c>
      <c r="K6610" s="355">
        <v>0</v>
      </c>
      <c r="M6610" s="364"/>
      <c r="N6610" s="364"/>
    </row>
    <row r="6611" spans="2:14" s="358" customFormat="1" x14ac:dyDescent="0.2">
      <c r="B6611" s="305">
        <v>41562.399305555555</v>
      </c>
      <c r="C6611" s="117" t="s">
        <v>726</v>
      </c>
      <c r="D6611" s="117" t="s">
        <v>554</v>
      </c>
      <c r="E6611" s="116"/>
      <c r="F6611" s="348">
        <v>44</v>
      </c>
      <c r="G6611" s="348">
        <v>360</v>
      </c>
      <c r="H6611" s="348">
        <v>15840</v>
      </c>
      <c r="I6611" s="355">
        <v>0.13783921368994009</v>
      </c>
      <c r="J6611" s="355">
        <v>3.8288670469427801E-4</v>
      </c>
      <c r="K6611" s="355">
        <v>0</v>
      </c>
      <c r="M6611" s="364"/>
      <c r="N6611" s="364"/>
    </row>
    <row r="6612" spans="2:14" s="358" customFormat="1" x14ac:dyDescent="0.2">
      <c r="B6612" s="305">
        <v>41564.409722222219</v>
      </c>
      <c r="C6612" s="117" t="s">
        <v>610</v>
      </c>
      <c r="D6612" s="117" t="s">
        <v>542</v>
      </c>
      <c r="E6612" s="116"/>
      <c r="F6612" s="348">
        <v>49</v>
      </c>
      <c r="G6612" s="348">
        <v>325</v>
      </c>
      <c r="H6612" s="348">
        <v>15925</v>
      </c>
      <c r="I6612" s="355">
        <v>5.5474467810874735E-2</v>
      </c>
      <c r="J6612" s="355">
        <v>1.7069067018730689E-4</v>
      </c>
      <c r="K6612" s="355">
        <v>0</v>
      </c>
      <c r="M6612" s="364"/>
      <c r="N6612" s="364"/>
    </row>
    <row r="6613" spans="2:14" s="358" customFormat="1" x14ac:dyDescent="0.2">
      <c r="B6613" s="305">
        <v>41564.402777777781</v>
      </c>
      <c r="C6613" s="117" t="s">
        <v>596</v>
      </c>
      <c r="D6613" s="117" t="s">
        <v>554</v>
      </c>
      <c r="E6613" s="116"/>
      <c r="F6613" s="348">
        <v>13</v>
      </c>
      <c r="G6613" s="348">
        <v>0</v>
      </c>
      <c r="H6613" s="348">
        <v>0</v>
      </c>
      <c r="I6613" s="355">
        <v>0</v>
      </c>
      <c r="J6613" s="355">
        <v>1.1312561729603669E-4</v>
      </c>
      <c r="K6613" s="355">
        <v>0</v>
      </c>
      <c r="M6613" s="364"/>
      <c r="N6613" s="364"/>
    </row>
    <row r="6614" spans="2:14" s="358" customFormat="1" x14ac:dyDescent="0.2">
      <c r="B6614" s="305">
        <v>41564.355555555558</v>
      </c>
      <c r="C6614" s="117" t="s">
        <v>726</v>
      </c>
      <c r="D6614" s="117" t="s">
        <v>554</v>
      </c>
      <c r="E6614" s="116"/>
      <c r="F6614" s="348">
        <v>8</v>
      </c>
      <c r="G6614" s="348">
        <v>176</v>
      </c>
      <c r="H6614" s="348">
        <v>1408</v>
      </c>
      <c r="I6614" s="355">
        <v>1.2252374550216896E-2</v>
      </c>
      <c r="J6614" s="355">
        <v>6.9615764489868725E-5</v>
      </c>
      <c r="K6614" s="355">
        <v>0</v>
      </c>
      <c r="M6614" s="364"/>
      <c r="N6614" s="364"/>
    </row>
    <row r="6615" spans="2:14" s="358" customFormat="1" x14ac:dyDescent="0.2">
      <c r="B6615" s="305">
        <v>41560.375</v>
      </c>
      <c r="C6615" s="117" t="s">
        <v>840</v>
      </c>
      <c r="D6615" s="117" t="s">
        <v>542</v>
      </c>
      <c r="E6615" s="116"/>
      <c r="F6615" s="348">
        <v>24</v>
      </c>
      <c r="G6615" s="348">
        <v>110</v>
      </c>
      <c r="H6615" s="348">
        <v>2640</v>
      </c>
      <c r="I6615" s="355">
        <v>9.1963952917242901E-3</v>
      </c>
      <c r="J6615" s="355">
        <v>8.3603593561129899E-5</v>
      </c>
      <c r="K6615" s="355">
        <v>0</v>
      </c>
      <c r="M6615" s="364"/>
      <c r="N6615" s="364"/>
    </row>
    <row r="6616" spans="2:14" s="358" customFormat="1" x14ac:dyDescent="0.2">
      <c r="B6616" s="305">
        <v>41563.447916666664</v>
      </c>
      <c r="C6616" s="117" t="s">
        <v>658</v>
      </c>
      <c r="D6616" s="117" t="s">
        <v>551</v>
      </c>
      <c r="E6616" s="116"/>
      <c r="F6616" s="348">
        <v>40</v>
      </c>
      <c r="G6616" s="348">
        <v>240</v>
      </c>
      <c r="H6616" s="348">
        <v>9600</v>
      </c>
      <c r="I6616" s="355">
        <v>3.7174217356874421E-2</v>
      </c>
      <c r="J6616" s="355">
        <v>1.548925723203101E-4</v>
      </c>
      <c r="K6616" s="355">
        <v>0</v>
      </c>
      <c r="M6616" s="364"/>
      <c r="N6616" s="364"/>
    </row>
    <row r="6617" spans="2:14" s="358" customFormat="1" x14ac:dyDescent="0.2">
      <c r="B6617" s="305">
        <v>41564.370138888888</v>
      </c>
      <c r="C6617" s="117" t="s">
        <v>811</v>
      </c>
      <c r="D6617" s="117" t="s">
        <v>542</v>
      </c>
      <c r="E6617" s="116"/>
      <c r="F6617" s="348">
        <v>64</v>
      </c>
      <c r="G6617" s="348">
        <v>282</v>
      </c>
      <c r="H6617" s="348">
        <v>18048</v>
      </c>
      <c r="I6617" s="355">
        <v>6.2869902357969687E-2</v>
      </c>
      <c r="J6617" s="355">
        <v>2.2294291616301308E-4</v>
      </c>
      <c r="K6617" s="355">
        <v>0</v>
      </c>
      <c r="M6617" s="364"/>
      <c r="N6617" s="364"/>
    </row>
    <row r="6618" spans="2:14" s="358" customFormat="1" x14ac:dyDescent="0.2">
      <c r="B6618" s="305">
        <v>41564.381944444445</v>
      </c>
      <c r="C6618" s="117" t="s">
        <v>597</v>
      </c>
      <c r="D6618" s="117" t="s">
        <v>551</v>
      </c>
      <c r="E6618" s="116"/>
      <c r="F6618" s="348">
        <v>122</v>
      </c>
      <c r="G6618" s="348">
        <v>332</v>
      </c>
      <c r="H6618" s="348">
        <v>40504</v>
      </c>
      <c r="I6618" s="355">
        <v>0.156844218731546</v>
      </c>
      <c r="J6618" s="355">
        <v>4.7242234557694581E-4</v>
      </c>
      <c r="K6618" s="355">
        <v>0</v>
      </c>
      <c r="M6618" s="364"/>
      <c r="N6618" s="364"/>
    </row>
    <row r="6619" spans="2:14" s="358" customFormat="1" x14ac:dyDescent="0.2">
      <c r="B6619" s="305">
        <v>41564.375</v>
      </c>
      <c r="C6619" s="117" t="s">
        <v>685</v>
      </c>
      <c r="D6619" s="117" t="s">
        <v>554</v>
      </c>
      <c r="E6619" s="116"/>
      <c r="F6619" s="348">
        <v>2</v>
      </c>
      <c r="G6619" s="348">
        <v>235</v>
      </c>
      <c r="H6619" s="348">
        <v>470</v>
      </c>
      <c r="I6619" s="355">
        <v>4.0899261637797881E-3</v>
      </c>
      <c r="J6619" s="355">
        <v>1.7403941122467181E-5</v>
      </c>
      <c r="K6619" s="355">
        <v>0</v>
      </c>
      <c r="M6619" s="364"/>
      <c r="N6619" s="364"/>
    </row>
    <row r="6620" spans="2:14" s="358" customFormat="1" x14ac:dyDescent="0.2">
      <c r="B6620" s="305">
        <v>41565.375</v>
      </c>
      <c r="C6620" s="117" t="s">
        <v>658</v>
      </c>
      <c r="D6620" s="117" t="s">
        <v>551</v>
      </c>
      <c r="E6620" s="116"/>
      <c r="F6620" s="348">
        <v>2</v>
      </c>
      <c r="G6620" s="348">
        <v>75</v>
      </c>
      <c r="H6620" s="348">
        <v>150</v>
      </c>
      <c r="I6620" s="355">
        <v>5.8084714620116283E-4</v>
      </c>
      <c r="J6620" s="355">
        <v>7.7446286160155041E-6</v>
      </c>
      <c r="K6620" s="355">
        <v>0</v>
      </c>
      <c r="M6620" s="364"/>
      <c r="N6620" s="364"/>
    </row>
    <row r="6621" spans="2:14" s="358" customFormat="1" x14ac:dyDescent="0.2">
      <c r="B6621" s="305">
        <v>41565.395833333336</v>
      </c>
      <c r="C6621" s="117" t="s">
        <v>658</v>
      </c>
      <c r="D6621" s="117" t="s">
        <v>551</v>
      </c>
      <c r="E6621" s="116"/>
      <c r="F6621" s="348">
        <v>10</v>
      </c>
      <c r="G6621" s="348">
        <v>175</v>
      </c>
      <c r="H6621" s="348">
        <v>1750</v>
      </c>
      <c r="I6621" s="355">
        <v>6.7765500390135668E-3</v>
      </c>
      <c r="J6621" s="355">
        <v>3.8723143080077525E-5</v>
      </c>
      <c r="K6621" s="355">
        <v>0</v>
      </c>
      <c r="M6621" s="364"/>
      <c r="N6621" s="364"/>
    </row>
    <row r="6622" spans="2:14" s="358" customFormat="1" x14ac:dyDescent="0.2">
      <c r="B6622" s="305">
        <v>41565.443055555559</v>
      </c>
      <c r="C6622" s="117" t="s">
        <v>658</v>
      </c>
      <c r="D6622" s="117" t="s">
        <v>551</v>
      </c>
      <c r="E6622" s="116"/>
      <c r="F6622" s="348">
        <v>1</v>
      </c>
      <c r="G6622" s="348">
        <v>4</v>
      </c>
      <c r="H6622" s="348">
        <v>4</v>
      </c>
      <c r="I6622" s="355">
        <v>1.5489257232031008E-5</v>
      </c>
      <c r="J6622" s="355">
        <v>3.872314308007752E-6</v>
      </c>
      <c r="K6622" s="355">
        <v>0</v>
      </c>
      <c r="M6622" s="364"/>
      <c r="N6622" s="364"/>
    </row>
    <row r="6623" spans="2:14" s="358" customFormat="1" x14ac:dyDescent="0.2">
      <c r="B6623" s="305">
        <v>41567.354166666664</v>
      </c>
      <c r="C6623" s="117" t="s">
        <v>784</v>
      </c>
      <c r="D6623" s="117" t="s">
        <v>542</v>
      </c>
      <c r="E6623" s="116"/>
      <c r="F6623" s="348">
        <v>30</v>
      </c>
      <c r="G6623" s="348">
        <v>305</v>
      </c>
      <c r="H6623" s="348">
        <v>9150</v>
      </c>
      <c r="I6623" s="355">
        <v>3.1873870045180774E-2</v>
      </c>
      <c r="J6623" s="355">
        <v>1.0450449195141237E-4</v>
      </c>
      <c r="K6623" s="355">
        <v>0</v>
      </c>
      <c r="M6623" s="364"/>
      <c r="N6623" s="364"/>
    </row>
    <row r="6624" spans="2:14" s="358" customFormat="1" x14ac:dyDescent="0.2">
      <c r="B6624" s="305">
        <v>41567.359722222223</v>
      </c>
      <c r="C6624" s="117" t="s">
        <v>654</v>
      </c>
      <c r="D6624" s="117" t="s">
        <v>542</v>
      </c>
      <c r="E6624" s="116"/>
      <c r="F6624" s="348">
        <v>2</v>
      </c>
      <c r="G6624" s="348">
        <v>344</v>
      </c>
      <c r="H6624" s="348">
        <v>688</v>
      </c>
      <c r="I6624" s="355">
        <v>2.3966363487523904E-3</v>
      </c>
      <c r="J6624" s="355">
        <v>6.9669661300941588E-6</v>
      </c>
      <c r="K6624" s="355">
        <v>0</v>
      </c>
      <c r="M6624" s="364"/>
      <c r="N6624" s="364"/>
    </row>
    <row r="6625" spans="2:14" s="358" customFormat="1" x14ac:dyDescent="0.2">
      <c r="B6625" s="305">
        <v>41552.488194444442</v>
      </c>
      <c r="C6625" s="117" t="s">
        <v>814</v>
      </c>
      <c r="D6625" s="117" t="s">
        <v>542</v>
      </c>
      <c r="E6625" s="116"/>
      <c r="F6625" s="348">
        <v>197</v>
      </c>
      <c r="G6625" s="348">
        <v>273</v>
      </c>
      <c r="H6625" s="348">
        <v>53781</v>
      </c>
      <c r="I6625" s="355">
        <v>0.18734520272129698</v>
      </c>
      <c r="J6625" s="355">
        <v>6.8624616381427459E-4</v>
      </c>
      <c r="K6625" s="355">
        <v>0</v>
      </c>
      <c r="M6625" s="364"/>
      <c r="N6625" s="364"/>
    </row>
    <row r="6626" spans="2:14" s="358" customFormat="1" x14ac:dyDescent="0.2">
      <c r="B6626" s="305">
        <v>41555.357638888891</v>
      </c>
      <c r="C6626" s="117" t="s">
        <v>683</v>
      </c>
      <c r="D6626" s="117" t="s">
        <v>554</v>
      </c>
      <c r="E6626" s="116"/>
      <c r="F6626" s="348">
        <v>1202</v>
      </c>
      <c r="G6626" s="348">
        <v>510</v>
      </c>
      <c r="H6626" s="348">
        <v>613020</v>
      </c>
      <c r="I6626" s="355">
        <v>5.3344819934474161</v>
      </c>
      <c r="J6626" s="355">
        <v>1.0459768614602776E-2</v>
      </c>
      <c r="K6626" s="355">
        <v>0</v>
      </c>
      <c r="M6626" s="364"/>
      <c r="N6626" s="364"/>
    </row>
    <row r="6627" spans="2:14" s="358" customFormat="1" x14ac:dyDescent="0.2">
      <c r="B6627" s="305">
        <v>41569.393055555556</v>
      </c>
      <c r="C6627" s="117" t="s">
        <v>668</v>
      </c>
      <c r="D6627" s="117" t="s">
        <v>554</v>
      </c>
      <c r="E6627" s="116"/>
      <c r="F6627" s="348">
        <v>16</v>
      </c>
      <c r="G6627" s="348">
        <v>184</v>
      </c>
      <c r="H6627" s="348">
        <v>2944</v>
      </c>
      <c r="I6627" s="355">
        <v>2.5618601332271694E-2</v>
      </c>
      <c r="J6627" s="355">
        <v>1.3923152897973745E-4</v>
      </c>
      <c r="K6627" s="355">
        <v>0</v>
      </c>
      <c r="M6627" s="364"/>
      <c r="N6627" s="364"/>
    </row>
    <row r="6628" spans="2:14" s="358" customFormat="1" x14ac:dyDescent="0.2">
      <c r="B6628" s="305">
        <v>41569.375</v>
      </c>
      <c r="C6628" s="117" t="s">
        <v>590</v>
      </c>
      <c r="D6628" s="117" t="s">
        <v>551</v>
      </c>
      <c r="E6628" s="116"/>
      <c r="F6628" s="348">
        <v>19</v>
      </c>
      <c r="G6628" s="348">
        <v>240</v>
      </c>
      <c r="H6628" s="348">
        <v>4560</v>
      </c>
      <c r="I6628" s="355">
        <v>1.7657753244515351E-2</v>
      </c>
      <c r="J6628" s="355">
        <v>7.3573971852147296E-5</v>
      </c>
      <c r="K6628" s="355">
        <v>0</v>
      </c>
      <c r="M6628" s="364"/>
      <c r="N6628" s="364"/>
    </row>
    <row r="6629" spans="2:14" s="358" customFormat="1" x14ac:dyDescent="0.2">
      <c r="B6629" s="305">
        <v>41572.384027777778</v>
      </c>
      <c r="C6629" s="117" t="s">
        <v>552</v>
      </c>
      <c r="D6629" s="117" t="s">
        <v>551</v>
      </c>
      <c r="E6629" s="116"/>
      <c r="F6629" s="348">
        <v>637</v>
      </c>
      <c r="G6629" s="348">
        <v>159.90580847723706</v>
      </c>
      <c r="H6629" s="348">
        <v>101860</v>
      </c>
      <c r="I6629" s="355">
        <v>0.39443393541366967</v>
      </c>
      <c r="J6629" s="355">
        <v>2.4666642142009382E-3</v>
      </c>
      <c r="K6629" s="355">
        <v>0</v>
      </c>
      <c r="M6629" s="364"/>
      <c r="N6629" s="364"/>
    </row>
    <row r="6630" spans="2:14" s="358" customFormat="1" x14ac:dyDescent="0.2">
      <c r="B6630" s="305">
        <v>41570.368055555555</v>
      </c>
      <c r="C6630" s="117" t="s">
        <v>567</v>
      </c>
      <c r="D6630" s="117" t="s">
        <v>551</v>
      </c>
      <c r="E6630" s="116"/>
      <c r="F6630" s="348">
        <v>7</v>
      </c>
      <c r="G6630" s="348">
        <v>400</v>
      </c>
      <c r="H6630" s="348">
        <v>2800</v>
      </c>
      <c r="I6630" s="355">
        <v>1.0842480062421707E-2</v>
      </c>
      <c r="J6630" s="355">
        <v>2.7106200156054265E-5</v>
      </c>
      <c r="K6630" s="355">
        <v>0</v>
      </c>
      <c r="M6630" s="364"/>
      <c r="N6630" s="364"/>
    </row>
    <row r="6631" spans="2:14" s="358" customFormat="1" x14ac:dyDescent="0.2">
      <c r="B6631" s="305">
        <v>41572.375</v>
      </c>
      <c r="C6631" s="117" t="s">
        <v>567</v>
      </c>
      <c r="D6631" s="117" t="s">
        <v>551</v>
      </c>
      <c r="E6631" s="116"/>
      <c r="F6631" s="348">
        <v>8</v>
      </c>
      <c r="G6631" s="348">
        <v>330</v>
      </c>
      <c r="H6631" s="348">
        <v>2640</v>
      </c>
      <c r="I6631" s="355">
        <v>1.0222909773140467E-2</v>
      </c>
      <c r="J6631" s="355">
        <v>3.0978514464062016E-5</v>
      </c>
      <c r="K6631" s="355">
        <v>0</v>
      </c>
      <c r="M6631" s="364"/>
      <c r="N6631" s="364"/>
    </row>
    <row r="6632" spans="2:14" s="358" customFormat="1" x14ac:dyDescent="0.2">
      <c r="B6632" s="305">
        <v>41570.36041666667</v>
      </c>
      <c r="C6632" s="117" t="s">
        <v>552</v>
      </c>
      <c r="D6632" s="117" t="s">
        <v>551</v>
      </c>
      <c r="E6632" s="116"/>
      <c r="F6632" s="348">
        <v>21</v>
      </c>
      <c r="G6632" s="348">
        <v>481</v>
      </c>
      <c r="H6632" s="348">
        <v>10101</v>
      </c>
      <c r="I6632" s="355">
        <v>3.9114246825186307E-2</v>
      </c>
      <c r="J6632" s="355">
        <v>8.1318600468162805E-5</v>
      </c>
      <c r="K6632" s="355">
        <v>0</v>
      </c>
      <c r="M6632" s="364"/>
      <c r="N6632" s="364"/>
    </row>
    <row r="6633" spans="2:14" s="358" customFormat="1" x14ac:dyDescent="0.2">
      <c r="B6633" s="305">
        <v>41569.377083333333</v>
      </c>
      <c r="C6633" s="117" t="s">
        <v>628</v>
      </c>
      <c r="D6633" s="117" t="s">
        <v>554</v>
      </c>
      <c r="E6633" s="116"/>
      <c r="F6633" s="348">
        <v>101</v>
      </c>
      <c r="G6633" s="348">
        <v>302</v>
      </c>
      <c r="H6633" s="348">
        <v>30502</v>
      </c>
      <c r="I6633" s="355">
        <v>0.26542750605874699</v>
      </c>
      <c r="J6633" s="355">
        <v>8.7889902668459273E-4</v>
      </c>
      <c r="K6633" s="355">
        <v>0</v>
      </c>
      <c r="M6633" s="364"/>
      <c r="N6633" s="364"/>
    </row>
    <row r="6634" spans="2:14" s="358" customFormat="1" x14ac:dyDescent="0.2">
      <c r="B6634" s="305">
        <v>41571.375694444447</v>
      </c>
      <c r="C6634" s="117" t="s">
        <v>590</v>
      </c>
      <c r="D6634" s="117" t="s">
        <v>551</v>
      </c>
      <c r="E6634" s="116"/>
      <c r="F6634" s="348">
        <v>96</v>
      </c>
      <c r="G6634" s="348">
        <v>395</v>
      </c>
      <c r="H6634" s="348">
        <v>37920</v>
      </c>
      <c r="I6634" s="355">
        <v>0.14683815855965396</v>
      </c>
      <c r="J6634" s="355">
        <v>3.7174217356874422E-4</v>
      </c>
      <c r="K6634" s="355">
        <v>0</v>
      </c>
      <c r="M6634" s="364"/>
      <c r="N6634" s="364"/>
    </row>
    <row r="6635" spans="2:14" s="358" customFormat="1" x14ac:dyDescent="0.2">
      <c r="B6635" s="305">
        <v>41572.402777777781</v>
      </c>
      <c r="C6635" s="117" t="s">
        <v>590</v>
      </c>
      <c r="D6635" s="117" t="s">
        <v>551</v>
      </c>
      <c r="E6635" s="116"/>
      <c r="F6635" s="348">
        <v>22</v>
      </c>
      <c r="G6635" s="348">
        <v>185</v>
      </c>
      <c r="H6635" s="348">
        <v>4070</v>
      </c>
      <c r="I6635" s="355">
        <v>1.5760319233591551E-2</v>
      </c>
      <c r="J6635" s="355">
        <v>8.5190914776170546E-5</v>
      </c>
      <c r="K6635" s="355">
        <v>0</v>
      </c>
      <c r="M6635" s="364"/>
      <c r="N6635" s="364"/>
    </row>
    <row r="6636" spans="2:14" s="358" customFormat="1" x14ac:dyDescent="0.2">
      <c r="B6636" s="305">
        <v>41571.371527777781</v>
      </c>
      <c r="C6636" s="117" t="s">
        <v>566</v>
      </c>
      <c r="D6636" s="117" t="s">
        <v>551</v>
      </c>
      <c r="E6636" s="116"/>
      <c r="F6636" s="348">
        <v>17</v>
      </c>
      <c r="G6636" s="348">
        <v>355</v>
      </c>
      <c r="H6636" s="348">
        <v>6035</v>
      </c>
      <c r="I6636" s="355">
        <v>2.3369416848826787E-2</v>
      </c>
      <c r="J6636" s="355">
        <v>6.5829343236131787E-5</v>
      </c>
      <c r="K6636" s="355">
        <v>0</v>
      </c>
      <c r="M6636" s="364"/>
      <c r="N6636" s="364"/>
    </row>
    <row r="6637" spans="2:14" s="358" customFormat="1" x14ac:dyDescent="0.2">
      <c r="B6637" s="305">
        <v>41569.375</v>
      </c>
      <c r="C6637" s="117" t="s">
        <v>697</v>
      </c>
      <c r="D6637" s="117" t="s">
        <v>551</v>
      </c>
      <c r="E6637" s="116"/>
      <c r="F6637" s="348">
        <v>9</v>
      </c>
      <c r="G6637" s="348">
        <v>422</v>
      </c>
      <c r="H6637" s="348">
        <v>3798</v>
      </c>
      <c r="I6637" s="355">
        <v>1.4707049741813444E-2</v>
      </c>
      <c r="J6637" s="355">
        <v>3.4850828772069771E-5</v>
      </c>
      <c r="K6637" s="355">
        <v>0</v>
      </c>
      <c r="M6637" s="364"/>
      <c r="N6637" s="364"/>
    </row>
    <row r="6638" spans="2:14" s="358" customFormat="1" x14ac:dyDescent="0.2">
      <c r="B6638" s="305">
        <v>41569.423611111109</v>
      </c>
      <c r="C6638" s="117" t="s">
        <v>697</v>
      </c>
      <c r="D6638" s="117" t="s">
        <v>551</v>
      </c>
      <c r="E6638" s="116"/>
      <c r="F6638" s="348">
        <v>1</v>
      </c>
      <c r="G6638" s="348">
        <v>125</v>
      </c>
      <c r="H6638" s="348">
        <v>125</v>
      </c>
      <c r="I6638" s="355">
        <v>4.8403928850096906E-4</v>
      </c>
      <c r="J6638" s="355">
        <v>3.872314308007752E-6</v>
      </c>
      <c r="K6638" s="355">
        <v>0</v>
      </c>
      <c r="M6638" s="364"/>
      <c r="N6638" s="364"/>
    </row>
    <row r="6639" spans="2:14" s="358" customFormat="1" x14ac:dyDescent="0.2">
      <c r="B6639" s="305">
        <v>41572.413888888892</v>
      </c>
      <c r="C6639" s="117" t="s">
        <v>566</v>
      </c>
      <c r="D6639" s="117" t="s">
        <v>551</v>
      </c>
      <c r="E6639" s="116"/>
      <c r="F6639" s="348">
        <v>2</v>
      </c>
      <c r="G6639" s="348">
        <v>22</v>
      </c>
      <c r="H6639" s="348">
        <v>44</v>
      </c>
      <c r="I6639" s="355">
        <v>1.7038182955234109E-4</v>
      </c>
      <c r="J6639" s="355">
        <v>7.7446286160155041E-6</v>
      </c>
      <c r="K6639" s="355">
        <v>0</v>
      </c>
      <c r="M6639" s="364"/>
      <c r="N6639" s="364"/>
    </row>
    <row r="6640" spans="2:14" s="358" customFormat="1" x14ac:dyDescent="0.2">
      <c r="B6640" s="305">
        <v>41572.368055555555</v>
      </c>
      <c r="C6640" s="117" t="s">
        <v>550</v>
      </c>
      <c r="D6640" s="117" t="s">
        <v>551</v>
      </c>
      <c r="E6640" s="116"/>
      <c r="F6640" s="348">
        <v>2</v>
      </c>
      <c r="G6640" s="348">
        <v>155</v>
      </c>
      <c r="H6640" s="348">
        <v>310</v>
      </c>
      <c r="I6640" s="355">
        <v>1.2004174354824032E-3</v>
      </c>
      <c r="J6640" s="355">
        <v>7.7446286160155041E-6</v>
      </c>
      <c r="K6640" s="355">
        <v>0</v>
      </c>
      <c r="M6640" s="364"/>
      <c r="N6640" s="364"/>
    </row>
    <row r="6641" spans="2:14" s="358" customFormat="1" x14ac:dyDescent="0.2">
      <c r="B6641" s="305">
        <v>41569.40625</v>
      </c>
      <c r="C6641" s="117" t="s">
        <v>730</v>
      </c>
      <c r="D6641" s="117" t="s">
        <v>542</v>
      </c>
      <c r="E6641" s="116"/>
      <c r="F6641" s="348">
        <v>588</v>
      </c>
      <c r="G6641" s="348">
        <v>275</v>
      </c>
      <c r="H6641" s="348">
        <v>161700</v>
      </c>
      <c r="I6641" s="355">
        <v>0.56327921161811267</v>
      </c>
      <c r="J6641" s="355">
        <v>2.0482880422476825E-3</v>
      </c>
      <c r="K6641" s="355">
        <v>0</v>
      </c>
      <c r="M6641" s="364"/>
      <c r="N6641" s="364"/>
    </row>
    <row r="6642" spans="2:14" s="358" customFormat="1" x14ac:dyDescent="0.2">
      <c r="B6642" s="305">
        <v>41572.37777777778</v>
      </c>
      <c r="C6642" s="117" t="s">
        <v>586</v>
      </c>
      <c r="D6642" s="117" t="s">
        <v>554</v>
      </c>
      <c r="E6642" s="116"/>
      <c r="F6642" s="348">
        <v>114</v>
      </c>
      <c r="G6642" s="348">
        <v>343</v>
      </c>
      <c r="H6642" s="348">
        <v>39102</v>
      </c>
      <c r="I6642" s="355">
        <v>0.34026445288535589</v>
      </c>
      <c r="J6642" s="355">
        <v>9.9202464398062944E-4</v>
      </c>
      <c r="K6642" s="355">
        <v>0</v>
      </c>
      <c r="M6642" s="364"/>
      <c r="N6642" s="364"/>
    </row>
    <row r="6643" spans="2:14" s="358" customFormat="1" x14ac:dyDescent="0.2">
      <c r="B6643" s="305">
        <v>41569.423611111109</v>
      </c>
      <c r="C6643" s="117" t="s">
        <v>678</v>
      </c>
      <c r="D6643" s="117" t="s">
        <v>554</v>
      </c>
      <c r="E6643" s="116"/>
      <c r="F6643" s="348">
        <v>1</v>
      </c>
      <c r="G6643" s="348">
        <v>138</v>
      </c>
      <c r="H6643" s="348">
        <v>138</v>
      </c>
      <c r="I6643" s="355">
        <v>1.2008719374502356E-3</v>
      </c>
      <c r="J6643" s="355">
        <v>8.7019705612335906E-6</v>
      </c>
      <c r="K6643" s="355">
        <v>0</v>
      </c>
      <c r="M6643" s="364"/>
      <c r="N6643" s="364"/>
    </row>
    <row r="6644" spans="2:14" s="358" customFormat="1" x14ac:dyDescent="0.2">
      <c r="B6644" s="305">
        <v>41569.381944444445</v>
      </c>
      <c r="C6644" s="117" t="s">
        <v>611</v>
      </c>
      <c r="D6644" s="117" t="s">
        <v>551</v>
      </c>
      <c r="E6644" s="116"/>
      <c r="F6644" s="348">
        <v>41</v>
      </c>
      <c r="G6644" s="348">
        <v>297</v>
      </c>
      <c r="H6644" s="348">
        <v>12177</v>
      </c>
      <c r="I6644" s="355">
        <v>4.7153171328610403E-2</v>
      </c>
      <c r="J6644" s="355">
        <v>1.5876488662831784E-4</v>
      </c>
      <c r="K6644" s="355">
        <v>0</v>
      </c>
      <c r="M6644" s="364"/>
      <c r="N6644" s="364"/>
    </row>
    <row r="6645" spans="2:14" s="358" customFormat="1" x14ac:dyDescent="0.2">
      <c r="B6645" s="305">
        <v>41570.402777777781</v>
      </c>
      <c r="C6645" s="117" t="s">
        <v>678</v>
      </c>
      <c r="D6645" s="117" t="s">
        <v>554</v>
      </c>
      <c r="E6645" s="116"/>
      <c r="F6645" s="348">
        <v>17</v>
      </c>
      <c r="G6645" s="348">
        <v>270</v>
      </c>
      <c r="H6645" s="348">
        <v>4590</v>
      </c>
      <c r="I6645" s="355">
        <v>3.9942044876062184E-2</v>
      </c>
      <c r="J6645" s="355">
        <v>1.4793349954097106E-4</v>
      </c>
      <c r="K6645" s="355">
        <v>0</v>
      </c>
      <c r="M6645" s="364"/>
      <c r="N6645" s="364"/>
    </row>
    <row r="6646" spans="2:14" s="358" customFormat="1" x14ac:dyDescent="0.2">
      <c r="B6646" s="305">
        <v>41571.354166666664</v>
      </c>
      <c r="C6646" s="117" t="s">
        <v>725</v>
      </c>
      <c r="D6646" s="117" t="s">
        <v>554</v>
      </c>
      <c r="E6646" s="116"/>
      <c r="F6646" s="348">
        <v>11</v>
      </c>
      <c r="G6646" s="348">
        <v>149</v>
      </c>
      <c r="H6646" s="348">
        <v>1639</v>
      </c>
      <c r="I6646" s="355">
        <v>1.4262529749861856E-2</v>
      </c>
      <c r="J6646" s="355">
        <v>9.5721676173569502E-5</v>
      </c>
      <c r="K6646" s="355">
        <v>0</v>
      </c>
      <c r="M6646" s="364"/>
      <c r="N6646" s="364"/>
    </row>
    <row r="6647" spans="2:14" s="358" customFormat="1" x14ac:dyDescent="0.2">
      <c r="B6647" s="305">
        <v>41572.395833333336</v>
      </c>
      <c r="C6647" s="117" t="s">
        <v>665</v>
      </c>
      <c r="D6647" s="117" t="s">
        <v>554</v>
      </c>
      <c r="E6647" s="116"/>
      <c r="F6647" s="348">
        <v>50</v>
      </c>
      <c r="G6647" s="348">
        <v>343</v>
      </c>
      <c r="H6647" s="348">
        <v>17150</v>
      </c>
      <c r="I6647" s="355">
        <v>0.14923879512515609</v>
      </c>
      <c r="J6647" s="355">
        <v>4.3509852806167959E-4</v>
      </c>
      <c r="K6647" s="355">
        <v>0</v>
      </c>
      <c r="M6647" s="364"/>
      <c r="N6647" s="364"/>
    </row>
    <row r="6648" spans="2:14" s="358" customFormat="1" x14ac:dyDescent="0.2">
      <c r="B6648" s="305">
        <v>41570.359722222223</v>
      </c>
      <c r="C6648" s="117" t="s">
        <v>703</v>
      </c>
      <c r="D6648" s="117" t="s">
        <v>551</v>
      </c>
      <c r="E6648" s="116"/>
      <c r="F6648" s="348">
        <v>62</v>
      </c>
      <c r="G6648" s="348">
        <v>429</v>
      </c>
      <c r="H6648" s="348">
        <v>26598</v>
      </c>
      <c r="I6648" s="355">
        <v>0.1029958159643902</v>
      </c>
      <c r="J6648" s="355">
        <v>2.4008348709648065E-4</v>
      </c>
      <c r="K6648" s="355">
        <v>0</v>
      </c>
      <c r="M6648" s="364"/>
      <c r="N6648" s="364"/>
    </row>
    <row r="6649" spans="2:14" s="358" customFormat="1" x14ac:dyDescent="0.2">
      <c r="B6649" s="305">
        <v>41570.388888888891</v>
      </c>
      <c r="C6649" s="117" t="s">
        <v>628</v>
      </c>
      <c r="D6649" s="117" t="s">
        <v>554</v>
      </c>
      <c r="E6649" s="116"/>
      <c r="F6649" s="348">
        <v>77</v>
      </c>
      <c r="G6649" s="348">
        <v>10</v>
      </c>
      <c r="H6649" s="348">
        <v>770</v>
      </c>
      <c r="I6649" s="355">
        <v>6.7005173321498654E-3</v>
      </c>
      <c r="J6649" s="355">
        <v>6.7005173321498651E-4</v>
      </c>
      <c r="K6649" s="355">
        <v>0</v>
      </c>
      <c r="M6649" s="364"/>
      <c r="N6649" s="364"/>
    </row>
    <row r="6650" spans="2:14" s="358" customFormat="1" x14ac:dyDescent="0.2">
      <c r="B6650" s="305">
        <v>41570.420138888891</v>
      </c>
      <c r="C6650" s="117" t="s">
        <v>628</v>
      </c>
      <c r="D6650" s="117" t="s">
        <v>554</v>
      </c>
      <c r="E6650" s="116"/>
      <c r="F6650" s="348">
        <v>11</v>
      </c>
      <c r="G6650" s="348">
        <v>10</v>
      </c>
      <c r="H6650" s="348">
        <v>110</v>
      </c>
      <c r="I6650" s="355">
        <v>9.5721676173569502E-4</v>
      </c>
      <c r="J6650" s="355">
        <v>9.5721676173569502E-5</v>
      </c>
      <c r="K6650" s="355">
        <v>0</v>
      </c>
      <c r="M6650" s="364"/>
      <c r="N6650" s="364"/>
    </row>
    <row r="6651" spans="2:14" s="358" customFormat="1" x14ac:dyDescent="0.2">
      <c r="B6651" s="305">
        <v>41572.375</v>
      </c>
      <c r="C6651" s="117" t="s">
        <v>697</v>
      </c>
      <c r="D6651" s="117" t="s">
        <v>551</v>
      </c>
      <c r="E6651" s="116"/>
      <c r="F6651" s="348">
        <v>72</v>
      </c>
      <c r="G6651" s="348">
        <v>189</v>
      </c>
      <c r="H6651" s="348">
        <v>13608</v>
      </c>
      <c r="I6651" s="355">
        <v>5.2694453103369496E-2</v>
      </c>
      <c r="J6651" s="355">
        <v>2.7880663017655817E-4</v>
      </c>
      <c r="K6651" s="355">
        <v>0</v>
      </c>
      <c r="M6651" s="364"/>
      <c r="N6651" s="364"/>
    </row>
    <row r="6652" spans="2:14" s="358" customFormat="1" x14ac:dyDescent="0.2">
      <c r="B6652" s="305">
        <v>41572.333333333336</v>
      </c>
      <c r="C6652" s="117" t="s">
        <v>676</v>
      </c>
      <c r="D6652" s="117" t="s">
        <v>554</v>
      </c>
      <c r="E6652" s="116"/>
      <c r="F6652" s="348">
        <v>1</v>
      </c>
      <c r="G6652" s="348">
        <v>115</v>
      </c>
      <c r="H6652" s="348">
        <v>115</v>
      </c>
      <c r="I6652" s="355">
        <v>1.0007266145418631E-3</v>
      </c>
      <c r="J6652" s="355">
        <v>8.7019705612335906E-6</v>
      </c>
      <c r="K6652" s="355">
        <v>0</v>
      </c>
      <c r="M6652" s="364"/>
      <c r="N6652" s="364"/>
    </row>
    <row r="6653" spans="2:14" s="358" customFormat="1" x14ac:dyDescent="0.2">
      <c r="B6653" s="305">
        <v>41571.375</v>
      </c>
      <c r="C6653" s="117" t="s">
        <v>649</v>
      </c>
      <c r="D6653" s="117" t="s">
        <v>551</v>
      </c>
      <c r="E6653" s="116"/>
      <c r="F6653" s="348">
        <v>33</v>
      </c>
      <c r="G6653" s="348">
        <v>320</v>
      </c>
      <c r="H6653" s="348">
        <v>10560</v>
      </c>
      <c r="I6653" s="355">
        <v>4.0891639092561868E-2</v>
      </c>
      <c r="J6653" s="355">
        <v>1.2778637216425583E-4</v>
      </c>
      <c r="K6653" s="355">
        <v>0</v>
      </c>
      <c r="M6653" s="364"/>
      <c r="N6653" s="364"/>
    </row>
    <row r="6654" spans="2:14" s="358" customFormat="1" x14ac:dyDescent="0.2">
      <c r="B6654" s="305">
        <v>41571.427083333336</v>
      </c>
      <c r="C6654" s="117" t="s">
        <v>713</v>
      </c>
      <c r="D6654" s="117" t="s">
        <v>542</v>
      </c>
      <c r="E6654" s="116"/>
      <c r="F6654" s="348">
        <v>45</v>
      </c>
      <c r="G6654" s="348">
        <v>225</v>
      </c>
      <c r="H6654" s="348">
        <v>10125</v>
      </c>
      <c r="I6654" s="355">
        <v>3.5270266033601679E-2</v>
      </c>
      <c r="J6654" s="355">
        <v>1.5675673792711855E-4</v>
      </c>
      <c r="K6654" s="355">
        <v>0</v>
      </c>
      <c r="M6654" s="364"/>
      <c r="N6654" s="364"/>
    </row>
    <row r="6655" spans="2:14" s="358" customFormat="1" x14ac:dyDescent="0.2">
      <c r="B6655" s="305">
        <v>41571.399305555555</v>
      </c>
      <c r="C6655" s="117" t="s">
        <v>665</v>
      </c>
      <c r="D6655" s="117" t="s">
        <v>554</v>
      </c>
      <c r="E6655" s="116"/>
      <c r="F6655" s="348">
        <v>23</v>
      </c>
      <c r="G6655" s="348">
        <v>275</v>
      </c>
      <c r="H6655" s="348">
        <v>6325</v>
      </c>
      <c r="I6655" s="355">
        <v>5.5039963799802465E-2</v>
      </c>
      <c r="J6655" s="355">
        <v>2.0014532290837261E-4</v>
      </c>
      <c r="K6655" s="355">
        <v>0</v>
      </c>
      <c r="M6655" s="364"/>
      <c r="N6655" s="364"/>
    </row>
    <row r="6656" spans="2:14" s="358" customFormat="1" x14ac:dyDescent="0.2">
      <c r="B6656" s="305">
        <v>41569.395833333336</v>
      </c>
      <c r="C6656" s="117" t="s">
        <v>637</v>
      </c>
      <c r="D6656" s="117" t="s">
        <v>554</v>
      </c>
      <c r="E6656" s="116"/>
      <c r="F6656" s="348">
        <v>3</v>
      </c>
      <c r="G6656" s="348">
        <v>156</v>
      </c>
      <c r="H6656" s="348">
        <v>468</v>
      </c>
      <c r="I6656" s="355">
        <v>4.0725222226573208E-3</v>
      </c>
      <c r="J6656" s="355">
        <v>2.6105911683700774E-5</v>
      </c>
      <c r="K6656" s="355">
        <v>0</v>
      </c>
      <c r="M6656" s="364"/>
      <c r="N6656" s="364"/>
    </row>
    <row r="6657" spans="2:14" s="358" customFormat="1" x14ac:dyDescent="0.2">
      <c r="B6657" s="305">
        <v>41571.355555555558</v>
      </c>
      <c r="C6657" s="117" t="s">
        <v>611</v>
      </c>
      <c r="D6657" s="117" t="s">
        <v>551</v>
      </c>
      <c r="E6657" s="116"/>
      <c r="F6657" s="348">
        <v>23</v>
      </c>
      <c r="G6657" s="348">
        <v>448</v>
      </c>
      <c r="H6657" s="348">
        <v>10304</v>
      </c>
      <c r="I6657" s="355">
        <v>3.990032662971188E-2</v>
      </c>
      <c r="J6657" s="355">
        <v>8.9063229084178301E-5</v>
      </c>
      <c r="K6657" s="355">
        <v>0</v>
      </c>
      <c r="M6657" s="364"/>
      <c r="N6657" s="364"/>
    </row>
    <row r="6658" spans="2:14" s="358" customFormat="1" x14ac:dyDescent="0.2">
      <c r="B6658" s="305">
        <v>41572.402777777781</v>
      </c>
      <c r="C6658" s="117" t="s">
        <v>611</v>
      </c>
      <c r="D6658" s="117" t="s">
        <v>551</v>
      </c>
      <c r="E6658" s="116"/>
      <c r="F6658" s="348">
        <v>58</v>
      </c>
      <c r="G6658" s="348">
        <v>450</v>
      </c>
      <c r="H6658" s="348">
        <v>26100</v>
      </c>
      <c r="I6658" s="355">
        <v>0.10106740343900233</v>
      </c>
      <c r="J6658" s="355">
        <v>2.2459422986444963E-4</v>
      </c>
      <c r="K6658" s="355">
        <v>0</v>
      </c>
      <c r="M6658" s="364"/>
      <c r="N6658" s="364"/>
    </row>
    <row r="6659" spans="2:14" s="358" customFormat="1" x14ac:dyDescent="0.2">
      <c r="B6659" s="305">
        <v>41572.371527777781</v>
      </c>
      <c r="C6659" s="117" t="s">
        <v>592</v>
      </c>
      <c r="D6659" s="117" t="s">
        <v>554</v>
      </c>
      <c r="E6659" s="116"/>
      <c r="F6659" s="348">
        <v>70</v>
      </c>
      <c r="G6659" s="348">
        <v>290</v>
      </c>
      <c r="H6659" s="348">
        <v>20300</v>
      </c>
      <c r="I6659" s="355">
        <v>0.1766500023930419</v>
      </c>
      <c r="J6659" s="355">
        <v>6.0913793928635144E-4</v>
      </c>
      <c r="K6659" s="355">
        <v>0</v>
      </c>
      <c r="M6659" s="364"/>
      <c r="N6659" s="364"/>
    </row>
    <row r="6660" spans="2:14" s="358" customFormat="1" x14ac:dyDescent="0.2">
      <c r="B6660" s="305">
        <v>41571.375</v>
      </c>
      <c r="C6660" s="117" t="s">
        <v>748</v>
      </c>
      <c r="D6660" s="117" t="s">
        <v>551</v>
      </c>
      <c r="E6660" s="116"/>
      <c r="F6660" s="348">
        <v>5</v>
      </c>
      <c r="G6660" s="348">
        <v>145</v>
      </c>
      <c r="H6660" s="348">
        <v>725</v>
      </c>
      <c r="I6660" s="355">
        <v>2.8074278733056205E-3</v>
      </c>
      <c r="J6660" s="355">
        <v>1.9361571540038763E-5</v>
      </c>
      <c r="K6660" s="355">
        <v>0</v>
      </c>
      <c r="M6660" s="364"/>
      <c r="N6660" s="364"/>
    </row>
    <row r="6661" spans="2:14" s="358" customFormat="1" x14ac:dyDescent="0.2">
      <c r="B6661" s="305">
        <v>41571.361111111109</v>
      </c>
      <c r="C6661" s="117" t="s">
        <v>611</v>
      </c>
      <c r="D6661" s="117" t="s">
        <v>551</v>
      </c>
      <c r="E6661" s="116"/>
      <c r="F6661" s="348">
        <v>125</v>
      </c>
      <c r="G6661" s="348">
        <v>170</v>
      </c>
      <c r="H6661" s="348">
        <v>21250</v>
      </c>
      <c r="I6661" s="355">
        <v>8.2286679045164735E-2</v>
      </c>
      <c r="J6661" s="355">
        <v>4.8403928850096906E-4</v>
      </c>
      <c r="K6661" s="355">
        <v>0</v>
      </c>
      <c r="M6661" s="364"/>
      <c r="N6661" s="364"/>
    </row>
    <row r="6662" spans="2:14" s="358" customFormat="1" x14ac:dyDescent="0.2">
      <c r="B6662" s="305">
        <v>41571.444444444445</v>
      </c>
      <c r="C6662" s="117" t="s">
        <v>665</v>
      </c>
      <c r="D6662" s="117" t="s">
        <v>554</v>
      </c>
      <c r="E6662" s="116"/>
      <c r="F6662" s="348">
        <v>1</v>
      </c>
      <c r="G6662" s="348">
        <v>40</v>
      </c>
      <c r="H6662" s="348">
        <v>40</v>
      </c>
      <c r="I6662" s="355">
        <v>3.4807882244934364E-4</v>
      </c>
      <c r="J6662" s="355">
        <v>8.7019705612335906E-6</v>
      </c>
      <c r="K6662" s="355">
        <v>0</v>
      </c>
      <c r="M6662" s="364"/>
      <c r="N6662" s="364"/>
    </row>
    <row r="6663" spans="2:14" s="358" customFormat="1" x14ac:dyDescent="0.2">
      <c r="B6663" s="305">
        <v>41569.361111111109</v>
      </c>
      <c r="C6663" s="117" t="s">
        <v>726</v>
      </c>
      <c r="D6663" s="117" t="s">
        <v>554</v>
      </c>
      <c r="E6663" s="116"/>
      <c r="F6663" s="348">
        <v>35</v>
      </c>
      <c r="G6663" s="348">
        <v>155</v>
      </c>
      <c r="H6663" s="348">
        <v>5425</v>
      </c>
      <c r="I6663" s="355">
        <v>4.7208190294692233E-2</v>
      </c>
      <c r="J6663" s="355">
        <v>3.0456896964317572E-4</v>
      </c>
      <c r="K6663" s="355">
        <v>0</v>
      </c>
      <c r="M6663" s="364"/>
      <c r="N6663" s="364"/>
    </row>
    <row r="6664" spans="2:14" s="358" customFormat="1" x14ac:dyDescent="0.2">
      <c r="B6664" s="305">
        <v>41570.364583333336</v>
      </c>
      <c r="C6664" s="117" t="s">
        <v>611</v>
      </c>
      <c r="D6664" s="117" t="s">
        <v>551</v>
      </c>
      <c r="E6664" s="116"/>
      <c r="F6664" s="348">
        <v>37</v>
      </c>
      <c r="G6664" s="348">
        <v>245</v>
      </c>
      <c r="H6664" s="348">
        <v>9065</v>
      </c>
      <c r="I6664" s="355">
        <v>3.5102529202090275E-2</v>
      </c>
      <c r="J6664" s="355">
        <v>1.4327562939628682E-4</v>
      </c>
      <c r="K6664" s="355">
        <v>0</v>
      </c>
      <c r="M6664" s="364"/>
      <c r="N6664" s="364"/>
    </row>
    <row r="6665" spans="2:14" s="358" customFormat="1" x14ac:dyDescent="0.2">
      <c r="B6665" s="305">
        <v>41568.524305555555</v>
      </c>
      <c r="C6665" s="117" t="s">
        <v>624</v>
      </c>
      <c r="D6665" s="117" t="s">
        <v>554</v>
      </c>
      <c r="E6665" s="116"/>
      <c r="F6665" s="348">
        <v>4</v>
      </c>
      <c r="G6665" s="348">
        <v>105</v>
      </c>
      <c r="H6665" s="348">
        <v>420</v>
      </c>
      <c r="I6665" s="355">
        <v>3.6548276357181082E-3</v>
      </c>
      <c r="J6665" s="355">
        <v>3.4807882244934363E-5</v>
      </c>
      <c r="K6665" s="355">
        <v>0</v>
      </c>
      <c r="M6665" s="364"/>
      <c r="N6665" s="364"/>
    </row>
    <row r="6666" spans="2:14" s="358" customFormat="1" x14ac:dyDescent="0.2">
      <c r="B6666" s="305">
        <v>41570.46875</v>
      </c>
      <c r="C6666" s="117" t="s">
        <v>629</v>
      </c>
      <c r="D6666" s="117" t="s">
        <v>551</v>
      </c>
      <c r="E6666" s="116"/>
      <c r="F6666" s="348">
        <v>4</v>
      </c>
      <c r="G6666" s="348">
        <v>220</v>
      </c>
      <c r="H6666" s="348">
        <v>880</v>
      </c>
      <c r="I6666" s="355">
        <v>3.4076365910468221E-3</v>
      </c>
      <c r="J6666" s="355">
        <v>1.5489257232031008E-5</v>
      </c>
      <c r="K6666" s="355">
        <v>0</v>
      </c>
      <c r="M6666" s="364"/>
      <c r="N6666" s="364"/>
    </row>
    <row r="6667" spans="2:14" s="358" customFormat="1" x14ac:dyDescent="0.2">
      <c r="B6667" s="305">
        <v>41570.503472222219</v>
      </c>
      <c r="C6667" s="117" t="s">
        <v>629</v>
      </c>
      <c r="D6667" s="117" t="s">
        <v>551</v>
      </c>
      <c r="E6667" s="116"/>
      <c r="F6667" s="348">
        <v>2</v>
      </c>
      <c r="G6667" s="348">
        <v>25</v>
      </c>
      <c r="H6667" s="348">
        <v>50</v>
      </c>
      <c r="I6667" s="355">
        <v>1.9361571540038762E-4</v>
      </c>
      <c r="J6667" s="355">
        <v>7.7446286160155041E-6</v>
      </c>
      <c r="K6667" s="355">
        <v>0</v>
      </c>
      <c r="M6667" s="364"/>
      <c r="N6667" s="364"/>
    </row>
    <row r="6668" spans="2:14" s="358" customFormat="1" x14ac:dyDescent="0.2">
      <c r="B6668" s="305">
        <v>41571.493055555555</v>
      </c>
      <c r="C6668" s="117" t="s">
        <v>748</v>
      </c>
      <c r="D6668" s="117" t="s">
        <v>551</v>
      </c>
      <c r="E6668" s="116"/>
      <c r="F6668" s="348">
        <v>1</v>
      </c>
      <c r="G6668" s="348">
        <v>46</v>
      </c>
      <c r="H6668" s="348">
        <v>46</v>
      </c>
      <c r="I6668" s="355">
        <v>1.781264581683566E-4</v>
      </c>
      <c r="J6668" s="355">
        <v>3.872314308007752E-6</v>
      </c>
      <c r="K6668" s="355">
        <v>0</v>
      </c>
      <c r="M6668" s="364"/>
      <c r="N6668" s="364"/>
    </row>
    <row r="6669" spans="2:14" s="358" customFormat="1" x14ac:dyDescent="0.2">
      <c r="B6669" s="305">
        <v>41571.534722222219</v>
      </c>
      <c r="C6669" s="117" t="s">
        <v>748</v>
      </c>
      <c r="D6669" s="117" t="s">
        <v>551</v>
      </c>
      <c r="E6669" s="116"/>
      <c r="F6669" s="348">
        <v>2</v>
      </c>
      <c r="G6669" s="348">
        <v>125</v>
      </c>
      <c r="H6669" s="348">
        <v>250</v>
      </c>
      <c r="I6669" s="355">
        <v>9.6807857700193813E-4</v>
      </c>
      <c r="J6669" s="355">
        <v>7.7446286160155041E-6</v>
      </c>
      <c r="K6669" s="355">
        <v>0</v>
      </c>
      <c r="M6669" s="364"/>
      <c r="N6669" s="364"/>
    </row>
    <row r="6670" spans="2:14" s="358" customFormat="1" x14ac:dyDescent="0.2">
      <c r="B6670" s="305">
        <v>41569.458333333336</v>
      </c>
      <c r="C6670" s="117" t="s">
        <v>690</v>
      </c>
      <c r="D6670" s="117" t="s">
        <v>551</v>
      </c>
      <c r="E6670" s="116"/>
      <c r="F6670" s="348">
        <v>2</v>
      </c>
      <c r="G6670" s="348">
        <v>270</v>
      </c>
      <c r="H6670" s="348">
        <v>540</v>
      </c>
      <c r="I6670" s="355">
        <v>2.0910497263241863E-3</v>
      </c>
      <c r="J6670" s="355">
        <v>7.7446286160155041E-6</v>
      </c>
      <c r="K6670" s="355">
        <v>0</v>
      </c>
      <c r="M6670" s="364"/>
      <c r="N6670" s="364"/>
    </row>
    <row r="6671" spans="2:14" s="358" customFormat="1" x14ac:dyDescent="0.2">
      <c r="B6671" s="305">
        <v>41569.395833333336</v>
      </c>
      <c r="C6671" s="117" t="s">
        <v>663</v>
      </c>
      <c r="D6671" s="117" t="s">
        <v>551</v>
      </c>
      <c r="E6671" s="116"/>
      <c r="F6671" s="348">
        <v>3</v>
      </c>
      <c r="G6671" s="348">
        <v>195</v>
      </c>
      <c r="H6671" s="348">
        <v>585</v>
      </c>
      <c r="I6671" s="355">
        <v>2.2653038701845353E-3</v>
      </c>
      <c r="J6671" s="355">
        <v>1.1616942924023257E-5</v>
      </c>
      <c r="K6671" s="355">
        <v>0</v>
      </c>
      <c r="M6671" s="364"/>
      <c r="N6671" s="364"/>
    </row>
    <row r="6672" spans="2:14" s="358" customFormat="1" x14ac:dyDescent="0.2">
      <c r="B6672" s="305">
        <v>41572.392361111109</v>
      </c>
      <c r="C6672" s="117" t="s">
        <v>762</v>
      </c>
      <c r="D6672" s="117" t="s">
        <v>551</v>
      </c>
      <c r="E6672" s="116"/>
      <c r="F6672" s="348">
        <v>3</v>
      </c>
      <c r="G6672" s="348">
        <v>345</v>
      </c>
      <c r="H6672" s="348">
        <v>1035</v>
      </c>
      <c r="I6672" s="355">
        <v>4.0078453087880241E-3</v>
      </c>
      <c r="J6672" s="355">
        <v>1.1616942924023257E-5</v>
      </c>
      <c r="K6672" s="355">
        <v>0</v>
      </c>
      <c r="M6672" s="364"/>
      <c r="N6672" s="364"/>
    </row>
    <row r="6673" spans="2:14" s="358" customFormat="1" x14ac:dyDescent="0.2">
      <c r="B6673" s="305">
        <v>41569.355555555558</v>
      </c>
      <c r="C6673" s="117" t="s">
        <v>625</v>
      </c>
      <c r="D6673" s="117" t="s">
        <v>551</v>
      </c>
      <c r="E6673" s="116"/>
      <c r="F6673" s="348">
        <v>1</v>
      </c>
      <c r="G6673" s="348">
        <v>386</v>
      </c>
      <c r="H6673" s="348">
        <v>386</v>
      </c>
      <c r="I6673" s="355">
        <v>1.4947133228909923E-3</v>
      </c>
      <c r="J6673" s="355">
        <v>3.872314308007752E-6</v>
      </c>
      <c r="K6673" s="355">
        <v>0</v>
      </c>
      <c r="M6673" s="364"/>
      <c r="N6673" s="364"/>
    </row>
    <row r="6674" spans="2:14" s="358" customFormat="1" x14ac:dyDescent="0.2">
      <c r="B6674" s="305">
        <v>41569.368055555555</v>
      </c>
      <c r="C6674" s="117" t="s">
        <v>618</v>
      </c>
      <c r="D6674" s="117" t="s">
        <v>551</v>
      </c>
      <c r="E6674" s="116"/>
      <c r="F6674" s="348">
        <v>29</v>
      </c>
      <c r="G6674" s="348">
        <v>48</v>
      </c>
      <c r="H6674" s="348">
        <v>1392</v>
      </c>
      <c r="I6674" s="355">
        <v>5.3902615167467915E-3</v>
      </c>
      <c r="J6674" s="355">
        <v>1.1229711493222481E-4</v>
      </c>
      <c r="K6674" s="355">
        <v>0</v>
      </c>
      <c r="M6674" s="364"/>
      <c r="N6674" s="364"/>
    </row>
    <row r="6675" spans="2:14" s="358" customFormat="1" x14ac:dyDescent="0.2">
      <c r="B6675" s="305">
        <v>41571.513888888891</v>
      </c>
      <c r="C6675" s="117" t="s">
        <v>629</v>
      </c>
      <c r="D6675" s="117" t="s">
        <v>551</v>
      </c>
      <c r="E6675" s="116"/>
      <c r="F6675" s="348">
        <v>2</v>
      </c>
      <c r="G6675" s="348">
        <v>10</v>
      </c>
      <c r="H6675" s="348">
        <v>20</v>
      </c>
      <c r="I6675" s="355">
        <v>7.7446286160155051E-5</v>
      </c>
      <c r="J6675" s="355">
        <v>7.7446286160155041E-6</v>
      </c>
      <c r="K6675" s="355">
        <v>0</v>
      </c>
      <c r="M6675" s="364"/>
      <c r="N6675" s="364"/>
    </row>
    <row r="6676" spans="2:14" s="358" customFormat="1" x14ac:dyDescent="0.2">
      <c r="B6676" s="305">
        <v>41571.388888888891</v>
      </c>
      <c r="C6676" s="117" t="s">
        <v>559</v>
      </c>
      <c r="D6676" s="117" t="s">
        <v>551</v>
      </c>
      <c r="E6676" s="116"/>
      <c r="F6676" s="348">
        <v>36</v>
      </c>
      <c r="G6676" s="348">
        <v>355</v>
      </c>
      <c r="H6676" s="348">
        <v>12780</v>
      </c>
      <c r="I6676" s="355">
        <v>4.9488176856339078E-2</v>
      </c>
      <c r="J6676" s="355">
        <v>1.3940331508827908E-4</v>
      </c>
      <c r="K6676" s="355">
        <v>0</v>
      </c>
      <c r="M6676" s="364"/>
      <c r="N6676" s="364"/>
    </row>
    <row r="6677" spans="2:14" s="358" customFormat="1" x14ac:dyDescent="0.2">
      <c r="B6677" s="305">
        <v>41571.583333333336</v>
      </c>
      <c r="C6677" s="117" t="s">
        <v>629</v>
      </c>
      <c r="D6677" s="117" t="s">
        <v>551</v>
      </c>
      <c r="E6677" s="116"/>
      <c r="F6677" s="348">
        <v>2</v>
      </c>
      <c r="G6677" s="348">
        <v>55</v>
      </c>
      <c r="H6677" s="348">
        <v>110</v>
      </c>
      <c r="I6677" s="355">
        <v>4.2595457388085276E-4</v>
      </c>
      <c r="J6677" s="355">
        <v>7.7446286160155041E-6</v>
      </c>
      <c r="K6677" s="355">
        <v>0</v>
      </c>
      <c r="M6677" s="364"/>
      <c r="N6677" s="364"/>
    </row>
    <row r="6678" spans="2:14" s="358" customFormat="1" x14ac:dyDescent="0.2">
      <c r="B6678" s="305">
        <v>41571.37777777778</v>
      </c>
      <c r="C6678" s="117" t="s">
        <v>559</v>
      </c>
      <c r="D6678" s="117" t="s">
        <v>551</v>
      </c>
      <c r="E6678" s="116"/>
      <c r="F6678" s="348">
        <v>14</v>
      </c>
      <c r="G6678" s="348">
        <v>335</v>
      </c>
      <c r="H6678" s="348">
        <v>4690</v>
      </c>
      <c r="I6678" s="355">
        <v>1.8161154104556359E-2</v>
      </c>
      <c r="J6678" s="355">
        <v>5.421240031210853E-5</v>
      </c>
      <c r="K6678" s="355">
        <v>0</v>
      </c>
      <c r="M6678" s="364"/>
      <c r="N6678" s="364"/>
    </row>
    <row r="6679" spans="2:14" s="358" customFormat="1" x14ac:dyDescent="0.2">
      <c r="B6679" s="305">
        <v>41570.416666666664</v>
      </c>
      <c r="C6679" s="117" t="s">
        <v>607</v>
      </c>
      <c r="D6679" s="117" t="s">
        <v>551</v>
      </c>
      <c r="E6679" s="116"/>
      <c r="F6679" s="348">
        <v>3</v>
      </c>
      <c r="G6679" s="348">
        <v>28</v>
      </c>
      <c r="H6679" s="348">
        <v>84</v>
      </c>
      <c r="I6679" s="355">
        <v>3.2527440187265122E-4</v>
      </c>
      <c r="J6679" s="355">
        <v>1.1616942924023257E-5</v>
      </c>
      <c r="K6679" s="355">
        <v>0</v>
      </c>
      <c r="M6679" s="364"/>
      <c r="N6679" s="364"/>
    </row>
    <row r="6680" spans="2:14" s="358" customFormat="1" x14ac:dyDescent="0.2">
      <c r="B6680" s="305">
        <v>41569.414583333331</v>
      </c>
      <c r="C6680" s="117" t="s">
        <v>858</v>
      </c>
      <c r="D6680" s="117" t="s">
        <v>551</v>
      </c>
      <c r="E6680" s="116"/>
      <c r="F6680" s="348">
        <v>963</v>
      </c>
      <c r="G6680" s="348">
        <v>97</v>
      </c>
      <c r="H6680" s="348">
        <v>93411</v>
      </c>
      <c r="I6680" s="355">
        <v>0.36171675182531215</v>
      </c>
      <c r="J6680" s="355">
        <v>3.7290386786114657E-3</v>
      </c>
      <c r="K6680" s="355">
        <v>0</v>
      </c>
      <c r="M6680" s="364"/>
      <c r="N6680" s="364"/>
    </row>
    <row r="6681" spans="2:14" s="358" customFormat="1" x14ac:dyDescent="0.2">
      <c r="B6681" s="305">
        <v>41569.354166666664</v>
      </c>
      <c r="C6681" s="117" t="s">
        <v>616</v>
      </c>
      <c r="D6681" s="117" t="s">
        <v>554</v>
      </c>
      <c r="E6681" s="116"/>
      <c r="F6681" s="348">
        <v>31</v>
      </c>
      <c r="G6681" s="348">
        <v>420</v>
      </c>
      <c r="H6681" s="348">
        <v>13020</v>
      </c>
      <c r="I6681" s="355">
        <v>0.11329965670726136</v>
      </c>
      <c r="J6681" s="355">
        <v>2.6976108739824135E-4</v>
      </c>
      <c r="K6681" s="355">
        <v>0</v>
      </c>
      <c r="M6681" s="364"/>
      <c r="N6681" s="364"/>
    </row>
    <row r="6682" spans="2:14" s="358" customFormat="1" x14ac:dyDescent="0.2">
      <c r="B6682" s="305">
        <v>41572.399305555555</v>
      </c>
      <c r="C6682" s="117" t="s">
        <v>726</v>
      </c>
      <c r="D6682" s="117" t="s">
        <v>554</v>
      </c>
      <c r="E6682" s="116"/>
      <c r="F6682" s="348">
        <v>5</v>
      </c>
      <c r="G6682" s="348">
        <v>265</v>
      </c>
      <c r="H6682" s="348">
        <v>1325</v>
      </c>
      <c r="I6682" s="355">
        <v>1.1530110993634508E-2</v>
      </c>
      <c r="J6682" s="355">
        <v>4.3509852806167955E-5</v>
      </c>
      <c r="K6682" s="355">
        <v>0</v>
      </c>
      <c r="M6682" s="364"/>
      <c r="N6682" s="364"/>
    </row>
    <row r="6683" spans="2:14" s="358" customFormat="1" x14ac:dyDescent="0.2">
      <c r="B6683" s="305">
        <v>41562.451863425929</v>
      </c>
      <c r="C6683" s="117" t="s">
        <v>624</v>
      </c>
      <c r="D6683" s="117" t="s">
        <v>554</v>
      </c>
      <c r="E6683" s="116"/>
      <c r="F6683" s="348">
        <v>2</v>
      </c>
      <c r="G6683" s="348">
        <v>354</v>
      </c>
      <c r="H6683" s="348">
        <v>708</v>
      </c>
      <c r="I6683" s="355">
        <v>6.1609951573533828E-3</v>
      </c>
      <c r="J6683" s="355">
        <v>1.7403941122467181E-5</v>
      </c>
      <c r="K6683" s="355">
        <v>0</v>
      </c>
      <c r="M6683" s="364"/>
      <c r="N6683" s="364"/>
    </row>
    <row r="6684" spans="2:14" s="358" customFormat="1" x14ac:dyDescent="0.2">
      <c r="B6684" s="305">
        <v>41569.388888888891</v>
      </c>
      <c r="C6684" s="117" t="s">
        <v>643</v>
      </c>
      <c r="D6684" s="117" t="s">
        <v>551</v>
      </c>
      <c r="E6684" s="116"/>
      <c r="F6684" s="348">
        <v>5</v>
      </c>
      <c r="G6684" s="348">
        <v>440</v>
      </c>
      <c r="H6684" s="348">
        <v>2200</v>
      </c>
      <c r="I6684" s="355">
        <v>8.5190914776170548E-3</v>
      </c>
      <c r="J6684" s="355">
        <v>1.9361571540038763E-5</v>
      </c>
      <c r="K6684" s="355">
        <v>0</v>
      </c>
      <c r="M6684" s="364"/>
      <c r="N6684" s="364"/>
    </row>
    <row r="6685" spans="2:14" s="358" customFormat="1" x14ac:dyDescent="0.2">
      <c r="B6685" s="305">
        <v>41570.378472222219</v>
      </c>
      <c r="C6685" s="117" t="s">
        <v>666</v>
      </c>
      <c r="D6685" s="117" t="s">
        <v>554</v>
      </c>
      <c r="E6685" s="116"/>
      <c r="F6685" s="348">
        <v>90</v>
      </c>
      <c r="G6685" s="348">
        <v>185</v>
      </c>
      <c r="H6685" s="348">
        <v>16650</v>
      </c>
      <c r="I6685" s="355">
        <v>0.14488780984453931</v>
      </c>
      <c r="J6685" s="355">
        <v>7.8317735051102323E-4</v>
      </c>
      <c r="K6685" s="355">
        <v>0</v>
      </c>
      <c r="M6685" s="364"/>
      <c r="N6685" s="364"/>
    </row>
    <row r="6686" spans="2:14" s="358" customFormat="1" x14ac:dyDescent="0.2">
      <c r="B6686" s="305">
        <v>41570.357638888891</v>
      </c>
      <c r="C6686" s="117" t="s">
        <v>683</v>
      </c>
      <c r="D6686" s="117" t="s">
        <v>554</v>
      </c>
      <c r="E6686" s="116"/>
      <c r="F6686" s="348">
        <v>8</v>
      </c>
      <c r="G6686" s="348">
        <v>238</v>
      </c>
      <c r="H6686" s="348">
        <v>1904</v>
      </c>
      <c r="I6686" s="355">
        <v>1.6568551948588757E-2</v>
      </c>
      <c r="J6686" s="355">
        <v>6.9615764489868725E-5</v>
      </c>
      <c r="K6686" s="355">
        <v>0</v>
      </c>
      <c r="M6686" s="364"/>
      <c r="N6686" s="364"/>
    </row>
    <row r="6687" spans="2:14" s="358" customFormat="1" x14ac:dyDescent="0.2">
      <c r="B6687" s="305">
        <v>41570.413194444445</v>
      </c>
      <c r="C6687" s="117" t="s">
        <v>666</v>
      </c>
      <c r="D6687" s="117" t="s">
        <v>554</v>
      </c>
      <c r="E6687" s="116"/>
      <c r="F6687" s="348">
        <v>2</v>
      </c>
      <c r="G6687" s="348">
        <v>55</v>
      </c>
      <c r="H6687" s="348">
        <v>110</v>
      </c>
      <c r="I6687" s="355">
        <v>9.5721676173569502E-4</v>
      </c>
      <c r="J6687" s="355">
        <v>1.7403941122467181E-5</v>
      </c>
      <c r="K6687" s="355">
        <v>0</v>
      </c>
      <c r="M6687" s="364"/>
      <c r="N6687" s="364"/>
    </row>
    <row r="6688" spans="2:14" s="358" customFormat="1" x14ac:dyDescent="0.2">
      <c r="B6688" s="305">
        <v>41570.375</v>
      </c>
      <c r="C6688" s="117" t="s">
        <v>689</v>
      </c>
      <c r="D6688" s="117" t="s">
        <v>554</v>
      </c>
      <c r="E6688" s="116"/>
      <c r="F6688" s="348">
        <v>52</v>
      </c>
      <c r="G6688" s="348">
        <v>160</v>
      </c>
      <c r="H6688" s="348">
        <v>8320</v>
      </c>
      <c r="I6688" s="355">
        <v>7.2400395069463483E-2</v>
      </c>
      <c r="J6688" s="355">
        <v>4.5250246918414675E-4</v>
      </c>
      <c r="K6688" s="355">
        <v>0</v>
      </c>
      <c r="M6688" s="364"/>
      <c r="N6688" s="364"/>
    </row>
    <row r="6689" spans="2:14" s="358" customFormat="1" x14ac:dyDescent="0.2">
      <c r="B6689" s="305">
        <v>41570.375</v>
      </c>
      <c r="C6689" s="117" t="s">
        <v>625</v>
      </c>
      <c r="D6689" s="117" t="s">
        <v>551</v>
      </c>
      <c r="E6689" s="116"/>
      <c r="F6689" s="348">
        <v>1</v>
      </c>
      <c r="G6689" s="348">
        <v>315</v>
      </c>
      <c r="H6689" s="348">
        <v>315</v>
      </c>
      <c r="I6689" s="355">
        <v>1.2197790070224419E-3</v>
      </c>
      <c r="J6689" s="355">
        <v>3.872314308007752E-6</v>
      </c>
      <c r="K6689" s="355">
        <v>0</v>
      </c>
      <c r="M6689" s="364"/>
      <c r="N6689" s="364"/>
    </row>
    <row r="6690" spans="2:14" s="358" customFormat="1" x14ac:dyDescent="0.2">
      <c r="B6690" s="305">
        <v>41570.416666666664</v>
      </c>
      <c r="C6690" s="117" t="s">
        <v>625</v>
      </c>
      <c r="D6690" s="117" t="s">
        <v>551</v>
      </c>
      <c r="E6690" s="116"/>
      <c r="F6690" s="348">
        <v>55</v>
      </c>
      <c r="G6690" s="348">
        <v>80</v>
      </c>
      <c r="H6690" s="348">
        <v>4400</v>
      </c>
      <c r="I6690" s="355">
        <v>1.703818295523411E-2</v>
      </c>
      <c r="J6690" s="355">
        <v>2.1297728694042638E-4</v>
      </c>
      <c r="K6690" s="355">
        <v>0</v>
      </c>
      <c r="M6690" s="364"/>
      <c r="N6690" s="364"/>
    </row>
    <row r="6691" spans="2:14" s="358" customFormat="1" x14ac:dyDescent="0.2">
      <c r="B6691" s="305">
        <v>41572.381944444445</v>
      </c>
      <c r="C6691" s="117" t="s">
        <v>765</v>
      </c>
      <c r="D6691" s="117" t="s">
        <v>542</v>
      </c>
      <c r="E6691" s="116"/>
      <c r="F6691" s="348">
        <v>186</v>
      </c>
      <c r="G6691" s="348">
        <v>208.48387096774192</v>
      </c>
      <c r="H6691" s="348">
        <v>38778</v>
      </c>
      <c r="I6691" s="355">
        <v>0.13508250629639565</v>
      </c>
      <c r="J6691" s="355">
        <v>6.4792785009875676E-4</v>
      </c>
      <c r="K6691" s="355">
        <v>0</v>
      </c>
      <c r="M6691" s="364"/>
      <c r="N6691" s="364"/>
    </row>
    <row r="6692" spans="2:14" s="358" customFormat="1" x14ac:dyDescent="0.2">
      <c r="B6692" s="305">
        <v>41571.371527777781</v>
      </c>
      <c r="C6692" s="117" t="s">
        <v>733</v>
      </c>
      <c r="D6692" s="117" t="s">
        <v>551</v>
      </c>
      <c r="E6692" s="116"/>
      <c r="F6692" s="348">
        <v>18</v>
      </c>
      <c r="G6692" s="348">
        <v>185</v>
      </c>
      <c r="H6692" s="348">
        <v>3330</v>
      </c>
      <c r="I6692" s="355">
        <v>1.2894806645665816E-2</v>
      </c>
      <c r="J6692" s="355">
        <v>6.9701657544139542E-5</v>
      </c>
      <c r="K6692" s="355">
        <v>0</v>
      </c>
      <c r="M6692" s="364"/>
      <c r="N6692" s="364"/>
    </row>
    <row r="6693" spans="2:14" s="358" customFormat="1" x14ac:dyDescent="0.2">
      <c r="B6693" s="305">
        <v>41572.354166666664</v>
      </c>
      <c r="C6693" s="117" t="s">
        <v>625</v>
      </c>
      <c r="D6693" s="117" t="s">
        <v>551</v>
      </c>
      <c r="E6693" s="116"/>
      <c r="F6693" s="348">
        <v>78</v>
      </c>
      <c r="G6693" s="348">
        <v>335</v>
      </c>
      <c r="H6693" s="348">
        <v>26130</v>
      </c>
      <c r="I6693" s="355">
        <v>0.10118357286824257</v>
      </c>
      <c r="J6693" s="355">
        <v>3.0204051602460467E-4</v>
      </c>
      <c r="K6693" s="355">
        <v>0</v>
      </c>
      <c r="M6693" s="364"/>
      <c r="N6693" s="364"/>
    </row>
    <row r="6694" spans="2:14" s="358" customFormat="1" x14ac:dyDescent="0.2">
      <c r="B6694" s="305">
        <v>41570.395833333336</v>
      </c>
      <c r="C6694" s="117" t="s">
        <v>670</v>
      </c>
      <c r="D6694" s="117" t="s">
        <v>551</v>
      </c>
      <c r="E6694" s="116"/>
      <c r="F6694" s="348">
        <v>265</v>
      </c>
      <c r="G6694" s="348">
        <v>302</v>
      </c>
      <c r="H6694" s="348">
        <v>80030</v>
      </c>
      <c r="I6694" s="355">
        <v>0.30990131406986043</v>
      </c>
      <c r="J6694" s="355">
        <v>1.0261632916220543E-3</v>
      </c>
      <c r="K6694" s="355">
        <v>0</v>
      </c>
      <c r="M6694" s="364"/>
      <c r="N6694" s="364"/>
    </row>
    <row r="6695" spans="2:14" s="358" customFormat="1" x14ac:dyDescent="0.2">
      <c r="B6695" s="305">
        <v>41560.368055555555</v>
      </c>
      <c r="C6695" s="117" t="s">
        <v>558</v>
      </c>
      <c r="D6695" s="117" t="s">
        <v>551</v>
      </c>
      <c r="E6695" s="116"/>
      <c r="F6695" s="348">
        <v>61</v>
      </c>
      <c r="G6695" s="348">
        <v>445</v>
      </c>
      <c r="H6695" s="348">
        <v>27145</v>
      </c>
      <c r="I6695" s="355">
        <v>0.10511397189087043</v>
      </c>
      <c r="J6695" s="355">
        <v>2.3621117278847291E-4</v>
      </c>
      <c r="K6695" s="355">
        <v>0</v>
      </c>
      <c r="M6695" s="364"/>
      <c r="N6695" s="364"/>
    </row>
    <row r="6696" spans="2:14" s="358" customFormat="1" x14ac:dyDescent="0.2">
      <c r="B6696" s="305">
        <v>41570.40625</v>
      </c>
      <c r="C6696" s="117" t="s">
        <v>857</v>
      </c>
      <c r="D6696" s="117" t="s">
        <v>554</v>
      </c>
      <c r="E6696" s="116"/>
      <c r="F6696" s="348">
        <v>11</v>
      </c>
      <c r="G6696" s="348">
        <v>285</v>
      </c>
      <c r="H6696" s="348">
        <v>3135</v>
      </c>
      <c r="I6696" s="355">
        <v>2.7280677709467308E-2</v>
      </c>
      <c r="J6696" s="355">
        <v>9.5721676173569502E-5</v>
      </c>
      <c r="K6696" s="355">
        <v>0</v>
      </c>
      <c r="M6696" s="364"/>
      <c r="N6696" s="364"/>
    </row>
    <row r="6697" spans="2:14" s="358" customFormat="1" x14ac:dyDescent="0.2">
      <c r="B6697" s="305">
        <v>41570.40625</v>
      </c>
      <c r="C6697" s="117" t="s">
        <v>857</v>
      </c>
      <c r="D6697" s="117" t="s">
        <v>554</v>
      </c>
      <c r="E6697" s="116"/>
      <c r="F6697" s="348">
        <v>3</v>
      </c>
      <c r="G6697" s="348">
        <v>234</v>
      </c>
      <c r="H6697" s="348">
        <v>702</v>
      </c>
      <c r="I6697" s="355">
        <v>6.1087833339859808E-3</v>
      </c>
      <c r="J6697" s="355">
        <v>2.6105911683700774E-5</v>
      </c>
      <c r="K6697" s="355">
        <v>0</v>
      </c>
      <c r="M6697" s="364"/>
      <c r="N6697" s="364"/>
    </row>
    <row r="6698" spans="2:14" s="358" customFormat="1" x14ac:dyDescent="0.2">
      <c r="B6698" s="305">
        <v>41572.449999999997</v>
      </c>
      <c r="C6698" s="117" t="s">
        <v>649</v>
      </c>
      <c r="D6698" s="117" t="s">
        <v>551</v>
      </c>
      <c r="E6698" s="116"/>
      <c r="F6698" s="348">
        <v>1</v>
      </c>
      <c r="G6698" s="348">
        <v>22</v>
      </c>
      <c r="H6698" s="348">
        <v>22</v>
      </c>
      <c r="I6698" s="355">
        <v>8.5190914776170546E-5</v>
      </c>
      <c r="J6698" s="355">
        <v>3.872314308007752E-6</v>
      </c>
      <c r="K6698" s="355">
        <v>0</v>
      </c>
      <c r="M6698" s="364"/>
      <c r="N6698" s="364"/>
    </row>
    <row r="6699" spans="2:14" s="358" customFormat="1" x14ac:dyDescent="0.2">
      <c r="B6699" s="305">
        <v>41570.53125</v>
      </c>
      <c r="C6699" s="117" t="s">
        <v>666</v>
      </c>
      <c r="D6699" s="117" t="s">
        <v>554</v>
      </c>
      <c r="E6699" s="116"/>
      <c r="F6699" s="348">
        <v>158</v>
      </c>
      <c r="G6699" s="348">
        <v>140</v>
      </c>
      <c r="H6699" s="348">
        <v>22120</v>
      </c>
      <c r="I6699" s="355">
        <v>0.19248758881448705</v>
      </c>
      <c r="J6699" s="355">
        <v>1.3749113486749075E-3</v>
      </c>
      <c r="K6699" s="355">
        <v>0</v>
      </c>
      <c r="M6699" s="364"/>
      <c r="N6699" s="364"/>
    </row>
    <row r="6700" spans="2:14" s="358" customFormat="1" x14ac:dyDescent="0.2">
      <c r="B6700" s="305">
        <v>41571.472222222219</v>
      </c>
      <c r="C6700" s="117" t="s">
        <v>796</v>
      </c>
      <c r="D6700" s="117" t="s">
        <v>554</v>
      </c>
      <c r="E6700" s="116"/>
      <c r="F6700" s="348">
        <v>2</v>
      </c>
      <c r="G6700" s="348">
        <v>45</v>
      </c>
      <c r="H6700" s="348">
        <v>90</v>
      </c>
      <c r="I6700" s="355">
        <v>7.8317735051102323E-4</v>
      </c>
      <c r="J6700" s="355">
        <v>1.7403941122467181E-5</v>
      </c>
      <c r="K6700" s="355">
        <v>0</v>
      </c>
      <c r="M6700" s="364"/>
      <c r="N6700" s="364"/>
    </row>
    <row r="6701" spans="2:14" s="358" customFormat="1" x14ac:dyDescent="0.2">
      <c r="B6701" s="305">
        <v>41563.411111111112</v>
      </c>
      <c r="C6701" s="117" t="s">
        <v>597</v>
      </c>
      <c r="D6701" s="117" t="s">
        <v>551</v>
      </c>
      <c r="E6701" s="116"/>
      <c r="F6701" s="348">
        <v>21</v>
      </c>
      <c r="G6701" s="348">
        <v>253</v>
      </c>
      <c r="H6701" s="348">
        <v>5313</v>
      </c>
      <c r="I6701" s="355">
        <v>2.057360591844519E-2</v>
      </c>
      <c r="J6701" s="355">
        <v>8.1318600468162805E-5</v>
      </c>
      <c r="K6701" s="355">
        <v>0</v>
      </c>
      <c r="M6701" s="364"/>
      <c r="N6701" s="364"/>
    </row>
    <row r="6702" spans="2:14" s="358" customFormat="1" x14ac:dyDescent="0.2">
      <c r="B6702" s="305">
        <v>41567.418055555558</v>
      </c>
      <c r="C6702" s="117" t="s">
        <v>544</v>
      </c>
      <c r="D6702" s="117" t="s">
        <v>542</v>
      </c>
      <c r="E6702" s="116"/>
      <c r="F6702" s="348">
        <v>98</v>
      </c>
      <c r="G6702" s="348">
        <v>366</v>
      </c>
      <c r="H6702" s="348">
        <v>35868</v>
      </c>
      <c r="I6702" s="355">
        <v>0.12494557057710864</v>
      </c>
      <c r="J6702" s="355">
        <v>3.4138134037461378E-4</v>
      </c>
      <c r="K6702" s="355">
        <v>0</v>
      </c>
      <c r="M6702" s="364"/>
      <c r="N6702" s="364"/>
    </row>
    <row r="6703" spans="2:14" s="358" customFormat="1" x14ac:dyDescent="0.2">
      <c r="B6703" s="305">
        <v>41567.418055555558</v>
      </c>
      <c r="C6703" s="117" t="s">
        <v>546</v>
      </c>
      <c r="D6703" s="117" t="s">
        <v>542</v>
      </c>
      <c r="E6703" s="116"/>
      <c r="F6703" s="348">
        <v>293</v>
      </c>
      <c r="G6703" s="348">
        <v>358</v>
      </c>
      <c r="H6703" s="348">
        <v>104894</v>
      </c>
      <c r="I6703" s="355">
        <v>0.36539647262504832</v>
      </c>
      <c r="J6703" s="355">
        <v>1.0206605380587942E-3</v>
      </c>
      <c r="K6703" s="355">
        <v>0</v>
      </c>
      <c r="M6703" s="364"/>
      <c r="N6703" s="364"/>
    </row>
    <row r="6704" spans="2:14" s="358" customFormat="1" x14ac:dyDescent="0.2">
      <c r="B6704" s="305">
        <v>41571.465277777781</v>
      </c>
      <c r="C6704" s="117" t="s">
        <v>796</v>
      </c>
      <c r="D6704" s="117" t="s">
        <v>554</v>
      </c>
      <c r="E6704" s="116"/>
      <c r="F6704" s="348">
        <v>1</v>
      </c>
      <c r="G6704" s="348">
        <v>30</v>
      </c>
      <c r="H6704" s="348">
        <v>30</v>
      </c>
      <c r="I6704" s="355">
        <v>2.6105911683700774E-4</v>
      </c>
      <c r="J6704" s="355">
        <v>8.7019705612335906E-6</v>
      </c>
      <c r="K6704" s="355">
        <v>0</v>
      </c>
      <c r="M6704" s="364"/>
      <c r="N6704" s="364"/>
    </row>
    <row r="6705" spans="2:14" s="358" customFormat="1" x14ac:dyDescent="0.2">
      <c r="B6705" s="305">
        <v>41571.375</v>
      </c>
      <c r="C6705" s="117" t="s">
        <v>796</v>
      </c>
      <c r="D6705" s="117" t="s">
        <v>554</v>
      </c>
      <c r="E6705" s="116"/>
      <c r="F6705" s="348">
        <v>1</v>
      </c>
      <c r="G6705" s="348">
        <v>110</v>
      </c>
      <c r="H6705" s="348">
        <v>110</v>
      </c>
      <c r="I6705" s="355">
        <v>9.5721676173569502E-4</v>
      </c>
      <c r="J6705" s="355">
        <v>8.7019705612335906E-6</v>
      </c>
      <c r="K6705" s="355">
        <v>0</v>
      </c>
      <c r="M6705" s="364"/>
      <c r="N6705" s="364"/>
    </row>
    <row r="6706" spans="2:14" s="358" customFormat="1" x14ac:dyDescent="0.2">
      <c r="B6706" s="305">
        <v>41571.357638888891</v>
      </c>
      <c r="C6706" s="117" t="s">
        <v>624</v>
      </c>
      <c r="D6706" s="117" t="s">
        <v>554</v>
      </c>
      <c r="E6706" s="116"/>
      <c r="F6706" s="348">
        <v>6</v>
      </c>
      <c r="G6706" s="348">
        <v>197</v>
      </c>
      <c r="H6706" s="348">
        <v>1182</v>
      </c>
      <c r="I6706" s="355">
        <v>1.0285729203378105E-2</v>
      </c>
      <c r="J6706" s="355">
        <v>5.2211823367401547E-5</v>
      </c>
      <c r="K6706" s="355">
        <v>0</v>
      </c>
      <c r="M6706" s="364"/>
      <c r="N6706" s="364"/>
    </row>
    <row r="6707" spans="2:14" s="358" customFormat="1" x14ac:dyDescent="0.2">
      <c r="B6707" s="305">
        <v>41564.576388888891</v>
      </c>
      <c r="C6707" s="117" t="s">
        <v>731</v>
      </c>
      <c r="D6707" s="117" t="s">
        <v>542</v>
      </c>
      <c r="E6707" s="116"/>
      <c r="F6707" s="348">
        <v>47</v>
      </c>
      <c r="G6707" s="348">
        <v>68</v>
      </c>
      <c r="H6707" s="348">
        <v>3196</v>
      </c>
      <c r="I6707" s="355">
        <v>1.1133211875890465E-2</v>
      </c>
      <c r="J6707" s="355">
        <v>1.6372370405721274E-4</v>
      </c>
      <c r="K6707" s="355">
        <v>0</v>
      </c>
      <c r="M6707" s="364"/>
      <c r="N6707" s="364"/>
    </row>
    <row r="6708" spans="2:14" s="358" customFormat="1" x14ac:dyDescent="0.2">
      <c r="B6708" s="305">
        <v>41563.361111111109</v>
      </c>
      <c r="C6708" s="117" t="s">
        <v>690</v>
      </c>
      <c r="D6708" s="117" t="s">
        <v>551</v>
      </c>
      <c r="E6708" s="116"/>
      <c r="F6708" s="348">
        <v>2</v>
      </c>
      <c r="G6708" s="348">
        <v>300</v>
      </c>
      <c r="H6708" s="348">
        <v>600</v>
      </c>
      <c r="I6708" s="355">
        <v>2.3233885848046513E-3</v>
      </c>
      <c r="J6708" s="355">
        <v>7.7446286160155041E-6</v>
      </c>
      <c r="K6708" s="355">
        <v>0</v>
      </c>
      <c r="M6708" s="364"/>
      <c r="N6708" s="364"/>
    </row>
    <row r="6709" spans="2:14" s="358" customFormat="1" x14ac:dyDescent="0.2">
      <c r="B6709" s="305">
        <v>41568.375</v>
      </c>
      <c r="C6709" s="117" t="s">
        <v>711</v>
      </c>
      <c r="D6709" s="117" t="s">
        <v>554</v>
      </c>
      <c r="E6709" s="116"/>
      <c r="F6709" s="348">
        <v>11</v>
      </c>
      <c r="G6709" s="348">
        <v>450</v>
      </c>
      <c r="H6709" s="348">
        <v>4950</v>
      </c>
      <c r="I6709" s="355">
        <v>4.3074754278106274E-2</v>
      </c>
      <c r="J6709" s="355">
        <v>9.5721676173569502E-5</v>
      </c>
      <c r="K6709" s="355">
        <v>0</v>
      </c>
      <c r="M6709" s="364"/>
      <c r="N6709" s="364"/>
    </row>
    <row r="6710" spans="2:14" s="358" customFormat="1" x14ac:dyDescent="0.2">
      <c r="B6710" s="305">
        <v>41571.520833333336</v>
      </c>
      <c r="C6710" s="117" t="s">
        <v>624</v>
      </c>
      <c r="D6710" s="117" t="s">
        <v>554</v>
      </c>
      <c r="E6710" s="116"/>
      <c r="F6710" s="348">
        <v>2</v>
      </c>
      <c r="G6710" s="348">
        <v>140</v>
      </c>
      <c r="H6710" s="348">
        <v>280</v>
      </c>
      <c r="I6710" s="355">
        <v>2.4365517571454057E-3</v>
      </c>
      <c r="J6710" s="355">
        <v>1.7403941122467181E-5</v>
      </c>
      <c r="K6710" s="355">
        <v>0</v>
      </c>
      <c r="M6710" s="364"/>
      <c r="N6710" s="364"/>
    </row>
    <row r="6711" spans="2:14" s="358" customFormat="1" x14ac:dyDescent="0.2">
      <c r="B6711" s="305">
        <v>41569.363888888889</v>
      </c>
      <c r="C6711" s="117" t="s">
        <v>743</v>
      </c>
      <c r="D6711" s="117" t="s">
        <v>554</v>
      </c>
      <c r="E6711" s="116"/>
      <c r="F6711" s="348">
        <v>119</v>
      </c>
      <c r="G6711" s="348">
        <v>344</v>
      </c>
      <c r="H6711" s="348">
        <v>40936</v>
      </c>
      <c r="I6711" s="355">
        <v>0.35622386689465829</v>
      </c>
      <c r="J6711" s="355">
        <v>1.0355344967867973E-3</v>
      </c>
      <c r="K6711" s="355">
        <v>0</v>
      </c>
      <c r="M6711" s="364"/>
      <c r="N6711" s="364"/>
    </row>
    <row r="6712" spans="2:14" s="358" customFormat="1" x14ac:dyDescent="0.2">
      <c r="B6712" s="305">
        <v>41569.375</v>
      </c>
      <c r="C6712" s="117" t="s">
        <v>757</v>
      </c>
      <c r="D6712" s="117" t="s">
        <v>542</v>
      </c>
      <c r="E6712" s="116"/>
      <c r="F6712" s="348">
        <v>207</v>
      </c>
      <c r="G6712" s="348">
        <v>370</v>
      </c>
      <c r="H6712" s="348">
        <v>76590</v>
      </c>
      <c r="I6712" s="355">
        <v>0.26679996795195582</v>
      </c>
      <c r="J6712" s="355">
        <v>7.2108099446474539E-4</v>
      </c>
      <c r="K6712" s="355">
        <v>0</v>
      </c>
      <c r="M6712" s="364"/>
      <c r="N6712" s="364"/>
    </row>
    <row r="6713" spans="2:14" s="358" customFormat="1" x14ac:dyDescent="0.2">
      <c r="B6713" s="305">
        <v>41569.447916666664</v>
      </c>
      <c r="C6713" s="117" t="s">
        <v>652</v>
      </c>
      <c r="D6713" s="117" t="s">
        <v>554</v>
      </c>
      <c r="E6713" s="116"/>
      <c r="F6713" s="348">
        <v>246</v>
      </c>
      <c r="G6713" s="348">
        <v>350</v>
      </c>
      <c r="H6713" s="348">
        <v>86100</v>
      </c>
      <c r="I6713" s="355">
        <v>0.7492396653222122</v>
      </c>
      <c r="J6713" s="355">
        <v>2.1406847580634635E-3</v>
      </c>
      <c r="K6713" s="355">
        <v>0</v>
      </c>
      <c r="M6713" s="364"/>
      <c r="N6713" s="364"/>
    </row>
    <row r="6714" spans="2:14" s="358" customFormat="1" x14ac:dyDescent="0.2">
      <c r="B6714" s="305">
        <v>41558.377083333333</v>
      </c>
      <c r="C6714" s="117" t="s">
        <v>613</v>
      </c>
      <c r="D6714" s="117" t="s">
        <v>554</v>
      </c>
      <c r="E6714" s="116"/>
      <c r="F6714" s="348">
        <v>26</v>
      </c>
      <c r="G6714" s="348">
        <v>181</v>
      </c>
      <c r="H6714" s="348">
        <v>4706</v>
      </c>
      <c r="I6714" s="355">
        <v>4.0951473461165282E-2</v>
      </c>
      <c r="J6714" s="355">
        <v>2.2625123459207337E-4</v>
      </c>
      <c r="K6714" s="355">
        <v>0</v>
      </c>
      <c r="M6714" s="364"/>
      <c r="N6714" s="364"/>
    </row>
    <row r="6715" spans="2:14" s="358" customFormat="1" x14ac:dyDescent="0.2">
      <c r="B6715" s="305">
        <v>41572.381944444445</v>
      </c>
      <c r="C6715" s="117" t="s">
        <v>566</v>
      </c>
      <c r="D6715" s="117" t="s">
        <v>551</v>
      </c>
      <c r="E6715" s="116"/>
      <c r="F6715" s="348">
        <v>1</v>
      </c>
      <c r="G6715" s="348">
        <v>34</v>
      </c>
      <c r="H6715" s="348">
        <v>34</v>
      </c>
      <c r="I6715" s="355">
        <v>1.3165868647226357E-4</v>
      </c>
      <c r="J6715" s="355">
        <v>3.872314308007752E-6</v>
      </c>
      <c r="K6715" s="355">
        <v>0</v>
      </c>
      <c r="M6715" s="364"/>
      <c r="N6715" s="364"/>
    </row>
    <row r="6716" spans="2:14" s="358" customFormat="1" x14ac:dyDescent="0.2">
      <c r="B6716" s="305">
        <v>41573.4375</v>
      </c>
      <c r="C6716" s="117" t="s">
        <v>803</v>
      </c>
      <c r="D6716" s="117" t="s">
        <v>542</v>
      </c>
      <c r="E6716" s="116"/>
      <c r="F6716" s="348">
        <v>10</v>
      </c>
      <c r="G6716" s="348">
        <v>155</v>
      </c>
      <c r="H6716" s="348">
        <v>1550</v>
      </c>
      <c r="I6716" s="355">
        <v>5.3993987508229729E-3</v>
      </c>
      <c r="J6716" s="355">
        <v>3.4834830650470796E-5</v>
      </c>
      <c r="K6716" s="355">
        <v>0</v>
      </c>
      <c r="M6716" s="364"/>
      <c r="N6716" s="364"/>
    </row>
    <row r="6717" spans="2:14" s="358" customFormat="1" x14ac:dyDescent="0.2">
      <c r="B6717" s="305">
        <v>41573.333333333336</v>
      </c>
      <c r="C6717" s="117" t="s">
        <v>679</v>
      </c>
      <c r="D6717" s="117" t="s">
        <v>554</v>
      </c>
      <c r="E6717" s="116"/>
      <c r="F6717" s="348">
        <v>268</v>
      </c>
      <c r="G6717" s="348">
        <v>68</v>
      </c>
      <c r="H6717" s="348">
        <v>18224</v>
      </c>
      <c r="I6717" s="355">
        <v>0.15858471150792097</v>
      </c>
      <c r="J6717" s="355">
        <v>2.3321281104106027E-3</v>
      </c>
      <c r="K6717" s="355">
        <v>0</v>
      </c>
      <c r="M6717" s="364"/>
      <c r="N6717" s="364"/>
    </row>
    <row r="6718" spans="2:14" s="358" customFormat="1" x14ac:dyDescent="0.2">
      <c r="B6718" s="305">
        <v>41572.482638888891</v>
      </c>
      <c r="C6718" s="117" t="s">
        <v>725</v>
      </c>
      <c r="D6718" s="117" t="s">
        <v>554</v>
      </c>
      <c r="E6718" s="116"/>
      <c r="F6718" s="348">
        <v>1</v>
      </c>
      <c r="G6718" s="348">
        <v>37</v>
      </c>
      <c r="H6718" s="348">
        <v>37</v>
      </c>
      <c r="I6718" s="355">
        <v>3.2197291076564288E-4</v>
      </c>
      <c r="J6718" s="355">
        <v>8.7019705612335906E-6</v>
      </c>
      <c r="K6718" s="355">
        <v>0</v>
      </c>
      <c r="M6718" s="364"/>
      <c r="N6718" s="364"/>
    </row>
    <row r="6719" spans="2:14" s="358" customFormat="1" x14ac:dyDescent="0.2">
      <c r="B6719" s="305">
        <v>41572.513888888891</v>
      </c>
      <c r="C6719" s="117" t="s">
        <v>725</v>
      </c>
      <c r="D6719" s="117" t="s">
        <v>554</v>
      </c>
      <c r="E6719" s="116"/>
      <c r="F6719" s="348">
        <v>3</v>
      </c>
      <c r="G6719" s="348">
        <v>65</v>
      </c>
      <c r="H6719" s="348">
        <v>195</v>
      </c>
      <c r="I6719" s="355">
        <v>1.6968842594405503E-3</v>
      </c>
      <c r="J6719" s="355">
        <v>2.6105911683700774E-5</v>
      </c>
      <c r="K6719" s="355">
        <v>0</v>
      </c>
      <c r="M6719" s="364"/>
      <c r="N6719" s="364"/>
    </row>
    <row r="6720" spans="2:14" s="358" customFormat="1" x14ac:dyDescent="0.2">
      <c r="B6720" s="305">
        <v>41572.479166666664</v>
      </c>
      <c r="C6720" s="117" t="s">
        <v>649</v>
      </c>
      <c r="D6720" s="117" t="s">
        <v>551</v>
      </c>
      <c r="E6720" s="116"/>
      <c r="F6720" s="348">
        <v>6</v>
      </c>
      <c r="G6720" s="348">
        <v>47</v>
      </c>
      <c r="H6720" s="348">
        <v>282</v>
      </c>
      <c r="I6720" s="355">
        <v>1.0919926348581862E-3</v>
      </c>
      <c r="J6720" s="355">
        <v>2.3233885848046514E-5</v>
      </c>
      <c r="K6720" s="355">
        <v>0</v>
      </c>
      <c r="M6720" s="364"/>
      <c r="N6720" s="364"/>
    </row>
    <row r="6721" spans="2:14" s="358" customFormat="1" x14ac:dyDescent="0.2">
      <c r="B6721" s="305">
        <v>41572.515277777777</v>
      </c>
      <c r="C6721" s="117" t="s">
        <v>649</v>
      </c>
      <c r="D6721" s="117" t="s">
        <v>551</v>
      </c>
      <c r="E6721" s="116"/>
      <c r="F6721" s="348">
        <v>1</v>
      </c>
      <c r="G6721" s="348">
        <v>16</v>
      </c>
      <c r="H6721" s="348">
        <v>16</v>
      </c>
      <c r="I6721" s="355">
        <v>6.1957028928124033E-5</v>
      </c>
      <c r="J6721" s="355">
        <v>3.872314308007752E-6</v>
      </c>
      <c r="K6721" s="355">
        <v>0</v>
      </c>
      <c r="M6721" s="364"/>
      <c r="N6721" s="364"/>
    </row>
    <row r="6722" spans="2:14" s="358" customFormat="1" x14ac:dyDescent="0.2">
      <c r="B6722" s="305">
        <v>41573.381944444445</v>
      </c>
      <c r="C6722" s="117" t="s">
        <v>629</v>
      </c>
      <c r="D6722" s="117" t="s">
        <v>551</v>
      </c>
      <c r="E6722" s="116"/>
      <c r="F6722" s="348">
        <v>2</v>
      </c>
      <c r="G6722" s="348">
        <v>120</v>
      </c>
      <c r="H6722" s="348">
        <v>240</v>
      </c>
      <c r="I6722" s="355">
        <v>9.2935543392186056E-4</v>
      </c>
      <c r="J6722" s="355">
        <v>7.7446286160155041E-6</v>
      </c>
      <c r="K6722" s="355">
        <v>0</v>
      </c>
      <c r="M6722" s="364"/>
      <c r="N6722" s="364"/>
    </row>
    <row r="6723" spans="2:14" s="358" customFormat="1" x14ac:dyDescent="0.2">
      <c r="B6723" s="305">
        <v>41568.552083333336</v>
      </c>
      <c r="C6723" s="117" t="s">
        <v>674</v>
      </c>
      <c r="D6723" s="117" t="s">
        <v>551</v>
      </c>
      <c r="E6723" s="116"/>
      <c r="F6723" s="348">
        <v>14</v>
      </c>
      <c r="G6723" s="348">
        <v>17</v>
      </c>
      <c r="H6723" s="348">
        <v>238</v>
      </c>
      <c r="I6723" s="355">
        <v>9.2161080530584502E-4</v>
      </c>
      <c r="J6723" s="355">
        <v>5.421240031210853E-5</v>
      </c>
      <c r="K6723" s="355">
        <v>0</v>
      </c>
      <c r="M6723" s="364"/>
      <c r="N6723" s="364"/>
    </row>
    <row r="6724" spans="2:14" s="358" customFormat="1" x14ac:dyDescent="0.2">
      <c r="B6724" s="305">
        <v>41570.361111111109</v>
      </c>
      <c r="C6724" s="117" t="s">
        <v>690</v>
      </c>
      <c r="D6724" s="117" t="s">
        <v>551</v>
      </c>
      <c r="E6724" s="116"/>
      <c r="F6724" s="348">
        <v>1</v>
      </c>
      <c r="G6724" s="348">
        <v>245</v>
      </c>
      <c r="H6724" s="348">
        <v>245</v>
      </c>
      <c r="I6724" s="355">
        <v>9.4871700546189934E-4</v>
      </c>
      <c r="J6724" s="355">
        <v>3.872314308007752E-6</v>
      </c>
      <c r="K6724" s="355">
        <v>0</v>
      </c>
      <c r="M6724" s="364"/>
      <c r="N6724" s="364"/>
    </row>
    <row r="6725" spans="2:14" s="358" customFormat="1" x14ac:dyDescent="0.2">
      <c r="B6725" s="305">
        <v>41570.552083333336</v>
      </c>
      <c r="C6725" s="117" t="s">
        <v>690</v>
      </c>
      <c r="D6725" s="117" t="s">
        <v>551</v>
      </c>
      <c r="E6725" s="116"/>
      <c r="F6725" s="348">
        <v>1</v>
      </c>
      <c r="G6725" s="348">
        <v>210</v>
      </c>
      <c r="H6725" s="348">
        <v>210</v>
      </c>
      <c r="I6725" s="355">
        <v>8.1318600468162795E-4</v>
      </c>
      <c r="J6725" s="355">
        <v>3.872314308007752E-6</v>
      </c>
      <c r="K6725" s="355">
        <v>0</v>
      </c>
      <c r="M6725" s="364"/>
      <c r="N6725" s="364"/>
    </row>
    <row r="6726" spans="2:14" s="358" customFormat="1" x14ac:dyDescent="0.2">
      <c r="B6726" s="305">
        <v>41571.547222222223</v>
      </c>
      <c r="C6726" s="117" t="s">
        <v>624</v>
      </c>
      <c r="D6726" s="117" t="s">
        <v>554</v>
      </c>
      <c r="E6726" s="116"/>
      <c r="F6726" s="348">
        <v>1</v>
      </c>
      <c r="G6726" s="348">
        <v>135</v>
      </c>
      <c r="H6726" s="348">
        <v>135</v>
      </c>
      <c r="I6726" s="355">
        <v>1.1747660257665348E-3</v>
      </c>
      <c r="J6726" s="355">
        <v>8.7019705612335906E-6</v>
      </c>
      <c r="K6726" s="355">
        <v>0</v>
      </c>
      <c r="M6726" s="364"/>
      <c r="N6726" s="364"/>
    </row>
    <row r="6727" spans="2:14" s="358" customFormat="1" x14ac:dyDescent="0.2">
      <c r="B6727" s="305">
        <v>41571.40625</v>
      </c>
      <c r="C6727" s="117" t="s">
        <v>596</v>
      </c>
      <c r="D6727" s="117" t="s">
        <v>554</v>
      </c>
      <c r="E6727" s="116"/>
      <c r="F6727" s="348">
        <v>195</v>
      </c>
      <c r="G6727" s="348">
        <v>313</v>
      </c>
      <c r="H6727" s="348">
        <v>61035</v>
      </c>
      <c r="I6727" s="355">
        <v>0.53112477320489226</v>
      </c>
      <c r="J6727" s="355">
        <v>1.6968842594405503E-3</v>
      </c>
      <c r="K6727" s="355">
        <v>0</v>
      </c>
      <c r="M6727" s="364"/>
      <c r="N6727" s="364"/>
    </row>
    <row r="6728" spans="2:14" s="358" customFormat="1" x14ac:dyDescent="0.2">
      <c r="B6728" s="305">
        <v>41571.409722222219</v>
      </c>
      <c r="C6728" s="117" t="s">
        <v>612</v>
      </c>
      <c r="D6728" s="117" t="s">
        <v>551</v>
      </c>
      <c r="E6728" s="116"/>
      <c r="F6728" s="348">
        <v>2</v>
      </c>
      <c r="G6728" s="348">
        <v>275</v>
      </c>
      <c r="H6728" s="348">
        <v>550</v>
      </c>
      <c r="I6728" s="355">
        <v>2.1297728694042637E-3</v>
      </c>
      <c r="J6728" s="355">
        <v>7.7446286160155041E-6</v>
      </c>
      <c r="K6728" s="355">
        <v>0</v>
      </c>
      <c r="M6728" s="364"/>
      <c r="N6728" s="364"/>
    </row>
    <row r="6729" spans="2:14" s="358" customFormat="1" x14ac:dyDescent="0.2">
      <c r="B6729" s="305">
        <v>41562.449999999997</v>
      </c>
      <c r="C6729" s="117" t="s">
        <v>719</v>
      </c>
      <c r="D6729" s="117" t="s">
        <v>542</v>
      </c>
      <c r="E6729" s="116"/>
      <c r="F6729" s="348">
        <v>47</v>
      </c>
      <c r="G6729" s="348">
        <v>92</v>
      </c>
      <c r="H6729" s="348">
        <v>4324</v>
      </c>
      <c r="I6729" s="355">
        <v>1.506258077326357E-2</v>
      </c>
      <c r="J6729" s="355">
        <v>1.6372370405721274E-4</v>
      </c>
      <c r="K6729" s="355">
        <v>0</v>
      </c>
      <c r="M6729" s="364"/>
      <c r="N6729" s="364"/>
    </row>
    <row r="6730" spans="2:14" s="358" customFormat="1" x14ac:dyDescent="0.2">
      <c r="B6730" s="305">
        <v>41571.402777777781</v>
      </c>
      <c r="C6730" s="117" t="s">
        <v>606</v>
      </c>
      <c r="D6730" s="117" t="s">
        <v>554</v>
      </c>
      <c r="E6730" s="116"/>
      <c r="F6730" s="348">
        <v>6</v>
      </c>
      <c r="G6730" s="348">
        <v>260</v>
      </c>
      <c r="H6730" s="348">
        <v>1560</v>
      </c>
      <c r="I6730" s="355">
        <v>1.3575074075524402E-2</v>
      </c>
      <c r="J6730" s="355">
        <v>5.2211823367401547E-5</v>
      </c>
      <c r="K6730" s="355">
        <v>0</v>
      </c>
      <c r="M6730" s="364"/>
      <c r="N6730" s="364"/>
    </row>
    <row r="6731" spans="2:14" s="358" customFormat="1" x14ac:dyDescent="0.2">
      <c r="B6731" s="305">
        <v>41571.373611111114</v>
      </c>
      <c r="C6731" s="117" t="s">
        <v>683</v>
      </c>
      <c r="D6731" s="117" t="s">
        <v>554</v>
      </c>
      <c r="E6731" s="116"/>
      <c r="F6731" s="348">
        <v>75</v>
      </c>
      <c r="G6731" s="348">
        <v>215</v>
      </c>
      <c r="H6731" s="348">
        <v>16125</v>
      </c>
      <c r="I6731" s="355">
        <v>0.14031927529989166</v>
      </c>
      <c r="J6731" s="355">
        <v>6.526477920925193E-4</v>
      </c>
      <c r="K6731" s="355">
        <v>0</v>
      </c>
      <c r="M6731" s="364"/>
      <c r="N6731" s="364"/>
    </row>
    <row r="6732" spans="2:14" s="358" customFormat="1" x14ac:dyDescent="0.2">
      <c r="B6732" s="305">
        <v>41571.357638888891</v>
      </c>
      <c r="C6732" s="117" t="s">
        <v>559</v>
      </c>
      <c r="D6732" s="117" t="s">
        <v>551</v>
      </c>
      <c r="E6732" s="116"/>
      <c r="F6732" s="348">
        <v>998</v>
      </c>
      <c r="G6732" s="348">
        <v>113.03807615230461</v>
      </c>
      <c r="H6732" s="348">
        <v>112812</v>
      </c>
      <c r="I6732" s="355">
        <v>0.43684352171497054</v>
      </c>
      <c r="J6732" s="355">
        <v>3.8645696793917369E-3</v>
      </c>
      <c r="K6732" s="355">
        <v>0</v>
      </c>
      <c r="M6732" s="364"/>
      <c r="N6732" s="364"/>
    </row>
    <row r="6733" spans="2:14" s="358" customFormat="1" x14ac:dyDescent="0.2">
      <c r="B6733" s="305">
        <v>41568.413194444445</v>
      </c>
      <c r="C6733" s="117" t="s">
        <v>699</v>
      </c>
      <c r="D6733" s="117" t="s">
        <v>554</v>
      </c>
      <c r="E6733" s="116"/>
      <c r="F6733" s="348">
        <v>46</v>
      </c>
      <c r="G6733" s="348">
        <v>165</v>
      </c>
      <c r="H6733" s="348">
        <v>7590</v>
      </c>
      <c r="I6733" s="355">
        <v>6.6047956559762963E-2</v>
      </c>
      <c r="J6733" s="355">
        <v>4.0029064581674522E-4</v>
      </c>
      <c r="K6733" s="355">
        <v>0</v>
      </c>
      <c r="M6733" s="364"/>
      <c r="N6733" s="364"/>
    </row>
    <row r="6734" spans="2:14" s="358" customFormat="1" x14ac:dyDescent="0.2">
      <c r="B6734" s="305">
        <v>41568.579861111109</v>
      </c>
      <c r="C6734" s="117" t="s">
        <v>699</v>
      </c>
      <c r="D6734" s="117" t="s">
        <v>554</v>
      </c>
      <c r="E6734" s="116"/>
      <c r="F6734" s="348">
        <v>2</v>
      </c>
      <c r="G6734" s="348">
        <v>80</v>
      </c>
      <c r="H6734" s="348">
        <v>160</v>
      </c>
      <c r="I6734" s="355">
        <v>1.3923152897973746E-3</v>
      </c>
      <c r="J6734" s="355">
        <v>1.7403941122467181E-5</v>
      </c>
      <c r="K6734" s="355">
        <v>0</v>
      </c>
      <c r="M6734" s="364"/>
      <c r="N6734" s="364"/>
    </row>
    <row r="6735" spans="2:14" s="358" customFormat="1" x14ac:dyDescent="0.2">
      <c r="B6735" s="305">
        <v>41574.377083333333</v>
      </c>
      <c r="C6735" s="117" t="s">
        <v>681</v>
      </c>
      <c r="D6735" s="117" t="s">
        <v>554</v>
      </c>
      <c r="E6735" s="116"/>
      <c r="F6735" s="348">
        <v>307</v>
      </c>
      <c r="G6735" s="348">
        <v>361</v>
      </c>
      <c r="H6735" s="348">
        <v>110827</v>
      </c>
      <c r="I6735" s="355">
        <v>0.96441329138983523</v>
      </c>
      <c r="J6735" s="355">
        <v>2.6715049622987124E-3</v>
      </c>
      <c r="K6735" s="355">
        <v>0</v>
      </c>
      <c r="M6735" s="364"/>
      <c r="N6735" s="364"/>
    </row>
    <row r="6736" spans="2:14" s="358" customFormat="1" x14ac:dyDescent="0.2">
      <c r="B6736" s="305">
        <v>41573.504861111112</v>
      </c>
      <c r="C6736" s="117" t="s">
        <v>632</v>
      </c>
      <c r="D6736" s="117" t="s">
        <v>554</v>
      </c>
      <c r="E6736" s="116"/>
      <c r="F6736" s="348">
        <v>186</v>
      </c>
      <c r="G6736" s="348">
        <v>63</v>
      </c>
      <c r="H6736" s="348">
        <v>11718</v>
      </c>
      <c r="I6736" s="355">
        <v>0.10196969103653522</v>
      </c>
      <c r="J6736" s="355">
        <v>1.618566524389448E-3</v>
      </c>
      <c r="K6736" s="355">
        <v>0</v>
      </c>
      <c r="M6736" s="364"/>
      <c r="N6736" s="364"/>
    </row>
    <row r="6737" spans="2:14" s="358" customFormat="1" x14ac:dyDescent="0.2">
      <c r="B6737" s="305">
        <v>41574.40625</v>
      </c>
      <c r="C6737" s="117" t="s">
        <v>758</v>
      </c>
      <c r="D6737" s="117" t="s">
        <v>554</v>
      </c>
      <c r="E6737" s="116"/>
      <c r="F6737" s="348">
        <v>34</v>
      </c>
      <c r="G6737" s="348">
        <v>180</v>
      </c>
      <c r="H6737" s="348">
        <v>6120</v>
      </c>
      <c r="I6737" s="355">
        <v>5.3256059834749576E-2</v>
      </c>
      <c r="J6737" s="355">
        <v>2.9586699908194211E-4</v>
      </c>
      <c r="K6737" s="355">
        <v>0</v>
      </c>
      <c r="M6737" s="364"/>
      <c r="N6737" s="364"/>
    </row>
    <row r="6738" spans="2:14" s="358" customFormat="1" x14ac:dyDescent="0.2">
      <c r="B6738" s="305">
        <v>41574.375</v>
      </c>
      <c r="C6738" s="117" t="s">
        <v>762</v>
      </c>
      <c r="D6738" s="117" t="s">
        <v>551</v>
      </c>
      <c r="E6738" s="116"/>
      <c r="F6738" s="348">
        <v>12</v>
      </c>
      <c r="G6738" s="348">
        <v>345</v>
      </c>
      <c r="H6738" s="348">
        <v>4140</v>
      </c>
      <c r="I6738" s="355">
        <v>1.6031381235152097E-2</v>
      </c>
      <c r="J6738" s="355">
        <v>4.6467771696093028E-5</v>
      </c>
      <c r="K6738" s="355">
        <v>0</v>
      </c>
      <c r="M6738" s="364"/>
      <c r="N6738" s="364"/>
    </row>
    <row r="6739" spans="2:14" s="358" customFormat="1" x14ac:dyDescent="0.2">
      <c r="B6739" s="305">
        <v>41573.496527777781</v>
      </c>
      <c r="C6739" s="117" t="s">
        <v>629</v>
      </c>
      <c r="D6739" s="117" t="s">
        <v>551</v>
      </c>
      <c r="E6739" s="116"/>
      <c r="F6739" s="348">
        <v>4</v>
      </c>
      <c r="G6739" s="348">
        <v>145</v>
      </c>
      <c r="H6739" s="348">
        <v>580</v>
      </c>
      <c r="I6739" s="355">
        <v>2.2459422986444962E-3</v>
      </c>
      <c r="J6739" s="355">
        <v>1.5489257232031008E-5</v>
      </c>
      <c r="K6739" s="355">
        <v>0</v>
      </c>
      <c r="M6739" s="364"/>
      <c r="N6739" s="364"/>
    </row>
    <row r="6740" spans="2:14" s="358" customFormat="1" x14ac:dyDescent="0.2">
      <c r="B6740" s="305">
        <v>41569.368055555555</v>
      </c>
      <c r="C6740" s="117" t="s">
        <v>791</v>
      </c>
      <c r="D6740" s="117" t="s">
        <v>542</v>
      </c>
      <c r="E6740" s="116"/>
      <c r="F6740" s="348">
        <v>296</v>
      </c>
      <c r="G6740" s="348">
        <v>180</v>
      </c>
      <c r="H6740" s="348">
        <v>53280</v>
      </c>
      <c r="I6740" s="355">
        <v>0.18559997770570838</v>
      </c>
      <c r="J6740" s="355">
        <v>1.0311109872539355E-3</v>
      </c>
      <c r="K6740" s="355">
        <v>0</v>
      </c>
      <c r="M6740" s="364"/>
      <c r="N6740" s="364"/>
    </row>
    <row r="6741" spans="2:14" s="358" customFormat="1" x14ac:dyDescent="0.2">
      <c r="B6741" s="305">
        <v>41571.375</v>
      </c>
      <c r="C6741" s="117" t="s">
        <v>608</v>
      </c>
      <c r="D6741" s="117" t="s">
        <v>554</v>
      </c>
      <c r="E6741" s="116"/>
      <c r="F6741" s="348">
        <v>6</v>
      </c>
      <c r="G6741" s="348">
        <v>115</v>
      </c>
      <c r="H6741" s="348">
        <v>690</v>
      </c>
      <c r="I6741" s="355">
        <v>6.0043596872511778E-3</v>
      </c>
      <c r="J6741" s="355">
        <v>5.2211823367401547E-5</v>
      </c>
      <c r="K6741" s="355">
        <v>0</v>
      </c>
      <c r="M6741" s="364"/>
      <c r="N6741" s="364"/>
    </row>
    <row r="6742" spans="2:14" s="358" customFormat="1" x14ac:dyDescent="0.2">
      <c r="B6742" s="305">
        <v>41572.357638888891</v>
      </c>
      <c r="C6742" s="117" t="s">
        <v>670</v>
      </c>
      <c r="D6742" s="117" t="s">
        <v>551</v>
      </c>
      <c r="E6742" s="116"/>
      <c r="F6742" s="348">
        <v>62</v>
      </c>
      <c r="G6742" s="348">
        <v>303</v>
      </c>
      <c r="H6742" s="348">
        <v>18786</v>
      </c>
      <c r="I6742" s="355">
        <v>7.2745296590233641E-2</v>
      </c>
      <c r="J6742" s="355">
        <v>2.4008348709648065E-4</v>
      </c>
      <c r="K6742" s="355">
        <v>0</v>
      </c>
      <c r="M6742" s="364"/>
      <c r="N6742" s="364"/>
    </row>
    <row r="6743" spans="2:14" s="358" customFormat="1" x14ac:dyDescent="0.2">
      <c r="B6743" s="305">
        <v>41569.555555555555</v>
      </c>
      <c r="C6743" s="117" t="s">
        <v>700</v>
      </c>
      <c r="D6743" s="117" t="s">
        <v>554</v>
      </c>
      <c r="E6743" s="116"/>
      <c r="F6743" s="348">
        <v>1</v>
      </c>
      <c r="G6743" s="348">
        <v>45</v>
      </c>
      <c r="H6743" s="348">
        <v>45</v>
      </c>
      <c r="I6743" s="355">
        <v>3.9158867525551161E-4</v>
      </c>
      <c r="J6743" s="355">
        <v>8.7019705612335906E-6</v>
      </c>
      <c r="K6743" s="355">
        <v>0</v>
      </c>
      <c r="M6743" s="364"/>
      <c r="N6743" s="364"/>
    </row>
    <row r="6744" spans="2:14" s="358" customFormat="1" x14ac:dyDescent="0.2">
      <c r="B6744" s="305">
        <v>41570.371527777781</v>
      </c>
      <c r="C6744" s="117" t="s">
        <v>658</v>
      </c>
      <c r="D6744" s="117" t="s">
        <v>551</v>
      </c>
      <c r="E6744" s="116"/>
      <c r="F6744" s="348">
        <v>5</v>
      </c>
      <c r="G6744" s="348">
        <v>50</v>
      </c>
      <c r="H6744" s="348">
        <v>250</v>
      </c>
      <c r="I6744" s="355">
        <v>9.6807857700193813E-4</v>
      </c>
      <c r="J6744" s="355">
        <v>1.9361571540038763E-5</v>
      </c>
      <c r="K6744" s="355">
        <v>0</v>
      </c>
      <c r="M6744" s="364"/>
      <c r="N6744" s="364"/>
    </row>
    <row r="6745" spans="2:14" s="358" customFormat="1" x14ac:dyDescent="0.2">
      <c r="B6745" s="305">
        <v>41568.458333333336</v>
      </c>
      <c r="C6745" s="117" t="s">
        <v>630</v>
      </c>
      <c r="D6745" s="117" t="s">
        <v>554</v>
      </c>
      <c r="E6745" s="116"/>
      <c r="F6745" s="348">
        <v>8</v>
      </c>
      <c r="G6745" s="348">
        <v>170</v>
      </c>
      <c r="H6745" s="348">
        <v>1360</v>
      </c>
      <c r="I6745" s="355">
        <v>1.1834679963277684E-2</v>
      </c>
      <c r="J6745" s="355">
        <v>6.9615764489868725E-5</v>
      </c>
      <c r="K6745" s="355">
        <v>0</v>
      </c>
      <c r="M6745" s="364"/>
      <c r="N6745" s="364"/>
    </row>
    <row r="6746" spans="2:14" s="358" customFormat="1" x14ac:dyDescent="0.2">
      <c r="B6746" s="305">
        <v>41570.361111111109</v>
      </c>
      <c r="C6746" s="117" t="s">
        <v>597</v>
      </c>
      <c r="D6746" s="117" t="s">
        <v>551</v>
      </c>
      <c r="E6746" s="116"/>
      <c r="F6746" s="348">
        <v>12</v>
      </c>
      <c r="G6746" s="348">
        <v>438</v>
      </c>
      <c r="H6746" s="348">
        <v>5256</v>
      </c>
      <c r="I6746" s="355">
        <v>2.0352884002888746E-2</v>
      </c>
      <c r="J6746" s="355">
        <v>4.6467771696093028E-5</v>
      </c>
      <c r="K6746" s="355">
        <v>0</v>
      </c>
      <c r="M6746" s="364"/>
      <c r="N6746" s="364"/>
    </row>
    <row r="6747" spans="2:14" s="358" customFormat="1" x14ac:dyDescent="0.2">
      <c r="B6747" s="305">
        <v>41570.413194444445</v>
      </c>
      <c r="C6747" s="117" t="s">
        <v>658</v>
      </c>
      <c r="D6747" s="117" t="s">
        <v>551</v>
      </c>
      <c r="E6747" s="116"/>
      <c r="F6747" s="348">
        <v>23</v>
      </c>
      <c r="G6747" s="348">
        <v>71</v>
      </c>
      <c r="H6747" s="348">
        <v>1633</v>
      </c>
      <c r="I6747" s="355">
        <v>6.3234892649766594E-3</v>
      </c>
      <c r="J6747" s="355">
        <v>8.9063229084178301E-5</v>
      </c>
      <c r="K6747" s="355">
        <v>0</v>
      </c>
      <c r="M6747" s="364"/>
      <c r="N6747" s="364"/>
    </row>
    <row r="6748" spans="2:14" s="358" customFormat="1" x14ac:dyDescent="0.2">
      <c r="B6748" s="305">
        <v>41572.371527777781</v>
      </c>
      <c r="C6748" s="117" t="s">
        <v>643</v>
      </c>
      <c r="D6748" s="117" t="s">
        <v>551</v>
      </c>
      <c r="E6748" s="116"/>
      <c r="F6748" s="348">
        <v>3</v>
      </c>
      <c r="G6748" s="348">
        <v>75</v>
      </c>
      <c r="H6748" s="348">
        <v>225</v>
      </c>
      <c r="I6748" s="355">
        <v>8.712707193017443E-4</v>
      </c>
      <c r="J6748" s="355">
        <v>1.1616942924023257E-5</v>
      </c>
      <c r="K6748" s="355">
        <v>0</v>
      </c>
      <c r="M6748" s="364"/>
      <c r="N6748" s="364"/>
    </row>
    <row r="6749" spans="2:14" s="358" customFormat="1" x14ac:dyDescent="0.2">
      <c r="B6749" s="305">
        <v>41570.381944444445</v>
      </c>
      <c r="C6749" s="117" t="s">
        <v>624</v>
      </c>
      <c r="D6749" s="117" t="s">
        <v>554</v>
      </c>
      <c r="E6749" s="116"/>
      <c r="F6749" s="348">
        <v>9</v>
      </c>
      <c r="G6749" s="348">
        <v>232</v>
      </c>
      <c r="H6749" s="348">
        <v>2088</v>
      </c>
      <c r="I6749" s="355">
        <v>1.816971453185574E-2</v>
      </c>
      <c r="J6749" s="355">
        <v>7.8317735051102317E-5</v>
      </c>
      <c r="K6749" s="355">
        <v>0</v>
      </c>
      <c r="M6749" s="364"/>
      <c r="N6749" s="364"/>
    </row>
    <row r="6750" spans="2:14" s="358" customFormat="1" x14ac:dyDescent="0.2">
      <c r="B6750" s="305">
        <v>41572.430555555555</v>
      </c>
      <c r="C6750" s="117" t="s">
        <v>643</v>
      </c>
      <c r="D6750" s="117" t="s">
        <v>551</v>
      </c>
      <c r="E6750" s="116"/>
      <c r="F6750" s="348">
        <v>3</v>
      </c>
      <c r="G6750" s="348">
        <v>95</v>
      </c>
      <c r="H6750" s="348">
        <v>285</v>
      </c>
      <c r="I6750" s="355">
        <v>1.1036095777822094E-3</v>
      </c>
      <c r="J6750" s="355">
        <v>1.1616942924023257E-5</v>
      </c>
      <c r="K6750" s="355">
        <v>0</v>
      </c>
      <c r="M6750" s="364"/>
      <c r="N6750" s="364"/>
    </row>
    <row r="6751" spans="2:14" s="358" customFormat="1" x14ac:dyDescent="0.2">
      <c r="B6751" s="305">
        <v>41574.368055555555</v>
      </c>
      <c r="C6751" s="117" t="s">
        <v>733</v>
      </c>
      <c r="D6751" s="117" t="s">
        <v>551</v>
      </c>
      <c r="E6751" s="116"/>
      <c r="F6751" s="348">
        <v>4</v>
      </c>
      <c r="G6751" s="348">
        <v>340</v>
      </c>
      <c r="H6751" s="348">
        <v>1360</v>
      </c>
      <c r="I6751" s="355">
        <v>5.266347458890543E-3</v>
      </c>
      <c r="J6751" s="355">
        <v>1.5489257232031008E-5</v>
      </c>
      <c r="K6751" s="355">
        <v>0</v>
      </c>
      <c r="M6751" s="364"/>
      <c r="N6751" s="364"/>
    </row>
    <row r="6752" spans="2:14" s="358" customFormat="1" x14ac:dyDescent="0.2">
      <c r="B6752" s="305">
        <v>41574.354166666664</v>
      </c>
      <c r="C6752" s="117" t="s">
        <v>669</v>
      </c>
      <c r="D6752" s="117" t="s">
        <v>554</v>
      </c>
      <c r="E6752" s="116"/>
      <c r="F6752" s="348">
        <v>7</v>
      </c>
      <c r="G6752" s="348">
        <v>172</v>
      </c>
      <c r="H6752" s="348">
        <v>1204</v>
      </c>
      <c r="I6752" s="355">
        <v>1.0477172555725243E-2</v>
      </c>
      <c r="J6752" s="355">
        <v>6.0913793928635139E-5</v>
      </c>
      <c r="K6752" s="355">
        <v>0</v>
      </c>
      <c r="M6752" s="364"/>
      <c r="N6752" s="364"/>
    </row>
    <row r="6753" spans="2:14" s="358" customFormat="1" x14ac:dyDescent="0.2">
      <c r="B6753" s="305">
        <v>41571.395833333336</v>
      </c>
      <c r="C6753" s="117" t="s">
        <v>658</v>
      </c>
      <c r="D6753" s="117" t="s">
        <v>551</v>
      </c>
      <c r="E6753" s="116"/>
      <c r="F6753" s="348">
        <v>186</v>
      </c>
      <c r="G6753" s="348">
        <v>314</v>
      </c>
      <c r="H6753" s="348">
        <v>58404</v>
      </c>
      <c r="I6753" s="355">
        <v>0.22615864484488477</v>
      </c>
      <c r="J6753" s="355">
        <v>7.2025046128944194E-4</v>
      </c>
      <c r="K6753" s="355">
        <v>0</v>
      </c>
      <c r="M6753" s="364"/>
      <c r="N6753" s="364"/>
    </row>
    <row r="6754" spans="2:14" s="358" customFormat="1" x14ac:dyDescent="0.2">
      <c r="B6754" s="305">
        <v>41571.395833333336</v>
      </c>
      <c r="C6754" s="117" t="s">
        <v>658</v>
      </c>
      <c r="D6754" s="117" t="s">
        <v>551</v>
      </c>
      <c r="E6754" s="116"/>
      <c r="F6754" s="348">
        <v>51</v>
      </c>
      <c r="G6754" s="348">
        <v>335</v>
      </c>
      <c r="H6754" s="348">
        <v>17085</v>
      </c>
      <c r="I6754" s="355">
        <v>6.6158489952312452E-2</v>
      </c>
      <c r="J6754" s="355">
        <v>1.9748802970839536E-4</v>
      </c>
      <c r="K6754" s="355">
        <v>0</v>
      </c>
      <c r="M6754" s="364"/>
      <c r="N6754" s="364"/>
    </row>
    <row r="6755" spans="2:14" s="358" customFormat="1" x14ac:dyDescent="0.2">
      <c r="B6755" s="305">
        <v>41572.364583333336</v>
      </c>
      <c r="C6755" s="117" t="s">
        <v>658</v>
      </c>
      <c r="D6755" s="117" t="s">
        <v>551</v>
      </c>
      <c r="E6755" s="116"/>
      <c r="F6755" s="348">
        <v>37</v>
      </c>
      <c r="G6755" s="348">
        <v>175</v>
      </c>
      <c r="H6755" s="348">
        <v>6475</v>
      </c>
      <c r="I6755" s="355">
        <v>2.5073235144350198E-2</v>
      </c>
      <c r="J6755" s="355">
        <v>1.4327562939628682E-4</v>
      </c>
      <c r="K6755" s="355">
        <v>0</v>
      </c>
      <c r="M6755" s="364"/>
      <c r="N6755" s="364"/>
    </row>
    <row r="6756" spans="2:14" s="358" customFormat="1" x14ac:dyDescent="0.2">
      <c r="B6756" s="305">
        <v>41572.375</v>
      </c>
      <c r="C6756" s="117" t="s">
        <v>647</v>
      </c>
      <c r="D6756" s="117" t="s">
        <v>554</v>
      </c>
      <c r="E6756" s="116"/>
      <c r="F6756" s="348">
        <v>4</v>
      </c>
      <c r="G6756" s="348">
        <v>140</v>
      </c>
      <c r="H6756" s="348">
        <v>560</v>
      </c>
      <c r="I6756" s="355">
        <v>4.8731035142908115E-3</v>
      </c>
      <c r="J6756" s="355">
        <v>3.4807882244934363E-5</v>
      </c>
      <c r="K6756" s="355">
        <v>0</v>
      </c>
      <c r="M6756" s="364"/>
      <c r="N6756" s="364"/>
    </row>
    <row r="6757" spans="2:14" s="358" customFormat="1" x14ac:dyDescent="0.2">
      <c r="B6757" s="305">
        <v>41572.500358796293</v>
      </c>
      <c r="C6757" s="117" t="s">
        <v>658</v>
      </c>
      <c r="D6757" s="117" t="s">
        <v>551</v>
      </c>
      <c r="E6757" s="116"/>
      <c r="F6757" s="348">
        <v>1</v>
      </c>
      <c r="G6757" s="348">
        <v>69</v>
      </c>
      <c r="H6757" s="348">
        <v>69</v>
      </c>
      <c r="I6757" s="355">
        <v>2.6718968725253492E-4</v>
      </c>
      <c r="J6757" s="355">
        <v>3.872314308007752E-6</v>
      </c>
      <c r="K6757" s="355">
        <v>0</v>
      </c>
      <c r="M6757" s="364"/>
      <c r="N6757" s="364"/>
    </row>
    <row r="6758" spans="2:14" s="358" customFormat="1" x14ac:dyDescent="0.2">
      <c r="B6758" s="305">
        <v>41572.46875</v>
      </c>
      <c r="C6758" s="117" t="s">
        <v>647</v>
      </c>
      <c r="D6758" s="117" t="s">
        <v>554</v>
      </c>
      <c r="E6758" s="116"/>
      <c r="F6758" s="348">
        <v>3</v>
      </c>
      <c r="G6758" s="348">
        <v>276</v>
      </c>
      <c r="H6758" s="348">
        <v>828</v>
      </c>
      <c r="I6758" s="355">
        <v>7.2052316247014133E-3</v>
      </c>
      <c r="J6758" s="355">
        <v>2.6105911683700774E-5</v>
      </c>
      <c r="K6758" s="355">
        <v>0</v>
      </c>
      <c r="M6758" s="364"/>
      <c r="N6758" s="364"/>
    </row>
    <row r="6759" spans="2:14" s="358" customFormat="1" x14ac:dyDescent="0.2">
      <c r="B6759" s="305">
        <v>41572.451388888891</v>
      </c>
      <c r="C6759" s="117" t="s">
        <v>671</v>
      </c>
      <c r="D6759" s="117" t="s">
        <v>554</v>
      </c>
      <c r="E6759" s="116"/>
      <c r="F6759" s="348">
        <v>1</v>
      </c>
      <c r="G6759" s="348">
        <v>215</v>
      </c>
      <c r="H6759" s="348">
        <v>215</v>
      </c>
      <c r="I6759" s="355">
        <v>1.8709236706652222E-3</v>
      </c>
      <c r="J6759" s="355">
        <v>8.7019705612335906E-6</v>
      </c>
      <c r="K6759" s="355">
        <v>0</v>
      </c>
      <c r="M6759" s="364"/>
      <c r="N6759" s="364"/>
    </row>
    <row r="6760" spans="2:14" s="358" customFormat="1" x14ac:dyDescent="0.2">
      <c r="B6760" s="305">
        <v>41573.399305555555</v>
      </c>
      <c r="C6760" s="117" t="s">
        <v>658</v>
      </c>
      <c r="D6760" s="117" t="s">
        <v>551</v>
      </c>
      <c r="E6760" s="116"/>
      <c r="F6760" s="348">
        <v>65</v>
      </c>
      <c r="G6760" s="348">
        <v>562</v>
      </c>
      <c r="H6760" s="348">
        <v>36530</v>
      </c>
      <c r="I6760" s="355">
        <v>0.14145564167152319</v>
      </c>
      <c r="J6760" s="355">
        <v>2.517004300205039E-4</v>
      </c>
      <c r="K6760" s="355">
        <v>0</v>
      </c>
      <c r="M6760" s="364"/>
      <c r="N6760" s="364"/>
    </row>
    <row r="6761" spans="2:14" s="358" customFormat="1" x14ac:dyDescent="0.2">
      <c r="B6761" s="305">
        <v>41575.361111111109</v>
      </c>
      <c r="C6761" s="117" t="s">
        <v>567</v>
      </c>
      <c r="D6761" s="117" t="s">
        <v>551</v>
      </c>
      <c r="E6761" s="116"/>
      <c r="F6761" s="348">
        <v>23</v>
      </c>
      <c r="G6761" s="348">
        <v>430</v>
      </c>
      <c r="H6761" s="348">
        <v>9890</v>
      </c>
      <c r="I6761" s="355">
        <v>3.8297188506196671E-2</v>
      </c>
      <c r="J6761" s="355">
        <v>8.9063229084178301E-5</v>
      </c>
      <c r="K6761" s="355">
        <v>0</v>
      </c>
      <c r="M6761" s="364"/>
      <c r="N6761" s="364"/>
    </row>
    <row r="6762" spans="2:14" s="358" customFormat="1" x14ac:dyDescent="0.2">
      <c r="B6762" s="305">
        <v>41575.423611111109</v>
      </c>
      <c r="C6762" s="117" t="s">
        <v>569</v>
      </c>
      <c r="D6762" s="117" t="s">
        <v>551</v>
      </c>
      <c r="E6762" s="116"/>
      <c r="F6762" s="348">
        <v>28</v>
      </c>
      <c r="G6762" s="348">
        <v>145</v>
      </c>
      <c r="H6762" s="348">
        <v>4060</v>
      </c>
      <c r="I6762" s="355">
        <v>1.5721596090511474E-2</v>
      </c>
      <c r="J6762" s="355">
        <v>1.0842480062421706E-4</v>
      </c>
      <c r="K6762" s="355">
        <v>0</v>
      </c>
      <c r="M6762" s="364"/>
      <c r="N6762" s="364"/>
    </row>
    <row r="6763" spans="2:14" s="358" customFormat="1" x14ac:dyDescent="0.2">
      <c r="B6763" s="305">
        <v>41575.378472222219</v>
      </c>
      <c r="C6763" s="117" t="s">
        <v>639</v>
      </c>
      <c r="D6763" s="117" t="s">
        <v>554</v>
      </c>
      <c r="E6763" s="116"/>
      <c r="F6763" s="348">
        <v>3</v>
      </c>
      <c r="G6763" s="348">
        <v>190</v>
      </c>
      <c r="H6763" s="348">
        <v>570</v>
      </c>
      <c r="I6763" s="355">
        <v>4.9601232199031472E-3</v>
      </c>
      <c r="J6763" s="355">
        <v>2.6105911683700774E-5</v>
      </c>
      <c r="K6763" s="355">
        <v>0</v>
      </c>
      <c r="M6763" s="364"/>
      <c r="N6763" s="364"/>
    </row>
    <row r="6764" spans="2:14" s="358" customFormat="1" x14ac:dyDescent="0.2">
      <c r="B6764" s="305">
        <v>41575.357638888891</v>
      </c>
      <c r="C6764" s="117" t="s">
        <v>611</v>
      </c>
      <c r="D6764" s="117" t="s">
        <v>551</v>
      </c>
      <c r="E6764" s="116"/>
      <c r="F6764" s="348">
        <v>50</v>
      </c>
      <c r="G6764" s="348">
        <v>256</v>
      </c>
      <c r="H6764" s="348">
        <v>12800</v>
      </c>
      <c r="I6764" s="355">
        <v>4.9565623142499231E-2</v>
      </c>
      <c r="J6764" s="355">
        <v>1.9361571540038762E-4</v>
      </c>
      <c r="K6764" s="355">
        <v>0</v>
      </c>
      <c r="M6764" s="364"/>
      <c r="N6764" s="364"/>
    </row>
    <row r="6765" spans="2:14" s="358" customFormat="1" x14ac:dyDescent="0.2">
      <c r="B6765" s="305">
        <v>41575.472222222219</v>
      </c>
      <c r="C6765" s="117" t="s">
        <v>726</v>
      </c>
      <c r="D6765" s="117" t="s">
        <v>554</v>
      </c>
      <c r="E6765" s="116"/>
      <c r="F6765" s="348">
        <v>22</v>
      </c>
      <c r="G6765" s="348">
        <v>260</v>
      </c>
      <c r="H6765" s="348">
        <v>5720</v>
      </c>
      <c r="I6765" s="355">
        <v>4.977527161025614E-2</v>
      </c>
      <c r="J6765" s="355">
        <v>1.91443352347139E-4</v>
      </c>
      <c r="K6765" s="355">
        <v>0</v>
      </c>
      <c r="M6765" s="364"/>
      <c r="N6765" s="364"/>
    </row>
    <row r="6766" spans="2:14" s="358" customFormat="1" x14ac:dyDescent="0.2">
      <c r="B6766" s="305">
        <v>41575.354166666664</v>
      </c>
      <c r="C6766" s="117" t="s">
        <v>611</v>
      </c>
      <c r="D6766" s="117" t="s">
        <v>551</v>
      </c>
      <c r="E6766" s="116"/>
      <c r="F6766" s="348">
        <v>217</v>
      </c>
      <c r="G6766" s="348">
        <v>598</v>
      </c>
      <c r="H6766" s="348">
        <v>129766</v>
      </c>
      <c r="I6766" s="355">
        <v>0.50249473849293402</v>
      </c>
      <c r="J6766" s="355">
        <v>8.4029220483768227E-4</v>
      </c>
      <c r="K6766" s="355">
        <v>0</v>
      </c>
      <c r="M6766" s="364"/>
      <c r="N6766" s="364"/>
    </row>
    <row r="6767" spans="2:14" s="358" customFormat="1" x14ac:dyDescent="0.2">
      <c r="B6767" s="305">
        <v>41575.53125</v>
      </c>
      <c r="C6767" s="117" t="s">
        <v>639</v>
      </c>
      <c r="D6767" s="117" t="s">
        <v>554</v>
      </c>
      <c r="E6767" s="116"/>
      <c r="F6767" s="348">
        <v>2</v>
      </c>
      <c r="G6767" s="348">
        <v>105</v>
      </c>
      <c r="H6767" s="348">
        <v>210</v>
      </c>
      <c r="I6767" s="355">
        <v>1.8274138178590541E-3</v>
      </c>
      <c r="J6767" s="355">
        <v>1.7403941122467181E-5</v>
      </c>
      <c r="K6767" s="355">
        <v>0</v>
      </c>
      <c r="M6767" s="364"/>
      <c r="N6767" s="364"/>
    </row>
    <row r="6768" spans="2:14" s="358" customFormat="1" x14ac:dyDescent="0.2">
      <c r="B6768" s="305">
        <v>41575.447916666664</v>
      </c>
      <c r="C6768" s="117" t="s">
        <v>639</v>
      </c>
      <c r="D6768" s="117" t="s">
        <v>554</v>
      </c>
      <c r="E6768" s="116"/>
      <c r="F6768" s="348">
        <v>2</v>
      </c>
      <c r="G6768" s="348">
        <v>170</v>
      </c>
      <c r="H6768" s="348">
        <v>340</v>
      </c>
      <c r="I6768" s="355">
        <v>2.958669990819421E-3</v>
      </c>
      <c r="J6768" s="355">
        <v>1.7403941122467181E-5</v>
      </c>
      <c r="K6768" s="355">
        <v>0</v>
      </c>
      <c r="M6768" s="364"/>
      <c r="N6768" s="364"/>
    </row>
    <row r="6769" spans="2:14" s="358" customFormat="1" x14ac:dyDescent="0.2">
      <c r="B6769" s="305">
        <v>41575.445833333331</v>
      </c>
      <c r="C6769" s="117" t="s">
        <v>607</v>
      </c>
      <c r="D6769" s="117" t="s">
        <v>551</v>
      </c>
      <c r="E6769" s="116"/>
      <c r="F6769" s="348">
        <v>1</v>
      </c>
      <c r="G6769" s="348">
        <v>98</v>
      </c>
      <c r="H6769" s="348">
        <v>98</v>
      </c>
      <c r="I6769" s="355">
        <v>3.7948680218475976E-4</v>
      </c>
      <c r="J6769" s="355">
        <v>3.872314308007752E-6</v>
      </c>
      <c r="K6769" s="355">
        <v>0</v>
      </c>
      <c r="M6769" s="364"/>
      <c r="N6769" s="364"/>
    </row>
    <row r="6770" spans="2:14" s="358" customFormat="1" x14ac:dyDescent="0.2">
      <c r="B6770" s="305">
        <v>41575.368055555555</v>
      </c>
      <c r="C6770" s="117" t="s">
        <v>606</v>
      </c>
      <c r="D6770" s="117" t="s">
        <v>554</v>
      </c>
      <c r="E6770" s="116"/>
      <c r="F6770" s="348">
        <v>4</v>
      </c>
      <c r="G6770" s="348">
        <v>55</v>
      </c>
      <c r="H6770" s="348">
        <v>220</v>
      </c>
      <c r="I6770" s="355">
        <v>1.91443352347139E-3</v>
      </c>
      <c r="J6770" s="355">
        <v>3.4807882244934363E-5</v>
      </c>
      <c r="K6770" s="355">
        <v>0</v>
      </c>
      <c r="M6770" s="364"/>
      <c r="N6770" s="364"/>
    </row>
    <row r="6771" spans="2:14" s="358" customFormat="1" x14ac:dyDescent="0.2">
      <c r="B6771" s="305">
        <v>41574.5</v>
      </c>
      <c r="C6771" s="117" t="s">
        <v>669</v>
      </c>
      <c r="D6771" s="117" t="s">
        <v>554</v>
      </c>
      <c r="E6771" s="116"/>
      <c r="F6771" s="348">
        <v>21</v>
      </c>
      <c r="G6771" s="348">
        <v>180</v>
      </c>
      <c r="H6771" s="348">
        <v>3780</v>
      </c>
      <c r="I6771" s="355">
        <v>3.2893448721462978E-2</v>
      </c>
      <c r="J6771" s="355">
        <v>1.8274138178590543E-4</v>
      </c>
      <c r="K6771" s="355">
        <v>0</v>
      </c>
      <c r="M6771" s="364"/>
      <c r="N6771" s="364"/>
    </row>
    <row r="6772" spans="2:14" s="358" customFormat="1" x14ac:dyDescent="0.2">
      <c r="B6772" s="305">
        <v>41569.420138888891</v>
      </c>
      <c r="C6772" s="117" t="s">
        <v>713</v>
      </c>
      <c r="D6772" s="117" t="s">
        <v>542</v>
      </c>
      <c r="E6772" s="116"/>
      <c r="F6772" s="348">
        <v>60</v>
      </c>
      <c r="G6772" s="348">
        <v>230</v>
      </c>
      <c r="H6772" s="348">
        <v>13800</v>
      </c>
      <c r="I6772" s="355">
        <v>4.8072066297649693E-2</v>
      </c>
      <c r="J6772" s="355">
        <v>2.0900898390282475E-4</v>
      </c>
      <c r="K6772" s="355">
        <v>0</v>
      </c>
      <c r="M6772" s="364"/>
      <c r="N6772" s="364"/>
    </row>
    <row r="6773" spans="2:14" s="358" customFormat="1" x14ac:dyDescent="0.2">
      <c r="B6773" s="305">
        <v>41572.354166666664</v>
      </c>
      <c r="C6773" s="117" t="s">
        <v>613</v>
      </c>
      <c r="D6773" s="117" t="s">
        <v>554</v>
      </c>
      <c r="E6773" s="116"/>
      <c r="F6773" s="348">
        <v>67</v>
      </c>
      <c r="G6773" s="348">
        <v>400</v>
      </c>
      <c r="H6773" s="348">
        <v>26800</v>
      </c>
      <c r="I6773" s="355">
        <v>0.23321281104106026</v>
      </c>
      <c r="J6773" s="355">
        <v>5.8303202760265067E-4</v>
      </c>
      <c r="K6773" s="355">
        <v>0</v>
      </c>
      <c r="M6773" s="364"/>
      <c r="N6773" s="364"/>
    </row>
    <row r="6774" spans="2:14" s="358" customFormat="1" x14ac:dyDescent="0.2">
      <c r="B6774" s="305">
        <v>41575.395833333336</v>
      </c>
      <c r="C6774" s="117" t="s">
        <v>670</v>
      </c>
      <c r="D6774" s="117" t="s">
        <v>551</v>
      </c>
      <c r="E6774" s="116"/>
      <c r="F6774" s="348">
        <v>1</v>
      </c>
      <c r="G6774" s="348">
        <v>176</v>
      </c>
      <c r="H6774" s="348">
        <v>176</v>
      </c>
      <c r="I6774" s="355">
        <v>6.8152731820936437E-4</v>
      </c>
      <c r="J6774" s="355">
        <v>3.872314308007752E-6</v>
      </c>
      <c r="K6774" s="355">
        <v>0</v>
      </c>
      <c r="M6774" s="364"/>
      <c r="N6774" s="364"/>
    </row>
    <row r="6775" spans="2:14" s="358" customFormat="1" x14ac:dyDescent="0.2">
      <c r="B6775" s="305">
        <v>41571.355555555558</v>
      </c>
      <c r="C6775" s="117" t="s">
        <v>856</v>
      </c>
      <c r="D6775" s="117" t="s">
        <v>542</v>
      </c>
      <c r="E6775" s="116"/>
      <c r="F6775" s="348">
        <v>471</v>
      </c>
      <c r="G6775" s="348">
        <v>416</v>
      </c>
      <c r="H6775" s="348">
        <v>195936</v>
      </c>
      <c r="I6775" s="355">
        <v>0.68253973783306454</v>
      </c>
      <c r="J6775" s="355">
        <v>1.6407205236371744E-3</v>
      </c>
      <c r="K6775" s="355">
        <v>0</v>
      </c>
      <c r="M6775" s="364"/>
      <c r="N6775" s="364"/>
    </row>
    <row r="6776" spans="2:14" s="358" customFormat="1" x14ac:dyDescent="0.2">
      <c r="B6776" s="305">
        <v>41571.378472222219</v>
      </c>
      <c r="C6776" s="117" t="s">
        <v>760</v>
      </c>
      <c r="D6776" s="117" t="s">
        <v>542</v>
      </c>
      <c r="E6776" s="116"/>
      <c r="F6776" s="348">
        <v>46</v>
      </c>
      <c r="G6776" s="348">
        <v>265</v>
      </c>
      <c r="H6776" s="348">
        <v>12190</v>
      </c>
      <c r="I6776" s="355">
        <v>4.2463658562923896E-2</v>
      </c>
      <c r="J6776" s="355">
        <v>1.6024022099216565E-4</v>
      </c>
      <c r="K6776" s="355">
        <v>0</v>
      </c>
      <c r="M6776" s="364"/>
      <c r="N6776" s="364"/>
    </row>
    <row r="6777" spans="2:14" s="358" customFormat="1" x14ac:dyDescent="0.2">
      <c r="B6777" s="305">
        <v>41565.472222222219</v>
      </c>
      <c r="C6777" s="117" t="s">
        <v>637</v>
      </c>
      <c r="D6777" s="117" t="s">
        <v>554</v>
      </c>
      <c r="E6777" s="116"/>
      <c r="F6777" s="348">
        <v>14</v>
      </c>
      <c r="G6777" s="348">
        <v>300</v>
      </c>
      <c r="H6777" s="348">
        <v>4200</v>
      </c>
      <c r="I6777" s="355">
        <v>3.6548276357181081E-2</v>
      </c>
      <c r="J6777" s="355">
        <v>1.2182758785727028E-4</v>
      </c>
      <c r="K6777" s="355">
        <v>0</v>
      </c>
      <c r="M6777" s="364"/>
      <c r="N6777" s="364"/>
    </row>
    <row r="6778" spans="2:14" s="358" customFormat="1" x14ac:dyDescent="0.2">
      <c r="B6778" s="305">
        <v>41571.381944444445</v>
      </c>
      <c r="C6778" s="117" t="s">
        <v>690</v>
      </c>
      <c r="D6778" s="117" t="s">
        <v>551</v>
      </c>
      <c r="E6778" s="116"/>
      <c r="F6778" s="348">
        <v>201</v>
      </c>
      <c r="G6778" s="348">
        <v>7.4328358208955221</v>
      </c>
      <c r="H6778" s="348">
        <v>1494</v>
      </c>
      <c r="I6778" s="355">
        <v>5.7852375761635816E-3</v>
      </c>
      <c r="J6778" s="355">
        <v>7.783351759095582E-4</v>
      </c>
      <c r="K6778" s="355">
        <v>0</v>
      </c>
      <c r="M6778" s="364"/>
      <c r="N6778" s="364"/>
    </row>
    <row r="6779" spans="2:14" s="358" customFormat="1" x14ac:dyDescent="0.2">
      <c r="B6779" s="305">
        <v>41575.427083333336</v>
      </c>
      <c r="C6779" s="117" t="s">
        <v>688</v>
      </c>
      <c r="D6779" s="117" t="s">
        <v>554</v>
      </c>
      <c r="E6779" s="116"/>
      <c r="F6779" s="348">
        <v>13</v>
      </c>
      <c r="G6779" s="348">
        <v>167</v>
      </c>
      <c r="H6779" s="348">
        <v>2171</v>
      </c>
      <c r="I6779" s="355">
        <v>1.8891978088438125E-2</v>
      </c>
      <c r="J6779" s="355">
        <v>1.1312561729603669E-4</v>
      </c>
      <c r="K6779" s="355">
        <v>0</v>
      </c>
      <c r="M6779" s="364"/>
      <c r="N6779" s="364"/>
    </row>
    <row r="6780" spans="2:14" s="358" customFormat="1" x14ac:dyDescent="0.2">
      <c r="B6780" s="305">
        <v>41571.459027777775</v>
      </c>
      <c r="C6780" s="117" t="s">
        <v>738</v>
      </c>
      <c r="D6780" s="117" t="s">
        <v>542</v>
      </c>
      <c r="E6780" s="116"/>
      <c r="F6780" s="348">
        <v>59</v>
      </c>
      <c r="G6780" s="348">
        <v>180</v>
      </c>
      <c r="H6780" s="348">
        <v>10620</v>
      </c>
      <c r="I6780" s="355">
        <v>3.6994590150799984E-2</v>
      </c>
      <c r="J6780" s="355">
        <v>2.0552550083777769E-4</v>
      </c>
      <c r="K6780" s="355">
        <v>0</v>
      </c>
      <c r="M6780" s="364"/>
      <c r="N6780" s="364"/>
    </row>
    <row r="6781" spans="2:14" s="358" customFormat="1" x14ac:dyDescent="0.2">
      <c r="B6781" s="305">
        <v>41575.416666666664</v>
      </c>
      <c r="C6781" s="117" t="s">
        <v>616</v>
      </c>
      <c r="D6781" s="117" t="s">
        <v>554</v>
      </c>
      <c r="E6781" s="116"/>
      <c r="F6781" s="348">
        <v>516</v>
      </c>
      <c r="G6781" s="348">
        <v>88</v>
      </c>
      <c r="H6781" s="348">
        <v>45408</v>
      </c>
      <c r="I6781" s="355">
        <v>0.39513907924449493</v>
      </c>
      <c r="J6781" s="355">
        <v>4.490216809596533E-3</v>
      </c>
      <c r="K6781" s="355">
        <v>0</v>
      </c>
      <c r="M6781" s="364"/>
      <c r="N6781" s="364"/>
    </row>
    <row r="6782" spans="2:14" s="358" customFormat="1" x14ac:dyDescent="0.2">
      <c r="B6782" s="305">
        <v>41572.416666666664</v>
      </c>
      <c r="C6782" s="117" t="s">
        <v>690</v>
      </c>
      <c r="D6782" s="117" t="s">
        <v>551</v>
      </c>
      <c r="E6782" s="116"/>
      <c r="F6782" s="348">
        <v>3</v>
      </c>
      <c r="G6782" s="348">
        <v>45</v>
      </c>
      <c r="H6782" s="348">
        <v>135</v>
      </c>
      <c r="I6782" s="355">
        <v>5.2276243158104658E-4</v>
      </c>
      <c r="J6782" s="355">
        <v>1.1616942924023257E-5</v>
      </c>
      <c r="K6782" s="355">
        <v>0</v>
      </c>
      <c r="M6782" s="364"/>
      <c r="N6782" s="364"/>
    </row>
    <row r="6783" spans="2:14" s="358" customFormat="1" x14ac:dyDescent="0.2">
      <c r="B6783" s="305">
        <v>41574.354166666664</v>
      </c>
      <c r="C6783" s="117" t="s">
        <v>777</v>
      </c>
      <c r="D6783" s="117" t="s">
        <v>542</v>
      </c>
      <c r="E6783" s="116"/>
      <c r="F6783" s="348">
        <v>40</v>
      </c>
      <c r="G6783" s="348">
        <v>236</v>
      </c>
      <c r="H6783" s="348">
        <v>9440</v>
      </c>
      <c r="I6783" s="355">
        <v>3.2884080134044431E-2</v>
      </c>
      <c r="J6783" s="355">
        <v>1.3933932260188318E-4</v>
      </c>
      <c r="K6783" s="355">
        <v>0</v>
      </c>
      <c r="M6783" s="364"/>
      <c r="N6783" s="364"/>
    </row>
    <row r="6784" spans="2:14" s="358" customFormat="1" x14ac:dyDescent="0.2">
      <c r="B6784" s="305">
        <v>41574.375</v>
      </c>
      <c r="C6784" s="117" t="s">
        <v>743</v>
      </c>
      <c r="D6784" s="117" t="s">
        <v>554</v>
      </c>
      <c r="E6784" s="116"/>
      <c r="F6784" s="348">
        <v>5</v>
      </c>
      <c r="G6784" s="348">
        <v>150</v>
      </c>
      <c r="H6784" s="348">
        <v>750</v>
      </c>
      <c r="I6784" s="355">
        <v>6.5264779209251939E-3</v>
      </c>
      <c r="J6784" s="355">
        <v>4.3509852806167955E-5</v>
      </c>
      <c r="K6784" s="355">
        <v>0</v>
      </c>
      <c r="M6784" s="364"/>
      <c r="N6784" s="364"/>
    </row>
    <row r="6785" spans="2:14" s="358" customFormat="1" x14ac:dyDescent="0.2">
      <c r="B6785" s="305">
        <v>41571.414583333331</v>
      </c>
      <c r="C6785" s="117" t="s">
        <v>594</v>
      </c>
      <c r="D6785" s="117" t="s">
        <v>551</v>
      </c>
      <c r="E6785" s="116"/>
      <c r="F6785" s="348">
        <v>524</v>
      </c>
      <c r="G6785" s="348">
        <v>301</v>
      </c>
      <c r="H6785" s="348">
        <v>157724</v>
      </c>
      <c r="I6785" s="355">
        <v>0.61075690191621479</v>
      </c>
      <c r="J6785" s="355">
        <v>2.029092697396062E-3</v>
      </c>
      <c r="K6785" s="355">
        <v>0</v>
      </c>
      <c r="M6785" s="364"/>
      <c r="N6785" s="364"/>
    </row>
    <row r="6786" spans="2:14" s="358" customFormat="1" x14ac:dyDescent="0.2">
      <c r="B6786" s="305">
        <v>41574.449999999997</v>
      </c>
      <c r="C6786" s="117" t="s">
        <v>765</v>
      </c>
      <c r="D6786" s="117" t="s">
        <v>542</v>
      </c>
      <c r="E6786" s="116"/>
      <c r="F6786" s="348">
        <v>291</v>
      </c>
      <c r="G6786" s="348">
        <v>252</v>
      </c>
      <c r="H6786" s="348">
        <v>73332</v>
      </c>
      <c r="I6786" s="355">
        <v>0.2554507801260324</v>
      </c>
      <c r="J6786" s="355">
        <v>1.0136935719287001E-3</v>
      </c>
      <c r="K6786" s="355">
        <v>0</v>
      </c>
      <c r="M6786" s="364"/>
      <c r="N6786" s="364"/>
    </row>
    <row r="6787" spans="2:14" s="358" customFormat="1" x14ac:dyDescent="0.2">
      <c r="B6787" s="305">
        <v>41568.493055555555</v>
      </c>
      <c r="C6787" s="117" t="s">
        <v>688</v>
      </c>
      <c r="D6787" s="117" t="s">
        <v>554</v>
      </c>
      <c r="E6787" s="116"/>
      <c r="F6787" s="348">
        <v>10</v>
      </c>
      <c r="G6787" s="348">
        <v>145</v>
      </c>
      <c r="H6787" s="348">
        <v>1450</v>
      </c>
      <c r="I6787" s="355">
        <v>1.2617857313788708E-2</v>
      </c>
      <c r="J6787" s="355">
        <v>8.701970561233591E-5</v>
      </c>
      <c r="K6787" s="355">
        <v>0</v>
      </c>
      <c r="M6787" s="364"/>
      <c r="N6787" s="364"/>
    </row>
    <row r="6788" spans="2:14" s="358" customFormat="1" x14ac:dyDescent="0.2">
      <c r="B6788" s="305">
        <v>41573.40625</v>
      </c>
      <c r="C6788" s="117" t="s">
        <v>690</v>
      </c>
      <c r="D6788" s="117" t="s">
        <v>551</v>
      </c>
      <c r="E6788" s="116"/>
      <c r="F6788" s="348">
        <v>1</v>
      </c>
      <c r="G6788" s="348">
        <v>80</v>
      </c>
      <c r="H6788" s="348">
        <v>80</v>
      </c>
      <c r="I6788" s="355">
        <v>3.097851446406202E-4</v>
      </c>
      <c r="J6788" s="355">
        <v>3.872314308007752E-6</v>
      </c>
      <c r="K6788" s="355">
        <v>0</v>
      </c>
      <c r="M6788" s="364"/>
      <c r="N6788" s="364"/>
    </row>
    <row r="6789" spans="2:14" s="358" customFormat="1" x14ac:dyDescent="0.2">
      <c r="B6789" s="305">
        <v>41576.377083333333</v>
      </c>
      <c r="C6789" s="117" t="s">
        <v>567</v>
      </c>
      <c r="D6789" s="117" t="s">
        <v>551</v>
      </c>
      <c r="E6789" s="116"/>
      <c r="F6789" s="348">
        <v>181</v>
      </c>
      <c r="G6789" s="348">
        <v>357</v>
      </c>
      <c r="H6789" s="348">
        <v>64617</v>
      </c>
      <c r="I6789" s="355">
        <v>0.25021733364053694</v>
      </c>
      <c r="J6789" s="355">
        <v>7.0088888974940316E-4</v>
      </c>
      <c r="K6789" s="355">
        <v>0</v>
      </c>
      <c r="M6789" s="364"/>
      <c r="N6789" s="364"/>
    </row>
    <row r="6790" spans="2:14" s="358" customFormat="1" x14ac:dyDescent="0.2">
      <c r="B6790" s="305">
        <v>41577.375</v>
      </c>
      <c r="C6790" s="117" t="s">
        <v>550</v>
      </c>
      <c r="D6790" s="117" t="s">
        <v>551</v>
      </c>
      <c r="E6790" s="116"/>
      <c r="F6790" s="348">
        <v>615</v>
      </c>
      <c r="G6790" s="348">
        <v>424</v>
      </c>
      <c r="H6790" s="348">
        <v>260760</v>
      </c>
      <c r="I6790" s="355">
        <v>1.0097446789561015</v>
      </c>
      <c r="J6790" s="355">
        <v>2.3814732994247678E-3</v>
      </c>
      <c r="K6790" s="355">
        <v>0</v>
      </c>
      <c r="M6790" s="364"/>
      <c r="N6790" s="364"/>
    </row>
    <row r="6791" spans="2:14" s="358" customFormat="1" x14ac:dyDescent="0.2">
      <c r="B6791" s="305">
        <v>41576.402777777781</v>
      </c>
      <c r="C6791" s="117" t="s">
        <v>590</v>
      </c>
      <c r="D6791" s="117" t="s">
        <v>551</v>
      </c>
      <c r="E6791" s="116"/>
      <c r="F6791" s="348">
        <v>1</v>
      </c>
      <c r="G6791" s="348">
        <v>115</v>
      </c>
      <c r="H6791" s="348">
        <v>115</v>
      </c>
      <c r="I6791" s="355">
        <v>4.4531614542089155E-4</v>
      </c>
      <c r="J6791" s="355">
        <v>3.872314308007752E-6</v>
      </c>
      <c r="K6791" s="355">
        <v>0</v>
      </c>
      <c r="M6791" s="364"/>
      <c r="N6791" s="364"/>
    </row>
    <row r="6792" spans="2:14" s="358" customFormat="1" x14ac:dyDescent="0.2">
      <c r="B6792" s="305">
        <v>41576.503472222219</v>
      </c>
      <c r="C6792" s="117" t="s">
        <v>590</v>
      </c>
      <c r="D6792" s="117" t="s">
        <v>551</v>
      </c>
      <c r="E6792" s="116"/>
      <c r="F6792" s="348">
        <v>1</v>
      </c>
      <c r="G6792" s="348">
        <v>58</v>
      </c>
      <c r="H6792" s="348">
        <v>58</v>
      </c>
      <c r="I6792" s="355">
        <v>2.2459422986444963E-4</v>
      </c>
      <c r="J6792" s="355">
        <v>3.872314308007752E-6</v>
      </c>
      <c r="K6792" s="355">
        <v>0</v>
      </c>
      <c r="M6792" s="364"/>
      <c r="N6792" s="364"/>
    </row>
    <row r="6793" spans="2:14" s="358" customFormat="1" x14ac:dyDescent="0.2">
      <c r="B6793" s="305">
        <v>41576.565972222219</v>
      </c>
      <c r="C6793" s="117" t="s">
        <v>590</v>
      </c>
      <c r="D6793" s="117" t="s">
        <v>551</v>
      </c>
      <c r="E6793" s="116"/>
      <c r="F6793" s="348">
        <v>1</v>
      </c>
      <c r="G6793" s="348">
        <v>50</v>
      </c>
      <c r="H6793" s="348">
        <v>50</v>
      </c>
      <c r="I6793" s="355">
        <v>1.9361571540038762E-4</v>
      </c>
      <c r="J6793" s="355">
        <v>3.872314308007752E-6</v>
      </c>
      <c r="K6793" s="355">
        <v>0</v>
      </c>
      <c r="M6793" s="364"/>
      <c r="N6793" s="364"/>
    </row>
    <row r="6794" spans="2:14" s="358" customFormat="1" x14ac:dyDescent="0.2">
      <c r="B6794" s="305">
        <v>41577.402777777781</v>
      </c>
      <c r="C6794" s="117" t="s">
        <v>590</v>
      </c>
      <c r="D6794" s="117" t="s">
        <v>551</v>
      </c>
      <c r="E6794" s="116"/>
      <c r="F6794" s="348">
        <v>4</v>
      </c>
      <c r="G6794" s="348">
        <v>35</v>
      </c>
      <c r="H6794" s="348">
        <v>140</v>
      </c>
      <c r="I6794" s="355">
        <v>5.4212400312108537E-4</v>
      </c>
      <c r="J6794" s="355">
        <v>1.5489257232031008E-5</v>
      </c>
      <c r="K6794" s="355">
        <v>0</v>
      </c>
      <c r="M6794" s="364"/>
      <c r="N6794" s="364"/>
    </row>
    <row r="6795" spans="2:14" s="358" customFormat="1" x14ac:dyDescent="0.2">
      <c r="B6795" s="305">
        <v>41577.447916666664</v>
      </c>
      <c r="C6795" s="117" t="s">
        <v>590</v>
      </c>
      <c r="D6795" s="117" t="s">
        <v>551</v>
      </c>
      <c r="E6795" s="116"/>
      <c r="F6795" s="348">
        <v>2</v>
      </c>
      <c r="G6795" s="348">
        <v>45</v>
      </c>
      <c r="H6795" s="348">
        <v>90</v>
      </c>
      <c r="I6795" s="355">
        <v>3.4850828772069772E-4</v>
      </c>
      <c r="J6795" s="355">
        <v>7.7446286160155041E-6</v>
      </c>
      <c r="K6795" s="355">
        <v>0</v>
      </c>
      <c r="M6795" s="364"/>
      <c r="N6795" s="364"/>
    </row>
    <row r="6796" spans="2:14" s="358" customFormat="1" x14ac:dyDescent="0.2">
      <c r="B6796" s="305">
        <v>41576.395138888889</v>
      </c>
      <c r="C6796" s="117" t="s">
        <v>705</v>
      </c>
      <c r="D6796" s="117" t="s">
        <v>554</v>
      </c>
      <c r="E6796" s="116"/>
      <c r="F6796" s="348">
        <v>58</v>
      </c>
      <c r="G6796" s="348">
        <v>292</v>
      </c>
      <c r="H6796" s="348">
        <v>16936</v>
      </c>
      <c r="I6796" s="355">
        <v>0.14737657342505212</v>
      </c>
      <c r="J6796" s="355">
        <v>5.0471429255154827E-4</v>
      </c>
      <c r="K6796" s="355">
        <v>0</v>
      </c>
      <c r="M6796" s="364"/>
      <c r="N6796" s="364"/>
    </row>
    <row r="6797" spans="2:14" s="358" customFormat="1" x14ac:dyDescent="0.2">
      <c r="B6797" s="305">
        <v>41577.411805555559</v>
      </c>
      <c r="C6797" s="117" t="s">
        <v>607</v>
      </c>
      <c r="D6797" s="117" t="s">
        <v>551</v>
      </c>
      <c r="E6797" s="116"/>
      <c r="F6797" s="348">
        <v>29</v>
      </c>
      <c r="G6797" s="348">
        <v>238</v>
      </c>
      <c r="H6797" s="348">
        <v>6902</v>
      </c>
      <c r="I6797" s="355">
        <v>2.6726713353869506E-2</v>
      </c>
      <c r="J6797" s="355">
        <v>1.1229711493222481E-4</v>
      </c>
      <c r="K6797" s="355">
        <v>0</v>
      </c>
      <c r="M6797" s="364"/>
      <c r="N6797" s="364"/>
    </row>
    <row r="6798" spans="2:14" s="358" customFormat="1" x14ac:dyDescent="0.2">
      <c r="B6798" s="305">
        <v>41577.354166666664</v>
      </c>
      <c r="C6798" s="117" t="s">
        <v>696</v>
      </c>
      <c r="D6798" s="117" t="s">
        <v>551</v>
      </c>
      <c r="E6798" s="116"/>
      <c r="F6798" s="348">
        <v>5</v>
      </c>
      <c r="G6798" s="348">
        <v>135</v>
      </c>
      <c r="H6798" s="348">
        <v>675</v>
      </c>
      <c r="I6798" s="355">
        <v>2.6138121579052328E-3</v>
      </c>
      <c r="J6798" s="355">
        <v>1.9361571540038763E-5</v>
      </c>
      <c r="K6798" s="355">
        <v>0</v>
      </c>
      <c r="M6798" s="364"/>
      <c r="N6798" s="364"/>
    </row>
    <row r="6799" spans="2:14" s="358" customFormat="1" x14ac:dyDescent="0.2">
      <c r="B6799" s="305">
        <v>41576.375</v>
      </c>
      <c r="C6799" s="117" t="s">
        <v>686</v>
      </c>
      <c r="D6799" s="117" t="s">
        <v>551</v>
      </c>
      <c r="E6799" s="116"/>
      <c r="F6799" s="348">
        <v>62</v>
      </c>
      <c r="G6799" s="348">
        <v>300</v>
      </c>
      <c r="H6799" s="348">
        <v>18600</v>
      </c>
      <c r="I6799" s="355">
        <v>7.2025046128944198E-2</v>
      </c>
      <c r="J6799" s="355">
        <v>2.4008348709648065E-4</v>
      </c>
      <c r="K6799" s="355">
        <v>0</v>
      </c>
      <c r="M6799" s="364"/>
      <c r="N6799" s="364"/>
    </row>
    <row r="6800" spans="2:14" s="358" customFormat="1" x14ac:dyDescent="0.2">
      <c r="B6800" s="305">
        <v>41576.604166666664</v>
      </c>
      <c r="C6800" s="117" t="s">
        <v>629</v>
      </c>
      <c r="D6800" s="117" t="s">
        <v>551</v>
      </c>
      <c r="E6800" s="116"/>
      <c r="F6800" s="348">
        <v>2</v>
      </c>
      <c r="G6800" s="348">
        <v>30</v>
      </c>
      <c r="H6800" s="348">
        <v>60</v>
      </c>
      <c r="I6800" s="355">
        <v>2.3233885848046514E-4</v>
      </c>
      <c r="J6800" s="355">
        <v>7.7446286160155041E-6</v>
      </c>
      <c r="K6800" s="355">
        <v>0</v>
      </c>
      <c r="M6800" s="364"/>
      <c r="N6800" s="364"/>
    </row>
    <row r="6801" spans="2:14" s="358" customFormat="1" x14ac:dyDescent="0.2">
      <c r="B6801" s="305">
        <v>41578.447916666664</v>
      </c>
      <c r="C6801" s="117" t="s">
        <v>607</v>
      </c>
      <c r="D6801" s="117" t="s">
        <v>551</v>
      </c>
      <c r="E6801" s="116"/>
      <c r="F6801" s="348">
        <v>1</v>
      </c>
      <c r="G6801" s="348">
        <v>45</v>
      </c>
      <c r="H6801" s="348">
        <v>45</v>
      </c>
      <c r="I6801" s="355">
        <v>1.7425414386034886E-4</v>
      </c>
      <c r="J6801" s="355">
        <v>3.872314308007752E-6</v>
      </c>
      <c r="K6801" s="355">
        <v>0</v>
      </c>
      <c r="M6801" s="364"/>
      <c r="N6801" s="364"/>
    </row>
    <row r="6802" spans="2:14" s="358" customFormat="1" x14ac:dyDescent="0.2">
      <c r="B6802" s="305">
        <v>41577.452777777777</v>
      </c>
      <c r="C6802" s="117" t="s">
        <v>590</v>
      </c>
      <c r="D6802" s="117" t="s">
        <v>551</v>
      </c>
      <c r="E6802" s="116"/>
      <c r="F6802" s="348">
        <v>1</v>
      </c>
      <c r="G6802" s="348">
        <v>23</v>
      </c>
      <c r="H6802" s="348">
        <v>23</v>
      </c>
      <c r="I6802" s="355">
        <v>8.9063229084178301E-5</v>
      </c>
      <c r="J6802" s="355">
        <v>3.872314308007752E-6</v>
      </c>
      <c r="K6802" s="355">
        <v>0</v>
      </c>
      <c r="M6802" s="364"/>
      <c r="N6802" s="364"/>
    </row>
    <row r="6803" spans="2:14" s="358" customFormat="1" x14ac:dyDescent="0.2">
      <c r="B6803" s="305">
        <v>41577.475694444445</v>
      </c>
      <c r="C6803" s="117" t="s">
        <v>590</v>
      </c>
      <c r="D6803" s="117" t="s">
        <v>551</v>
      </c>
      <c r="E6803" s="116"/>
      <c r="F6803" s="348">
        <v>1</v>
      </c>
      <c r="G6803" s="348">
        <v>23</v>
      </c>
      <c r="H6803" s="348">
        <v>23</v>
      </c>
      <c r="I6803" s="355">
        <v>8.9063229084178301E-5</v>
      </c>
      <c r="J6803" s="355">
        <v>3.872314308007752E-6</v>
      </c>
      <c r="K6803" s="355">
        <v>0</v>
      </c>
      <c r="M6803" s="364"/>
      <c r="N6803" s="364"/>
    </row>
    <row r="6804" spans="2:14" s="358" customFormat="1" x14ac:dyDescent="0.2">
      <c r="B6804" s="305">
        <v>41577.50277777778</v>
      </c>
      <c r="C6804" s="117" t="s">
        <v>590</v>
      </c>
      <c r="D6804" s="117" t="s">
        <v>551</v>
      </c>
      <c r="E6804" s="116"/>
      <c r="F6804" s="348">
        <v>1</v>
      </c>
      <c r="G6804" s="348">
        <v>44</v>
      </c>
      <c r="H6804" s="348">
        <v>44</v>
      </c>
      <c r="I6804" s="355">
        <v>1.7038182955234109E-4</v>
      </c>
      <c r="J6804" s="355">
        <v>3.872314308007752E-6</v>
      </c>
      <c r="K6804" s="355">
        <v>0</v>
      </c>
      <c r="M6804" s="364"/>
      <c r="N6804" s="364"/>
    </row>
    <row r="6805" spans="2:14" s="358" customFormat="1" x14ac:dyDescent="0.2">
      <c r="B6805" s="305">
        <v>41578.413194444445</v>
      </c>
      <c r="C6805" s="117" t="s">
        <v>590</v>
      </c>
      <c r="D6805" s="117" t="s">
        <v>551</v>
      </c>
      <c r="E6805" s="116"/>
      <c r="F6805" s="348">
        <v>2</v>
      </c>
      <c r="G6805" s="348">
        <v>105</v>
      </c>
      <c r="H6805" s="348">
        <v>210</v>
      </c>
      <c r="I6805" s="355">
        <v>8.1318600468162795E-4</v>
      </c>
      <c r="J6805" s="355">
        <v>7.7446286160155041E-6</v>
      </c>
      <c r="K6805" s="355">
        <v>0</v>
      </c>
      <c r="M6805" s="364"/>
      <c r="N6805" s="364"/>
    </row>
    <row r="6806" spans="2:14" s="358" customFormat="1" x14ac:dyDescent="0.2">
      <c r="B6806" s="305">
        <v>41576.385416666664</v>
      </c>
      <c r="C6806" s="117" t="s">
        <v>676</v>
      </c>
      <c r="D6806" s="117" t="s">
        <v>554</v>
      </c>
      <c r="E6806" s="116"/>
      <c r="F6806" s="348">
        <v>9</v>
      </c>
      <c r="G6806" s="348">
        <v>315</v>
      </c>
      <c r="H6806" s="348">
        <v>2835</v>
      </c>
      <c r="I6806" s="355">
        <v>2.467008654109723E-2</v>
      </c>
      <c r="J6806" s="355">
        <v>7.8317735051102317E-5</v>
      </c>
      <c r="K6806" s="355">
        <v>0</v>
      </c>
      <c r="M6806" s="364"/>
      <c r="N6806" s="364"/>
    </row>
    <row r="6807" spans="2:14" s="358" customFormat="1" x14ac:dyDescent="0.2">
      <c r="B6807" s="305">
        <v>41578.368611111109</v>
      </c>
      <c r="C6807" s="117" t="s">
        <v>659</v>
      </c>
      <c r="D6807" s="117" t="s">
        <v>551</v>
      </c>
      <c r="E6807" s="116"/>
      <c r="F6807" s="348">
        <v>19</v>
      </c>
      <c r="G6807" s="348">
        <v>259</v>
      </c>
      <c r="H6807" s="348">
        <v>4921</v>
      </c>
      <c r="I6807" s="355">
        <v>1.9055658709706151E-2</v>
      </c>
      <c r="J6807" s="355">
        <v>7.3573971852147296E-5</v>
      </c>
      <c r="K6807" s="355">
        <v>0</v>
      </c>
      <c r="M6807" s="364"/>
      <c r="N6807" s="364"/>
    </row>
    <row r="6808" spans="2:14" s="358" customFormat="1" x14ac:dyDescent="0.2">
      <c r="B6808" s="305">
        <v>41577.375</v>
      </c>
      <c r="C6808" s="117" t="s">
        <v>751</v>
      </c>
      <c r="D6808" s="117" t="s">
        <v>554</v>
      </c>
      <c r="E6808" s="116"/>
      <c r="F6808" s="348">
        <v>116</v>
      </c>
      <c r="G6808" s="348">
        <v>272</v>
      </c>
      <c r="H6808" s="348">
        <v>31552</v>
      </c>
      <c r="I6808" s="355">
        <v>0.27456457514804228</v>
      </c>
      <c r="J6808" s="355">
        <v>1.0094285851030965E-3</v>
      </c>
      <c r="K6808" s="355">
        <v>0</v>
      </c>
      <c r="M6808" s="364"/>
      <c r="N6808" s="364"/>
    </row>
    <row r="6809" spans="2:14" s="358" customFormat="1" x14ac:dyDescent="0.2">
      <c r="B6809" s="305">
        <v>41578.448298611111</v>
      </c>
      <c r="C6809" s="117" t="s">
        <v>590</v>
      </c>
      <c r="D6809" s="117" t="s">
        <v>551</v>
      </c>
      <c r="E6809" s="116"/>
      <c r="F6809" s="348">
        <v>20</v>
      </c>
      <c r="G6809" s="348">
        <v>52</v>
      </c>
      <c r="H6809" s="348">
        <v>1040</v>
      </c>
      <c r="I6809" s="355">
        <v>4.0272068803280624E-3</v>
      </c>
      <c r="J6809" s="355">
        <v>7.7446286160155051E-5</v>
      </c>
      <c r="K6809" s="355">
        <v>0</v>
      </c>
      <c r="M6809" s="364"/>
      <c r="N6809" s="364"/>
    </row>
    <row r="6810" spans="2:14" s="358" customFormat="1" x14ac:dyDescent="0.2">
      <c r="B6810" s="305">
        <v>41578.375196759262</v>
      </c>
      <c r="C6810" s="117" t="s">
        <v>821</v>
      </c>
      <c r="D6810" s="117" t="s">
        <v>554</v>
      </c>
      <c r="E6810" s="116"/>
      <c r="F6810" s="348">
        <v>9</v>
      </c>
      <c r="G6810" s="348">
        <v>1619</v>
      </c>
      <c r="H6810" s="348">
        <v>14571</v>
      </c>
      <c r="I6810" s="355">
        <v>0.12679641304773465</v>
      </c>
      <c r="J6810" s="355">
        <v>7.8317735051102317E-5</v>
      </c>
      <c r="K6810" s="355">
        <v>0</v>
      </c>
      <c r="M6810" s="364"/>
      <c r="N6810" s="364"/>
    </row>
    <row r="6811" spans="2:14" s="358" customFormat="1" x14ac:dyDescent="0.2">
      <c r="B6811" s="305">
        <v>41576.46875</v>
      </c>
      <c r="C6811" s="117" t="s">
        <v>629</v>
      </c>
      <c r="D6811" s="117" t="s">
        <v>551</v>
      </c>
      <c r="E6811" s="116"/>
      <c r="F6811" s="348">
        <v>1</v>
      </c>
      <c r="G6811" s="348">
        <v>108</v>
      </c>
      <c r="H6811" s="348">
        <v>108</v>
      </c>
      <c r="I6811" s="355">
        <v>4.1820994526483728E-4</v>
      </c>
      <c r="J6811" s="355">
        <v>3.872314308007752E-6</v>
      </c>
      <c r="K6811" s="355">
        <v>0</v>
      </c>
      <c r="M6811" s="364"/>
      <c r="N6811" s="364"/>
    </row>
    <row r="6812" spans="2:14" s="358" customFormat="1" x14ac:dyDescent="0.2">
      <c r="B6812" s="305">
        <v>41576.458333333336</v>
      </c>
      <c r="C6812" s="117" t="s">
        <v>629</v>
      </c>
      <c r="D6812" s="117" t="s">
        <v>551</v>
      </c>
      <c r="E6812" s="116"/>
      <c r="F6812" s="348">
        <v>14</v>
      </c>
      <c r="G6812" s="348">
        <v>25</v>
      </c>
      <c r="H6812" s="348">
        <v>350</v>
      </c>
      <c r="I6812" s="355">
        <v>1.3553100078027133E-3</v>
      </c>
      <c r="J6812" s="355">
        <v>5.421240031210853E-5</v>
      </c>
      <c r="K6812" s="355">
        <v>0</v>
      </c>
      <c r="M6812" s="364"/>
      <c r="N6812" s="364"/>
    </row>
    <row r="6813" spans="2:14" s="358" customFormat="1" x14ac:dyDescent="0.2">
      <c r="B6813" s="305">
        <v>41577.393055555556</v>
      </c>
      <c r="C6813" s="117" t="s">
        <v>588</v>
      </c>
      <c r="D6813" s="117" t="s">
        <v>554</v>
      </c>
      <c r="E6813" s="116"/>
      <c r="F6813" s="348">
        <v>536</v>
      </c>
      <c r="G6813" s="348">
        <v>418</v>
      </c>
      <c r="H6813" s="348">
        <v>224048</v>
      </c>
      <c r="I6813" s="355">
        <v>1.9496591003032637</v>
      </c>
      <c r="J6813" s="355">
        <v>4.6642562208212054E-3</v>
      </c>
      <c r="K6813" s="355">
        <v>0</v>
      </c>
      <c r="M6813" s="364"/>
      <c r="N6813" s="364"/>
    </row>
    <row r="6814" spans="2:14" s="358" customFormat="1" x14ac:dyDescent="0.2">
      <c r="B6814" s="305">
        <v>41576.401388888888</v>
      </c>
      <c r="C6814" s="117" t="s">
        <v>726</v>
      </c>
      <c r="D6814" s="117" t="s">
        <v>554</v>
      </c>
      <c r="E6814" s="116"/>
      <c r="F6814" s="348">
        <v>206</v>
      </c>
      <c r="G6814" s="348">
        <v>318</v>
      </c>
      <c r="H6814" s="348">
        <v>65508</v>
      </c>
      <c r="I6814" s="355">
        <v>0.57004868752529014</v>
      </c>
      <c r="J6814" s="355">
        <v>1.7926059356141199E-3</v>
      </c>
      <c r="K6814" s="355">
        <v>0</v>
      </c>
      <c r="M6814" s="364"/>
      <c r="N6814" s="364"/>
    </row>
    <row r="6815" spans="2:14" s="358" customFormat="1" x14ac:dyDescent="0.2">
      <c r="B6815" s="305">
        <v>41576.375</v>
      </c>
      <c r="C6815" s="117" t="s">
        <v>592</v>
      </c>
      <c r="D6815" s="117" t="s">
        <v>554</v>
      </c>
      <c r="E6815" s="116"/>
      <c r="F6815" s="348">
        <v>158</v>
      </c>
      <c r="G6815" s="348">
        <v>572</v>
      </c>
      <c r="H6815" s="348">
        <v>90376</v>
      </c>
      <c r="I6815" s="355">
        <v>0.786449291442047</v>
      </c>
      <c r="J6815" s="355">
        <v>1.3749113486749075E-3</v>
      </c>
      <c r="K6815" s="355">
        <v>0</v>
      </c>
      <c r="M6815" s="364"/>
      <c r="N6815" s="364"/>
    </row>
    <row r="6816" spans="2:14" s="358" customFormat="1" x14ac:dyDescent="0.2">
      <c r="B6816" s="305">
        <v>41576.506944444445</v>
      </c>
      <c r="C6816" s="117" t="s">
        <v>748</v>
      </c>
      <c r="D6816" s="117" t="s">
        <v>551</v>
      </c>
      <c r="E6816" s="116"/>
      <c r="F6816" s="348">
        <v>2</v>
      </c>
      <c r="G6816" s="348">
        <v>165</v>
      </c>
      <c r="H6816" s="348">
        <v>330</v>
      </c>
      <c r="I6816" s="355">
        <v>1.2778637216425584E-3</v>
      </c>
      <c r="J6816" s="355">
        <v>7.7446286160155041E-6</v>
      </c>
      <c r="K6816" s="355">
        <v>0</v>
      </c>
      <c r="M6816" s="364"/>
      <c r="N6816" s="364"/>
    </row>
    <row r="6817" spans="2:14" s="358" customFormat="1" x14ac:dyDescent="0.2">
      <c r="B6817" s="305">
        <v>41576.381944444445</v>
      </c>
      <c r="C6817" s="117" t="s">
        <v>726</v>
      </c>
      <c r="D6817" s="117" t="s">
        <v>554</v>
      </c>
      <c r="E6817" s="116"/>
      <c r="F6817" s="348">
        <v>30</v>
      </c>
      <c r="G6817" s="348">
        <v>275</v>
      </c>
      <c r="H6817" s="348">
        <v>8250</v>
      </c>
      <c r="I6817" s="355">
        <v>7.179125713017713E-2</v>
      </c>
      <c r="J6817" s="355">
        <v>2.6105911683700774E-4</v>
      </c>
      <c r="K6817" s="355">
        <v>0</v>
      </c>
      <c r="M6817" s="364"/>
      <c r="N6817" s="364"/>
    </row>
    <row r="6818" spans="2:14" s="358" customFormat="1" x14ac:dyDescent="0.2">
      <c r="B6818" s="305">
        <v>41577.449999999997</v>
      </c>
      <c r="C6818" s="117" t="s">
        <v>849</v>
      </c>
      <c r="D6818" s="117" t="s">
        <v>551</v>
      </c>
      <c r="E6818" s="116"/>
      <c r="F6818" s="348">
        <v>15</v>
      </c>
      <c r="G6818" s="348">
        <v>269</v>
      </c>
      <c r="H6818" s="348">
        <v>4035</v>
      </c>
      <c r="I6818" s="355">
        <v>1.5624788232811281E-2</v>
      </c>
      <c r="J6818" s="355">
        <v>5.8084714620116285E-5</v>
      </c>
      <c r="K6818" s="355">
        <v>0</v>
      </c>
      <c r="M6818" s="364"/>
      <c r="N6818" s="364"/>
    </row>
    <row r="6819" spans="2:14" s="358" customFormat="1" x14ac:dyDescent="0.2">
      <c r="B6819" s="305">
        <v>41578.416666666664</v>
      </c>
      <c r="C6819" s="117" t="s">
        <v>629</v>
      </c>
      <c r="D6819" s="117" t="s">
        <v>551</v>
      </c>
      <c r="E6819" s="116"/>
      <c r="F6819" s="348">
        <v>20</v>
      </c>
      <c r="G6819" s="348">
        <v>369</v>
      </c>
      <c r="H6819" s="348">
        <v>7380</v>
      </c>
      <c r="I6819" s="355">
        <v>2.8577679593097212E-2</v>
      </c>
      <c r="J6819" s="355">
        <v>7.7446286160155051E-5</v>
      </c>
      <c r="K6819" s="355">
        <v>0</v>
      </c>
      <c r="M6819" s="364"/>
      <c r="N6819" s="364"/>
    </row>
    <row r="6820" spans="2:14" s="358" customFormat="1" x14ac:dyDescent="0.2">
      <c r="B6820" s="305">
        <v>41577.479166666664</v>
      </c>
      <c r="C6820" s="117" t="s">
        <v>601</v>
      </c>
      <c r="D6820" s="117" t="s">
        <v>551</v>
      </c>
      <c r="E6820" s="116"/>
      <c r="F6820" s="348">
        <v>1</v>
      </c>
      <c r="G6820" s="348">
        <v>70</v>
      </c>
      <c r="H6820" s="348">
        <v>70</v>
      </c>
      <c r="I6820" s="355">
        <v>2.7106200156054268E-4</v>
      </c>
      <c r="J6820" s="355">
        <v>3.872314308007752E-6</v>
      </c>
      <c r="K6820" s="355">
        <v>0</v>
      </c>
      <c r="M6820" s="364"/>
      <c r="N6820" s="364"/>
    </row>
    <row r="6821" spans="2:14" s="358" customFormat="1" x14ac:dyDescent="0.2">
      <c r="B6821" s="305">
        <v>41578.381944444445</v>
      </c>
      <c r="C6821" s="117" t="s">
        <v>748</v>
      </c>
      <c r="D6821" s="117" t="s">
        <v>551</v>
      </c>
      <c r="E6821" s="116"/>
      <c r="F6821" s="348">
        <v>79</v>
      </c>
      <c r="G6821" s="348">
        <v>384</v>
      </c>
      <c r="H6821" s="348">
        <v>30336</v>
      </c>
      <c r="I6821" s="355">
        <v>0.11747052684772318</v>
      </c>
      <c r="J6821" s="355">
        <v>3.0591283033261244E-4</v>
      </c>
      <c r="K6821" s="355">
        <v>0</v>
      </c>
      <c r="M6821" s="364"/>
      <c r="N6821" s="364"/>
    </row>
    <row r="6822" spans="2:14" s="358" customFormat="1" x14ac:dyDescent="0.2">
      <c r="B6822" s="305">
        <v>41578.361111111109</v>
      </c>
      <c r="C6822" s="117" t="s">
        <v>656</v>
      </c>
      <c r="D6822" s="117" t="s">
        <v>554</v>
      </c>
      <c r="E6822" s="116"/>
      <c r="F6822" s="348">
        <v>47</v>
      </c>
      <c r="G6822" s="348">
        <v>10</v>
      </c>
      <c r="H6822" s="348">
        <v>470</v>
      </c>
      <c r="I6822" s="355">
        <v>4.0899261637797881E-3</v>
      </c>
      <c r="J6822" s="355">
        <v>4.0899261637797877E-4</v>
      </c>
      <c r="K6822" s="355">
        <v>0</v>
      </c>
      <c r="M6822" s="364"/>
      <c r="N6822" s="364"/>
    </row>
    <row r="6823" spans="2:14" s="358" customFormat="1" x14ac:dyDescent="0.2">
      <c r="B6823" s="305">
        <v>41578.395833333336</v>
      </c>
      <c r="C6823" s="117" t="s">
        <v>762</v>
      </c>
      <c r="D6823" s="117" t="s">
        <v>551</v>
      </c>
      <c r="E6823" s="116"/>
      <c r="F6823" s="348">
        <v>1</v>
      </c>
      <c r="G6823" s="348">
        <v>240</v>
      </c>
      <c r="H6823" s="348">
        <v>240</v>
      </c>
      <c r="I6823" s="355">
        <v>9.2935543392186056E-4</v>
      </c>
      <c r="J6823" s="355">
        <v>3.872314308007752E-6</v>
      </c>
      <c r="K6823" s="355">
        <v>0</v>
      </c>
      <c r="M6823" s="364"/>
      <c r="N6823" s="364"/>
    </row>
    <row r="6824" spans="2:14" s="358" customFormat="1" x14ac:dyDescent="0.2">
      <c r="B6824" s="305">
        <v>41578.333333333336</v>
      </c>
      <c r="C6824" s="117" t="s">
        <v>601</v>
      </c>
      <c r="D6824" s="117" t="s">
        <v>551</v>
      </c>
      <c r="E6824" s="116"/>
      <c r="F6824" s="348">
        <v>2</v>
      </c>
      <c r="G6824" s="348">
        <v>230</v>
      </c>
      <c r="H6824" s="348">
        <v>460</v>
      </c>
      <c r="I6824" s="355">
        <v>1.7812645816835662E-3</v>
      </c>
      <c r="J6824" s="355">
        <v>7.7446286160155041E-6</v>
      </c>
      <c r="K6824" s="355">
        <v>0</v>
      </c>
      <c r="M6824" s="364"/>
      <c r="N6824" s="364"/>
    </row>
    <row r="6825" spans="2:14" s="358" customFormat="1" x14ac:dyDescent="0.2">
      <c r="B6825" s="305">
        <v>41577.368055555555</v>
      </c>
      <c r="C6825" s="117" t="s">
        <v>601</v>
      </c>
      <c r="D6825" s="117" t="s">
        <v>551</v>
      </c>
      <c r="E6825" s="116"/>
      <c r="F6825" s="348">
        <v>1</v>
      </c>
      <c r="G6825" s="348">
        <v>215</v>
      </c>
      <c r="H6825" s="348">
        <v>215</v>
      </c>
      <c r="I6825" s="355">
        <v>8.3254757622166673E-4</v>
      </c>
      <c r="J6825" s="355">
        <v>3.872314308007752E-6</v>
      </c>
      <c r="K6825" s="355">
        <v>0</v>
      </c>
      <c r="M6825" s="364"/>
      <c r="N6825" s="364"/>
    </row>
    <row r="6826" spans="2:14" s="358" customFormat="1" x14ac:dyDescent="0.2">
      <c r="B6826" s="305">
        <v>41578.395833333336</v>
      </c>
      <c r="C6826" s="117" t="s">
        <v>748</v>
      </c>
      <c r="D6826" s="117" t="s">
        <v>551</v>
      </c>
      <c r="E6826" s="116"/>
      <c r="F6826" s="348">
        <v>31</v>
      </c>
      <c r="G6826" s="348">
        <v>305</v>
      </c>
      <c r="H6826" s="348">
        <v>9455</v>
      </c>
      <c r="I6826" s="355">
        <v>3.6612731782213297E-2</v>
      </c>
      <c r="J6826" s="355">
        <v>1.2004174354824032E-4</v>
      </c>
      <c r="K6826" s="355">
        <v>0</v>
      </c>
      <c r="M6826" s="364"/>
      <c r="N6826" s="364"/>
    </row>
    <row r="6827" spans="2:14" s="358" customFormat="1" x14ac:dyDescent="0.2">
      <c r="B6827" s="305">
        <v>41576.375</v>
      </c>
      <c r="C6827" s="117" t="s">
        <v>699</v>
      </c>
      <c r="D6827" s="117" t="s">
        <v>554</v>
      </c>
      <c r="E6827" s="116"/>
      <c r="F6827" s="348">
        <v>106</v>
      </c>
      <c r="G6827" s="348">
        <v>370</v>
      </c>
      <c r="H6827" s="348">
        <v>39220</v>
      </c>
      <c r="I6827" s="355">
        <v>0.34129128541158144</v>
      </c>
      <c r="J6827" s="355">
        <v>9.224088794907607E-4</v>
      </c>
      <c r="K6827" s="355">
        <v>0</v>
      </c>
      <c r="M6827" s="364"/>
      <c r="N6827" s="364"/>
    </row>
    <row r="6828" spans="2:14" s="358" customFormat="1" x14ac:dyDescent="0.2">
      <c r="B6828" s="305">
        <v>41577.402777777781</v>
      </c>
      <c r="C6828" s="117" t="s">
        <v>592</v>
      </c>
      <c r="D6828" s="117" t="s">
        <v>554</v>
      </c>
      <c r="E6828" s="116"/>
      <c r="F6828" s="348">
        <v>1</v>
      </c>
      <c r="G6828" s="348">
        <v>290</v>
      </c>
      <c r="H6828" s="348">
        <v>290</v>
      </c>
      <c r="I6828" s="355">
        <v>2.5235714627577415E-3</v>
      </c>
      <c r="J6828" s="355">
        <v>8.7019705612335906E-6</v>
      </c>
      <c r="K6828" s="355">
        <v>0</v>
      </c>
      <c r="M6828" s="364"/>
      <c r="N6828" s="364"/>
    </row>
    <row r="6829" spans="2:14" s="358" customFormat="1" x14ac:dyDescent="0.2">
      <c r="B6829" s="305">
        <v>41576.357638888891</v>
      </c>
      <c r="C6829" s="117" t="s">
        <v>666</v>
      </c>
      <c r="D6829" s="117" t="s">
        <v>554</v>
      </c>
      <c r="E6829" s="116"/>
      <c r="F6829" s="348">
        <v>4</v>
      </c>
      <c r="G6829" s="348">
        <v>50</v>
      </c>
      <c r="H6829" s="348">
        <v>200</v>
      </c>
      <c r="I6829" s="355">
        <v>1.7403941122467184E-3</v>
      </c>
      <c r="J6829" s="355">
        <v>3.4807882244934363E-5</v>
      </c>
      <c r="K6829" s="355">
        <v>0</v>
      </c>
      <c r="M6829" s="364"/>
      <c r="N6829" s="364"/>
    </row>
    <row r="6830" spans="2:14" s="358" customFormat="1" x14ac:dyDescent="0.2">
      <c r="B6830" s="305">
        <v>41577.402777777781</v>
      </c>
      <c r="C6830" s="117" t="s">
        <v>616</v>
      </c>
      <c r="D6830" s="117" t="s">
        <v>554</v>
      </c>
      <c r="E6830" s="116"/>
      <c r="F6830" s="348">
        <v>25</v>
      </c>
      <c r="G6830" s="348">
        <v>190</v>
      </c>
      <c r="H6830" s="348">
        <v>4750</v>
      </c>
      <c r="I6830" s="355">
        <v>4.1334360165859556E-2</v>
      </c>
      <c r="J6830" s="355">
        <v>2.1754926403083979E-4</v>
      </c>
      <c r="K6830" s="355">
        <v>0</v>
      </c>
      <c r="M6830" s="364"/>
      <c r="N6830" s="364"/>
    </row>
    <row r="6831" spans="2:14" s="358" customFormat="1" x14ac:dyDescent="0.2">
      <c r="B6831" s="305">
        <v>41576.434027777781</v>
      </c>
      <c r="C6831" s="117" t="s">
        <v>666</v>
      </c>
      <c r="D6831" s="117" t="s">
        <v>554</v>
      </c>
      <c r="E6831" s="116"/>
      <c r="F6831" s="348">
        <v>4</v>
      </c>
      <c r="G6831" s="348">
        <v>65</v>
      </c>
      <c r="H6831" s="348">
        <v>260</v>
      </c>
      <c r="I6831" s="355">
        <v>2.2625123459207338E-3</v>
      </c>
      <c r="J6831" s="355">
        <v>3.4807882244934363E-5</v>
      </c>
      <c r="K6831" s="355">
        <v>0</v>
      </c>
      <c r="M6831" s="364"/>
      <c r="N6831" s="364"/>
    </row>
    <row r="6832" spans="2:14" s="358" customFormat="1" x14ac:dyDescent="0.2">
      <c r="B6832" s="305">
        <v>41576.555555555555</v>
      </c>
      <c r="C6832" s="117" t="s">
        <v>666</v>
      </c>
      <c r="D6832" s="117" t="s">
        <v>554</v>
      </c>
      <c r="E6832" s="116"/>
      <c r="F6832" s="348">
        <v>11</v>
      </c>
      <c r="G6832" s="348">
        <v>85</v>
      </c>
      <c r="H6832" s="348">
        <v>935</v>
      </c>
      <c r="I6832" s="355">
        <v>8.136342474753408E-3</v>
      </c>
      <c r="J6832" s="355">
        <v>9.5721676173569502E-5</v>
      </c>
      <c r="K6832" s="355">
        <v>0</v>
      </c>
      <c r="M6832" s="364"/>
      <c r="N6832" s="364"/>
    </row>
    <row r="6833" spans="2:14" s="358" customFormat="1" x14ac:dyDescent="0.2">
      <c r="B6833" s="305">
        <v>41577.357638888891</v>
      </c>
      <c r="C6833" s="117" t="s">
        <v>697</v>
      </c>
      <c r="D6833" s="117" t="s">
        <v>551</v>
      </c>
      <c r="E6833" s="116"/>
      <c r="F6833" s="348">
        <v>2</v>
      </c>
      <c r="G6833" s="348">
        <v>55</v>
      </c>
      <c r="H6833" s="348">
        <v>110</v>
      </c>
      <c r="I6833" s="355">
        <v>4.2595457388085276E-4</v>
      </c>
      <c r="J6833" s="355">
        <v>7.7446286160155041E-6</v>
      </c>
      <c r="K6833" s="355">
        <v>0</v>
      </c>
      <c r="M6833" s="364"/>
      <c r="N6833" s="364"/>
    </row>
    <row r="6834" spans="2:14" s="358" customFormat="1" x14ac:dyDescent="0.2">
      <c r="B6834" s="305">
        <v>41578.354166666664</v>
      </c>
      <c r="C6834" s="117" t="s">
        <v>592</v>
      </c>
      <c r="D6834" s="117" t="s">
        <v>554</v>
      </c>
      <c r="E6834" s="116"/>
      <c r="F6834" s="348">
        <v>85</v>
      </c>
      <c r="G6834" s="348">
        <v>358</v>
      </c>
      <c r="H6834" s="348">
        <v>30430</v>
      </c>
      <c r="I6834" s="355">
        <v>0.26480096417833821</v>
      </c>
      <c r="J6834" s="355">
        <v>7.3966749770485525E-4</v>
      </c>
      <c r="K6834" s="355">
        <v>0</v>
      </c>
      <c r="M6834" s="364"/>
      <c r="N6834" s="364"/>
    </row>
    <row r="6835" spans="2:14" s="358" customFormat="1" x14ac:dyDescent="0.2">
      <c r="B6835" s="305">
        <v>41577.366666666669</v>
      </c>
      <c r="C6835" s="117" t="s">
        <v>556</v>
      </c>
      <c r="D6835" s="117" t="s">
        <v>551</v>
      </c>
      <c r="E6835" s="116"/>
      <c r="F6835" s="348">
        <v>2</v>
      </c>
      <c r="G6835" s="348">
        <v>127</v>
      </c>
      <c r="H6835" s="348">
        <v>254</v>
      </c>
      <c r="I6835" s="355">
        <v>9.8356783423396909E-4</v>
      </c>
      <c r="J6835" s="355">
        <v>7.7446286160155041E-6</v>
      </c>
      <c r="K6835" s="355">
        <v>0</v>
      </c>
      <c r="M6835" s="364"/>
      <c r="N6835" s="364"/>
    </row>
    <row r="6836" spans="2:14" s="358" customFormat="1" x14ac:dyDescent="0.2">
      <c r="B6836" s="305">
        <v>41575.461805555555</v>
      </c>
      <c r="C6836" s="117" t="s">
        <v>625</v>
      </c>
      <c r="D6836" s="117" t="s">
        <v>551</v>
      </c>
      <c r="E6836" s="116"/>
      <c r="F6836" s="348">
        <v>4</v>
      </c>
      <c r="G6836" s="348">
        <v>115</v>
      </c>
      <c r="H6836" s="348">
        <v>460</v>
      </c>
      <c r="I6836" s="355">
        <v>1.7812645816835662E-3</v>
      </c>
      <c r="J6836" s="355">
        <v>1.5489257232031008E-5</v>
      </c>
      <c r="K6836" s="355">
        <v>0</v>
      </c>
      <c r="M6836" s="364"/>
      <c r="N6836" s="364"/>
    </row>
    <row r="6837" spans="2:14" s="358" customFormat="1" x14ac:dyDescent="0.2">
      <c r="B6837" s="305">
        <v>41577.375</v>
      </c>
      <c r="C6837" s="117" t="s">
        <v>625</v>
      </c>
      <c r="D6837" s="117" t="s">
        <v>551</v>
      </c>
      <c r="E6837" s="116"/>
      <c r="F6837" s="348">
        <v>3</v>
      </c>
      <c r="G6837" s="348">
        <v>389.33333333333331</v>
      </c>
      <c r="H6837" s="348">
        <v>1168</v>
      </c>
      <c r="I6837" s="355">
        <v>4.522863111753055E-3</v>
      </c>
      <c r="J6837" s="355">
        <v>1.1616942924023257E-5</v>
      </c>
      <c r="K6837" s="355">
        <v>0</v>
      </c>
      <c r="M6837" s="364"/>
      <c r="N6837" s="364"/>
    </row>
    <row r="6838" spans="2:14" s="358" customFormat="1" x14ac:dyDescent="0.2">
      <c r="B6838" s="305">
        <v>41577.409722222219</v>
      </c>
      <c r="C6838" s="117" t="s">
        <v>625</v>
      </c>
      <c r="D6838" s="117" t="s">
        <v>551</v>
      </c>
      <c r="E6838" s="116"/>
      <c r="F6838" s="348">
        <v>2</v>
      </c>
      <c r="G6838" s="348">
        <v>425</v>
      </c>
      <c r="H6838" s="348">
        <v>850</v>
      </c>
      <c r="I6838" s="355">
        <v>3.2914671618065896E-3</v>
      </c>
      <c r="J6838" s="355">
        <v>7.7446286160155041E-6</v>
      </c>
      <c r="K6838" s="355">
        <v>0</v>
      </c>
      <c r="M6838" s="364"/>
      <c r="N6838" s="364"/>
    </row>
    <row r="6839" spans="2:14" s="358" customFormat="1" x14ac:dyDescent="0.2">
      <c r="B6839" s="305">
        <v>41577.395833333336</v>
      </c>
      <c r="C6839" s="117" t="s">
        <v>708</v>
      </c>
      <c r="D6839" s="117" t="s">
        <v>554</v>
      </c>
      <c r="E6839" s="116"/>
      <c r="F6839" s="348">
        <v>573</v>
      </c>
      <c r="G6839" s="348">
        <v>365</v>
      </c>
      <c r="H6839" s="348">
        <v>209145</v>
      </c>
      <c r="I6839" s="355">
        <v>1.8199736330291996</v>
      </c>
      <c r="J6839" s="355">
        <v>4.9862291315868482E-3</v>
      </c>
      <c r="K6839" s="355">
        <v>0</v>
      </c>
      <c r="M6839" s="364"/>
      <c r="N6839" s="364"/>
    </row>
    <row r="6840" spans="2:14" s="358" customFormat="1" x14ac:dyDescent="0.2">
      <c r="B6840" s="305">
        <v>41578.385416666664</v>
      </c>
      <c r="C6840" s="117" t="s">
        <v>616</v>
      </c>
      <c r="D6840" s="117" t="s">
        <v>554</v>
      </c>
      <c r="E6840" s="116"/>
      <c r="F6840" s="348">
        <v>376</v>
      </c>
      <c r="G6840" s="348">
        <v>190</v>
      </c>
      <c r="H6840" s="348">
        <v>71440</v>
      </c>
      <c r="I6840" s="355">
        <v>0.62166877689452782</v>
      </c>
      <c r="J6840" s="355">
        <v>3.2719409310238302E-3</v>
      </c>
      <c r="K6840" s="355">
        <v>0</v>
      </c>
      <c r="M6840" s="364"/>
      <c r="N6840" s="364"/>
    </row>
    <row r="6841" spans="2:14" s="358" customFormat="1" x14ac:dyDescent="0.2">
      <c r="B6841" s="305">
        <v>41575.576388888891</v>
      </c>
      <c r="C6841" s="117" t="s">
        <v>670</v>
      </c>
      <c r="D6841" s="117" t="s">
        <v>551</v>
      </c>
      <c r="E6841" s="116"/>
      <c r="F6841" s="348">
        <v>2</v>
      </c>
      <c r="G6841" s="348">
        <v>45</v>
      </c>
      <c r="H6841" s="348">
        <v>90</v>
      </c>
      <c r="I6841" s="355">
        <v>3.4850828772069772E-4</v>
      </c>
      <c r="J6841" s="355">
        <v>7.7446286160155041E-6</v>
      </c>
      <c r="K6841" s="355">
        <v>0</v>
      </c>
      <c r="M6841" s="364"/>
      <c r="N6841" s="364"/>
    </row>
    <row r="6842" spans="2:14" s="358" customFormat="1" x14ac:dyDescent="0.2">
      <c r="B6842" s="305">
        <v>41577.333333333336</v>
      </c>
      <c r="C6842" s="117" t="s">
        <v>726</v>
      </c>
      <c r="D6842" s="117" t="s">
        <v>554</v>
      </c>
      <c r="E6842" s="116"/>
      <c r="F6842" s="348">
        <v>276</v>
      </c>
      <c r="G6842" s="348">
        <v>405</v>
      </c>
      <c r="H6842" s="348">
        <v>111780</v>
      </c>
      <c r="I6842" s="355">
        <v>0.97270626933469084</v>
      </c>
      <c r="J6842" s="355">
        <v>2.4017438749004711E-3</v>
      </c>
      <c r="K6842" s="355">
        <v>0</v>
      </c>
      <c r="M6842" s="364"/>
      <c r="N6842" s="364"/>
    </row>
    <row r="6843" spans="2:14" s="358" customFormat="1" x14ac:dyDescent="0.2">
      <c r="B6843" s="305">
        <v>41578.416666666664</v>
      </c>
      <c r="C6843" s="117" t="s">
        <v>688</v>
      </c>
      <c r="D6843" s="117" t="s">
        <v>554</v>
      </c>
      <c r="E6843" s="116"/>
      <c r="F6843" s="348">
        <v>8</v>
      </c>
      <c r="G6843" s="348">
        <v>280</v>
      </c>
      <c r="H6843" s="348">
        <v>2240</v>
      </c>
      <c r="I6843" s="355">
        <v>1.9492414057163246E-2</v>
      </c>
      <c r="J6843" s="355">
        <v>6.9615764489868725E-5</v>
      </c>
      <c r="K6843" s="355">
        <v>0</v>
      </c>
      <c r="M6843" s="364"/>
      <c r="N6843" s="364"/>
    </row>
    <row r="6844" spans="2:14" s="358" customFormat="1" x14ac:dyDescent="0.2">
      <c r="B6844" s="305">
        <v>41576.572916666664</v>
      </c>
      <c r="C6844" s="117" t="s">
        <v>796</v>
      </c>
      <c r="D6844" s="117" t="s">
        <v>554</v>
      </c>
      <c r="E6844" s="116"/>
      <c r="F6844" s="348">
        <v>1</v>
      </c>
      <c r="G6844" s="348">
        <v>112</v>
      </c>
      <c r="H6844" s="348">
        <v>112</v>
      </c>
      <c r="I6844" s="355">
        <v>9.7462070285816223E-4</v>
      </c>
      <c r="J6844" s="355">
        <v>8.7019705612335906E-6</v>
      </c>
      <c r="K6844" s="355">
        <v>0</v>
      </c>
      <c r="M6844" s="364"/>
      <c r="N6844" s="364"/>
    </row>
    <row r="6845" spans="2:14" s="358" customFormat="1" x14ac:dyDescent="0.2">
      <c r="B6845" s="305">
        <v>41572.381944444445</v>
      </c>
      <c r="C6845" s="117" t="s">
        <v>713</v>
      </c>
      <c r="D6845" s="117" t="s">
        <v>542</v>
      </c>
      <c r="E6845" s="116"/>
      <c r="F6845" s="348">
        <v>70</v>
      </c>
      <c r="G6845" s="348">
        <v>481.57142857142856</v>
      </c>
      <c r="H6845" s="348">
        <v>33710</v>
      </c>
      <c r="I6845" s="355">
        <v>0.11742821412273705</v>
      </c>
      <c r="J6845" s="355">
        <v>2.4384381455329554E-4</v>
      </c>
      <c r="K6845" s="355">
        <v>0</v>
      </c>
      <c r="M6845" s="364"/>
      <c r="N6845" s="364"/>
    </row>
    <row r="6846" spans="2:14" s="358" customFormat="1" x14ac:dyDescent="0.2">
      <c r="B6846" s="305">
        <v>41575.370833333334</v>
      </c>
      <c r="C6846" s="117" t="s">
        <v>734</v>
      </c>
      <c r="D6846" s="117" t="s">
        <v>554</v>
      </c>
      <c r="E6846" s="116"/>
      <c r="F6846" s="348">
        <v>83</v>
      </c>
      <c r="G6846" s="348">
        <v>336</v>
      </c>
      <c r="H6846" s="348">
        <v>27888</v>
      </c>
      <c r="I6846" s="355">
        <v>0.2426805550116824</v>
      </c>
      <c r="J6846" s="355">
        <v>7.2226355658238804E-4</v>
      </c>
      <c r="K6846" s="355">
        <v>0</v>
      </c>
      <c r="M6846" s="364"/>
      <c r="N6846" s="364"/>
    </row>
    <row r="6847" spans="2:14" s="358" customFormat="1" x14ac:dyDescent="0.2">
      <c r="B6847" s="305">
        <v>41575.361111111109</v>
      </c>
      <c r="C6847" s="117" t="s">
        <v>627</v>
      </c>
      <c r="D6847" s="117" t="s">
        <v>554</v>
      </c>
      <c r="E6847" s="116"/>
      <c r="F6847" s="348">
        <v>5</v>
      </c>
      <c r="G6847" s="348">
        <v>320</v>
      </c>
      <c r="H6847" s="348">
        <v>1600</v>
      </c>
      <c r="I6847" s="355">
        <v>1.3923152897973747E-2</v>
      </c>
      <c r="J6847" s="355">
        <v>4.3509852806167955E-5</v>
      </c>
      <c r="K6847" s="355">
        <v>0</v>
      </c>
      <c r="M6847" s="364"/>
      <c r="N6847" s="364"/>
    </row>
    <row r="6848" spans="2:14" s="358" customFormat="1" x14ac:dyDescent="0.2">
      <c r="B6848" s="305">
        <v>41572.368055555555</v>
      </c>
      <c r="C6848" s="117" t="s">
        <v>718</v>
      </c>
      <c r="D6848" s="117" t="s">
        <v>554</v>
      </c>
      <c r="E6848" s="116"/>
      <c r="F6848" s="348">
        <v>42</v>
      </c>
      <c r="G6848" s="348">
        <v>290</v>
      </c>
      <c r="H6848" s="348">
        <v>12180</v>
      </c>
      <c r="I6848" s="355">
        <v>0.10599000143582514</v>
      </c>
      <c r="J6848" s="355">
        <v>3.6548276357181085E-4</v>
      </c>
      <c r="K6848" s="355">
        <v>0</v>
      </c>
      <c r="M6848" s="364"/>
      <c r="N6848" s="364"/>
    </row>
    <row r="6849" spans="2:14" s="358" customFormat="1" x14ac:dyDescent="0.2">
      <c r="B6849" s="305">
        <v>41577.371527777781</v>
      </c>
      <c r="C6849" s="117" t="s">
        <v>747</v>
      </c>
      <c r="D6849" s="117" t="s">
        <v>554</v>
      </c>
      <c r="E6849" s="116"/>
      <c r="F6849" s="348">
        <v>57</v>
      </c>
      <c r="G6849" s="348">
        <v>275</v>
      </c>
      <c r="H6849" s="348">
        <v>15675</v>
      </c>
      <c r="I6849" s="355">
        <v>0.13640338854733655</v>
      </c>
      <c r="J6849" s="355">
        <v>4.9601232199031472E-4</v>
      </c>
      <c r="K6849" s="355">
        <v>0</v>
      </c>
      <c r="M6849" s="364"/>
      <c r="N6849" s="364"/>
    </row>
    <row r="6850" spans="2:14" s="358" customFormat="1" x14ac:dyDescent="0.2">
      <c r="B6850" s="305">
        <v>41573.503472222219</v>
      </c>
      <c r="C6850" s="117" t="s">
        <v>690</v>
      </c>
      <c r="D6850" s="117" t="s">
        <v>551</v>
      </c>
      <c r="E6850" s="116"/>
      <c r="F6850" s="348">
        <v>2</v>
      </c>
      <c r="G6850" s="348">
        <v>165</v>
      </c>
      <c r="H6850" s="348">
        <v>330</v>
      </c>
      <c r="I6850" s="355">
        <v>1.2778637216425584E-3</v>
      </c>
      <c r="J6850" s="355">
        <v>7.7446286160155041E-6</v>
      </c>
      <c r="K6850" s="355">
        <v>0</v>
      </c>
      <c r="M6850" s="364"/>
      <c r="N6850" s="364"/>
    </row>
    <row r="6851" spans="2:14" s="358" customFormat="1" x14ac:dyDescent="0.2">
      <c r="B6851" s="305">
        <v>41578.375</v>
      </c>
      <c r="C6851" s="117" t="s">
        <v>690</v>
      </c>
      <c r="D6851" s="117" t="s">
        <v>551</v>
      </c>
      <c r="E6851" s="116"/>
      <c r="F6851" s="348">
        <v>365</v>
      </c>
      <c r="G6851" s="348">
        <v>385</v>
      </c>
      <c r="H6851" s="348">
        <v>140525</v>
      </c>
      <c r="I6851" s="355">
        <v>0.54415696813278935</v>
      </c>
      <c r="J6851" s="355">
        <v>1.4133947224228296E-3</v>
      </c>
      <c r="K6851" s="355">
        <v>0</v>
      </c>
      <c r="M6851" s="364"/>
      <c r="N6851" s="364"/>
    </row>
    <row r="6852" spans="2:14" s="358" customFormat="1" x14ac:dyDescent="0.2">
      <c r="B6852" s="305">
        <v>41577.361111111109</v>
      </c>
      <c r="C6852" s="117" t="s">
        <v>611</v>
      </c>
      <c r="D6852" s="117" t="s">
        <v>551</v>
      </c>
      <c r="E6852" s="116"/>
      <c r="F6852" s="348">
        <v>307</v>
      </c>
      <c r="G6852" s="348">
        <v>365</v>
      </c>
      <c r="H6852" s="348">
        <v>112055</v>
      </c>
      <c r="I6852" s="355">
        <v>0.43391217978380869</v>
      </c>
      <c r="J6852" s="355">
        <v>1.18880049255838E-3</v>
      </c>
      <c r="K6852" s="355">
        <v>0</v>
      </c>
      <c r="M6852" s="364"/>
      <c r="N6852" s="364"/>
    </row>
    <row r="6853" spans="2:14" s="358" customFormat="1" x14ac:dyDescent="0.2">
      <c r="B6853" s="305">
        <v>41575.503472222219</v>
      </c>
      <c r="C6853" s="117" t="s">
        <v>690</v>
      </c>
      <c r="D6853" s="117" t="s">
        <v>551</v>
      </c>
      <c r="E6853" s="116"/>
      <c r="F6853" s="348">
        <v>1</v>
      </c>
      <c r="G6853" s="348">
        <v>90</v>
      </c>
      <c r="H6853" s="348">
        <v>90</v>
      </c>
      <c r="I6853" s="355">
        <v>3.4850828772069772E-4</v>
      </c>
      <c r="J6853" s="355">
        <v>3.872314308007752E-6</v>
      </c>
      <c r="K6853" s="355">
        <v>0</v>
      </c>
      <c r="M6853" s="364"/>
      <c r="N6853" s="364"/>
    </row>
    <row r="6854" spans="2:14" s="358" customFormat="1" x14ac:dyDescent="0.2">
      <c r="B6854" s="305">
        <v>41575.611111111109</v>
      </c>
      <c r="C6854" s="117" t="s">
        <v>690</v>
      </c>
      <c r="D6854" s="117" t="s">
        <v>551</v>
      </c>
      <c r="E6854" s="116"/>
      <c r="F6854" s="348">
        <v>7</v>
      </c>
      <c r="G6854" s="348">
        <v>125</v>
      </c>
      <c r="H6854" s="348">
        <v>875</v>
      </c>
      <c r="I6854" s="355">
        <v>3.3882750195067834E-3</v>
      </c>
      <c r="J6854" s="355">
        <v>2.7106200156054265E-5</v>
      </c>
      <c r="K6854" s="355">
        <v>0</v>
      </c>
      <c r="M6854" s="364"/>
      <c r="N6854" s="364"/>
    </row>
    <row r="6855" spans="2:14" s="358" customFormat="1" x14ac:dyDescent="0.2">
      <c r="B6855" s="305">
        <v>41574.375</v>
      </c>
      <c r="C6855" s="117" t="s">
        <v>823</v>
      </c>
      <c r="D6855" s="117" t="s">
        <v>554</v>
      </c>
      <c r="E6855" s="116"/>
      <c r="F6855" s="348">
        <v>9</v>
      </c>
      <c r="G6855" s="348">
        <v>155</v>
      </c>
      <c r="H6855" s="348">
        <v>1395</v>
      </c>
      <c r="I6855" s="355">
        <v>1.213924893292086E-2</v>
      </c>
      <c r="J6855" s="355">
        <v>7.8317735051102317E-5</v>
      </c>
      <c r="K6855" s="355">
        <v>0</v>
      </c>
      <c r="M6855" s="364"/>
      <c r="N6855" s="364"/>
    </row>
    <row r="6856" spans="2:14" s="358" customFormat="1" x14ac:dyDescent="0.2">
      <c r="B6856" s="305">
        <v>41574.416666666664</v>
      </c>
      <c r="C6856" s="117" t="s">
        <v>630</v>
      </c>
      <c r="D6856" s="117" t="s">
        <v>554</v>
      </c>
      <c r="E6856" s="116"/>
      <c r="F6856" s="348">
        <v>16</v>
      </c>
      <c r="G6856" s="348">
        <v>80</v>
      </c>
      <c r="H6856" s="348">
        <v>1280</v>
      </c>
      <c r="I6856" s="355">
        <v>1.1138522318378996E-2</v>
      </c>
      <c r="J6856" s="355">
        <v>1.3923152897973745E-4</v>
      </c>
      <c r="K6856" s="355">
        <v>0</v>
      </c>
      <c r="M6856" s="364"/>
      <c r="N6856" s="364"/>
    </row>
    <row r="6857" spans="2:14" s="358" customFormat="1" x14ac:dyDescent="0.2">
      <c r="B6857" s="305">
        <v>41575.38958333333</v>
      </c>
      <c r="C6857" s="117" t="s">
        <v>663</v>
      </c>
      <c r="D6857" s="117" t="s">
        <v>551</v>
      </c>
      <c r="E6857" s="116"/>
      <c r="F6857" s="348">
        <v>12</v>
      </c>
      <c r="G6857" s="348">
        <v>259</v>
      </c>
      <c r="H6857" s="348">
        <v>3108</v>
      </c>
      <c r="I6857" s="355">
        <v>1.2035152869288095E-2</v>
      </c>
      <c r="J6857" s="355">
        <v>4.6467771696093028E-5</v>
      </c>
      <c r="K6857" s="355">
        <v>0</v>
      </c>
      <c r="M6857" s="364"/>
      <c r="N6857" s="364"/>
    </row>
    <row r="6858" spans="2:14" s="358" customFormat="1" x14ac:dyDescent="0.2">
      <c r="B6858" s="305">
        <v>41573.364583333336</v>
      </c>
      <c r="C6858" s="117" t="s">
        <v>759</v>
      </c>
      <c r="D6858" s="117" t="s">
        <v>542</v>
      </c>
      <c r="E6858" s="116"/>
      <c r="F6858" s="348">
        <v>9</v>
      </c>
      <c r="G6858" s="348">
        <v>389</v>
      </c>
      <c r="H6858" s="348">
        <v>3501</v>
      </c>
      <c r="I6858" s="355">
        <v>1.2195674210729824E-2</v>
      </c>
      <c r="J6858" s="355">
        <v>3.1351347585423712E-5</v>
      </c>
      <c r="K6858" s="355">
        <v>0</v>
      </c>
      <c r="M6858" s="364"/>
      <c r="N6858" s="364"/>
    </row>
    <row r="6859" spans="2:14" s="358" customFormat="1" x14ac:dyDescent="0.2">
      <c r="B6859" s="305">
        <v>41575.37537037037</v>
      </c>
      <c r="C6859" s="117" t="s">
        <v>566</v>
      </c>
      <c r="D6859" s="117" t="s">
        <v>551</v>
      </c>
      <c r="E6859" s="116"/>
      <c r="F6859" s="348">
        <v>54</v>
      </c>
      <c r="G6859" s="348">
        <v>424</v>
      </c>
      <c r="H6859" s="348">
        <v>22896</v>
      </c>
      <c r="I6859" s="355">
        <v>8.8660508396145504E-2</v>
      </c>
      <c r="J6859" s="355">
        <v>2.0910497263241864E-4</v>
      </c>
      <c r="K6859" s="355">
        <v>0</v>
      </c>
      <c r="M6859" s="364"/>
      <c r="N6859" s="364"/>
    </row>
    <row r="6860" spans="2:14" s="358" customFormat="1" x14ac:dyDescent="0.2">
      <c r="B6860" s="305">
        <v>41575.409722222219</v>
      </c>
      <c r="C6860" s="117" t="s">
        <v>634</v>
      </c>
      <c r="D6860" s="117" t="s">
        <v>542</v>
      </c>
      <c r="E6860" s="116"/>
      <c r="F6860" s="348">
        <v>8</v>
      </c>
      <c r="G6860" s="348">
        <v>281</v>
      </c>
      <c r="H6860" s="348">
        <v>2248</v>
      </c>
      <c r="I6860" s="355">
        <v>7.8308699302258346E-3</v>
      </c>
      <c r="J6860" s="355">
        <v>2.7867864520376635E-5</v>
      </c>
      <c r="K6860" s="355">
        <v>0</v>
      </c>
      <c r="M6860" s="364"/>
      <c r="N6860" s="364"/>
    </row>
    <row r="6861" spans="2:14" s="358" customFormat="1" x14ac:dyDescent="0.2">
      <c r="B6861" s="305">
        <v>41569.362500000003</v>
      </c>
      <c r="C6861" s="117" t="s">
        <v>558</v>
      </c>
      <c r="D6861" s="117" t="s">
        <v>551</v>
      </c>
      <c r="E6861" s="116"/>
      <c r="F6861" s="348">
        <v>106</v>
      </c>
      <c r="G6861" s="348">
        <v>388</v>
      </c>
      <c r="H6861" s="348">
        <v>41128</v>
      </c>
      <c r="I6861" s="355">
        <v>0.15926054285974284</v>
      </c>
      <c r="J6861" s="355">
        <v>4.1046531664882174E-4</v>
      </c>
      <c r="K6861" s="355">
        <v>0</v>
      </c>
      <c r="M6861" s="364"/>
      <c r="N6861" s="364"/>
    </row>
    <row r="6862" spans="2:14" s="358" customFormat="1" x14ac:dyDescent="0.2">
      <c r="B6862" s="305">
        <v>41575.357638888891</v>
      </c>
      <c r="C6862" s="117" t="s">
        <v>706</v>
      </c>
      <c r="D6862" s="117" t="s">
        <v>551</v>
      </c>
      <c r="E6862" s="116"/>
      <c r="F6862" s="348">
        <v>6</v>
      </c>
      <c r="G6862" s="348">
        <v>335</v>
      </c>
      <c r="H6862" s="348">
        <v>2010</v>
      </c>
      <c r="I6862" s="355">
        <v>7.7833517590955824E-3</v>
      </c>
      <c r="J6862" s="355">
        <v>2.3233885848046514E-5</v>
      </c>
      <c r="K6862" s="355">
        <v>0</v>
      </c>
      <c r="M6862" s="364"/>
      <c r="N6862" s="364"/>
    </row>
    <row r="6863" spans="2:14" s="358" customFormat="1" x14ac:dyDescent="0.2">
      <c r="B6863" s="305">
        <v>41576.354166666664</v>
      </c>
      <c r="C6863" s="117" t="s">
        <v>690</v>
      </c>
      <c r="D6863" s="117" t="s">
        <v>551</v>
      </c>
      <c r="E6863" s="116"/>
      <c r="F6863" s="348">
        <v>2</v>
      </c>
      <c r="G6863" s="348">
        <v>260</v>
      </c>
      <c r="H6863" s="348">
        <v>520</v>
      </c>
      <c r="I6863" s="355">
        <v>2.0136034401640312E-3</v>
      </c>
      <c r="J6863" s="355">
        <v>7.7446286160155041E-6</v>
      </c>
      <c r="K6863" s="355">
        <v>0</v>
      </c>
      <c r="M6863" s="364"/>
      <c r="N6863" s="364"/>
    </row>
    <row r="6864" spans="2:14" s="358" customFormat="1" x14ac:dyDescent="0.2">
      <c r="B6864" s="305">
        <v>41578.375092592592</v>
      </c>
      <c r="C6864" s="117" t="s">
        <v>556</v>
      </c>
      <c r="D6864" s="117" t="s">
        <v>551</v>
      </c>
      <c r="E6864" s="116"/>
      <c r="F6864" s="348">
        <v>53</v>
      </c>
      <c r="G6864" s="348">
        <v>359</v>
      </c>
      <c r="H6864" s="348">
        <v>19027</v>
      </c>
      <c r="I6864" s="355">
        <v>7.3678524338463502E-2</v>
      </c>
      <c r="J6864" s="355">
        <v>2.0523265832441087E-4</v>
      </c>
      <c r="K6864" s="355">
        <v>0</v>
      </c>
      <c r="M6864" s="364"/>
      <c r="N6864" s="364"/>
    </row>
    <row r="6865" spans="2:14" s="358" customFormat="1" x14ac:dyDescent="0.2">
      <c r="B6865" s="305">
        <v>41576.4375</v>
      </c>
      <c r="C6865" s="117" t="s">
        <v>670</v>
      </c>
      <c r="D6865" s="117" t="s">
        <v>551</v>
      </c>
      <c r="E6865" s="116"/>
      <c r="F6865" s="348">
        <v>2</v>
      </c>
      <c r="G6865" s="348">
        <v>66</v>
      </c>
      <c r="H6865" s="348">
        <v>132</v>
      </c>
      <c r="I6865" s="355">
        <v>5.1114548865702333E-4</v>
      </c>
      <c r="J6865" s="355">
        <v>7.7446286160155041E-6</v>
      </c>
      <c r="K6865" s="355">
        <v>0</v>
      </c>
      <c r="M6865" s="364"/>
      <c r="N6865" s="364"/>
    </row>
    <row r="6866" spans="2:14" s="358" customFormat="1" x14ac:dyDescent="0.2">
      <c r="B6866" s="305">
        <v>41576.368055555555</v>
      </c>
      <c r="C6866" s="117" t="s">
        <v>765</v>
      </c>
      <c r="D6866" s="117" t="s">
        <v>542</v>
      </c>
      <c r="E6866" s="116"/>
      <c r="F6866" s="348">
        <v>197</v>
      </c>
      <c r="G6866" s="348">
        <v>303</v>
      </c>
      <c r="H6866" s="348">
        <v>59691</v>
      </c>
      <c r="I6866" s="355">
        <v>0.2079325876357252</v>
      </c>
      <c r="J6866" s="355">
        <v>6.8624616381427459E-4</v>
      </c>
      <c r="K6866" s="355">
        <v>0</v>
      </c>
      <c r="M6866" s="364"/>
      <c r="N6866" s="364"/>
    </row>
    <row r="6867" spans="2:14" s="358" customFormat="1" x14ac:dyDescent="0.2">
      <c r="B6867" s="305">
        <v>41574.354166666664</v>
      </c>
      <c r="C6867" s="117" t="s">
        <v>595</v>
      </c>
      <c r="D6867" s="117" t="s">
        <v>554</v>
      </c>
      <c r="E6867" s="116"/>
      <c r="F6867" s="348">
        <v>108</v>
      </c>
      <c r="G6867" s="348">
        <v>280</v>
      </c>
      <c r="H6867" s="348">
        <v>30240</v>
      </c>
      <c r="I6867" s="355">
        <v>0.26314758977170383</v>
      </c>
      <c r="J6867" s="355">
        <v>9.3981282061322792E-4</v>
      </c>
      <c r="K6867" s="355">
        <v>0</v>
      </c>
      <c r="M6867" s="364"/>
      <c r="N6867" s="364"/>
    </row>
    <row r="6868" spans="2:14" s="358" customFormat="1" x14ac:dyDescent="0.2">
      <c r="B6868" s="305">
        <v>41574.440972222219</v>
      </c>
      <c r="C6868" s="117" t="s">
        <v>730</v>
      </c>
      <c r="D6868" s="117" t="s">
        <v>542</v>
      </c>
      <c r="E6868" s="116"/>
      <c r="F6868" s="348">
        <v>44</v>
      </c>
      <c r="G6868" s="348">
        <v>170</v>
      </c>
      <c r="H6868" s="348">
        <v>7480</v>
      </c>
      <c r="I6868" s="355">
        <v>2.6056453326552154E-2</v>
      </c>
      <c r="J6868" s="355">
        <v>1.5327325486207149E-4</v>
      </c>
      <c r="K6868" s="355">
        <v>0</v>
      </c>
      <c r="M6868" s="364"/>
      <c r="N6868" s="364"/>
    </row>
    <row r="6869" spans="2:14" s="358" customFormat="1" x14ac:dyDescent="0.2">
      <c r="B6869" s="305">
        <v>41574.355555555558</v>
      </c>
      <c r="C6869" s="117" t="s">
        <v>544</v>
      </c>
      <c r="D6869" s="117" t="s">
        <v>542</v>
      </c>
      <c r="E6869" s="116"/>
      <c r="F6869" s="348">
        <v>196</v>
      </c>
      <c r="G6869" s="348">
        <v>457</v>
      </c>
      <c r="H6869" s="348">
        <v>89572</v>
      </c>
      <c r="I6869" s="355">
        <v>0.31202254510239696</v>
      </c>
      <c r="J6869" s="355">
        <v>6.8276268074922756E-4</v>
      </c>
      <c r="K6869" s="355">
        <v>0</v>
      </c>
      <c r="M6869" s="364"/>
      <c r="N6869" s="364"/>
    </row>
    <row r="6870" spans="2:14" s="358" customFormat="1" x14ac:dyDescent="0.2">
      <c r="B6870" s="305">
        <v>41575.4375</v>
      </c>
      <c r="C6870" s="117" t="s">
        <v>650</v>
      </c>
      <c r="D6870" s="117" t="s">
        <v>542</v>
      </c>
      <c r="E6870" s="116"/>
      <c r="F6870" s="348">
        <v>138</v>
      </c>
      <c r="G6870" s="348">
        <v>295</v>
      </c>
      <c r="H6870" s="348">
        <v>40710</v>
      </c>
      <c r="I6870" s="355">
        <v>0.14181259557806661</v>
      </c>
      <c r="J6870" s="355">
        <v>4.8072066297649696E-4</v>
      </c>
      <c r="K6870" s="355">
        <v>0</v>
      </c>
      <c r="M6870" s="364"/>
      <c r="N6870" s="364"/>
    </row>
    <row r="6871" spans="2:14" s="358" customFormat="1" x14ac:dyDescent="0.2">
      <c r="B6871" s="305">
        <v>41576.375</v>
      </c>
      <c r="C6871" s="117" t="s">
        <v>674</v>
      </c>
      <c r="D6871" s="117" t="s">
        <v>551</v>
      </c>
      <c r="E6871" s="116"/>
      <c r="F6871" s="348">
        <v>45</v>
      </c>
      <c r="G6871" s="348">
        <v>410</v>
      </c>
      <c r="H6871" s="348">
        <v>18450</v>
      </c>
      <c r="I6871" s="355">
        <v>7.1444198982743026E-2</v>
      </c>
      <c r="J6871" s="355">
        <v>1.7425414386034886E-4</v>
      </c>
      <c r="K6871" s="355">
        <v>0</v>
      </c>
      <c r="M6871" s="364"/>
      <c r="N6871" s="364"/>
    </row>
    <row r="6872" spans="2:14" s="358" customFormat="1" x14ac:dyDescent="0.2">
      <c r="B6872" s="305">
        <v>41576.597222222219</v>
      </c>
      <c r="C6872" s="117" t="s">
        <v>690</v>
      </c>
      <c r="D6872" s="117" t="s">
        <v>551</v>
      </c>
      <c r="E6872" s="116"/>
      <c r="F6872" s="348">
        <v>1</v>
      </c>
      <c r="G6872" s="348">
        <v>140</v>
      </c>
      <c r="H6872" s="348">
        <v>140</v>
      </c>
      <c r="I6872" s="355">
        <v>5.4212400312108537E-4</v>
      </c>
      <c r="J6872" s="355">
        <v>3.872314308007752E-6</v>
      </c>
      <c r="K6872" s="355">
        <v>0</v>
      </c>
      <c r="M6872" s="364"/>
      <c r="N6872" s="364"/>
    </row>
    <row r="6873" spans="2:14" s="358" customFormat="1" x14ac:dyDescent="0.2">
      <c r="B6873" s="305">
        <v>41579.357638888891</v>
      </c>
      <c r="C6873" s="117" t="s">
        <v>552</v>
      </c>
      <c r="D6873" s="117" t="s">
        <v>551</v>
      </c>
      <c r="E6873" s="116"/>
      <c r="F6873" s="348">
        <v>12</v>
      </c>
      <c r="G6873" s="348">
        <v>205</v>
      </c>
      <c r="H6873" s="348">
        <v>2460</v>
      </c>
      <c r="I6873" s="355">
        <v>9.5258931976990712E-3</v>
      </c>
      <c r="J6873" s="355">
        <v>4.6467771696093028E-5</v>
      </c>
      <c r="K6873" s="355">
        <v>0</v>
      </c>
      <c r="M6873" s="364"/>
      <c r="N6873" s="364"/>
    </row>
    <row r="6874" spans="2:14" s="358" customFormat="1" x14ac:dyDescent="0.2">
      <c r="B6874" s="305">
        <v>41578.565972222219</v>
      </c>
      <c r="C6874" s="117" t="s">
        <v>590</v>
      </c>
      <c r="D6874" s="117" t="s">
        <v>551</v>
      </c>
      <c r="E6874" s="116"/>
      <c r="F6874" s="348">
        <v>2</v>
      </c>
      <c r="G6874" s="348">
        <v>45</v>
      </c>
      <c r="H6874" s="348">
        <v>90</v>
      </c>
      <c r="I6874" s="355">
        <v>3.4850828772069772E-4</v>
      </c>
      <c r="J6874" s="355">
        <v>7.7446286160155041E-6</v>
      </c>
      <c r="K6874" s="355">
        <v>0</v>
      </c>
      <c r="M6874" s="364"/>
      <c r="N6874" s="364"/>
    </row>
    <row r="6875" spans="2:14" s="358" customFormat="1" x14ac:dyDescent="0.2">
      <c r="B6875" s="305">
        <v>41579.378472222219</v>
      </c>
      <c r="C6875" s="117" t="s">
        <v>550</v>
      </c>
      <c r="D6875" s="117" t="s">
        <v>551</v>
      </c>
      <c r="E6875" s="116"/>
      <c r="F6875" s="348">
        <v>4</v>
      </c>
      <c r="G6875" s="348">
        <v>165</v>
      </c>
      <c r="H6875" s="348">
        <v>660</v>
      </c>
      <c r="I6875" s="355">
        <v>2.5557274432851168E-3</v>
      </c>
      <c r="J6875" s="355">
        <v>1.5489257232031008E-5</v>
      </c>
      <c r="K6875" s="355">
        <v>0</v>
      </c>
      <c r="M6875" s="364"/>
      <c r="N6875" s="364"/>
    </row>
    <row r="6876" spans="2:14" s="358" customFormat="1" x14ac:dyDescent="0.2">
      <c r="B6876" s="305">
        <v>41578.407638888886</v>
      </c>
      <c r="C6876" s="117" t="s">
        <v>607</v>
      </c>
      <c r="D6876" s="117" t="s">
        <v>551</v>
      </c>
      <c r="E6876" s="116"/>
      <c r="F6876" s="348">
        <v>18</v>
      </c>
      <c r="G6876" s="348">
        <v>224.72222222222223</v>
      </c>
      <c r="H6876" s="348">
        <v>4045</v>
      </c>
      <c r="I6876" s="355">
        <v>1.5663511375891358E-2</v>
      </c>
      <c r="J6876" s="355">
        <v>6.9701657544139542E-5</v>
      </c>
      <c r="K6876" s="355">
        <v>0</v>
      </c>
      <c r="M6876" s="364"/>
      <c r="N6876" s="364"/>
    </row>
    <row r="6877" spans="2:14" s="358" customFormat="1" x14ac:dyDescent="0.2">
      <c r="B6877" s="305">
        <v>41578.493055555555</v>
      </c>
      <c r="C6877" s="117" t="s">
        <v>590</v>
      </c>
      <c r="D6877" s="117" t="s">
        <v>551</v>
      </c>
      <c r="E6877" s="116"/>
      <c r="F6877" s="348">
        <v>2</v>
      </c>
      <c r="G6877" s="348">
        <v>50</v>
      </c>
      <c r="H6877" s="348">
        <v>100</v>
      </c>
      <c r="I6877" s="355">
        <v>3.8723143080077524E-4</v>
      </c>
      <c r="J6877" s="355">
        <v>7.7446286160155041E-6</v>
      </c>
      <c r="K6877" s="355">
        <v>0</v>
      </c>
      <c r="M6877" s="364"/>
      <c r="N6877" s="364"/>
    </row>
    <row r="6878" spans="2:14" s="358" customFormat="1" x14ac:dyDescent="0.2">
      <c r="B6878" s="305">
        <v>41578.503472222219</v>
      </c>
      <c r="C6878" s="117" t="s">
        <v>590</v>
      </c>
      <c r="D6878" s="117" t="s">
        <v>551</v>
      </c>
      <c r="E6878" s="116"/>
      <c r="F6878" s="348">
        <v>1</v>
      </c>
      <c r="G6878" s="348">
        <v>90</v>
      </c>
      <c r="H6878" s="348">
        <v>90</v>
      </c>
      <c r="I6878" s="355">
        <v>3.4850828772069772E-4</v>
      </c>
      <c r="J6878" s="355">
        <v>3.872314308007752E-6</v>
      </c>
      <c r="K6878" s="355">
        <v>0</v>
      </c>
      <c r="M6878" s="364"/>
      <c r="N6878" s="364"/>
    </row>
    <row r="6879" spans="2:14" s="358" customFormat="1" x14ac:dyDescent="0.2">
      <c r="B6879" s="305">
        <v>41578.472222222219</v>
      </c>
      <c r="C6879" s="117" t="s">
        <v>629</v>
      </c>
      <c r="D6879" s="117" t="s">
        <v>551</v>
      </c>
      <c r="E6879" s="116"/>
      <c r="F6879" s="348">
        <v>1</v>
      </c>
      <c r="G6879" s="348">
        <v>65</v>
      </c>
      <c r="H6879" s="348">
        <v>65</v>
      </c>
      <c r="I6879" s="355">
        <v>2.517004300205039E-4</v>
      </c>
      <c r="J6879" s="355">
        <v>3.872314308007752E-6</v>
      </c>
      <c r="K6879" s="355">
        <v>0</v>
      </c>
      <c r="M6879" s="364"/>
      <c r="N6879" s="364"/>
    </row>
    <row r="6880" spans="2:14" s="358" customFormat="1" x14ac:dyDescent="0.2">
      <c r="B6880" s="305">
        <v>41579.381944444445</v>
      </c>
      <c r="C6880" s="117" t="s">
        <v>725</v>
      </c>
      <c r="D6880" s="117" t="s">
        <v>554</v>
      </c>
      <c r="E6880" s="116"/>
      <c r="F6880" s="348">
        <v>5</v>
      </c>
      <c r="G6880" s="348">
        <v>225</v>
      </c>
      <c r="H6880" s="348">
        <v>1125</v>
      </c>
      <c r="I6880" s="355">
        <v>9.7897168813877895E-3</v>
      </c>
      <c r="J6880" s="355">
        <v>4.3509852806167955E-5</v>
      </c>
      <c r="K6880" s="355">
        <v>0</v>
      </c>
      <c r="M6880" s="364"/>
      <c r="N6880" s="364"/>
    </row>
    <row r="6881" spans="2:14" s="358" customFormat="1" x14ac:dyDescent="0.2">
      <c r="B6881" s="305">
        <v>41579.395833333336</v>
      </c>
      <c r="C6881" s="117" t="s">
        <v>629</v>
      </c>
      <c r="D6881" s="117" t="s">
        <v>551</v>
      </c>
      <c r="E6881" s="116"/>
      <c r="F6881" s="348">
        <v>3</v>
      </c>
      <c r="G6881" s="348">
        <v>90</v>
      </c>
      <c r="H6881" s="348">
        <v>270</v>
      </c>
      <c r="I6881" s="355">
        <v>1.0455248631620932E-3</v>
      </c>
      <c r="J6881" s="355">
        <v>1.1616942924023257E-5</v>
      </c>
      <c r="K6881" s="355">
        <v>0</v>
      </c>
      <c r="M6881" s="364"/>
      <c r="N6881" s="364"/>
    </row>
    <row r="6882" spans="2:14" s="358" customFormat="1" x14ac:dyDescent="0.2">
      <c r="B6882" s="305">
        <v>41579.461805555555</v>
      </c>
      <c r="C6882" s="117" t="s">
        <v>629</v>
      </c>
      <c r="D6882" s="117" t="s">
        <v>551</v>
      </c>
      <c r="E6882" s="116"/>
      <c r="F6882" s="348">
        <v>2</v>
      </c>
      <c r="G6882" s="348">
        <v>45</v>
      </c>
      <c r="H6882" s="348">
        <v>90</v>
      </c>
      <c r="I6882" s="355">
        <v>3.4850828772069772E-4</v>
      </c>
      <c r="J6882" s="355">
        <v>7.7446286160155041E-6</v>
      </c>
      <c r="K6882" s="355">
        <v>0</v>
      </c>
      <c r="M6882" s="364"/>
      <c r="N6882" s="364"/>
    </row>
    <row r="6883" spans="2:14" s="358" customFormat="1" x14ac:dyDescent="0.2">
      <c r="B6883" s="305">
        <v>41579.381944444445</v>
      </c>
      <c r="C6883" s="117" t="s">
        <v>629</v>
      </c>
      <c r="D6883" s="117" t="s">
        <v>551</v>
      </c>
      <c r="E6883" s="116"/>
      <c r="F6883" s="348">
        <v>2</v>
      </c>
      <c r="G6883" s="348">
        <v>50</v>
      </c>
      <c r="H6883" s="348">
        <v>100</v>
      </c>
      <c r="I6883" s="355">
        <v>3.8723143080077524E-4</v>
      </c>
      <c r="J6883" s="355">
        <v>7.7446286160155041E-6</v>
      </c>
      <c r="K6883" s="355">
        <v>0</v>
      </c>
      <c r="M6883" s="364"/>
      <c r="N6883" s="364"/>
    </row>
    <row r="6884" spans="2:14" s="358" customFormat="1" x14ac:dyDescent="0.2">
      <c r="B6884" s="305">
        <v>41579.385416666664</v>
      </c>
      <c r="C6884" s="117" t="s">
        <v>649</v>
      </c>
      <c r="D6884" s="117" t="s">
        <v>551</v>
      </c>
      <c r="E6884" s="116"/>
      <c r="F6884" s="348">
        <v>55</v>
      </c>
      <c r="G6884" s="348">
        <v>430</v>
      </c>
      <c r="H6884" s="348">
        <v>23650</v>
      </c>
      <c r="I6884" s="355">
        <v>9.1580233384383342E-2</v>
      </c>
      <c r="J6884" s="355">
        <v>2.1297728694042638E-4</v>
      </c>
      <c r="K6884" s="355">
        <v>0</v>
      </c>
      <c r="M6884" s="364"/>
      <c r="N6884" s="364"/>
    </row>
    <row r="6885" spans="2:14" s="358" customFormat="1" x14ac:dyDescent="0.2">
      <c r="B6885" s="305">
        <v>41579.376388888886</v>
      </c>
      <c r="C6885" s="117" t="s">
        <v>649</v>
      </c>
      <c r="D6885" s="117" t="s">
        <v>551</v>
      </c>
      <c r="E6885" s="116"/>
      <c r="F6885" s="348">
        <v>1</v>
      </c>
      <c r="G6885" s="348">
        <v>68</v>
      </c>
      <c r="H6885" s="348">
        <v>68</v>
      </c>
      <c r="I6885" s="355">
        <v>2.6331737294452715E-4</v>
      </c>
      <c r="J6885" s="355">
        <v>3.872314308007752E-6</v>
      </c>
      <c r="K6885" s="355">
        <v>0</v>
      </c>
      <c r="M6885" s="364"/>
      <c r="N6885" s="364"/>
    </row>
    <row r="6886" spans="2:14" s="358" customFormat="1" x14ac:dyDescent="0.2">
      <c r="B6886" s="305">
        <v>41579.375</v>
      </c>
      <c r="C6886" s="117" t="s">
        <v>588</v>
      </c>
      <c r="D6886" s="117" t="s">
        <v>554</v>
      </c>
      <c r="E6886" s="116"/>
      <c r="F6886" s="348">
        <v>42</v>
      </c>
      <c r="G6886" s="348">
        <v>240</v>
      </c>
      <c r="H6886" s="348">
        <v>10080</v>
      </c>
      <c r="I6886" s="355">
        <v>8.77158632572346E-2</v>
      </c>
      <c r="J6886" s="355">
        <v>3.6548276357181085E-4</v>
      </c>
      <c r="K6886" s="355">
        <v>0</v>
      </c>
      <c r="M6886" s="364"/>
      <c r="N6886" s="364"/>
    </row>
    <row r="6887" spans="2:14" s="358" customFormat="1" x14ac:dyDescent="0.2">
      <c r="B6887" s="305">
        <v>41579.396527777775</v>
      </c>
      <c r="C6887" s="117" t="s">
        <v>658</v>
      </c>
      <c r="D6887" s="117" t="s">
        <v>551</v>
      </c>
      <c r="E6887" s="116"/>
      <c r="F6887" s="348">
        <v>61</v>
      </c>
      <c r="G6887" s="348">
        <v>76</v>
      </c>
      <c r="H6887" s="348">
        <v>4636</v>
      </c>
      <c r="I6887" s="355">
        <v>1.7952049131923942E-2</v>
      </c>
      <c r="J6887" s="355">
        <v>2.3621117278847291E-4</v>
      </c>
      <c r="K6887" s="355">
        <v>0</v>
      </c>
      <c r="M6887" s="364"/>
      <c r="N6887" s="364"/>
    </row>
    <row r="6888" spans="2:14" s="358" customFormat="1" x14ac:dyDescent="0.2">
      <c r="B6888" s="305">
        <v>41579.375</v>
      </c>
      <c r="C6888" s="117" t="s">
        <v>747</v>
      </c>
      <c r="D6888" s="117" t="s">
        <v>554</v>
      </c>
      <c r="E6888" s="116"/>
      <c r="F6888" s="348">
        <v>8</v>
      </c>
      <c r="G6888" s="348">
        <v>125</v>
      </c>
      <c r="H6888" s="348">
        <v>1000</v>
      </c>
      <c r="I6888" s="355">
        <v>8.7019705612335907E-3</v>
      </c>
      <c r="J6888" s="355">
        <v>6.9615764489868725E-5</v>
      </c>
      <c r="K6888" s="355">
        <v>0</v>
      </c>
      <c r="M6888" s="364"/>
      <c r="N6888" s="364"/>
    </row>
    <row r="6889" spans="2:14" s="358" customFormat="1" x14ac:dyDescent="0.2">
      <c r="B6889" s="305">
        <v>41579.411805555559</v>
      </c>
      <c r="C6889" s="117" t="s">
        <v>747</v>
      </c>
      <c r="D6889" s="117" t="s">
        <v>554</v>
      </c>
      <c r="E6889" s="116"/>
      <c r="F6889" s="348">
        <v>12</v>
      </c>
      <c r="G6889" s="348">
        <v>117</v>
      </c>
      <c r="H6889" s="348">
        <v>1404</v>
      </c>
      <c r="I6889" s="355">
        <v>1.2217566667971962E-2</v>
      </c>
      <c r="J6889" s="355">
        <v>1.0442364673480309E-4</v>
      </c>
      <c r="K6889" s="355">
        <v>0</v>
      </c>
      <c r="M6889" s="364"/>
      <c r="N6889" s="364"/>
    </row>
    <row r="6890" spans="2:14" s="358" customFormat="1" x14ac:dyDescent="0.2">
      <c r="B6890" s="305">
        <v>41579.375</v>
      </c>
      <c r="C6890" s="117" t="s">
        <v>658</v>
      </c>
      <c r="D6890" s="117" t="s">
        <v>551</v>
      </c>
      <c r="E6890" s="116"/>
      <c r="F6890" s="348">
        <v>13</v>
      </c>
      <c r="G6890" s="348">
        <v>135</v>
      </c>
      <c r="H6890" s="348">
        <v>1755</v>
      </c>
      <c r="I6890" s="355">
        <v>6.795911610553605E-3</v>
      </c>
      <c r="J6890" s="355">
        <v>5.0340086004100782E-5</v>
      </c>
      <c r="K6890" s="355">
        <v>0</v>
      </c>
      <c r="M6890" s="364"/>
      <c r="N6890" s="364"/>
    </row>
    <row r="6891" spans="2:14" s="358" customFormat="1" x14ac:dyDescent="0.2">
      <c r="B6891" s="305">
        <v>41579.496527777781</v>
      </c>
      <c r="C6891" s="117" t="s">
        <v>747</v>
      </c>
      <c r="D6891" s="117" t="s">
        <v>554</v>
      </c>
      <c r="E6891" s="116"/>
      <c r="F6891" s="348">
        <v>10</v>
      </c>
      <c r="G6891" s="348">
        <v>143</v>
      </c>
      <c r="H6891" s="348">
        <v>1430</v>
      </c>
      <c r="I6891" s="355">
        <v>1.2443817902564035E-2</v>
      </c>
      <c r="J6891" s="355">
        <v>8.701970561233591E-5</v>
      </c>
      <c r="K6891" s="355">
        <v>0</v>
      </c>
      <c r="M6891" s="364"/>
      <c r="N6891" s="364"/>
    </row>
    <row r="6892" spans="2:14" s="358" customFormat="1" x14ac:dyDescent="0.2">
      <c r="B6892" s="305">
        <v>41579.451388888891</v>
      </c>
      <c r="C6892" s="117" t="s">
        <v>658</v>
      </c>
      <c r="D6892" s="117" t="s">
        <v>551</v>
      </c>
      <c r="E6892" s="116"/>
      <c r="F6892" s="348">
        <v>4</v>
      </c>
      <c r="G6892" s="348">
        <v>35</v>
      </c>
      <c r="H6892" s="348">
        <v>140</v>
      </c>
      <c r="I6892" s="355">
        <v>5.4212400312108537E-4</v>
      </c>
      <c r="J6892" s="355">
        <v>1.5489257232031008E-5</v>
      </c>
      <c r="K6892" s="355">
        <v>0</v>
      </c>
      <c r="M6892" s="364"/>
      <c r="N6892" s="364"/>
    </row>
    <row r="6893" spans="2:14" s="358" customFormat="1" x14ac:dyDescent="0.2">
      <c r="B6893" s="305">
        <v>41579.364583333336</v>
      </c>
      <c r="C6893" s="117" t="s">
        <v>661</v>
      </c>
      <c r="D6893" s="117" t="s">
        <v>554</v>
      </c>
      <c r="E6893" s="116"/>
      <c r="F6893" s="348">
        <v>296</v>
      </c>
      <c r="G6893" s="348">
        <v>287</v>
      </c>
      <c r="H6893" s="348">
        <v>84952</v>
      </c>
      <c r="I6893" s="355">
        <v>0.7392498031179161</v>
      </c>
      <c r="J6893" s="355">
        <v>2.575783286125143E-3</v>
      </c>
      <c r="K6893" s="355">
        <v>0</v>
      </c>
      <c r="M6893" s="364"/>
      <c r="N6893" s="364"/>
    </row>
    <row r="6894" spans="2:14" s="358" customFormat="1" x14ac:dyDescent="0.2">
      <c r="B6894" s="305">
        <v>41579.393055555556</v>
      </c>
      <c r="C6894" s="117" t="s">
        <v>559</v>
      </c>
      <c r="D6894" s="117" t="s">
        <v>551</v>
      </c>
      <c r="E6894" s="116"/>
      <c r="F6894" s="348">
        <v>4</v>
      </c>
      <c r="G6894" s="348">
        <v>369</v>
      </c>
      <c r="H6894" s="348">
        <v>1476</v>
      </c>
      <c r="I6894" s="355">
        <v>5.7155359186194426E-3</v>
      </c>
      <c r="J6894" s="355">
        <v>1.5489257232031008E-5</v>
      </c>
      <c r="K6894" s="355">
        <v>0</v>
      </c>
      <c r="M6894" s="364"/>
      <c r="N6894" s="364"/>
    </row>
    <row r="6895" spans="2:14" s="358" customFormat="1" x14ac:dyDescent="0.2">
      <c r="B6895" s="305">
        <v>41574.340277777781</v>
      </c>
      <c r="C6895" s="117" t="s">
        <v>746</v>
      </c>
      <c r="D6895" s="117" t="s">
        <v>542</v>
      </c>
      <c r="E6895" s="116"/>
      <c r="F6895" s="348">
        <v>499</v>
      </c>
      <c r="G6895" s="348">
        <v>365</v>
      </c>
      <c r="H6895" s="348">
        <v>182135</v>
      </c>
      <c r="I6895" s="355">
        <v>0.63446418805234983</v>
      </c>
      <c r="J6895" s="355">
        <v>1.7382580494584925E-3</v>
      </c>
      <c r="K6895" s="355">
        <v>0</v>
      </c>
      <c r="M6895" s="364"/>
      <c r="N6895" s="364"/>
    </row>
    <row r="6896" spans="2:14" s="358" customFormat="1" x14ac:dyDescent="0.2">
      <c r="B6896" s="305">
        <v>41576.385416666664</v>
      </c>
      <c r="C6896" s="117" t="s">
        <v>645</v>
      </c>
      <c r="D6896" s="117" t="s">
        <v>554</v>
      </c>
      <c r="E6896" s="116"/>
      <c r="F6896" s="348">
        <v>13</v>
      </c>
      <c r="G6896" s="348">
        <v>360</v>
      </c>
      <c r="H6896" s="348">
        <v>4680</v>
      </c>
      <c r="I6896" s="355">
        <v>4.072522222657321E-2</v>
      </c>
      <c r="J6896" s="355">
        <v>1.1312561729603669E-4</v>
      </c>
      <c r="K6896" s="355">
        <v>0</v>
      </c>
      <c r="M6896" s="364"/>
      <c r="N6896" s="364"/>
    </row>
    <row r="6897" spans="2:14" s="358" customFormat="1" x14ac:dyDescent="0.2">
      <c r="B6897" s="305">
        <v>41576.378472222219</v>
      </c>
      <c r="C6897" s="117" t="s">
        <v>643</v>
      </c>
      <c r="D6897" s="117" t="s">
        <v>551</v>
      </c>
      <c r="E6897" s="116"/>
      <c r="F6897" s="348">
        <v>2</v>
      </c>
      <c r="G6897" s="348">
        <v>85</v>
      </c>
      <c r="H6897" s="348">
        <v>170</v>
      </c>
      <c r="I6897" s="355">
        <v>6.5829343236131787E-4</v>
      </c>
      <c r="J6897" s="355">
        <v>7.7446286160155041E-6</v>
      </c>
      <c r="K6897" s="355">
        <v>0</v>
      </c>
      <c r="M6897" s="364"/>
      <c r="N6897" s="364"/>
    </row>
    <row r="6898" spans="2:14" s="358" customFormat="1" x14ac:dyDescent="0.2">
      <c r="B6898" s="305">
        <v>41575.612500000003</v>
      </c>
      <c r="C6898" s="117" t="s">
        <v>550</v>
      </c>
      <c r="D6898" s="117" t="s">
        <v>551</v>
      </c>
      <c r="E6898" s="116"/>
      <c r="F6898" s="348">
        <v>1</v>
      </c>
      <c r="G6898" s="348">
        <v>58</v>
      </c>
      <c r="H6898" s="348">
        <v>58</v>
      </c>
      <c r="I6898" s="355">
        <v>2.2459422986444963E-4</v>
      </c>
      <c r="J6898" s="355">
        <v>3.872314308007752E-6</v>
      </c>
      <c r="K6898" s="355">
        <v>0</v>
      </c>
      <c r="M6898" s="364"/>
      <c r="N6898" s="364"/>
    </row>
    <row r="6899" spans="2:14" s="358" customFormat="1" x14ac:dyDescent="0.2">
      <c r="B6899" s="305">
        <v>41576.381944444445</v>
      </c>
      <c r="C6899" s="117" t="s">
        <v>808</v>
      </c>
      <c r="D6899" s="117" t="s">
        <v>542</v>
      </c>
      <c r="E6899" s="116"/>
      <c r="F6899" s="348">
        <v>61</v>
      </c>
      <c r="G6899" s="348">
        <v>338</v>
      </c>
      <c r="H6899" s="348">
        <v>20618</v>
      </c>
      <c r="I6899" s="355">
        <v>7.1822453835140687E-2</v>
      </c>
      <c r="J6899" s="355">
        <v>2.1249246696787184E-4</v>
      </c>
      <c r="K6899" s="355">
        <v>0</v>
      </c>
      <c r="M6899" s="364"/>
      <c r="N6899" s="364"/>
    </row>
    <row r="6900" spans="2:14" s="358" customFormat="1" x14ac:dyDescent="0.2">
      <c r="B6900" s="305">
        <v>41574.362500000003</v>
      </c>
      <c r="C6900" s="117" t="s">
        <v>558</v>
      </c>
      <c r="D6900" s="117" t="s">
        <v>551</v>
      </c>
      <c r="E6900" s="116"/>
      <c r="F6900" s="348">
        <v>44</v>
      </c>
      <c r="G6900" s="348">
        <v>333</v>
      </c>
      <c r="H6900" s="348">
        <v>14652</v>
      </c>
      <c r="I6900" s="355">
        <v>5.6737149240929589E-2</v>
      </c>
      <c r="J6900" s="355">
        <v>1.7038182955234109E-4</v>
      </c>
      <c r="K6900" s="355">
        <v>0</v>
      </c>
      <c r="M6900" s="364"/>
      <c r="N6900" s="364"/>
    </row>
    <row r="6901" spans="2:14" s="358" customFormat="1" x14ac:dyDescent="0.2">
      <c r="B6901" s="305">
        <v>41576.493055555555</v>
      </c>
      <c r="C6901" s="117" t="s">
        <v>643</v>
      </c>
      <c r="D6901" s="117" t="s">
        <v>551</v>
      </c>
      <c r="E6901" s="116"/>
      <c r="F6901" s="348">
        <v>1</v>
      </c>
      <c r="G6901" s="348">
        <v>65</v>
      </c>
      <c r="H6901" s="348">
        <v>65</v>
      </c>
      <c r="I6901" s="355">
        <v>2.517004300205039E-4</v>
      </c>
      <c r="J6901" s="355">
        <v>3.872314308007752E-6</v>
      </c>
      <c r="K6901" s="355">
        <v>0</v>
      </c>
      <c r="M6901" s="364"/>
      <c r="N6901" s="364"/>
    </row>
    <row r="6902" spans="2:14" s="358" customFormat="1" x14ac:dyDescent="0.2">
      <c r="B6902" s="305">
        <v>41577.357638888891</v>
      </c>
      <c r="C6902" s="117" t="s">
        <v>831</v>
      </c>
      <c r="D6902" s="117" t="s">
        <v>542</v>
      </c>
      <c r="E6902" s="116"/>
      <c r="F6902" s="348">
        <v>69</v>
      </c>
      <c r="G6902" s="348">
        <v>10</v>
      </c>
      <c r="H6902" s="348">
        <v>690</v>
      </c>
      <c r="I6902" s="355">
        <v>2.4036033148824845E-3</v>
      </c>
      <c r="J6902" s="355">
        <v>2.4036033148824848E-4</v>
      </c>
      <c r="K6902" s="355">
        <v>0</v>
      </c>
      <c r="M6902" s="364"/>
      <c r="N6902" s="364"/>
    </row>
    <row r="6903" spans="2:14" s="358" customFormat="1" x14ac:dyDescent="0.2">
      <c r="B6903" s="305">
        <v>41576.354166666664</v>
      </c>
      <c r="C6903" s="117" t="s">
        <v>706</v>
      </c>
      <c r="D6903" s="117" t="s">
        <v>551</v>
      </c>
      <c r="E6903" s="116"/>
      <c r="F6903" s="348">
        <v>47</v>
      </c>
      <c r="G6903" s="348">
        <v>106</v>
      </c>
      <c r="H6903" s="348">
        <v>4982</v>
      </c>
      <c r="I6903" s="355">
        <v>1.9291869882494622E-2</v>
      </c>
      <c r="J6903" s="355">
        <v>1.8199877247636437E-4</v>
      </c>
      <c r="K6903" s="355">
        <v>0</v>
      </c>
      <c r="M6903" s="364"/>
      <c r="N6903" s="364"/>
    </row>
    <row r="6904" spans="2:14" s="358" customFormat="1" x14ac:dyDescent="0.2">
      <c r="B6904" s="305">
        <v>41579.381944444445</v>
      </c>
      <c r="C6904" s="117" t="s">
        <v>590</v>
      </c>
      <c r="D6904" s="117" t="s">
        <v>551</v>
      </c>
      <c r="E6904" s="116"/>
      <c r="F6904" s="348">
        <v>1</v>
      </c>
      <c r="G6904" s="348">
        <v>65</v>
      </c>
      <c r="H6904" s="348">
        <v>65</v>
      </c>
      <c r="I6904" s="355">
        <v>2.517004300205039E-4</v>
      </c>
      <c r="J6904" s="355">
        <v>3.872314308007752E-6</v>
      </c>
      <c r="K6904" s="355">
        <v>0</v>
      </c>
      <c r="M6904" s="364"/>
      <c r="N6904" s="364"/>
    </row>
    <row r="6905" spans="2:14" s="358" customFormat="1" x14ac:dyDescent="0.2">
      <c r="B6905" s="305">
        <v>41574.354166666664</v>
      </c>
      <c r="C6905" s="117" t="s">
        <v>743</v>
      </c>
      <c r="D6905" s="117" t="s">
        <v>554</v>
      </c>
      <c r="E6905" s="116"/>
      <c r="F6905" s="348">
        <v>244</v>
      </c>
      <c r="G6905" s="348">
        <v>374</v>
      </c>
      <c r="H6905" s="348">
        <v>91256</v>
      </c>
      <c r="I6905" s="355">
        <v>0.7941070255359326</v>
      </c>
      <c r="J6905" s="355">
        <v>2.1232808169409961E-3</v>
      </c>
      <c r="K6905" s="355">
        <v>0</v>
      </c>
      <c r="M6905" s="364"/>
      <c r="N6905" s="364"/>
    </row>
    <row r="6906" spans="2:14" s="358" customFormat="1" x14ac:dyDescent="0.2">
      <c r="B6906" s="305">
        <v>41577.347222222219</v>
      </c>
      <c r="C6906" s="117" t="s">
        <v>671</v>
      </c>
      <c r="D6906" s="117" t="s">
        <v>554</v>
      </c>
      <c r="E6906" s="116"/>
      <c r="F6906" s="348">
        <v>129</v>
      </c>
      <c r="G6906" s="348">
        <v>495</v>
      </c>
      <c r="H6906" s="348">
        <v>63855</v>
      </c>
      <c r="I6906" s="355">
        <v>0.555664330187571</v>
      </c>
      <c r="J6906" s="355">
        <v>1.1225542023991333E-3</v>
      </c>
      <c r="K6906" s="355">
        <v>0</v>
      </c>
      <c r="M6906" s="364"/>
      <c r="N6906" s="364"/>
    </row>
    <row r="6907" spans="2:14" s="358" customFormat="1" x14ac:dyDescent="0.2">
      <c r="B6907" s="305">
        <v>41578.386805555558</v>
      </c>
      <c r="C6907" s="117" t="s">
        <v>622</v>
      </c>
      <c r="D6907" s="117" t="s">
        <v>554</v>
      </c>
      <c r="E6907" s="116"/>
      <c r="F6907" s="348">
        <v>1</v>
      </c>
      <c r="G6907" s="348">
        <v>123</v>
      </c>
      <c r="H6907" s="348">
        <v>123</v>
      </c>
      <c r="I6907" s="355">
        <v>1.0703423790317317E-3</v>
      </c>
      <c r="J6907" s="355">
        <v>8.7019705612335906E-6</v>
      </c>
      <c r="K6907" s="355">
        <v>0</v>
      </c>
      <c r="M6907" s="364"/>
      <c r="N6907" s="364"/>
    </row>
    <row r="6908" spans="2:14" s="358" customFormat="1" x14ac:dyDescent="0.2">
      <c r="B6908" s="305">
        <v>41574.375</v>
      </c>
      <c r="C6908" s="117" t="s">
        <v>832</v>
      </c>
      <c r="D6908" s="117" t="s">
        <v>542</v>
      </c>
      <c r="E6908" s="116"/>
      <c r="F6908" s="348">
        <v>139</v>
      </c>
      <c r="G6908" s="348">
        <v>623.74100719424462</v>
      </c>
      <c r="H6908" s="348">
        <v>86700</v>
      </c>
      <c r="I6908" s="355">
        <v>0.30201798173958178</v>
      </c>
      <c r="J6908" s="355">
        <v>4.84204146041544E-4</v>
      </c>
      <c r="K6908" s="355">
        <v>0</v>
      </c>
      <c r="M6908" s="364"/>
      <c r="N6908" s="364"/>
    </row>
    <row r="6909" spans="2:14" s="358" customFormat="1" x14ac:dyDescent="0.2">
      <c r="B6909" s="305">
        <v>41578.493055555555</v>
      </c>
      <c r="C6909" s="117" t="s">
        <v>622</v>
      </c>
      <c r="D6909" s="117" t="s">
        <v>554</v>
      </c>
      <c r="E6909" s="116"/>
      <c r="F6909" s="348">
        <v>3</v>
      </c>
      <c r="G6909" s="348">
        <v>31</v>
      </c>
      <c r="H6909" s="348">
        <v>93</v>
      </c>
      <c r="I6909" s="355">
        <v>8.0928326219472399E-4</v>
      </c>
      <c r="J6909" s="355">
        <v>2.6105911683700774E-5</v>
      </c>
      <c r="K6909" s="355">
        <v>0</v>
      </c>
      <c r="M6909" s="364"/>
      <c r="N6909" s="364"/>
    </row>
    <row r="6910" spans="2:14" s="358" customFormat="1" x14ac:dyDescent="0.2">
      <c r="B6910" s="305">
        <v>41575.365972222222</v>
      </c>
      <c r="C6910" s="117" t="s">
        <v>544</v>
      </c>
      <c r="D6910" s="117" t="s">
        <v>542</v>
      </c>
      <c r="E6910" s="116"/>
      <c r="F6910" s="348">
        <v>87</v>
      </c>
      <c r="G6910" s="348">
        <v>201</v>
      </c>
      <c r="H6910" s="348">
        <v>17487</v>
      </c>
      <c r="I6910" s="355">
        <v>6.0915668358478274E-2</v>
      </c>
      <c r="J6910" s="355">
        <v>3.0306302665909589E-4</v>
      </c>
      <c r="K6910" s="355">
        <v>0</v>
      </c>
      <c r="M6910" s="364"/>
      <c r="N6910" s="364"/>
    </row>
    <row r="6911" spans="2:14" s="358" customFormat="1" x14ac:dyDescent="0.2">
      <c r="B6911" s="305">
        <v>41575.37777777778</v>
      </c>
      <c r="C6911" s="117" t="s">
        <v>613</v>
      </c>
      <c r="D6911" s="117" t="s">
        <v>554</v>
      </c>
      <c r="E6911" s="116"/>
      <c r="F6911" s="348">
        <v>6</v>
      </c>
      <c r="G6911" s="348">
        <v>310</v>
      </c>
      <c r="H6911" s="348">
        <v>1860</v>
      </c>
      <c r="I6911" s="355">
        <v>1.6185665243894479E-2</v>
      </c>
      <c r="J6911" s="355">
        <v>5.2211823367401547E-5</v>
      </c>
      <c r="K6911" s="355">
        <v>0</v>
      </c>
      <c r="M6911" s="364"/>
      <c r="N6911" s="364"/>
    </row>
    <row r="6912" spans="2:14" s="358" customFormat="1" x14ac:dyDescent="0.2">
      <c r="B6912" s="305">
        <v>41575.526388888888</v>
      </c>
      <c r="C6912" s="117" t="s">
        <v>544</v>
      </c>
      <c r="D6912" s="117" t="s">
        <v>542</v>
      </c>
      <c r="E6912" s="116"/>
      <c r="F6912" s="348">
        <v>79</v>
      </c>
      <c r="G6912" s="348">
        <v>110</v>
      </c>
      <c r="H6912" s="348">
        <v>8690</v>
      </c>
      <c r="I6912" s="355">
        <v>3.0271467835259119E-2</v>
      </c>
      <c r="J6912" s="355">
        <v>2.7519516213871928E-4</v>
      </c>
      <c r="K6912" s="355">
        <v>0</v>
      </c>
      <c r="M6912" s="364"/>
      <c r="N6912" s="364"/>
    </row>
    <row r="6913" spans="2:14" s="358" customFormat="1" x14ac:dyDescent="0.2">
      <c r="B6913" s="305">
        <v>41577.362500000003</v>
      </c>
      <c r="C6913" s="117" t="s">
        <v>812</v>
      </c>
      <c r="D6913" s="117" t="s">
        <v>542</v>
      </c>
      <c r="E6913" s="116"/>
      <c r="F6913" s="348">
        <v>85</v>
      </c>
      <c r="G6913" s="348">
        <v>403</v>
      </c>
      <c r="H6913" s="348">
        <v>34255</v>
      </c>
      <c r="I6913" s="355">
        <v>0.11932671239318771</v>
      </c>
      <c r="J6913" s="355">
        <v>2.9609606052900171E-4</v>
      </c>
      <c r="K6913" s="355">
        <v>0</v>
      </c>
      <c r="M6913" s="364"/>
      <c r="N6913" s="364"/>
    </row>
    <row r="6914" spans="2:14" s="358" customFormat="1" x14ac:dyDescent="0.2">
      <c r="B6914" s="305">
        <v>41576.390277777777</v>
      </c>
      <c r="C6914" s="117" t="s">
        <v>544</v>
      </c>
      <c r="D6914" s="117" t="s">
        <v>542</v>
      </c>
      <c r="E6914" s="116"/>
      <c r="F6914" s="348">
        <v>104</v>
      </c>
      <c r="G6914" s="348">
        <v>201</v>
      </c>
      <c r="H6914" s="348">
        <v>20904</v>
      </c>
      <c r="I6914" s="355">
        <v>7.2818729991744144E-2</v>
      </c>
      <c r="J6914" s="355">
        <v>3.6228223876489627E-4</v>
      </c>
      <c r="K6914" s="355">
        <v>0</v>
      </c>
      <c r="M6914" s="364"/>
      <c r="N6914" s="364"/>
    </row>
    <row r="6915" spans="2:14" s="358" customFormat="1" x14ac:dyDescent="0.2">
      <c r="B6915" s="305">
        <v>41576.354166666664</v>
      </c>
      <c r="C6915" s="117" t="s">
        <v>613</v>
      </c>
      <c r="D6915" s="117" t="s">
        <v>554</v>
      </c>
      <c r="E6915" s="116"/>
      <c r="F6915" s="348">
        <v>238</v>
      </c>
      <c r="G6915" s="348">
        <v>400</v>
      </c>
      <c r="H6915" s="348">
        <v>95200</v>
      </c>
      <c r="I6915" s="355">
        <v>0.82842759742943795</v>
      </c>
      <c r="J6915" s="355">
        <v>2.0710689935735946E-3</v>
      </c>
      <c r="K6915" s="355">
        <v>0</v>
      </c>
      <c r="M6915" s="364"/>
      <c r="N6915" s="364"/>
    </row>
    <row r="6916" spans="2:14" s="358" customFormat="1" x14ac:dyDescent="0.2">
      <c r="B6916" s="305">
        <v>41577.395833333336</v>
      </c>
      <c r="C6916" s="117" t="s">
        <v>579</v>
      </c>
      <c r="D6916" s="117" t="s">
        <v>542</v>
      </c>
      <c r="E6916" s="116"/>
      <c r="F6916" s="348">
        <v>99</v>
      </c>
      <c r="G6916" s="348">
        <v>100</v>
      </c>
      <c r="H6916" s="348">
        <v>9900</v>
      </c>
      <c r="I6916" s="355">
        <v>3.4486482343966084E-2</v>
      </c>
      <c r="J6916" s="355">
        <v>3.4486482343966087E-4</v>
      </c>
      <c r="K6916" s="355">
        <v>0</v>
      </c>
      <c r="M6916" s="364"/>
      <c r="N6916" s="364"/>
    </row>
    <row r="6917" spans="2:14" s="358" customFormat="1" x14ac:dyDescent="0.2">
      <c r="B6917" s="305">
        <v>41577.381944444445</v>
      </c>
      <c r="C6917" s="117" t="s">
        <v>599</v>
      </c>
      <c r="D6917" s="117" t="s">
        <v>554</v>
      </c>
      <c r="E6917" s="116"/>
      <c r="F6917" s="348">
        <v>199</v>
      </c>
      <c r="G6917" s="348">
        <v>285</v>
      </c>
      <c r="H6917" s="348">
        <v>56715</v>
      </c>
      <c r="I6917" s="355">
        <v>0.49353226038036313</v>
      </c>
      <c r="J6917" s="355">
        <v>1.7316921416854847E-3</v>
      </c>
      <c r="K6917" s="355">
        <v>0</v>
      </c>
      <c r="M6917" s="364"/>
      <c r="N6917" s="364"/>
    </row>
    <row r="6918" spans="2:14" s="358" customFormat="1" x14ac:dyDescent="0.2">
      <c r="B6918" s="305">
        <v>41577.427083333336</v>
      </c>
      <c r="C6918" s="117" t="s">
        <v>599</v>
      </c>
      <c r="D6918" s="117" t="s">
        <v>554</v>
      </c>
      <c r="E6918" s="116"/>
      <c r="F6918" s="348">
        <v>132</v>
      </c>
      <c r="G6918" s="348">
        <v>180</v>
      </c>
      <c r="H6918" s="348">
        <v>23760</v>
      </c>
      <c r="I6918" s="355">
        <v>0.20675882053491013</v>
      </c>
      <c r="J6918" s="355">
        <v>1.148660114082834E-3</v>
      </c>
      <c r="K6918" s="355">
        <v>0</v>
      </c>
      <c r="M6918" s="364"/>
      <c r="N6918" s="364"/>
    </row>
    <row r="6919" spans="2:14" s="358" customFormat="1" x14ac:dyDescent="0.2">
      <c r="B6919" s="305">
        <v>41579.524305555555</v>
      </c>
      <c r="C6919" s="117" t="s">
        <v>629</v>
      </c>
      <c r="D6919" s="117" t="s">
        <v>551</v>
      </c>
      <c r="E6919" s="116"/>
      <c r="F6919" s="348">
        <v>2</v>
      </c>
      <c r="G6919" s="348">
        <v>30</v>
      </c>
      <c r="H6919" s="348">
        <v>60</v>
      </c>
      <c r="I6919" s="355">
        <v>2.3233885848046514E-4</v>
      </c>
      <c r="J6919" s="355">
        <v>7.7446286160155041E-6</v>
      </c>
      <c r="K6919" s="355">
        <v>0</v>
      </c>
      <c r="M6919" s="364"/>
      <c r="N6919" s="364"/>
    </row>
    <row r="6920" spans="2:14" s="358" customFormat="1" x14ac:dyDescent="0.2">
      <c r="B6920" s="305">
        <v>41579.475694444445</v>
      </c>
      <c r="C6920" s="117" t="s">
        <v>629</v>
      </c>
      <c r="D6920" s="117" t="s">
        <v>551</v>
      </c>
      <c r="E6920" s="116"/>
      <c r="F6920" s="348">
        <v>1</v>
      </c>
      <c r="G6920" s="348">
        <v>45</v>
      </c>
      <c r="H6920" s="348">
        <v>45</v>
      </c>
      <c r="I6920" s="355">
        <v>1.7425414386034886E-4</v>
      </c>
      <c r="J6920" s="355">
        <v>3.872314308007752E-6</v>
      </c>
      <c r="K6920" s="355">
        <v>0</v>
      </c>
      <c r="M6920" s="364"/>
      <c r="N6920" s="364"/>
    </row>
    <row r="6921" spans="2:14" s="358" customFormat="1" x14ac:dyDescent="0.2">
      <c r="B6921" s="305">
        <v>41580.375</v>
      </c>
      <c r="C6921" s="117" t="s">
        <v>666</v>
      </c>
      <c r="D6921" s="117" t="s">
        <v>554</v>
      </c>
      <c r="E6921" s="116"/>
      <c r="F6921" s="348">
        <v>12</v>
      </c>
      <c r="G6921" s="348">
        <v>220</v>
      </c>
      <c r="H6921" s="348">
        <v>2640</v>
      </c>
      <c r="I6921" s="355">
        <v>2.2973202281656682E-2</v>
      </c>
      <c r="J6921" s="355">
        <v>1.0442364673480309E-4</v>
      </c>
      <c r="K6921" s="355">
        <v>0</v>
      </c>
      <c r="M6921" s="364"/>
      <c r="N6921" s="364"/>
    </row>
    <row r="6922" spans="2:14" s="358" customFormat="1" x14ac:dyDescent="0.2">
      <c r="B6922" s="305">
        <v>41580.378472222219</v>
      </c>
      <c r="C6922" s="117" t="s">
        <v>629</v>
      </c>
      <c r="D6922" s="117" t="s">
        <v>551</v>
      </c>
      <c r="E6922" s="116"/>
      <c r="F6922" s="348">
        <v>1</v>
      </c>
      <c r="G6922" s="348">
        <v>100</v>
      </c>
      <c r="H6922" s="348">
        <v>100</v>
      </c>
      <c r="I6922" s="355">
        <v>3.8723143080077524E-4</v>
      </c>
      <c r="J6922" s="355">
        <v>3.872314308007752E-6</v>
      </c>
      <c r="K6922" s="355">
        <v>0</v>
      </c>
      <c r="M6922" s="364"/>
      <c r="N6922" s="364"/>
    </row>
    <row r="6923" spans="2:14" s="358" customFormat="1" x14ac:dyDescent="0.2">
      <c r="B6923" s="305">
        <v>41580.375</v>
      </c>
      <c r="C6923" s="117" t="s">
        <v>744</v>
      </c>
      <c r="D6923" s="117" t="s">
        <v>554</v>
      </c>
      <c r="E6923" s="116"/>
      <c r="F6923" s="348">
        <v>30</v>
      </c>
      <c r="G6923" s="348">
        <v>250</v>
      </c>
      <c r="H6923" s="348">
        <v>7500</v>
      </c>
      <c r="I6923" s="355">
        <v>6.526477920925193E-2</v>
      </c>
      <c r="J6923" s="355">
        <v>2.6105911683700774E-4</v>
      </c>
      <c r="K6923" s="355">
        <v>0</v>
      </c>
      <c r="M6923" s="364"/>
      <c r="N6923" s="364"/>
    </row>
    <row r="6924" spans="2:14" s="358" customFormat="1" x14ac:dyDescent="0.2">
      <c r="B6924" s="305">
        <v>41579.486111111109</v>
      </c>
      <c r="C6924" s="117" t="s">
        <v>658</v>
      </c>
      <c r="D6924" s="117" t="s">
        <v>551</v>
      </c>
      <c r="E6924" s="116"/>
      <c r="F6924" s="348">
        <v>7</v>
      </c>
      <c r="G6924" s="348">
        <v>40</v>
      </c>
      <c r="H6924" s="348">
        <v>280</v>
      </c>
      <c r="I6924" s="355">
        <v>1.0842480062421707E-3</v>
      </c>
      <c r="J6924" s="355">
        <v>2.7106200156054265E-5</v>
      </c>
      <c r="K6924" s="355">
        <v>0</v>
      </c>
      <c r="M6924" s="364"/>
      <c r="N6924" s="364"/>
    </row>
    <row r="6925" spans="2:14" s="358" customFormat="1" x14ac:dyDescent="0.2">
      <c r="B6925" s="305">
        <v>41579.500694444447</v>
      </c>
      <c r="C6925" s="117" t="s">
        <v>658</v>
      </c>
      <c r="D6925" s="117" t="s">
        <v>551</v>
      </c>
      <c r="E6925" s="116"/>
      <c r="F6925" s="348">
        <v>2</v>
      </c>
      <c r="G6925" s="348">
        <v>84</v>
      </c>
      <c r="H6925" s="348">
        <v>168</v>
      </c>
      <c r="I6925" s="355">
        <v>6.5054880374530244E-4</v>
      </c>
      <c r="J6925" s="355">
        <v>7.7446286160155041E-6</v>
      </c>
      <c r="K6925" s="355">
        <v>0</v>
      </c>
      <c r="M6925" s="364"/>
      <c r="N6925" s="364"/>
    </row>
    <row r="6926" spans="2:14" s="358" customFormat="1" x14ac:dyDescent="0.2">
      <c r="B6926" s="305">
        <v>41580.395833333336</v>
      </c>
      <c r="C6926" s="117" t="s">
        <v>703</v>
      </c>
      <c r="D6926" s="117" t="s">
        <v>551</v>
      </c>
      <c r="E6926" s="116"/>
      <c r="F6926" s="348">
        <v>108</v>
      </c>
      <c r="G6926" s="348">
        <v>320</v>
      </c>
      <c r="H6926" s="348">
        <v>34560</v>
      </c>
      <c r="I6926" s="355">
        <v>0.13382718248474793</v>
      </c>
      <c r="J6926" s="355">
        <v>4.1820994526483728E-4</v>
      </c>
      <c r="K6926" s="355">
        <v>0</v>
      </c>
      <c r="M6926" s="364"/>
      <c r="N6926" s="364"/>
    </row>
    <row r="6927" spans="2:14" s="358" customFormat="1" x14ac:dyDescent="0.2">
      <c r="B6927" s="305">
        <v>41569.274305555555</v>
      </c>
      <c r="C6927" s="117" t="s">
        <v>859</v>
      </c>
      <c r="D6927" s="117" t="s">
        <v>542</v>
      </c>
      <c r="E6927" s="116"/>
      <c r="F6927" s="348">
        <v>22</v>
      </c>
      <c r="G6927" s="348">
        <v>2</v>
      </c>
      <c r="H6927" s="348">
        <v>44</v>
      </c>
      <c r="I6927" s="355">
        <v>1.5327325486207149E-4</v>
      </c>
      <c r="J6927" s="355">
        <v>7.6636627431035746E-5</v>
      </c>
      <c r="K6927" s="355">
        <v>0</v>
      </c>
      <c r="M6927" s="364"/>
      <c r="N6927" s="364"/>
    </row>
    <row r="6928" spans="2:14" s="358" customFormat="1" x14ac:dyDescent="0.2">
      <c r="B6928" s="305">
        <v>41578.375</v>
      </c>
      <c r="C6928" s="117" t="s">
        <v>625</v>
      </c>
      <c r="D6928" s="117" t="s">
        <v>551</v>
      </c>
      <c r="E6928" s="116"/>
      <c r="F6928" s="348">
        <v>2</v>
      </c>
      <c r="G6928" s="348">
        <v>396</v>
      </c>
      <c r="H6928" s="348">
        <v>792</v>
      </c>
      <c r="I6928" s="355">
        <v>3.0668729319421398E-3</v>
      </c>
      <c r="J6928" s="355">
        <v>7.7446286160155041E-6</v>
      </c>
      <c r="K6928" s="355">
        <v>0</v>
      </c>
      <c r="M6928" s="364"/>
      <c r="N6928" s="364"/>
    </row>
    <row r="6929" spans="2:14" s="358" customFormat="1" x14ac:dyDescent="0.2">
      <c r="B6929" s="305">
        <v>41570.381944444445</v>
      </c>
      <c r="C6929" s="117" t="s">
        <v>682</v>
      </c>
      <c r="D6929" s="117" t="s">
        <v>551</v>
      </c>
      <c r="E6929" s="116"/>
      <c r="F6929" s="348">
        <v>25</v>
      </c>
      <c r="G6929" s="348">
        <v>105</v>
      </c>
      <c r="H6929" s="348">
        <v>2625</v>
      </c>
      <c r="I6929" s="355">
        <v>1.0164825058520351E-2</v>
      </c>
      <c r="J6929" s="355">
        <v>9.680785770019381E-5</v>
      </c>
      <c r="K6929" s="355">
        <v>0</v>
      </c>
      <c r="M6929" s="364"/>
      <c r="N6929" s="364"/>
    </row>
    <row r="6930" spans="2:14" s="358" customFormat="1" x14ac:dyDescent="0.2">
      <c r="B6930" s="305">
        <v>41576.588888888888</v>
      </c>
      <c r="C6930" s="117" t="s">
        <v>664</v>
      </c>
      <c r="D6930" s="117" t="s">
        <v>551</v>
      </c>
      <c r="E6930" s="116"/>
      <c r="F6930" s="348">
        <v>1</v>
      </c>
      <c r="G6930" s="348">
        <v>52</v>
      </c>
      <c r="H6930" s="348">
        <v>52</v>
      </c>
      <c r="I6930" s="355">
        <v>2.0136034401640313E-4</v>
      </c>
      <c r="J6930" s="355">
        <v>3.872314308007752E-6</v>
      </c>
      <c r="K6930" s="355">
        <v>0</v>
      </c>
      <c r="M6930" s="364"/>
      <c r="N6930" s="364"/>
    </row>
    <row r="6931" spans="2:14" s="358" customFormat="1" x14ac:dyDescent="0.2">
      <c r="B6931" s="305">
        <v>41574.333333333336</v>
      </c>
      <c r="C6931" s="117" t="s">
        <v>843</v>
      </c>
      <c r="D6931" s="117" t="s">
        <v>542</v>
      </c>
      <c r="E6931" s="116"/>
      <c r="F6931" s="348">
        <v>49</v>
      </c>
      <c r="G6931" s="348">
        <v>145</v>
      </c>
      <c r="H6931" s="348">
        <v>7105</v>
      </c>
      <c r="I6931" s="355">
        <v>2.4750147177159499E-2</v>
      </c>
      <c r="J6931" s="355">
        <v>1.7069067018730689E-4</v>
      </c>
      <c r="K6931" s="355">
        <v>0</v>
      </c>
      <c r="M6931" s="364"/>
      <c r="N6931" s="364"/>
    </row>
    <row r="6932" spans="2:14" s="358" customFormat="1" x14ac:dyDescent="0.2">
      <c r="B6932" s="305">
        <v>41579.604166666664</v>
      </c>
      <c r="C6932" s="117" t="s">
        <v>699</v>
      </c>
      <c r="D6932" s="117" t="s">
        <v>554</v>
      </c>
      <c r="E6932" s="116"/>
      <c r="F6932" s="348">
        <v>15</v>
      </c>
      <c r="G6932" s="348">
        <v>40</v>
      </c>
      <c r="H6932" s="348">
        <v>600</v>
      </c>
      <c r="I6932" s="355">
        <v>5.2211823367401544E-3</v>
      </c>
      <c r="J6932" s="355">
        <v>1.3052955841850387E-4</v>
      </c>
      <c r="K6932" s="355">
        <v>0</v>
      </c>
      <c r="M6932" s="364"/>
      <c r="N6932" s="364"/>
    </row>
    <row r="6933" spans="2:14" s="358" customFormat="1" x14ac:dyDescent="0.2">
      <c r="B6933" s="305">
        <v>41576.399305555555</v>
      </c>
      <c r="C6933" s="117" t="s">
        <v>630</v>
      </c>
      <c r="D6933" s="117" t="s">
        <v>554</v>
      </c>
      <c r="E6933" s="116"/>
      <c r="F6933" s="348">
        <v>1</v>
      </c>
      <c r="G6933" s="348">
        <v>40</v>
      </c>
      <c r="H6933" s="348">
        <v>40</v>
      </c>
      <c r="I6933" s="355">
        <v>3.4807882244934364E-4</v>
      </c>
      <c r="J6933" s="355">
        <v>8.7019705612335906E-6</v>
      </c>
      <c r="K6933" s="355">
        <v>0</v>
      </c>
      <c r="M6933" s="364"/>
      <c r="N6933" s="364"/>
    </row>
    <row r="6934" spans="2:14" s="358" customFormat="1" x14ac:dyDescent="0.2">
      <c r="B6934" s="305">
        <v>41580.461805555555</v>
      </c>
      <c r="C6934" s="117" t="s">
        <v>629</v>
      </c>
      <c r="D6934" s="117" t="s">
        <v>551</v>
      </c>
      <c r="E6934" s="116"/>
      <c r="F6934" s="348">
        <v>4</v>
      </c>
      <c r="G6934" s="348">
        <v>45</v>
      </c>
      <c r="H6934" s="348">
        <v>180</v>
      </c>
      <c r="I6934" s="355">
        <v>6.9701657544139544E-4</v>
      </c>
      <c r="J6934" s="355">
        <v>1.5489257232031008E-5</v>
      </c>
      <c r="K6934" s="355">
        <v>0</v>
      </c>
      <c r="M6934" s="364"/>
      <c r="N6934" s="364"/>
    </row>
    <row r="6935" spans="2:14" s="358" customFormat="1" x14ac:dyDescent="0.2">
      <c r="B6935" s="305">
        <v>41576.371527777781</v>
      </c>
      <c r="C6935" s="117" t="s">
        <v>643</v>
      </c>
      <c r="D6935" s="117" t="s">
        <v>551</v>
      </c>
      <c r="E6935" s="116"/>
      <c r="F6935" s="348">
        <v>2</v>
      </c>
      <c r="G6935" s="348">
        <v>360</v>
      </c>
      <c r="H6935" s="348">
        <v>720</v>
      </c>
      <c r="I6935" s="355">
        <v>2.7880663017655818E-3</v>
      </c>
      <c r="J6935" s="355">
        <v>7.7446286160155041E-6</v>
      </c>
      <c r="K6935" s="355">
        <v>0</v>
      </c>
      <c r="M6935" s="364"/>
      <c r="N6935" s="364"/>
    </row>
    <row r="6936" spans="2:14" s="358" customFormat="1" x14ac:dyDescent="0.2">
      <c r="B6936" s="305">
        <v>41579.409722222219</v>
      </c>
      <c r="C6936" s="117" t="s">
        <v>589</v>
      </c>
      <c r="D6936" s="117" t="s">
        <v>554</v>
      </c>
      <c r="E6936" s="116"/>
      <c r="F6936" s="348">
        <v>21</v>
      </c>
      <c r="G6936" s="348">
        <v>280</v>
      </c>
      <c r="H6936" s="348">
        <v>5880</v>
      </c>
      <c r="I6936" s="355">
        <v>5.1167586900053519E-2</v>
      </c>
      <c r="J6936" s="355">
        <v>1.8274138178590543E-4</v>
      </c>
      <c r="K6936" s="355">
        <v>0</v>
      </c>
      <c r="M6936" s="364"/>
      <c r="N6936" s="364"/>
    </row>
    <row r="6937" spans="2:14" s="358" customFormat="1" x14ac:dyDescent="0.2">
      <c r="B6937" s="305">
        <v>41575.361111111109</v>
      </c>
      <c r="C6937" s="117" t="s">
        <v>630</v>
      </c>
      <c r="D6937" s="117" t="s">
        <v>554</v>
      </c>
      <c r="E6937" s="116"/>
      <c r="F6937" s="348">
        <v>2</v>
      </c>
      <c r="G6937" s="348">
        <v>140</v>
      </c>
      <c r="H6937" s="348">
        <v>280</v>
      </c>
      <c r="I6937" s="355">
        <v>2.4365517571454057E-3</v>
      </c>
      <c r="J6937" s="355">
        <v>1.7403941122467181E-5</v>
      </c>
      <c r="K6937" s="355">
        <v>0</v>
      </c>
      <c r="M6937" s="364"/>
      <c r="N6937" s="364"/>
    </row>
    <row r="6938" spans="2:14" s="358" customFormat="1" x14ac:dyDescent="0.2">
      <c r="B6938" s="305">
        <v>41578.500081018516</v>
      </c>
      <c r="C6938" s="117" t="s">
        <v>690</v>
      </c>
      <c r="D6938" s="117" t="s">
        <v>551</v>
      </c>
      <c r="E6938" s="116"/>
      <c r="F6938" s="348">
        <v>2</v>
      </c>
      <c r="G6938" s="348">
        <v>164</v>
      </c>
      <c r="H6938" s="348">
        <v>328</v>
      </c>
      <c r="I6938" s="355">
        <v>1.2701190930265427E-3</v>
      </c>
      <c r="J6938" s="355">
        <v>7.7446286160155041E-6</v>
      </c>
      <c r="K6938" s="355">
        <v>0</v>
      </c>
      <c r="M6938" s="364"/>
      <c r="N6938" s="364"/>
    </row>
    <row r="6939" spans="2:14" s="358" customFormat="1" x14ac:dyDescent="0.2">
      <c r="B6939" s="305">
        <v>41573.388888888891</v>
      </c>
      <c r="C6939" s="117" t="s">
        <v>716</v>
      </c>
      <c r="D6939" s="117" t="s">
        <v>542</v>
      </c>
      <c r="E6939" s="116"/>
      <c r="F6939" s="348">
        <v>19</v>
      </c>
      <c r="G6939" s="348">
        <v>342</v>
      </c>
      <c r="H6939" s="348">
        <v>6498</v>
      </c>
      <c r="I6939" s="355">
        <v>2.2635672956675922E-2</v>
      </c>
      <c r="J6939" s="355">
        <v>6.6186178235894501E-5</v>
      </c>
      <c r="K6939" s="355">
        <v>0</v>
      </c>
      <c r="M6939" s="364"/>
      <c r="N6939" s="364"/>
    </row>
    <row r="6940" spans="2:14" s="358" customFormat="1" x14ac:dyDescent="0.2">
      <c r="B6940" s="305">
        <v>41576.426388888889</v>
      </c>
      <c r="C6940" s="117" t="s">
        <v>706</v>
      </c>
      <c r="D6940" s="117" t="s">
        <v>551</v>
      </c>
      <c r="E6940" s="116"/>
      <c r="F6940" s="348">
        <v>119</v>
      </c>
      <c r="G6940" s="348">
        <v>2</v>
      </c>
      <c r="H6940" s="348">
        <v>238</v>
      </c>
      <c r="I6940" s="355">
        <v>9.2161080530584502E-4</v>
      </c>
      <c r="J6940" s="355">
        <v>4.6080540265292251E-4</v>
      </c>
      <c r="K6940" s="355">
        <v>0</v>
      </c>
      <c r="M6940" s="364"/>
      <c r="N6940" s="364"/>
    </row>
    <row r="6941" spans="2:14" s="358" customFormat="1" x14ac:dyDescent="0.2">
      <c r="B6941" s="305">
        <v>41576.425000000003</v>
      </c>
      <c r="C6941" s="117" t="s">
        <v>664</v>
      </c>
      <c r="D6941" s="117" t="s">
        <v>551</v>
      </c>
      <c r="E6941" s="116"/>
      <c r="F6941" s="348">
        <v>2</v>
      </c>
      <c r="G6941" s="348">
        <v>241</v>
      </c>
      <c r="H6941" s="348">
        <v>482</v>
      </c>
      <c r="I6941" s="355">
        <v>1.8664554964597365E-3</v>
      </c>
      <c r="J6941" s="355">
        <v>7.7446286160155041E-6</v>
      </c>
      <c r="K6941" s="355">
        <v>0</v>
      </c>
      <c r="M6941" s="364"/>
      <c r="N6941" s="364"/>
    </row>
    <row r="6942" spans="2:14" s="358" customFormat="1" x14ac:dyDescent="0.2">
      <c r="B6942" s="305">
        <v>41577.354166666664</v>
      </c>
      <c r="C6942" s="117" t="s">
        <v>706</v>
      </c>
      <c r="D6942" s="117" t="s">
        <v>551</v>
      </c>
      <c r="E6942" s="116"/>
      <c r="F6942" s="348">
        <v>37</v>
      </c>
      <c r="G6942" s="348">
        <v>377</v>
      </c>
      <c r="H6942" s="348">
        <v>13949</v>
      </c>
      <c r="I6942" s="355">
        <v>5.4014912282400136E-2</v>
      </c>
      <c r="J6942" s="355">
        <v>1.4327562939628682E-4</v>
      </c>
      <c r="K6942" s="355">
        <v>0</v>
      </c>
      <c r="M6942" s="364"/>
      <c r="N6942" s="364"/>
    </row>
    <row r="6943" spans="2:14" s="358" customFormat="1" x14ac:dyDescent="0.2">
      <c r="B6943" s="305">
        <v>41577.388888888891</v>
      </c>
      <c r="C6943" s="117" t="s">
        <v>664</v>
      </c>
      <c r="D6943" s="117" t="s">
        <v>551</v>
      </c>
      <c r="E6943" s="116"/>
      <c r="F6943" s="348">
        <v>20</v>
      </c>
      <c r="G6943" s="348">
        <v>368</v>
      </c>
      <c r="H6943" s="348">
        <v>7360</v>
      </c>
      <c r="I6943" s="355">
        <v>2.8500233306937059E-2</v>
      </c>
      <c r="J6943" s="355">
        <v>7.7446286160155051E-5</v>
      </c>
      <c r="K6943" s="355">
        <v>0</v>
      </c>
      <c r="M6943" s="364"/>
      <c r="N6943" s="364"/>
    </row>
    <row r="6944" spans="2:14" s="358" customFormat="1" x14ac:dyDescent="0.2">
      <c r="B6944" s="305">
        <v>41579.396527777775</v>
      </c>
      <c r="C6944" s="117" t="s">
        <v>798</v>
      </c>
      <c r="D6944" s="117" t="s">
        <v>554</v>
      </c>
      <c r="E6944" s="116"/>
      <c r="F6944" s="348">
        <v>9</v>
      </c>
      <c r="G6944" s="348">
        <v>76</v>
      </c>
      <c r="H6944" s="348">
        <v>684</v>
      </c>
      <c r="I6944" s="355">
        <v>5.9521478638837767E-3</v>
      </c>
      <c r="J6944" s="355">
        <v>7.8317735051102317E-5</v>
      </c>
      <c r="K6944" s="355">
        <v>0</v>
      </c>
      <c r="M6944" s="364"/>
      <c r="N6944" s="364"/>
    </row>
    <row r="6945" spans="2:14" s="358" customFormat="1" x14ac:dyDescent="0.2">
      <c r="B6945" s="305">
        <v>41579.402777777781</v>
      </c>
      <c r="C6945" s="117" t="s">
        <v>743</v>
      </c>
      <c r="D6945" s="117" t="s">
        <v>554</v>
      </c>
      <c r="E6945" s="116"/>
      <c r="F6945" s="348">
        <v>1</v>
      </c>
      <c r="G6945" s="348">
        <v>95</v>
      </c>
      <c r="H6945" s="348">
        <v>95</v>
      </c>
      <c r="I6945" s="355">
        <v>8.266872033171912E-4</v>
      </c>
      <c r="J6945" s="355">
        <v>8.7019705612335906E-6</v>
      </c>
      <c r="K6945" s="355">
        <v>0</v>
      </c>
      <c r="M6945" s="364"/>
      <c r="N6945" s="364"/>
    </row>
    <row r="6946" spans="2:14" s="358" customFormat="1" x14ac:dyDescent="0.2">
      <c r="B6946" s="305">
        <v>41579.482638888891</v>
      </c>
      <c r="C6946" s="117" t="s">
        <v>743</v>
      </c>
      <c r="D6946" s="117" t="s">
        <v>554</v>
      </c>
      <c r="E6946" s="116"/>
      <c r="F6946" s="348">
        <v>1</v>
      </c>
      <c r="G6946" s="348">
        <v>100</v>
      </c>
      <c r="H6946" s="348">
        <v>100</v>
      </c>
      <c r="I6946" s="355">
        <v>8.7019705612335918E-4</v>
      </c>
      <c r="J6946" s="355">
        <v>8.7019705612335906E-6</v>
      </c>
      <c r="K6946" s="355">
        <v>0</v>
      </c>
      <c r="M6946" s="364"/>
      <c r="N6946" s="364"/>
    </row>
    <row r="6947" spans="2:14" s="358" customFormat="1" x14ac:dyDescent="0.2">
      <c r="B6947" s="305">
        <v>41582.368055555555</v>
      </c>
      <c r="C6947" s="117" t="s">
        <v>556</v>
      </c>
      <c r="D6947" s="117" t="s">
        <v>551</v>
      </c>
      <c r="E6947" s="116"/>
      <c r="F6947" s="348">
        <v>3</v>
      </c>
      <c r="G6947" s="348">
        <v>185</v>
      </c>
      <c r="H6947" s="348">
        <v>555</v>
      </c>
      <c r="I6947" s="355">
        <v>2.1491344409443024E-3</v>
      </c>
      <c r="J6947" s="355">
        <v>1.1616942924023257E-5</v>
      </c>
      <c r="K6947" s="355">
        <v>0</v>
      </c>
      <c r="M6947" s="364"/>
      <c r="N6947" s="364"/>
    </row>
    <row r="6948" spans="2:14" s="358" customFormat="1" x14ac:dyDescent="0.2">
      <c r="B6948" s="305">
        <v>41582.368055555555</v>
      </c>
      <c r="C6948" s="117" t="s">
        <v>550</v>
      </c>
      <c r="D6948" s="117" t="s">
        <v>551</v>
      </c>
      <c r="E6948" s="116"/>
      <c r="F6948" s="348">
        <v>6</v>
      </c>
      <c r="G6948" s="348">
        <v>335</v>
      </c>
      <c r="H6948" s="348">
        <v>2010</v>
      </c>
      <c r="I6948" s="355">
        <v>7.7833517590955824E-3</v>
      </c>
      <c r="J6948" s="355">
        <v>2.3233885848046514E-5</v>
      </c>
      <c r="K6948" s="355">
        <v>0</v>
      </c>
      <c r="M6948" s="364"/>
      <c r="N6948" s="364"/>
    </row>
    <row r="6949" spans="2:14" s="358" customFormat="1" x14ac:dyDescent="0.2">
      <c r="B6949" s="305">
        <v>41576.40625</v>
      </c>
      <c r="C6949" s="117" t="s">
        <v>608</v>
      </c>
      <c r="D6949" s="117" t="s">
        <v>554</v>
      </c>
      <c r="E6949" s="116"/>
      <c r="F6949" s="348">
        <v>49</v>
      </c>
      <c r="G6949" s="348">
        <v>190</v>
      </c>
      <c r="H6949" s="348">
        <v>9310</v>
      </c>
      <c r="I6949" s="355">
        <v>8.1015345925084734E-2</v>
      </c>
      <c r="J6949" s="355">
        <v>4.2639655750044598E-4</v>
      </c>
      <c r="K6949" s="355">
        <v>0</v>
      </c>
      <c r="M6949" s="364"/>
      <c r="N6949" s="364"/>
    </row>
    <row r="6950" spans="2:14" s="358" customFormat="1" x14ac:dyDescent="0.2">
      <c r="B6950" s="305">
        <v>41578.413194444445</v>
      </c>
      <c r="C6950" s="117" t="s">
        <v>857</v>
      </c>
      <c r="D6950" s="117" t="s">
        <v>554</v>
      </c>
      <c r="E6950" s="116"/>
      <c r="F6950" s="348">
        <v>4</v>
      </c>
      <c r="G6950" s="348">
        <v>140</v>
      </c>
      <c r="H6950" s="348">
        <v>560</v>
      </c>
      <c r="I6950" s="355">
        <v>4.8731035142908115E-3</v>
      </c>
      <c r="J6950" s="355">
        <v>3.4807882244934363E-5</v>
      </c>
      <c r="K6950" s="355">
        <v>0</v>
      </c>
      <c r="M6950" s="364"/>
      <c r="N6950" s="364"/>
    </row>
    <row r="6951" spans="2:14" s="358" customFormat="1" x14ac:dyDescent="0.2">
      <c r="B6951" s="305">
        <v>41577.37777777778</v>
      </c>
      <c r="C6951" s="117" t="s">
        <v>670</v>
      </c>
      <c r="D6951" s="117" t="s">
        <v>551</v>
      </c>
      <c r="E6951" s="116"/>
      <c r="F6951" s="348">
        <v>28</v>
      </c>
      <c r="G6951" s="348">
        <v>313</v>
      </c>
      <c r="H6951" s="348">
        <v>8764</v>
      </c>
      <c r="I6951" s="355">
        <v>3.3936962595379941E-2</v>
      </c>
      <c r="J6951" s="355">
        <v>1.0842480062421706E-4</v>
      </c>
      <c r="K6951" s="355">
        <v>0</v>
      </c>
      <c r="M6951" s="364"/>
      <c r="N6951" s="364"/>
    </row>
    <row r="6952" spans="2:14" s="358" customFormat="1" x14ac:dyDescent="0.2">
      <c r="B6952" s="305">
        <v>41578.357638888891</v>
      </c>
      <c r="C6952" s="117" t="s">
        <v>706</v>
      </c>
      <c r="D6952" s="117" t="s">
        <v>551</v>
      </c>
      <c r="E6952" s="116"/>
      <c r="F6952" s="348">
        <v>12</v>
      </c>
      <c r="G6952" s="348">
        <v>295</v>
      </c>
      <c r="H6952" s="348">
        <v>3540</v>
      </c>
      <c r="I6952" s="355">
        <v>1.3707992650347443E-2</v>
      </c>
      <c r="J6952" s="355">
        <v>4.6467771696093028E-5</v>
      </c>
      <c r="K6952" s="355">
        <v>0</v>
      </c>
      <c r="M6952" s="364"/>
      <c r="N6952" s="364"/>
    </row>
    <row r="6953" spans="2:14" s="358" customFormat="1" x14ac:dyDescent="0.2">
      <c r="B6953" s="305">
        <v>41576.5</v>
      </c>
      <c r="C6953" s="117" t="s">
        <v>634</v>
      </c>
      <c r="D6953" s="117" t="s">
        <v>542</v>
      </c>
      <c r="E6953" s="116"/>
      <c r="F6953" s="348">
        <v>2</v>
      </c>
      <c r="G6953" s="348">
        <v>120</v>
      </c>
      <c r="H6953" s="348">
        <v>240</v>
      </c>
      <c r="I6953" s="355">
        <v>8.3603593561129899E-4</v>
      </c>
      <c r="J6953" s="355">
        <v>6.9669661300941588E-6</v>
      </c>
      <c r="K6953" s="355">
        <v>0</v>
      </c>
      <c r="M6953" s="364"/>
      <c r="N6953" s="364"/>
    </row>
    <row r="6954" spans="2:14" s="358" customFormat="1" x14ac:dyDescent="0.2">
      <c r="B6954" s="305">
        <v>41578.385416666664</v>
      </c>
      <c r="C6954" s="117" t="s">
        <v>706</v>
      </c>
      <c r="D6954" s="117" t="s">
        <v>551</v>
      </c>
      <c r="E6954" s="116"/>
      <c r="F6954" s="348">
        <v>64</v>
      </c>
      <c r="G6954" s="348">
        <v>320</v>
      </c>
      <c r="H6954" s="348">
        <v>20480</v>
      </c>
      <c r="I6954" s="355">
        <v>7.9304997027998772E-2</v>
      </c>
      <c r="J6954" s="355">
        <v>2.4782811571249613E-4</v>
      </c>
      <c r="K6954" s="355">
        <v>0</v>
      </c>
      <c r="M6954" s="364"/>
      <c r="N6954" s="364"/>
    </row>
    <row r="6955" spans="2:14" s="358" customFormat="1" x14ac:dyDescent="0.2">
      <c r="B6955" s="305">
        <v>41578.357638888891</v>
      </c>
      <c r="C6955" s="117" t="s">
        <v>706</v>
      </c>
      <c r="D6955" s="117" t="s">
        <v>551</v>
      </c>
      <c r="E6955" s="116"/>
      <c r="F6955" s="348">
        <v>10</v>
      </c>
      <c r="G6955" s="348">
        <v>185</v>
      </c>
      <c r="H6955" s="348">
        <v>1850</v>
      </c>
      <c r="I6955" s="355">
        <v>7.1637814698143421E-3</v>
      </c>
      <c r="J6955" s="355">
        <v>3.8723143080077525E-5</v>
      </c>
      <c r="K6955" s="355">
        <v>0</v>
      </c>
      <c r="M6955" s="364"/>
      <c r="N6955" s="364"/>
    </row>
    <row r="6956" spans="2:14" s="358" customFormat="1" x14ac:dyDescent="0.2">
      <c r="B6956" s="305">
        <v>41579.375</v>
      </c>
      <c r="C6956" s="117" t="s">
        <v>625</v>
      </c>
      <c r="D6956" s="117" t="s">
        <v>551</v>
      </c>
      <c r="E6956" s="116"/>
      <c r="F6956" s="348">
        <v>9</v>
      </c>
      <c r="G6956" s="348">
        <v>480</v>
      </c>
      <c r="H6956" s="348">
        <v>4320</v>
      </c>
      <c r="I6956" s="355">
        <v>1.6728397810593491E-2</v>
      </c>
      <c r="J6956" s="355">
        <v>3.4850828772069771E-5</v>
      </c>
      <c r="K6956" s="355">
        <v>0</v>
      </c>
      <c r="M6956" s="364"/>
      <c r="N6956" s="364"/>
    </row>
    <row r="6957" spans="2:14" s="358" customFormat="1" x14ac:dyDescent="0.2">
      <c r="B6957" s="305">
        <v>41579.354166666664</v>
      </c>
      <c r="C6957" s="117" t="s">
        <v>706</v>
      </c>
      <c r="D6957" s="117" t="s">
        <v>551</v>
      </c>
      <c r="E6957" s="116"/>
      <c r="F6957" s="348">
        <v>66</v>
      </c>
      <c r="G6957" s="348">
        <v>225</v>
      </c>
      <c r="H6957" s="348">
        <v>14850</v>
      </c>
      <c r="I6957" s="355">
        <v>5.7503867473915123E-2</v>
      </c>
      <c r="J6957" s="355">
        <v>2.5557274432851167E-4</v>
      </c>
      <c r="K6957" s="355">
        <v>0</v>
      </c>
      <c r="M6957" s="364"/>
      <c r="N6957" s="364"/>
    </row>
    <row r="6958" spans="2:14" s="358" customFormat="1" x14ac:dyDescent="0.2">
      <c r="B6958" s="305">
        <v>41579.364583333336</v>
      </c>
      <c r="C6958" s="117" t="s">
        <v>706</v>
      </c>
      <c r="D6958" s="117" t="s">
        <v>551</v>
      </c>
      <c r="E6958" s="116"/>
      <c r="F6958" s="348">
        <v>1</v>
      </c>
      <c r="G6958" s="348">
        <v>321</v>
      </c>
      <c r="H6958" s="348">
        <v>321</v>
      </c>
      <c r="I6958" s="355">
        <v>1.2430128928704884E-3</v>
      </c>
      <c r="J6958" s="355">
        <v>3.872314308007752E-6</v>
      </c>
      <c r="K6958" s="355">
        <v>0</v>
      </c>
      <c r="M6958" s="364"/>
      <c r="N6958" s="364"/>
    </row>
    <row r="6959" spans="2:14" s="358" customFormat="1" x14ac:dyDescent="0.2">
      <c r="B6959" s="305">
        <v>41579.385416666664</v>
      </c>
      <c r="C6959" s="117" t="s">
        <v>641</v>
      </c>
      <c r="D6959" s="117" t="s">
        <v>551</v>
      </c>
      <c r="E6959" s="116"/>
      <c r="F6959" s="348">
        <v>154</v>
      </c>
      <c r="G6959" s="348">
        <v>212</v>
      </c>
      <c r="H6959" s="348">
        <v>32648</v>
      </c>
      <c r="I6959" s="355">
        <v>0.12642331752783709</v>
      </c>
      <c r="J6959" s="355">
        <v>5.9633640343319391E-4</v>
      </c>
      <c r="K6959" s="355">
        <v>0</v>
      </c>
      <c r="M6959" s="364"/>
      <c r="N6959" s="364"/>
    </row>
    <row r="6960" spans="2:14" s="358" customFormat="1" x14ac:dyDescent="0.2">
      <c r="B6960" s="305">
        <v>41578.395833333336</v>
      </c>
      <c r="C6960" s="117" t="s">
        <v>753</v>
      </c>
      <c r="D6960" s="117" t="s">
        <v>554</v>
      </c>
      <c r="E6960" s="116"/>
      <c r="F6960" s="348">
        <v>116</v>
      </c>
      <c r="G6960" s="348">
        <v>380</v>
      </c>
      <c r="H6960" s="348">
        <v>44080</v>
      </c>
      <c r="I6960" s="355">
        <v>0.38358286233917671</v>
      </c>
      <c r="J6960" s="355">
        <v>1.0094285851030965E-3</v>
      </c>
      <c r="K6960" s="355">
        <v>0</v>
      </c>
      <c r="M6960" s="364"/>
      <c r="N6960" s="364"/>
    </row>
    <row r="6961" spans="2:14" s="358" customFormat="1" x14ac:dyDescent="0.2">
      <c r="B6961" s="305">
        <v>41576.413194444445</v>
      </c>
      <c r="C6961" s="117" t="s">
        <v>594</v>
      </c>
      <c r="D6961" s="117" t="s">
        <v>551</v>
      </c>
      <c r="E6961" s="116"/>
      <c r="F6961" s="348">
        <v>1</v>
      </c>
      <c r="G6961" s="348">
        <v>155</v>
      </c>
      <c r="H6961" s="348">
        <v>155</v>
      </c>
      <c r="I6961" s="355">
        <v>6.0020871774120162E-4</v>
      </c>
      <c r="J6961" s="355">
        <v>3.872314308007752E-6</v>
      </c>
      <c r="K6961" s="355">
        <v>0</v>
      </c>
      <c r="M6961" s="364"/>
      <c r="N6961" s="364"/>
    </row>
    <row r="6962" spans="2:14" s="358" customFormat="1" x14ac:dyDescent="0.2">
      <c r="B6962" s="305">
        <v>41576.409722222219</v>
      </c>
      <c r="C6962" s="117" t="s">
        <v>609</v>
      </c>
      <c r="D6962" s="117" t="s">
        <v>554</v>
      </c>
      <c r="E6962" s="116"/>
      <c r="F6962" s="348">
        <v>384</v>
      </c>
      <c r="G6962" s="348">
        <v>288</v>
      </c>
      <c r="H6962" s="348">
        <v>110592</v>
      </c>
      <c r="I6962" s="355">
        <v>0.96236832830794539</v>
      </c>
      <c r="J6962" s="355">
        <v>3.341556695513699E-3</v>
      </c>
      <c r="K6962" s="355">
        <v>0</v>
      </c>
      <c r="M6962" s="364"/>
      <c r="N6962" s="364"/>
    </row>
    <row r="6963" spans="2:14" s="358" customFormat="1" x14ac:dyDescent="0.2">
      <c r="B6963" s="305">
        <v>41578.393055555556</v>
      </c>
      <c r="C6963" s="117" t="s">
        <v>608</v>
      </c>
      <c r="D6963" s="117" t="s">
        <v>554</v>
      </c>
      <c r="E6963" s="116"/>
      <c r="F6963" s="348">
        <v>46</v>
      </c>
      <c r="G6963" s="348">
        <v>364</v>
      </c>
      <c r="H6963" s="348">
        <v>16744</v>
      </c>
      <c r="I6963" s="355">
        <v>0.14570579507729525</v>
      </c>
      <c r="J6963" s="355">
        <v>4.0029064581674522E-4</v>
      </c>
      <c r="K6963" s="355">
        <v>0</v>
      </c>
      <c r="M6963" s="364"/>
      <c r="N6963" s="364"/>
    </row>
    <row r="6964" spans="2:14" s="358" customFormat="1" x14ac:dyDescent="0.2">
      <c r="B6964" s="305">
        <v>41578.517361111109</v>
      </c>
      <c r="C6964" s="117" t="s">
        <v>813</v>
      </c>
      <c r="D6964" s="117" t="s">
        <v>554</v>
      </c>
      <c r="E6964" s="116"/>
      <c r="F6964" s="348">
        <v>2</v>
      </c>
      <c r="G6964" s="348">
        <v>70</v>
      </c>
      <c r="H6964" s="348">
        <v>140</v>
      </c>
      <c r="I6964" s="355">
        <v>1.2182758785727029E-3</v>
      </c>
      <c r="J6964" s="355">
        <v>1.7403941122467181E-5</v>
      </c>
      <c r="K6964" s="355">
        <v>0</v>
      </c>
      <c r="M6964" s="364"/>
      <c r="N6964" s="364"/>
    </row>
    <row r="6965" spans="2:14" s="358" customFormat="1" x14ac:dyDescent="0.2">
      <c r="B6965" s="305">
        <v>41580.388888888891</v>
      </c>
      <c r="C6965" s="117" t="s">
        <v>668</v>
      </c>
      <c r="D6965" s="117" t="s">
        <v>554</v>
      </c>
      <c r="E6965" s="116"/>
      <c r="F6965" s="348">
        <v>24</v>
      </c>
      <c r="G6965" s="348">
        <v>255.625</v>
      </c>
      <c r="H6965" s="348">
        <v>6135</v>
      </c>
      <c r="I6965" s="355">
        <v>5.338658939316808E-2</v>
      </c>
      <c r="J6965" s="355">
        <v>2.0884729346960619E-4</v>
      </c>
      <c r="K6965" s="355">
        <v>0</v>
      </c>
      <c r="M6965" s="364"/>
      <c r="N6965" s="364"/>
    </row>
    <row r="6966" spans="2:14" s="358" customFormat="1" x14ac:dyDescent="0.2">
      <c r="B6966" s="305">
        <v>41576.386111111111</v>
      </c>
      <c r="C6966" s="117" t="s">
        <v>634</v>
      </c>
      <c r="D6966" s="117" t="s">
        <v>542</v>
      </c>
      <c r="E6966" s="116"/>
      <c r="F6966" s="348">
        <v>25</v>
      </c>
      <c r="G6966" s="348">
        <v>126</v>
      </c>
      <c r="H6966" s="348">
        <v>3150</v>
      </c>
      <c r="I6966" s="355">
        <v>1.09729716548983E-2</v>
      </c>
      <c r="J6966" s="355">
        <v>8.7087076626176976E-5</v>
      </c>
      <c r="K6966" s="355">
        <v>0</v>
      </c>
      <c r="M6966" s="364"/>
      <c r="N6966" s="364"/>
    </row>
    <row r="6967" spans="2:14" s="358" customFormat="1" x14ac:dyDescent="0.2">
      <c r="B6967" s="305">
        <v>41577.436111111114</v>
      </c>
      <c r="C6967" s="117" t="s">
        <v>860</v>
      </c>
      <c r="D6967" s="117" t="s">
        <v>542</v>
      </c>
      <c r="E6967" s="116"/>
      <c r="F6967" s="348">
        <v>193</v>
      </c>
      <c r="G6967" s="348">
        <v>262</v>
      </c>
      <c r="H6967" s="348">
        <v>50566</v>
      </c>
      <c r="I6967" s="355">
        <v>0.17614580466717061</v>
      </c>
      <c r="J6967" s="355">
        <v>6.7231223155408634E-4</v>
      </c>
      <c r="K6967" s="355">
        <v>0</v>
      </c>
      <c r="M6967" s="364"/>
      <c r="N6967" s="364"/>
    </row>
    <row r="6968" spans="2:14" s="358" customFormat="1" x14ac:dyDescent="0.2">
      <c r="B6968" s="305">
        <v>41577.371527777781</v>
      </c>
      <c r="C6968" s="117" t="s">
        <v>858</v>
      </c>
      <c r="D6968" s="117" t="s">
        <v>551</v>
      </c>
      <c r="E6968" s="116"/>
      <c r="F6968" s="348">
        <v>197</v>
      </c>
      <c r="G6968" s="348">
        <v>270</v>
      </c>
      <c r="H6968" s="348">
        <v>53190</v>
      </c>
      <c r="I6968" s="355">
        <v>0.20596839804293235</v>
      </c>
      <c r="J6968" s="355">
        <v>7.6284591867752723E-4</v>
      </c>
      <c r="K6968" s="355">
        <v>0</v>
      </c>
      <c r="M6968" s="364"/>
      <c r="N6968" s="364"/>
    </row>
    <row r="6969" spans="2:14" s="358" customFormat="1" x14ac:dyDescent="0.2">
      <c r="B6969" s="305">
        <v>41579.385416666664</v>
      </c>
      <c r="C6969" s="117" t="s">
        <v>671</v>
      </c>
      <c r="D6969" s="117" t="s">
        <v>554</v>
      </c>
      <c r="E6969" s="116"/>
      <c r="F6969" s="348">
        <v>26</v>
      </c>
      <c r="G6969" s="348">
        <v>145</v>
      </c>
      <c r="H6969" s="348">
        <v>3770</v>
      </c>
      <c r="I6969" s="355">
        <v>3.2806429015850638E-2</v>
      </c>
      <c r="J6969" s="355">
        <v>2.2625123459207337E-4</v>
      </c>
      <c r="K6969" s="355">
        <v>0</v>
      </c>
      <c r="M6969" s="364"/>
      <c r="N6969" s="364"/>
    </row>
    <row r="6970" spans="2:14" s="358" customFormat="1" x14ac:dyDescent="0.2">
      <c r="B6970" s="305">
        <v>41584.413194444445</v>
      </c>
      <c r="C6970" s="117" t="s">
        <v>725</v>
      </c>
      <c r="D6970" s="117" t="s">
        <v>554</v>
      </c>
      <c r="E6970" s="116"/>
      <c r="F6970" s="348">
        <v>15</v>
      </c>
      <c r="G6970" s="348">
        <v>395</v>
      </c>
      <c r="H6970" s="348">
        <v>5925</v>
      </c>
      <c r="I6970" s="355">
        <v>5.1559175575309028E-2</v>
      </c>
      <c r="J6970" s="355">
        <v>1.3052955841850387E-4</v>
      </c>
      <c r="K6970" s="355">
        <v>0</v>
      </c>
      <c r="M6970" s="364"/>
      <c r="N6970" s="364"/>
    </row>
    <row r="6971" spans="2:14" s="358" customFormat="1" x14ac:dyDescent="0.2">
      <c r="B6971" s="305">
        <v>41584.387499999997</v>
      </c>
      <c r="C6971" s="117" t="s">
        <v>657</v>
      </c>
      <c r="D6971" s="117" t="s">
        <v>551</v>
      </c>
      <c r="E6971" s="116"/>
      <c r="F6971" s="348">
        <v>16</v>
      </c>
      <c r="G6971" s="348">
        <v>177</v>
      </c>
      <c r="H6971" s="348">
        <v>2832</v>
      </c>
      <c r="I6971" s="355">
        <v>1.0966394120277955E-2</v>
      </c>
      <c r="J6971" s="355">
        <v>6.1957028928124033E-5</v>
      </c>
      <c r="K6971" s="355">
        <v>0</v>
      </c>
      <c r="M6971" s="364"/>
      <c r="N6971" s="364"/>
    </row>
    <row r="6972" spans="2:14" s="358" customFormat="1" x14ac:dyDescent="0.2">
      <c r="B6972" s="305">
        <v>41584.395833333336</v>
      </c>
      <c r="C6972" s="117" t="s">
        <v>629</v>
      </c>
      <c r="D6972" s="117" t="s">
        <v>551</v>
      </c>
      <c r="E6972" s="116"/>
      <c r="F6972" s="348">
        <v>4</v>
      </c>
      <c r="G6972" s="348">
        <v>265</v>
      </c>
      <c r="H6972" s="348">
        <v>1060</v>
      </c>
      <c r="I6972" s="355">
        <v>4.1046531664882171E-3</v>
      </c>
      <c r="J6972" s="355">
        <v>1.5489257232031008E-5</v>
      </c>
      <c r="K6972" s="355">
        <v>0</v>
      </c>
      <c r="M6972" s="364"/>
      <c r="N6972" s="364"/>
    </row>
    <row r="6973" spans="2:14" s="358" customFormat="1" x14ac:dyDescent="0.2">
      <c r="B6973" s="305">
        <v>41585.381944444445</v>
      </c>
      <c r="C6973" s="117" t="s">
        <v>629</v>
      </c>
      <c r="D6973" s="117" t="s">
        <v>551</v>
      </c>
      <c r="E6973" s="116"/>
      <c r="F6973" s="348">
        <v>11</v>
      </c>
      <c r="G6973" s="348">
        <v>290</v>
      </c>
      <c r="H6973" s="348">
        <v>3190</v>
      </c>
      <c r="I6973" s="355">
        <v>1.2352682642544729E-2</v>
      </c>
      <c r="J6973" s="355">
        <v>4.2595457388085273E-5</v>
      </c>
      <c r="K6973" s="355">
        <v>0</v>
      </c>
      <c r="M6973" s="364"/>
      <c r="N6973" s="364"/>
    </row>
    <row r="6974" spans="2:14" s="358" customFormat="1" x14ac:dyDescent="0.2">
      <c r="B6974" s="305">
        <v>41585.423611111109</v>
      </c>
      <c r="C6974" s="117" t="s">
        <v>666</v>
      </c>
      <c r="D6974" s="117" t="s">
        <v>554</v>
      </c>
      <c r="E6974" s="116"/>
      <c r="F6974" s="348">
        <v>9</v>
      </c>
      <c r="G6974" s="348">
        <v>250</v>
      </c>
      <c r="H6974" s="348">
        <v>2250</v>
      </c>
      <c r="I6974" s="355">
        <v>1.9579433762775579E-2</v>
      </c>
      <c r="J6974" s="355">
        <v>7.8317735051102317E-5</v>
      </c>
      <c r="K6974" s="355">
        <v>0</v>
      </c>
      <c r="M6974" s="364"/>
      <c r="N6974" s="364"/>
    </row>
    <row r="6975" spans="2:14" s="358" customFormat="1" x14ac:dyDescent="0.2">
      <c r="B6975" s="305">
        <v>41585.381944444445</v>
      </c>
      <c r="C6975" s="117" t="s">
        <v>666</v>
      </c>
      <c r="D6975" s="117" t="s">
        <v>554</v>
      </c>
      <c r="E6975" s="116"/>
      <c r="F6975" s="348">
        <v>68</v>
      </c>
      <c r="G6975" s="348">
        <v>277</v>
      </c>
      <c r="H6975" s="348">
        <v>18836</v>
      </c>
      <c r="I6975" s="355">
        <v>0.16391031749139592</v>
      </c>
      <c r="J6975" s="355">
        <v>5.9173399816388422E-4</v>
      </c>
      <c r="K6975" s="355">
        <v>0</v>
      </c>
      <c r="M6975" s="364"/>
      <c r="N6975" s="364"/>
    </row>
    <row r="6976" spans="2:14" s="358" customFormat="1" x14ac:dyDescent="0.2">
      <c r="B6976" s="305">
        <v>41584.425694444442</v>
      </c>
      <c r="C6976" s="117" t="s">
        <v>725</v>
      </c>
      <c r="D6976" s="117" t="s">
        <v>554</v>
      </c>
      <c r="E6976" s="116"/>
      <c r="F6976" s="348">
        <v>26</v>
      </c>
      <c r="G6976" s="348">
        <v>442</v>
      </c>
      <c r="H6976" s="348">
        <v>11492</v>
      </c>
      <c r="I6976" s="355">
        <v>0.10000304568969644</v>
      </c>
      <c r="J6976" s="355">
        <v>2.2625123459207337E-4</v>
      </c>
      <c r="K6976" s="355">
        <v>0</v>
      </c>
      <c r="M6976" s="364"/>
      <c r="N6976" s="364"/>
    </row>
    <row r="6977" spans="2:14" s="358" customFormat="1" x14ac:dyDescent="0.2">
      <c r="B6977" s="305">
        <v>41585.458333333336</v>
      </c>
      <c r="C6977" s="117" t="s">
        <v>629</v>
      </c>
      <c r="D6977" s="117" t="s">
        <v>551</v>
      </c>
      <c r="E6977" s="116"/>
      <c r="F6977" s="348">
        <v>5</v>
      </c>
      <c r="G6977" s="348">
        <v>195</v>
      </c>
      <c r="H6977" s="348">
        <v>975</v>
      </c>
      <c r="I6977" s="355">
        <v>3.7755064503075587E-3</v>
      </c>
      <c r="J6977" s="355">
        <v>1.9361571540038763E-5</v>
      </c>
      <c r="K6977" s="355">
        <v>0</v>
      </c>
      <c r="M6977" s="364"/>
      <c r="N6977" s="364"/>
    </row>
    <row r="6978" spans="2:14" s="358" customFormat="1" x14ac:dyDescent="0.2">
      <c r="B6978" s="305">
        <v>41585.354166666664</v>
      </c>
      <c r="C6978" s="117" t="s">
        <v>629</v>
      </c>
      <c r="D6978" s="117" t="s">
        <v>551</v>
      </c>
      <c r="E6978" s="116"/>
      <c r="F6978" s="348">
        <v>4</v>
      </c>
      <c r="G6978" s="348">
        <v>265</v>
      </c>
      <c r="H6978" s="348">
        <v>1060</v>
      </c>
      <c r="I6978" s="355">
        <v>4.1046531664882171E-3</v>
      </c>
      <c r="J6978" s="355">
        <v>1.5489257232031008E-5</v>
      </c>
      <c r="K6978" s="355">
        <v>0</v>
      </c>
      <c r="M6978" s="364"/>
      <c r="N6978" s="364"/>
    </row>
    <row r="6979" spans="2:14" s="358" customFormat="1" x14ac:dyDescent="0.2">
      <c r="B6979" s="305">
        <v>41584.4375</v>
      </c>
      <c r="C6979" s="117" t="s">
        <v>607</v>
      </c>
      <c r="D6979" s="117" t="s">
        <v>551</v>
      </c>
      <c r="E6979" s="116"/>
      <c r="F6979" s="348">
        <v>1</v>
      </c>
      <c r="G6979" s="348">
        <v>175</v>
      </c>
      <c r="H6979" s="348">
        <v>175</v>
      </c>
      <c r="I6979" s="355">
        <v>6.7765500390135666E-4</v>
      </c>
      <c r="J6979" s="355">
        <v>3.872314308007752E-6</v>
      </c>
      <c r="K6979" s="355">
        <v>0</v>
      </c>
      <c r="M6979" s="364"/>
      <c r="N6979" s="364"/>
    </row>
    <row r="6980" spans="2:14" s="358" customFormat="1" x14ac:dyDescent="0.2">
      <c r="B6980" s="305">
        <v>41584.381944444445</v>
      </c>
      <c r="C6980" s="117" t="s">
        <v>748</v>
      </c>
      <c r="D6980" s="117" t="s">
        <v>551</v>
      </c>
      <c r="E6980" s="116"/>
      <c r="F6980" s="348">
        <v>48</v>
      </c>
      <c r="G6980" s="348">
        <v>120</v>
      </c>
      <c r="H6980" s="348">
        <v>5760</v>
      </c>
      <c r="I6980" s="355">
        <v>2.2304530414124654E-2</v>
      </c>
      <c r="J6980" s="355">
        <v>1.8587108678437211E-4</v>
      </c>
      <c r="K6980" s="355">
        <v>0</v>
      </c>
      <c r="M6980" s="364"/>
      <c r="N6980" s="364"/>
    </row>
    <row r="6981" spans="2:14" s="358" customFormat="1" x14ac:dyDescent="0.2">
      <c r="B6981" s="305">
        <v>41584.378472222219</v>
      </c>
      <c r="C6981" s="117" t="s">
        <v>681</v>
      </c>
      <c r="D6981" s="117" t="s">
        <v>554</v>
      </c>
      <c r="E6981" s="116"/>
      <c r="F6981" s="348">
        <v>1</v>
      </c>
      <c r="G6981" s="348">
        <v>105</v>
      </c>
      <c r="H6981" s="348">
        <v>105</v>
      </c>
      <c r="I6981" s="355">
        <v>9.1370690892952704E-4</v>
      </c>
      <c r="J6981" s="355">
        <v>8.7019705612335906E-6</v>
      </c>
      <c r="K6981" s="355">
        <v>0</v>
      </c>
      <c r="M6981" s="364"/>
      <c r="N6981" s="364"/>
    </row>
    <row r="6982" spans="2:14" s="358" customFormat="1" x14ac:dyDescent="0.2">
      <c r="B6982" s="305">
        <v>41584.40625</v>
      </c>
      <c r="C6982" s="117" t="s">
        <v>681</v>
      </c>
      <c r="D6982" s="117" t="s">
        <v>554</v>
      </c>
      <c r="E6982" s="116"/>
      <c r="F6982" s="348">
        <v>1</v>
      </c>
      <c r="G6982" s="348">
        <v>120</v>
      </c>
      <c r="H6982" s="348">
        <v>120</v>
      </c>
      <c r="I6982" s="355">
        <v>1.044236467348031E-3</v>
      </c>
      <c r="J6982" s="355">
        <v>8.7019705612335906E-6</v>
      </c>
      <c r="K6982" s="355">
        <v>0</v>
      </c>
      <c r="M6982" s="364"/>
      <c r="N6982" s="364"/>
    </row>
    <row r="6983" spans="2:14" s="358" customFormat="1" x14ac:dyDescent="0.2">
      <c r="B6983" s="305">
        <v>41584.458333333336</v>
      </c>
      <c r="C6983" s="117" t="s">
        <v>681</v>
      </c>
      <c r="D6983" s="117" t="s">
        <v>554</v>
      </c>
      <c r="E6983" s="116"/>
      <c r="F6983" s="348">
        <v>2</v>
      </c>
      <c r="G6983" s="348">
        <v>30</v>
      </c>
      <c r="H6983" s="348">
        <v>60</v>
      </c>
      <c r="I6983" s="355">
        <v>5.2211823367401549E-4</v>
      </c>
      <c r="J6983" s="355">
        <v>1.7403941122467181E-5</v>
      </c>
      <c r="K6983" s="355">
        <v>0</v>
      </c>
      <c r="M6983" s="364"/>
      <c r="N6983" s="364"/>
    </row>
    <row r="6984" spans="2:14" s="358" customFormat="1" x14ac:dyDescent="0.2">
      <c r="B6984" s="305">
        <v>41584.506944444445</v>
      </c>
      <c r="C6984" s="117" t="s">
        <v>681</v>
      </c>
      <c r="D6984" s="117" t="s">
        <v>554</v>
      </c>
      <c r="E6984" s="116"/>
      <c r="F6984" s="348">
        <v>1</v>
      </c>
      <c r="G6984" s="348">
        <v>65</v>
      </c>
      <c r="H6984" s="348">
        <v>65</v>
      </c>
      <c r="I6984" s="355">
        <v>5.6562808648018346E-4</v>
      </c>
      <c r="J6984" s="355">
        <v>8.7019705612335906E-6</v>
      </c>
      <c r="K6984" s="355">
        <v>0</v>
      </c>
      <c r="M6984" s="364"/>
      <c r="N6984" s="364"/>
    </row>
    <row r="6985" spans="2:14" s="358" customFormat="1" x14ac:dyDescent="0.2">
      <c r="B6985" s="305">
        <v>41584.548611111109</v>
      </c>
      <c r="C6985" s="117" t="s">
        <v>681</v>
      </c>
      <c r="D6985" s="117" t="s">
        <v>554</v>
      </c>
      <c r="E6985" s="116"/>
      <c r="F6985" s="348">
        <v>3</v>
      </c>
      <c r="G6985" s="348">
        <v>45</v>
      </c>
      <c r="H6985" s="348">
        <v>135</v>
      </c>
      <c r="I6985" s="355">
        <v>1.1747660257665348E-3</v>
      </c>
      <c r="J6985" s="355">
        <v>2.6105911683700774E-5</v>
      </c>
      <c r="K6985" s="355">
        <v>0</v>
      </c>
      <c r="M6985" s="364"/>
      <c r="N6985" s="364"/>
    </row>
    <row r="6986" spans="2:14" s="358" customFormat="1" x14ac:dyDescent="0.2">
      <c r="B6986" s="305">
        <v>41584.569444444445</v>
      </c>
      <c r="C6986" s="117" t="s">
        <v>681</v>
      </c>
      <c r="D6986" s="117" t="s">
        <v>554</v>
      </c>
      <c r="E6986" s="116"/>
      <c r="F6986" s="348">
        <v>2</v>
      </c>
      <c r="G6986" s="348">
        <v>50</v>
      </c>
      <c r="H6986" s="348">
        <v>100</v>
      </c>
      <c r="I6986" s="355">
        <v>8.7019705612335918E-4</v>
      </c>
      <c r="J6986" s="355">
        <v>1.7403941122467181E-5</v>
      </c>
      <c r="K6986" s="355">
        <v>0</v>
      </c>
      <c r="M6986" s="364"/>
      <c r="N6986" s="364"/>
    </row>
    <row r="6987" spans="2:14" s="358" customFormat="1" x14ac:dyDescent="0.2">
      <c r="B6987" s="305">
        <v>41584.387499999997</v>
      </c>
      <c r="C6987" s="117" t="s">
        <v>598</v>
      </c>
      <c r="D6987" s="117" t="s">
        <v>551</v>
      </c>
      <c r="E6987" s="116"/>
      <c r="F6987" s="348">
        <v>1</v>
      </c>
      <c r="G6987" s="348">
        <v>57</v>
      </c>
      <c r="H6987" s="348">
        <v>57</v>
      </c>
      <c r="I6987" s="355">
        <v>2.2072191555644189E-4</v>
      </c>
      <c r="J6987" s="355">
        <v>3.872314308007752E-6</v>
      </c>
      <c r="K6987" s="355">
        <v>0</v>
      </c>
      <c r="M6987" s="364"/>
      <c r="N6987" s="364"/>
    </row>
    <row r="6988" spans="2:14" s="358" customFormat="1" x14ac:dyDescent="0.2">
      <c r="B6988" s="305">
        <v>41584.420138888891</v>
      </c>
      <c r="C6988" s="117" t="s">
        <v>588</v>
      </c>
      <c r="D6988" s="117" t="s">
        <v>554</v>
      </c>
      <c r="E6988" s="116"/>
      <c r="F6988" s="348">
        <v>36</v>
      </c>
      <c r="G6988" s="348">
        <v>325</v>
      </c>
      <c r="H6988" s="348">
        <v>11700</v>
      </c>
      <c r="I6988" s="355">
        <v>0.10181305556643303</v>
      </c>
      <c r="J6988" s="355">
        <v>3.1327094020440927E-4</v>
      </c>
      <c r="K6988" s="355">
        <v>0</v>
      </c>
      <c r="M6988" s="364"/>
      <c r="N6988" s="364"/>
    </row>
    <row r="6989" spans="2:14" s="358" customFormat="1" x14ac:dyDescent="0.2">
      <c r="B6989" s="305">
        <v>41584.381944444445</v>
      </c>
      <c r="C6989" s="117" t="s">
        <v>849</v>
      </c>
      <c r="D6989" s="117" t="s">
        <v>551</v>
      </c>
      <c r="E6989" s="116"/>
      <c r="F6989" s="348">
        <v>3</v>
      </c>
      <c r="G6989" s="348">
        <v>142</v>
      </c>
      <c r="H6989" s="348">
        <v>426</v>
      </c>
      <c r="I6989" s="355">
        <v>1.6496058952113026E-3</v>
      </c>
      <c r="J6989" s="355">
        <v>1.1616942924023257E-5</v>
      </c>
      <c r="K6989" s="355">
        <v>0</v>
      </c>
      <c r="M6989" s="364"/>
      <c r="N6989" s="364"/>
    </row>
    <row r="6990" spans="2:14" s="358" customFormat="1" x14ac:dyDescent="0.2">
      <c r="B6990" s="305">
        <v>41584.375</v>
      </c>
      <c r="C6990" s="117" t="s">
        <v>620</v>
      </c>
      <c r="D6990" s="117" t="s">
        <v>542</v>
      </c>
      <c r="E6990" s="116"/>
      <c r="F6990" s="348">
        <v>128</v>
      </c>
      <c r="G6990" s="348">
        <v>435</v>
      </c>
      <c r="H6990" s="348">
        <v>55680</v>
      </c>
      <c r="I6990" s="355">
        <v>0.19396033706182136</v>
      </c>
      <c r="J6990" s="355">
        <v>4.4588583232602617E-4</v>
      </c>
      <c r="K6990" s="355">
        <v>0</v>
      </c>
      <c r="M6990" s="364"/>
      <c r="N6990" s="364"/>
    </row>
    <row r="6991" spans="2:14" s="358" customFormat="1" x14ac:dyDescent="0.2">
      <c r="B6991" s="305">
        <v>41584.399305555555</v>
      </c>
      <c r="C6991" s="117" t="s">
        <v>726</v>
      </c>
      <c r="D6991" s="117" t="s">
        <v>554</v>
      </c>
      <c r="E6991" s="116"/>
      <c r="F6991" s="348">
        <v>30</v>
      </c>
      <c r="G6991" s="348">
        <v>220</v>
      </c>
      <c r="H6991" s="348">
        <v>6600</v>
      </c>
      <c r="I6991" s="355">
        <v>5.7433005704141706E-2</v>
      </c>
      <c r="J6991" s="355">
        <v>2.6105911683700774E-4</v>
      </c>
      <c r="K6991" s="355">
        <v>0</v>
      </c>
      <c r="M6991" s="364"/>
      <c r="N6991" s="364"/>
    </row>
    <row r="6992" spans="2:14" s="358" customFormat="1" x14ac:dyDescent="0.2">
      <c r="B6992" s="305">
        <v>41585.409722222219</v>
      </c>
      <c r="C6992" s="117" t="s">
        <v>677</v>
      </c>
      <c r="D6992" s="117" t="s">
        <v>554</v>
      </c>
      <c r="E6992" s="116"/>
      <c r="F6992" s="348">
        <v>3</v>
      </c>
      <c r="G6992" s="348">
        <v>154</v>
      </c>
      <c r="H6992" s="348">
        <v>462</v>
      </c>
      <c r="I6992" s="355">
        <v>4.0203103992899189E-3</v>
      </c>
      <c r="J6992" s="355">
        <v>2.6105911683700774E-5</v>
      </c>
      <c r="K6992" s="355">
        <v>0</v>
      </c>
      <c r="M6992" s="364"/>
      <c r="N6992" s="364"/>
    </row>
    <row r="6993" spans="2:14" s="358" customFormat="1" x14ac:dyDescent="0.2">
      <c r="B6993" s="305">
        <v>41584.482638888891</v>
      </c>
      <c r="C6993" s="117" t="s">
        <v>629</v>
      </c>
      <c r="D6993" s="117" t="s">
        <v>551</v>
      </c>
      <c r="E6993" s="116"/>
      <c r="F6993" s="348">
        <v>45</v>
      </c>
      <c r="G6993" s="348">
        <v>218</v>
      </c>
      <c r="H6993" s="348">
        <v>9810</v>
      </c>
      <c r="I6993" s="355">
        <v>3.7987403361556052E-2</v>
      </c>
      <c r="J6993" s="355">
        <v>1.7425414386034886E-4</v>
      </c>
      <c r="K6993" s="355">
        <v>0</v>
      </c>
      <c r="M6993" s="364"/>
      <c r="N6993" s="364"/>
    </row>
    <row r="6994" spans="2:14" s="358" customFormat="1" x14ac:dyDescent="0.2">
      <c r="B6994" s="305">
        <v>41584.409722222219</v>
      </c>
      <c r="C6994" s="117" t="s">
        <v>649</v>
      </c>
      <c r="D6994" s="117" t="s">
        <v>551</v>
      </c>
      <c r="E6994" s="116"/>
      <c r="F6994" s="348">
        <v>1</v>
      </c>
      <c r="G6994" s="348">
        <v>30</v>
      </c>
      <c r="H6994" s="348">
        <v>30</v>
      </c>
      <c r="I6994" s="355">
        <v>1.1616942924023257E-4</v>
      </c>
      <c r="J6994" s="355">
        <v>3.872314308007752E-6</v>
      </c>
      <c r="K6994" s="355">
        <v>0</v>
      </c>
      <c r="M6994" s="364"/>
      <c r="N6994" s="364"/>
    </row>
    <row r="6995" spans="2:14" s="358" customFormat="1" x14ac:dyDescent="0.2">
      <c r="B6995" s="305">
        <v>41585.395833333336</v>
      </c>
      <c r="C6995" s="117" t="s">
        <v>747</v>
      </c>
      <c r="D6995" s="117" t="s">
        <v>554</v>
      </c>
      <c r="E6995" s="116"/>
      <c r="F6995" s="348">
        <v>4</v>
      </c>
      <c r="G6995" s="348">
        <v>30</v>
      </c>
      <c r="H6995" s="348">
        <v>120</v>
      </c>
      <c r="I6995" s="355">
        <v>1.044236467348031E-3</v>
      </c>
      <c r="J6995" s="355">
        <v>3.4807882244934363E-5</v>
      </c>
      <c r="K6995" s="355">
        <v>0</v>
      </c>
      <c r="M6995" s="364"/>
      <c r="N6995" s="364"/>
    </row>
    <row r="6996" spans="2:14" s="358" customFormat="1" x14ac:dyDescent="0.2">
      <c r="B6996" s="305">
        <v>41585.395833333336</v>
      </c>
      <c r="C6996" s="117" t="s">
        <v>748</v>
      </c>
      <c r="D6996" s="117" t="s">
        <v>551</v>
      </c>
      <c r="E6996" s="116"/>
      <c r="F6996" s="348">
        <v>74</v>
      </c>
      <c r="G6996" s="348">
        <v>435</v>
      </c>
      <c r="H6996" s="348">
        <v>32190</v>
      </c>
      <c r="I6996" s="355">
        <v>0.12464979757476954</v>
      </c>
      <c r="J6996" s="355">
        <v>2.8655125879257365E-4</v>
      </c>
      <c r="K6996" s="355">
        <v>0</v>
      </c>
      <c r="M6996" s="364"/>
      <c r="N6996" s="364"/>
    </row>
    <row r="6997" spans="2:14" s="358" customFormat="1" x14ac:dyDescent="0.2">
      <c r="B6997" s="305">
        <v>41585.375</v>
      </c>
      <c r="C6997" s="117" t="s">
        <v>649</v>
      </c>
      <c r="D6997" s="117" t="s">
        <v>551</v>
      </c>
      <c r="E6997" s="116"/>
      <c r="F6997" s="348">
        <v>23</v>
      </c>
      <c r="G6997" s="348">
        <v>343</v>
      </c>
      <c r="H6997" s="348">
        <v>7889</v>
      </c>
      <c r="I6997" s="355">
        <v>3.054868757587316E-2</v>
      </c>
      <c r="J6997" s="355">
        <v>8.9063229084178301E-5</v>
      </c>
      <c r="K6997" s="355">
        <v>0</v>
      </c>
      <c r="M6997" s="364"/>
      <c r="N6997" s="364"/>
    </row>
    <row r="6998" spans="2:14" s="358" customFormat="1" x14ac:dyDescent="0.2">
      <c r="B6998" s="305">
        <v>41585.456944444442</v>
      </c>
      <c r="C6998" s="117" t="s">
        <v>627</v>
      </c>
      <c r="D6998" s="117" t="s">
        <v>554</v>
      </c>
      <c r="E6998" s="116"/>
      <c r="F6998" s="348">
        <v>4</v>
      </c>
      <c r="G6998" s="348">
        <v>71</v>
      </c>
      <c r="H6998" s="348">
        <v>284</v>
      </c>
      <c r="I6998" s="355">
        <v>2.4713596393903399E-3</v>
      </c>
      <c r="J6998" s="355">
        <v>3.4807882244934363E-5</v>
      </c>
      <c r="K6998" s="355">
        <v>0</v>
      </c>
      <c r="M6998" s="364"/>
      <c r="N6998" s="364"/>
    </row>
    <row r="6999" spans="2:14" s="358" customFormat="1" x14ac:dyDescent="0.2">
      <c r="B6999" s="305">
        <v>41585.338888888888</v>
      </c>
      <c r="C6999" s="117" t="s">
        <v>616</v>
      </c>
      <c r="D6999" s="117" t="s">
        <v>554</v>
      </c>
      <c r="E6999" s="116"/>
      <c r="F6999" s="348">
        <v>139</v>
      </c>
      <c r="G6999" s="348">
        <v>472</v>
      </c>
      <c r="H6999" s="348">
        <v>65608</v>
      </c>
      <c r="I6999" s="355">
        <v>0.57091888458141349</v>
      </c>
      <c r="J6999" s="355">
        <v>1.2095739080114692E-3</v>
      </c>
      <c r="K6999" s="355">
        <v>0</v>
      </c>
      <c r="M6999" s="364"/>
      <c r="N6999" s="364"/>
    </row>
    <row r="7000" spans="2:14" s="358" customFormat="1" x14ac:dyDescent="0.2">
      <c r="B7000" s="305">
        <v>41584.409722222219</v>
      </c>
      <c r="C7000" s="117" t="s">
        <v>592</v>
      </c>
      <c r="D7000" s="117" t="s">
        <v>554</v>
      </c>
      <c r="E7000" s="116"/>
      <c r="F7000" s="348">
        <v>106</v>
      </c>
      <c r="G7000" s="348">
        <v>260</v>
      </c>
      <c r="H7000" s="348">
        <v>27560</v>
      </c>
      <c r="I7000" s="355">
        <v>0.23982630866759777</v>
      </c>
      <c r="J7000" s="355">
        <v>9.224088794907607E-4</v>
      </c>
      <c r="K7000" s="355">
        <v>0</v>
      </c>
      <c r="M7000" s="364"/>
      <c r="N7000" s="364"/>
    </row>
    <row r="7001" spans="2:14" s="358" customFormat="1" x14ac:dyDescent="0.2">
      <c r="B7001" s="305">
        <v>41585.385416666664</v>
      </c>
      <c r="C7001" s="117" t="s">
        <v>649</v>
      </c>
      <c r="D7001" s="117" t="s">
        <v>551</v>
      </c>
      <c r="E7001" s="116"/>
      <c r="F7001" s="348">
        <v>55</v>
      </c>
      <c r="G7001" s="348">
        <v>264</v>
      </c>
      <c r="H7001" s="348">
        <v>14520</v>
      </c>
      <c r="I7001" s="355">
        <v>5.6226003752272567E-2</v>
      </c>
      <c r="J7001" s="355">
        <v>2.1297728694042638E-4</v>
      </c>
      <c r="K7001" s="355">
        <v>0</v>
      </c>
      <c r="M7001" s="364"/>
      <c r="N7001" s="364"/>
    </row>
    <row r="7002" spans="2:14" s="358" customFormat="1" x14ac:dyDescent="0.2">
      <c r="B7002" s="305">
        <v>41585.384722222225</v>
      </c>
      <c r="C7002" s="117" t="s">
        <v>556</v>
      </c>
      <c r="D7002" s="117" t="s">
        <v>551</v>
      </c>
      <c r="E7002" s="116"/>
      <c r="F7002" s="348">
        <v>2</v>
      </c>
      <c r="G7002" s="348">
        <v>81</v>
      </c>
      <c r="H7002" s="348">
        <v>162</v>
      </c>
      <c r="I7002" s="355">
        <v>6.2731491789725583E-4</v>
      </c>
      <c r="J7002" s="355">
        <v>7.7446286160155041E-6</v>
      </c>
      <c r="K7002" s="355">
        <v>0</v>
      </c>
      <c r="M7002" s="364"/>
      <c r="N7002" s="364"/>
    </row>
    <row r="7003" spans="2:14" s="358" customFormat="1" x14ac:dyDescent="0.2">
      <c r="B7003" s="305">
        <v>41584.385416666664</v>
      </c>
      <c r="C7003" s="117" t="s">
        <v>558</v>
      </c>
      <c r="D7003" s="117" t="s">
        <v>551</v>
      </c>
      <c r="E7003" s="116"/>
      <c r="F7003" s="348">
        <v>5</v>
      </c>
      <c r="G7003" s="348">
        <v>405</v>
      </c>
      <c r="H7003" s="348">
        <v>2025</v>
      </c>
      <c r="I7003" s="355">
        <v>7.8414364737156989E-3</v>
      </c>
      <c r="J7003" s="355">
        <v>1.9361571540038763E-5</v>
      </c>
      <c r="K7003" s="355">
        <v>0</v>
      </c>
      <c r="M7003" s="364"/>
      <c r="N7003" s="364"/>
    </row>
    <row r="7004" spans="2:14" s="358" customFormat="1" x14ac:dyDescent="0.2">
      <c r="B7004" s="305">
        <v>41584.385416666664</v>
      </c>
      <c r="C7004" s="117" t="s">
        <v>659</v>
      </c>
      <c r="D7004" s="117" t="s">
        <v>551</v>
      </c>
      <c r="E7004" s="116"/>
      <c r="F7004" s="348">
        <v>2</v>
      </c>
      <c r="G7004" s="348">
        <v>310</v>
      </c>
      <c r="H7004" s="348">
        <v>620</v>
      </c>
      <c r="I7004" s="355">
        <v>2.4008348709648065E-3</v>
      </c>
      <c r="J7004" s="355">
        <v>7.7446286160155041E-6</v>
      </c>
      <c r="K7004" s="355">
        <v>0</v>
      </c>
      <c r="M7004" s="364"/>
      <c r="N7004" s="364"/>
    </row>
    <row r="7005" spans="2:14" s="358" customFormat="1" x14ac:dyDescent="0.2">
      <c r="B7005" s="305">
        <v>41584.53125</v>
      </c>
      <c r="C7005" s="117" t="s">
        <v>658</v>
      </c>
      <c r="D7005" s="117" t="s">
        <v>551</v>
      </c>
      <c r="E7005" s="116"/>
      <c r="F7005" s="348">
        <v>90</v>
      </c>
      <c r="G7005" s="348">
        <v>110</v>
      </c>
      <c r="H7005" s="348">
        <v>9900</v>
      </c>
      <c r="I7005" s="355">
        <v>3.8335911649276751E-2</v>
      </c>
      <c r="J7005" s="355">
        <v>3.4850828772069772E-4</v>
      </c>
      <c r="K7005" s="355">
        <v>0</v>
      </c>
      <c r="M7005" s="364"/>
      <c r="N7005" s="364"/>
    </row>
    <row r="7006" spans="2:14" s="358" customFormat="1" x14ac:dyDescent="0.2">
      <c r="B7006" s="305">
        <v>41584.405555555553</v>
      </c>
      <c r="C7006" s="117" t="s">
        <v>569</v>
      </c>
      <c r="D7006" s="117" t="s">
        <v>551</v>
      </c>
      <c r="E7006" s="116"/>
      <c r="F7006" s="348">
        <v>44</v>
      </c>
      <c r="G7006" s="348">
        <v>311</v>
      </c>
      <c r="H7006" s="348">
        <v>13684</v>
      </c>
      <c r="I7006" s="355">
        <v>5.2988748990778087E-2</v>
      </c>
      <c r="J7006" s="355">
        <v>1.7038182955234109E-4</v>
      </c>
      <c r="K7006" s="355">
        <v>0</v>
      </c>
      <c r="M7006" s="364"/>
      <c r="N7006" s="364"/>
    </row>
    <row r="7007" spans="2:14" s="358" customFormat="1" x14ac:dyDescent="0.2">
      <c r="B7007" s="305">
        <v>41585.375694444447</v>
      </c>
      <c r="C7007" s="117" t="s">
        <v>677</v>
      </c>
      <c r="D7007" s="117" t="s">
        <v>554</v>
      </c>
      <c r="E7007" s="116"/>
      <c r="F7007" s="348">
        <v>28</v>
      </c>
      <c r="G7007" s="348">
        <v>174</v>
      </c>
      <c r="H7007" s="348">
        <v>4872</v>
      </c>
      <c r="I7007" s="355">
        <v>4.2396000574330059E-2</v>
      </c>
      <c r="J7007" s="355">
        <v>2.4365517571454056E-4</v>
      </c>
      <c r="K7007" s="355">
        <v>0</v>
      </c>
      <c r="M7007" s="364"/>
      <c r="N7007" s="364"/>
    </row>
    <row r="7008" spans="2:14" s="358" customFormat="1" x14ac:dyDescent="0.2">
      <c r="B7008" s="305">
        <v>41585.413194444445</v>
      </c>
      <c r="C7008" s="117" t="s">
        <v>592</v>
      </c>
      <c r="D7008" s="117" t="s">
        <v>554</v>
      </c>
      <c r="E7008" s="116"/>
      <c r="F7008" s="348">
        <v>97</v>
      </c>
      <c r="G7008" s="348">
        <v>273</v>
      </c>
      <c r="H7008" s="348">
        <v>26481</v>
      </c>
      <c r="I7008" s="355">
        <v>0.23043688243202673</v>
      </c>
      <c r="J7008" s="355">
        <v>8.4409114443965841E-4</v>
      </c>
      <c r="K7008" s="355">
        <v>0</v>
      </c>
      <c r="M7008" s="364"/>
      <c r="N7008" s="364"/>
    </row>
    <row r="7009" spans="2:14" s="358" customFormat="1" x14ac:dyDescent="0.2">
      <c r="B7009" s="305">
        <v>41585.385416666664</v>
      </c>
      <c r="C7009" s="117" t="s">
        <v>707</v>
      </c>
      <c r="D7009" s="117" t="s">
        <v>554</v>
      </c>
      <c r="E7009" s="116"/>
      <c r="F7009" s="348">
        <v>6</v>
      </c>
      <c r="G7009" s="348">
        <v>445</v>
      </c>
      <c r="H7009" s="348">
        <v>2670</v>
      </c>
      <c r="I7009" s="355">
        <v>2.3234261398493689E-2</v>
      </c>
      <c r="J7009" s="355">
        <v>5.2211823367401547E-5</v>
      </c>
      <c r="K7009" s="355">
        <v>0</v>
      </c>
      <c r="M7009" s="364"/>
      <c r="N7009" s="364"/>
    </row>
    <row r="7010" spans="2:14" s="358" customFormat="1" x14ac:dyDescent="0.2">
      <c r="B7010" s="305">
        <v>41585.375</v>
      </c>
      <c r="C7010" s="117" t="s">
        <v>622</v>
      </c>
      <c r="D7010" s="117" t="s">
        <v>554</v>
      </c>
      <c r="E7010" s="116"/>
      <c r="F7010" s="348">
        <v>187</v>
      </c>
      <c r="G7010" s="348">
        <v>345</v>
      </c>
      <c r="H7010" s="348">
        <v>64515</v>
      </c>
      <c r="I7010" s="355">
        <v>0.56140763075798517</v>
      </c>
      <c r="J7010" s="355">
        <v>1.6272684949506816E-3</v>
      </c>
      <c r="K7010" s="355">
        <v>0</v>
      </c>
      <c r="M7010" s="364"/>
      <c r="N7010" s="364"/>
    </row>
    <row r="7011" spans="2:14" s="358" customFormat="1" x14ac:dyDescent="0.2">
      <c r="B7011" s="305">
        <v>41578.486111111109</v>
      </c>
      <c r="C7011" s="117" t="s">
        <v>765</v>
      </c>
      <c r="D7011" s="117" t="s">
        <v>542</v>
      </c>
      <c r="E7011" s="116"/>
      <c r="F7011" s="348">
        <v>70</v>
      </c>
      <c r="G7011" s="348">
        <v>156</v>
      </c>
      <c r="H7011" s="348">
        <v>10920</v>
      </c>
      <c r="I7011" s="355">
        <v>3.8039635070314104E-2</v>
      </c>
      <c r="J7011" s="355">
        <v>2.4384381455329554E-4</v>
      </c>
      <c r="K7011" s="355">
        <v>0</v>
      </c>
      <c r="M7011" s="364"/>
      <c r="N7011" s="364"/>
    </row>
    <row r="7012" spans="2:14" s="358" customFormat="1" x14ac:dyDescent="0.2">
      <c r="B7012" s="305">
        <v>41578.486111111109</v>
      </c>
      <c r="C7012" s="117" t="s">
        <v>808</v>
      </c>
      <c r="D7012" s="117" t="s">
        <v>542</v>
      </c>
      <c r="E7012" s="116"/>
      <c r="F7012" s="348">
        <v>91</v>
      </c>
      <c r="G7012" s="348">
        <v>156</v>
      </c>
      <c r="H7012" s="348">
        <v>14196</v>
      </c>
      <c r="I7012" s="355">
        <v>4.9451525591408335E-2</v>
      </c>
      <c r="J7012" s="355">
        <v>3.169969589192842E-4</v>
      </c>
      <c r="K7012" s="355">
        <v>0</v>
      </c>
      <c r="M7012" s="364"/>
      <c r="N7012" s="364"/>
    </row>
    <row r="7013" spans="2:14" s="358" customFormat="1" x14ac:dyDescent="0.2">
      <c r="B7013" s="305">
        <v>41579.354166666664</v>
      </c>
      <c r="C7013" s="117" t="s">
        <v>706</v>
      </c>
      <c r="D7013" s="117" t="s">
        <v>551</v>
      </c>
      <c r="E7013" s="116"/>
      <c r="F7013" s="348">
        <v>2</v>
      </c>
      <c r="G7013" s="348">
        <v>265</v>
      </c>
      <c r="H7013" s="348">
        <v>530</v>
      </c>
      <c r="I7013" s="355">
        <v>2.0523265832441085E-3</v>
      </c>
      <c r="J7013" s="355">
        <v>7.7446286160155041E-6</v>
      </c>
      <c r="K7013" s="355">
        <v>0</v>
      </c>
      <c r="M7013" s="364"/>
      <c r="N7013" s="364"/>
    </row>
    <row r="7014" spans="2:14" s="358" customFormat="1" x14ac:dyDescent="0.2">
      <c r="B7014" s="305">
        <v>41578.333333333336</v>
      </c>
      <c r="C7014" s="117" t="s">
        <v>613</v>
      </c>
      <c r="D7014" s="117" t="s">
        <v>554</v>
      </c>
      <c r="E7014" s="116"/>
      <c r="F7014" s="348">
        <v>40</v>
      </c>
      <c r="G7014" s="348">
        <v>590</v>
      </c>
      <c r="H7014" s="348">
        <v>23600</v>
      </c>
      <c r="I7014" s="355">
        <v>0.20536650524511277</v>
      </c>
      <c r="J7014" s="355">
        <v>3.4807882244934364E-4</v>
      </c>
      <c r="K7014" s="355">
        <v>0</v>
      </c>
      <c r="M7014" s="364"/>
      <c r="N7014" s="364"/>
    </row>
    <row r="7015" spans="2:14" s="358" customFormat="1" x14ac:dyDescent="0.2">
      <c r="B7015" s="305">
        <v>41579.409722222219</v>
      </c>
      <c r="C7015" s="117" t="s">
        <v>613</v>
      </c>
      <c r="D7015" s="117" t="s">
        <v>554</v>
      </c>
      <c r="E7015" s="116"/>
      <c r="F7015" s="348">
        <v>6</v>
      </c>
      <c r="G7015" s="348">
        <v>250</v>
      </c>
      <c r="H7015" s="348">
        <v>1500</v>
      </c>
      <c r="I7015" s="355">
        <v>1.3052955841850388E-2</v>
      </c>
      <c r="J7015" s="355">
        <v>5.2211823367401547E-5</v>
      </c>
      <c r="K7015" s="355">
        <v>0</v>
      </c>
      <c r="M7015" s="364"/>
      <c r="N7015" s="364"/>
    </row>
    <row r="7016" spans="2:14" s="358" customFormat="1" x14ac:dyDescent="0.2">
      <c r="B7016" s="305">
        <v>41579.526388888888</v>
      </c>
      <c r="C7016" s="117" t="s">
        <v>658</v>
      </c>
      <c r="D7016" s="117" t="s">
        <v>551</v>
      </c>
      <c r="E7016" s="116"/>
      <c r="F7016" s="348">
        <v>4</v>
      </c>
      <c r="G7016" s="348">
        <v>10</v>
      </c>
      <c r="H7016" s="348">
        <v>40</v>
      </c>
      <c r="I7016" s="355">
        <v>1.548925723203101E-4</v>
      </c>
      <c r="J7016" s="355">
        <v>1.5489257232031008E-5</v>
      </c>
      <c r="K7016" s="355">
        <v>0</v>
      </c>
      <c r="M7016" s="364"/>
      <c r="N7016" s="364"/>
    </row>
    <row r="7017" spans="2:14" s="358" customFormat="1" x14ac:dyDescent="0.2">
      <c r="B7017" s="305">
        <v>41579.399305555555</v>
      </c>
      <c r="C7017" s="117" t="s">
        <v>831</v>
      </c>
      <c r="D7017" s="117" t="s">
        <v>542</v>
      </c>
      <c r="E7017" s="116"/>
      <c r="F7017" s="348">
        <v>146</v>
      </c>
      <c r="G7017" s="348">
        <v>393</v>
      </c>
      <c r="H7017" s="348">
        <v>57378</v>
      </c>
      <c r="I7017" s="355">
        <v>0.19987529130627132</v>
      </c>
      <c r="J7017" s="355">
        <v>5.0858852749687358E-4</v>
      </c>
      <c r="K7017" s="355">
        <v>0</v>
      </c>
      <c r="M7017" s="364"/>
      <c r="N7017" s="364"/>
    </row>
    <row r="7018" spans="2:14" s="358" customFormat="1" x14ac:dyDescent="0.2">
      <c r="B7018" s="305">
        <v>41581.333333333336</v>
      </c>
      <c r="C7018" s="117" t="s">
        <v>586</v>
      </c>
      <c r="D7018" s="117" t="s">
        <v>554</v>
      </c>
      <c r="E7018" s="116"/>
      <c r="F7018" s="348">
        <v>110</v>
      </c>
      <c r="G7018" s="348">
        <v>268</v>
      </c>
      <c r="H7018" s="348">
        <v>29480</v>
      </c>
      <c r="I7018" s="355">
        <v>0.25653409214516626</v>
      </c>
      <c r="J7018" s="355">
        <v>9.5721676173569502E-4</v>
      </c>
      <c r="K7018" s="355">
        <v>0</v>
      </c>
      <c r="M7018" s="364"/>
      <c r="N7018" s="364"/>
    </row>
    <row r="7019" spans="2:14" s="358" customFormat="1" x14ac:dyDescent="0.2">
      <c r="B7019" s="305">
        <v>41585.402777777781</v>
      </c>
      <c r="C7019" s="117" t="s">
        <v>599</v>
      </c>
      <c r="D7019" s="117" t="s">
        <v>554</v>
      </c>
      <c r="E7019" s="116"/>
      <c r="F7019" s="348">
        <v>188</v>
      </c>
      <c r="G7019" s="348">
        <v>178</v>
      </c>
      <c r="H7019" s="348">
        <v>33464</v>
      </c>
      <c r="I7019" s="355">
        <v>0.29120274286112091</v>
      </c>
      <c r="J7019" s="355">
        <v>1.6359704655119151E-3</v>
      </c>
      <c r="K7019" s="355">
        <v>0</v>
      </c>
      <c r="M7019" s="364"/>
      <c r="N7019" s="364"/>
    </row>
    <row r="7020" spans="2:14" s="358" customFormat="1" x14ac:dyDescent="0.2">
      <c r="B7020" s="305">
        <v>41585.364583333336</v>
      </c>
      <c r="C7020" s="117" t="s">
        <v>685</v>
      </c>
      <c r="D7020" s="117" t="s">
        <v>554</v>
      </c>
      <c r="E7020" s="116"/>
      <c r="F7020" s="348">
        <v>2</v>
      </c>
      <c r="G7020" s="348">
        <v>255</v>
      </c>
      <c r="H7020" s="348">
        <v>510</v>
      </c>
      <c r="I7020" s="355">
        <v>4.4380049862291319E-3</v>
      </c>
      <c r="J7020" s="355">
        <v>1.7403941122467181E-5</v>
      </c>
      <c r="K7020" s="355">
        <v>0</v>
      </c>
      <c r="M7020" s="364"/>
      <c r="N7020" s="364"/>
    </row>
    <row r="7021" spans="2:14" s="358" customFormat="1" x14ac:dyDescent="0.2">
      <c r="B7021" s="305">
        <v>41584.40625</v>
      </c>
      <c r="C7021" s="117" t="s">
        <v>759</v>
      </c>
      <c r="D7021" s="117" t="s">
        <v>542</v>
      </c>
      <c r="E7021" s="116"/>
      <c r="F7021" s="348">
        <v>97</v>
      </c>
      <c r="G7021" s="348">
        <v>53</v>
      </c>
      <c r="H7021" s="348">
        <v>5141</v>
      </c>
      <c r="I7021" s="355">
        <v>1.7908586437407035E-2</v>
      </c>
      <c r="J7021" s="355">
        <v>3.3789785730956669E-4</v>
      </c>
      <c r="K7021" s="355">
        <v>0</v>
      </c>
      <c r="M7021" s="364"/>
      <c r="N7021" s="364"/>
    </row>
    <row r="7022" spans="2:14" s="358" customFormat="1" x14ac:dyDescent="0.2">
      <c r="B7022" s="305">
        <v>41585.402777777781</v>
      </c>
      <c r="C7022" s="117" t="s">
        <v>597</v>
      </c>
      <c r="D7022" s="117" t="s">
        <v>551</v>
      </c>
      <c r="E7022" s="116"/>
      <c r="F7022" s="348">
        <v>15</v>
      </c>
      <c r="G7022" s="348">
        <v>363</v>
      </c>
      <c r="H7022" s="348">
        <v>5445</v>
      </c>
      <c r="I7022" s="355">
        <v>2.1084751407102212E-2</v>
      </c>
      <c r="J7022" s="355">
        <v>5.8084714620116285E-5</v>
      </c>
      <c r="K7022" s="355">
        <v>0</v>
      </c>
      <c r="M7022" s="364"/>
      <c r="N7022" s="364"/>
    </row>
    <row r="7023" spans="2:14" s="358" customFormat="1" x14ac:dyDescent="0.2">
      <c r="B7023" s="305">
        <v>41585.341666666667</v>
      </c>
      <c r="C7023" s="117" t="s">
        <v>781</v>
      </c>
      <c r="D7023" s="117" t="s">
        <v>542</v>
      </c>
      <c r="E7023" s="116"/>
      <c r="F7023" s="348">
        <v>138</v>
      </c>
      <c r="G7023" s="348">
        <v>423</v>
      </c>
      <c r="H7023" s="348">
        <v>58374</v>
      </c>
      <c r="I7023" s="355">
        <v>0.20334484043905821</v>
      </c>
      <c r="J7023" s="355">
        <v>4.8072066297649696E-4</v>
      </c>
      <c r="K7023" s="355">
        <v>0</v>
      </c>
      <c r="M7023" s="364"/>
      <c r="N7023" s="364"/>
    </row>
    <row r="7024" spans="2:14" s="358" customFormat="1" x14ac:dyDescent="0.2">
      <c r="B7024" s="305">
        <v>41579.385416666664</v>
      </c>
      <c r="C7024" s="117" t="s">
        <v>706</v>
      </c>
      <c r="D7024" s="117" t="s">
        <v>551</v>
      </c>
      <c r="E7024" s="116"/>
      <c r="F7024" s="348">
        <v>5</v>
      </c>
      <c r="G7024" s="348">
        <v>285</v>
      </c>
      <c r="H7024" s="348">
        <v>1425</v>
      </c>
      <c r="I7024" s="355">
        <v>5.5180478889110471E-3</v>
      </c>
      <c r="J7024" s="355">
        <v>1.9361571540038763E-5</v>
      </c>
      <c r="K7024" s="355">
        <v>0</v>
      </c>
      <c r="M7024" s="364"/>
      <c r="N7024" s="364"/>
    </row>
    <row r="7025" spans="2:14" s="358" customFormat="1" x14ac:dyDescent="0.2">
      <c r="B7025" s="305">
        <v>41579.385416666664</v>
      </c>
      <c r="C7025" s="117" t="s">
        <v>643</v>
      </c>
      <c r="D7025" s="117" t="s">
        <v>551</v>
      </c>
      <c r="E7025" s="116"/>
      <c r="F7025" s="348">
        <v>2</v>
      </c>
      <c r="G7025" s="348">
        <v>30</v>
      </c>
      <c r="H7025" s="348">
        <v>60</v>
      </c>
      <c r="I7025" s="355">
        <v>2.3233885848046514E-4</v>
      </c>
      <c r="J7025" s="355">
        <v>7.7446286160155041E-6</v>
      </c>
      <c r="K7025" s="355">
        <v>0</v>
      </c>
      <c r="M7025" s="364"/>
      <c r="N7025" s="364"/>
    </row>
    <row r="7026" spans="2:14" s="358" customFormat="1" x14ac:dyDescent="0.2">
      <c r="B7026" s="305">
        <v>41584.4375</v>
      </c>
      <c r="C7026" s="117" t="s">
        <v>643</v>
      </c>
      <c r="D7026" s="117" t="s">
        <v>551</v>
      </c>
      <c r="E7026" s="116"/>
      <c r="F7026" s="348">
        <v>1</v>
      </c>
      <c r="G7026" s="348">
        <v>240</v>
      </c>
      <c r="H7026" s="348">
        <v>240</v>
      </c>
      <c r="I7026" s="355">
        <v>9.2935543392186056E-4</v>
      </c>
      <c r="J7026" s="355">
        <v>3.872314308007752E-6</v>
      </c>
      <c r="K7026" s="355">
        <v>0</v>
      </c>
      <c r="M7026" s="364"/>
      <c r="N7026" s="364"/>
    </row>
    <row r="7027" spans="2:14" s="358" customFormat="1" x14ac:dyDescent="0.2">
      <c r="B7027" s="305">
        <v>41578.354166666664</v>
      </c>
      <c r="C7027" s="117" t="s">
        <v>597</v>
      </c>
      <c r="D7027" s="117" t="s">
        <v>551</v>
      </c>
      <c r="E7027" s="116"/>
      <c r="F7027" s="348">
        <v>276</v>
      </c>
      <c r="G7027" s="348">
        <v>412</v>
      </c>
      <c r="H7027" s="348">
        <v>113712</v>
      </c>
      <c r="I7027" s="355">
        <v>0.44032860459217754</v>
      </c>
      <c r="J7027" s="355">
        <v>1.0687587490101397E-3</v>
      </c>
      <c r="K7027" s="355">
        <v>0</v>
      </c>
      <c r="M7027" s="364"/>
      <c r="N7027" s="364"/>
    </row>
    <row r="7028" spans="2:14" s="358" customFormat="1" x14ac:dyDescent="0.2">
      <c r="B7028" s="305">
        <v>41578.388888888891</v>
      </c>
      <c r="C7028" s="117" t="s">
        <v>785</v>
      </c>
      <c r="D7028" s="117" t="s">
        <v>542</v>
      </c>
      <c r="E7028" s="116"/>
      <c r="F7028" s="348">
        <v>57</v>
      </c>
      <c r="G7028" s="348">
        <v>160</v>
      </c>
      <c r="H7028" s="348">
        <v>9120</v>
      </c>
      <c r="I7028" s="355">
        <v>3.1769365553229366E-2</v>
      </c>
      <c r="J7028" s="355">
        <v>1.9855853470768353E-4</v>
      </c>
      <c r="K7028" s="355">
        <v>0</v>
      </c>
      <c r="M7028" s="364"/>
      <c r="N7028" s="364"/>
    </row>
    <row r="7029" spans="2:14" s="358" customFormat="1" x14ac:dyDescent="0.2">
      <c r="B7029" s="305">
        <v>41586.385416666664</v>
      </c>
      <c r="C7029" s="117" t="s">
        <v>607</v>
      </c>
      <c r="D7029" s="117" t="s">
        <v>551</v>
      </c>
      <c r="E7029" s="116"/>
      <c r="F7029" s="348">
        <v>3</v>
      </c>
      <c r="G7029" s="348">
        <v>100</v>
      </c>
      <c r="H7029" s="348">
        <v>300</v>
      </c>
      <c r="I7029" s="355">
        <v>1.1616942924023257E-3</v>
      </c>
      <c r="J7029" s="355">
        <v>1.1616942924023257E-5</v>
      </c>
      <c r="K7029" s="355">
        <v>0</v>
      </c>
      <c r="M7029" s="364"/>
      <c r="N7029" s="364"/>
    </row>
    <row r="7030" spans="2:14" s="358" customFormat="1" x14ac:dyDescent="0.2">
      <c r="B7030" s="305">
        <v>41586.413194444445</v>
      </c>
      <c r="C7030" s="117" t="s">
        <v>657</v>
      </c>
      <c r="D7030" s="117" t="s">
        <v>551</v>
      </c>
      <c r="E7030" s="116"/>
      <c r="F7030" s="348">
        <v>2</v>
      </c>
      <c r="G7030" s="348">
        <v>95</v>
      </c>
      <c r="H7030" s="348">
        <v>190</v>
      </c>
      <c r="I7030" s="355">
        <v>7.3573971852147291E-4</v>
      </c>
      <c r="J7030" s="355">
        <v>7.7446286160155041E-6</v>
      </c>
      <c r="K7030" s="355">
        <v>0</v>
      </c>
      <c r="M7030" s="364"/>
      <c r="N7030" s="364"/>
    </row>
    <row r="7031" spans="2:14" s="358" customFormat="1" x14ac:dyDescent="0.2">
      <c r="B7031" s="305">
        <v>41585.46875</v>
      </c>
      <c r="C7031" s="117" t="s">
        <v>629</v>
      </c>
      <c r="D7031" s="117" t="s">
        <v>551</v>
      </c>
      <c r="E7031" s="116"/>
      <c r="F7031" s="348">
        <v>4</v>
      </c>
      <c r="G7031" s="348">
        <v>25</v>
      </c>
      <c r="H7031" s="348">
        <v>100</v>
      </c>
      <c r="I7031" s="355">
        <v>3.8723143080077524E-4</v>
      </c>
      <c r="J7031" s="355">
        <v>1.5489257232031008E-5</v>
      </c>
      <c r="K7031" s="355">
        <v>0</v>
      </c>
      <c r="M7031" s="364"/>
      <c r="N7031" s="364"/>
    </row>
    <row r="7032" spans="2:14" s="358" customFormat="1" x14ac:dyDescent="0.2">
      <c r="B7032" s="305">
        <v>41586.385416666664</v>
      </c>
      <c r="C7032" s="117" t="s">
        <v>629</v>
      </c>
      <c r="D7032" s="117" t="s">
        <v>551</v>
      </c>
      <c r="E7032" s="116"/>
      <c r="F7032" s="348">
        <v>1</v>
      </c>
      <c r="G7032" s="348">
        <v>60</v>
      </c>
      <c r="H7032" s="348">
        <v>60</v>
      </c>
      <c r="I7032" s="355">
        <v>2.3233885848046514E-4</v>
      </c>
      <c r="J7032" s="355">
        <v>3.872314308007752E-6</v>
      </c>
      <c r="K7032" s="355">
        <v>0</v>
      </c>
      <c r="M7032" s="364"/>
      <c r="N7032" s="364"/>
    </row>
    <row r="7033" spans="2:14" s="358" customFormat="1" x14ac:dyDescent="0.2">
      <c r="B7033" s="305">
        <v>41586.434027777781</v>
      </c>
      <c r="C7033" s="117" t="s">
        <v>629</v>
      </c>
      <c r="D7033" s="117" t="s">
        <v>551</v>
      </c>
      <c r="E7033" s="116"/>
      <c r="F7033" s="348">
        <v>2</v>
      </c>
      <c r="G7033" s="348">
        <v>65</v>
      </c>
      <c r="H7033" s="348">
        <v>130</v>
      </c>
      <c r="I7033" s="355">
        <v>5.034008600410078E-4</v>
      </c>
      <c r="J7033" s="355">
        <v>7.7446286160155041E-6</v>
      </c>
      <c r="K7033" s="355">
        <v>0</v>
      </c>
      <c r="M7033" s="364"/>
      <c r="N7033" s="364"/>
    </row>
    <row r="7034" spans="2:14" s="358" customFormat="1" x14ac:dyDescent="0.2">
      <c r="B7034" s="305">
        <v>41586.475694444445</v>
      </c>
      <c r="C7034" s="117" t="s">
        <v>629</v>
      </c>
      <c r="D7034" s="117" t="s">
        <v>551</v>
      </c>
      <c r="E7034" s="116"/>
      <c r="F7034" s="348">
        <v>1</v>
      </c>
      <c r="G7034" s="348">
        <v>56</v>
      </c>
      <c r="H7034" s="348">
        <v>56</v>
      </c>
      <c r="I7034" s="355">
        <v>2.1684960124843412E-4</v>
      </c>
      <c r="J7034" s="355">
        <v>3.872314308007752E-6</v>
      </c>
      <c r="K7034" s="355">
        <v>0</v>
      </c>
      <c r="M7034" s="364"/>
      <c r="N7034" s="364"/>
    </row>
    <row r="7035" spans="2:14" s="358" customFormat="1" x14ac:dyDescent="0.2">
      <c r="B7035" s="305">
        <v>41585.559027777781</v>
      </c>
      <c r="C7035" s="117" t="s">
        <v>677</v>
      </c>
      <c r="D7035" s="117" t="s">
        <v>554</v>
      </c>
      <c r="E7035" s="116"/>
      <c r="F7035" s="348">
        <v>2</v>
      </c>
      <c r="G7035" s="348">
        <v>57</v>
      </c>
      <c r="H7035" s="348">
        <v>114</v>
      </c>
      <c r="I7035" s="355">
        <v>9.9202464398062944E-4</v>
      </c>
      <c r="J7035" s="355">
        <v>1.7403941122467181E-5</v>
      </c>
      <c r="K7035" s="355">
        <v>0</v>
      </c>
      <c r="M7035" s="364"/>
      <c r="N7035" s="364"/>
    </row>
    <row r="7036" spans="2:14" s="358" customFormat="1" x14ac:dyDescent="0.2">
      <c r="B7036" s="305">
        <v>41586.381944444445</v>
      </c>
      <c r="C7036" s="117" t="s">
        <v>607</v>
      </c>
      <c r="D7036" s="117" t="s">
        <v>551</v>
      </c>
      <c r="E7036" s="116"/>
      <c r="F7036" s="348">
        <v>1</v>
      </c>
      <c r="G7036" s="348">
        <v>20</v>
      </c>
      <c r="H7036" s="348">
        <v>20</v>
      </c>
      <c r="I7036" s="355">
        <v>7.7446286160155051E-5</v>
      </c>
      <c r="J7036" s="355">
        <v>3.872314308007752E-6</v>
      </c>
      <c r="K7036" s="355">
        <v>0</v>
      </c>
      <c r="M7036" s="364"/>
      <c r="N7036" s="364"/>
    </row>
    <row r="7037" spans="2:14" s="358" customFormat="1" x14ac:dyDescent="0.2">
      <c r="B7037" s="305">
        <v>41585.458333333336</v>
      </c>
      <c r="C7037" s="117" t="s">
        <v>627</v>
      </c>
      <c r="D7037" s="117" t="s">
        <v>554</v>
      </c>
      <c r="E7037" s="116"/>
      <c r="F7037" s="348">
        <v>2</v>
      </c>
      <c r="G7037" s="348">
        <v>135</v>
      </c>
      <c r="H7037" s="348">
        <v>270</v>
      </c>
      <c r="I7037" s="355">
        <v>2.3495320515330696E-3</v>
      </c>
      <c r="J7037" s="355">
        <v>1.7403941122467181E-5</v>
      </c>
      <c r="K7037" s="355">
        <v>0</v>
      </c>
      <c r="M7037" s="364"/>
      <c r="N7037" s="364"/>
    </row>
    <row r="7038" spans="2:14" s="358" customFormat="1" x14ac:dyDescent="0.2">
      <c r="B7038" s="305">
        <v>41586.430555555555</v>
      </c>
      <c r="C7038" s="117" t="s">
        <v>607</v>
      </c>
      <c r="D7038" s="117" t="s">
        <v>551</v>
      </c>
      <c r="E7038" s="116"/>
      <c r="F7038" s="348">
        <v>3</v>
      </c>
      <c r="G7038" s="348">
        <v>50</v>
      </c>
      <c r="H7038" s="348">
        <v>150</v>
      </c>
      <c r="I7038" s="355">
        <v>5.8084714620116283E-4</v>
      </c>
      <c r="J7038" s="355">
        <v>1.1616942924023257E-5</v>
      </c>
      <c r="K7038" s="355">
        <v>0</v>
      </c>
      <c r="M7038" s="364"/>
      <c r="N7038" s="364"/>
    </row>
    <row r="7039" spans="2:14" s="358" customFormat="1" x14ac:dyDescent="0.2">
      <c r="B7039" s="305">
        <v>41585.569444444445</v>
      </c>
      <c r="C7039" s="117" t="s">
        <v>627</v>
      </c>
      <c r="D7039" s="117" t="s">
        <v>554</v>
      </c>
      <c r="E7039" s="116"/>
      <c r="F7039" s="348">
        <v>3</v>
      </c>
      <c r="G7039" s="348">
        <v>150</v>
      </c>
      <c r="H7039" s="348">
        <v>450</v>
      </c>
      <c r="I7039" s="355">
        <v>3.9158867525551158E-3</v>
      </c>
      <c r="J7039" s="355">
        <v>2.6105911683700774E-5</v>
      </c>
      <c r="K7039" s="355">
        <v>0</v>
      </c>
      <c r="M7039" s="364"/>
      <c r="N7039" s="364"/>
    </row>
    <row r="7040" spans="2:14" s="358" customFormat="1" x14ac:dyDescent="0.2">
      <c r="B7040" s="305">
        <v>41586.399305555555</v>
      </c>
      <c r="C7040" s="117" t="s">
        <v>629</v>
      </c>
      <c r="D7040" s="117" t="s">
        <v>551</v>
      </c>
      <c r="E7040" s="116"/>
      <c r="F7040" s="348">
        <v>2</v>
      </c>
      <c r="G7040" s="348">
        <v>70</v>
      </c>
      <c r="H7040" s="348">
        <v>140</v>
      </c>
      <c r="I7040" s="355">
        <v>5.4212400312108537E-4</v>
      </c>
      <c r="J7040" s="355">
        <v>7.7446286160155041E-6</v>
      </c>
      <c r="K7040" s="355">
        <v>0</v>
      </c>
      <c r="M7040" s="364"/>
      <c r="N7040" s="364"/>
    </row>
    <row r="7041" spans="2:14" s="358" customFormat="1" x14ac:dyDescent="0.2">
      <c r="B7041" s="305">
        <v>41585.541666666664</v>
      </c>
      <c r="C7041" s="117" t="s">
        <v>627</v>
      </c>
      <c r="D7041" s="117" t="s">
        <v>554</v>
      </c>
      <c r="E7041" s="116"/>
      <c r="F7041" s="348">
        <v>2</v>
      </c>
      <c r="G7041" s="348">
        <v>20</v>
      </c>
      <c r="H7041" s="348">
        <v>40</v>
      </c>
      <c r="I7041" s="355">
        <v>3.4807882244934364E-4</v>
      </c>
      <c r="J7041" s="355">
        <v>1.7403941122467181E-5</v>
      </c>
      <c r="K7041" s="355">
        <v>0</v>
      </c>
      <c r="M7041" s="364"/>
      <c r="N7041" s="364"/>
    </row>
    <row r="7042" spans="2:14" s="358" customFormat="1" x14ac:dyDescent="0.2">
      <c r="B7042" s="305">
        <v>41586.392361111109</v>
      </c>
      <c r="C7042" s="117" t="s">
        <v>751</v>
      </c>
      <c r="D7042" s="117" t="s">
        <v>554</v>
      </c>
      <c r="E7042" s="116"/>
      <c r="F7042" s="348">
        <v>145</v>
      </c>
      <c r="G7042" s="348">
        <v>102</v>
      </c>
      <c r="H7042" s="348">
        <v>14790</v>
      </c>
      <c r="I7042" s="355">
        <v>0.1287021446006448</v>
      </c>
      <c r="J7042" s="355">
        <v>1.2617857313788707E-3</v>
      </c>
      <c r="K7042" s="355">
        <v>0</v>
      </c>
      <c r="M7042" s="364"/>
      <c r="N7042" s="364"/>
    </row>
    <row r="7043" spans="2:14" s="358" customFormat="1" x14ac:dyDescent="0.2">
      <c r="B7043" s="305">
        <v>41586.368055555555</v>
      </c>
      <c r="C7043" s="117" t="s">
        <v>556</v>
      </c>
      <c r="D7043" s="117" t="s">
        <v>551</v>
      </c>
      <c r="E7043" s="116"/>
      <c r="F7043" s="348">
        <v>38</v>
      </c>
      <c r="G7043" s="348">
        <v>265</v>
      </c>
      <c r="H7043" s="348">
        <v>10070</v>
      </c>
      <c r="I7043" s="355">
        <v>3.8994205081638068E-2</v>
      </c>
      <c r="J7043" s="355">
        <v>1.4714794370429459E-4</v>
      </c>
      <c r="K7043" s="355">
        <v>0</v>
      </c>
      <c r="M7043" s="364"/>
      <c r="N7043" s="364"/>
    </row>
    <row r="7044" spans="2:14" s="358" customFormat="1" x14ac:dyDescent="0.2">
      <c r="B7044" s="305">
        <v>41586.399305555555</v>
      </c>
      <c r="C7044" s="117" t="s">
        <v>607</v>
      </c>
      <c r="D7044" s="117" t="s">
        <v>551</v>
      </c>
      <c r="E7044" s="116"/>
      <c r="F7044" s="348">
        <v>2</v>
      </c>
      <c r="G7044" s="348">
        <v>92</v>
      </c>
      <c r="H7044" s="348">
        <v>184</v>
      </c>
      <c r="I7044" s="355">
        <v>7.1250583267342641E-4</v>
      </c>
      <c r="J7044" s="355">
        <v>7.7446286160155041E-6</v>
      </c>
      <c r="K7044" s="355">
        <v>0</v>
      </c>
      <c r="M7044" s="364"/>
      <c r="N7044" s="364"/>
    </row>
    <row r="7045" spans="2:14" s="358" customFormat="1" x14ac:dyDescent="0.2">
      <c r="B7045" s="305">
        <v>41586.375</v>
      </c>
      <c r="C7045" s="117" t="s">
        <v>588</v>
      </c>
      <c r="D7045" s="117" t="s">
        <v>554</v>
      </c>
      <c r="E7045" s="116"/>
      <c r="F7045" s="348">
        <v>20</v>
      </c>
      <c r="G7045" s="348">
        <v>330</v>
      </c>
      <c r="H7045" s="348">
        <v>6600</v>
      </c>
      <c r="I7045" s="355">
        <v>5.7433005704141706E-2</v>
      </c>
      <c r="J7045" s="355">
        <v>1.7403941122467182E-4</v>
      </c>
      <c r="K7045" s="355">
        <v>0</v>
      </c>
      <c r="M7045" s="364"/>
      <c r="N7045" s="364"/>
    </row>
    <row r="7046" spans="2:14" s="358" customFormat="1" x14ac:dyDescent="0.2">
      <c r="B7046" s="305">
        <v>41586.479166666664</v>
      </c>
      <c r="C7046" s="117" t="s">
        <v>607</v>
      </c>
      <c r="D7046" s="117" t="s">
        <v>551</v>
      </c>
      <c r="E7046" s="116"/>
      <c r="F7046" s="348">
        <v>1</v>
      </c>
      <c r="G7046" s="348">
        <v>5</v>
      </c>
      <c r="H7046" s="348">
        <v>5</v>
      </c>
      <c r="I7046" s="355">
        <v>1.9361571540038763E-5</v>
      </c>
      <c r="J7046" s="355">
        <v>3.872314308007752E-6</v>
      </c>
      <c r="K7046" s="355">
        <v>0</v>
      </c>
      <c r="M7046" s="364"/>
      <c r="N7046" s="364"/>
    </row>
    <row r="7047" spans="2:14" s="358" customFormat="1" x14ac:dyDescent="0.2">
      <c r="B7047" s="305">
        <v>41586.5</v>
      </c>
      <c r="C7047" s="117" t="s">
        <v>607</v>
      </c>
      <c r="D7047" s="117" t="s">
        <v>551</v>
      </c>
      <c r="E7047" s="116"/>
      <c r="F7047" s="348">
        <v>3</v>
      </c>
      <c r="G7047" s="348">
        <v>52</v>
      </c>
      <c r="H7047" s="348">
        <v>156</v>
      </c>
      <c r="I7047" s="355">
        <v>6.0408103204920933E-4</v>
      </c>
      <c r="J7047" s="355">
        <v>1.1616942924023257E-5</v>
      </c>
      <c r="K7047" s="355">
        <v>0</v>
      </c>
      <c r="M7047" s="364"/>
      <c r="N7047" s="364"/>
    </row>
    <row r="7048" spans="2:14" s="358" customFormat="1" x14ac:dyDescent="0.2">
      <c r="B7048" s="305">
        <v>41586.392361111109</v>
      </c>
      <c r="C7048" s="117" t="s">
        <v>558</v>
      </c>
      <c r="D7048" s="117" t="s">
        <v>551</v>
      </c>
      <c r="E7048" s="116"/>
      <c r="F7048" s="348">
        <v>3</v>
      </c>
      <c r="G7048" s="348">
        <v>170</v>
      </c>
      <c r="H7048" s="348">
        <v>510</v>
      </c>
      <c r="I7048" s="355">
        <v>1.9748802970839538E-3</v>
      </c>
      <c r="J7048" s="355">
        <v>1.1616942924023257E-5</v>
      </c>
      <c r="K7048" s="355">
        <v>0</v>
      </c>
      <c r="M7048" s="364"/>
      <c r="N7048" s="364"/>
    </row>
    <row r="7049" spans="2:14" s="358" customFormat="1" x14ac:dyDescent="0.2">
      <c r="B7049" s="305">
        <v>41586.375</v>
      </c>
      <c r="C7049" s="117" t="s">
        <v>649</v>
      </c>
      <c r="D7049" s="117" t="s">
        <v>551</v>
      </c>
      <c r="E7049" s="116"/>
      <c r="F7049" s="348">
        <v>59</v>
      </c>
      <c r="G7049" s="348">
        <v>409</v>
      </c>
      <c r="H7049" s="348">
        <v>24131</v>
      </c>
      <c r="I7049" s="355">
        <v>9.3442816566535067E-2</v>
      </c>
      <c r="J7049" s="355">
        <v>2.284665441724574E-4</v>
      </c>
      <c r="K7049" s="355">
        <v>0</v>
      </c>
      <c r="M7049" s="364"/>
      <c r="N7049" s="364"/>
    </row>
    <row r="7050" spans="2:14" s="358" customFormat="1" x14ac:dyDescent="0.2">
      <c r="B7050" s="305">
        <v>41586.381944444445</v>
      </c>
      <c r="C7050" s="117" t="s">
        <v>638</v>
      </c>
      <c r="D7050" s="117" t="s">
        <v>554</v>
      </c>
      <c r="E7050" s="116"/>
      <c r="F7050" s="348">
        <v>31</v>
      </c>
      <c r="G7050" s="348">
        <v>345</v>
      </c>
      <c r="H7050" s="348">
        <v>10695</v>
      </c>
      <c r="I7050" s="355">
        <v>9.3067575152393264E-2</v>
      </c>
      <c r="J7050" s="355">
        <v>2.6976108739824135E-4</v>
      </c>
      <c r="K7050" s="355">
        <v>0</v>
      </c>
      <c r="M7050" s="364"/>
      <c r="N7050" s="364"/>
    </row>
    <row r="7051" spans="2:14" s="358" customFormat="1" x14ac:dyDescent="0.2">
      <c r="B7051" s="305">
        <v>41586.427083333336</v>
      </c>
      <c r="C7051" s="117" t="s">
        <v>697</v>
      </c>
      <c r="D7051" s="117" t="s">
        <v>551</v>
      </c>
      <c r="E7051" s="116"/>
      <c r="F7051" s="348">
        <v>1</v>
      </c>
      <c r="G7051" s="348">
        <v>120</v>
      </c>
      <c r="H7051" s="348">
        <v>120</v>
      </c>
      <c r="I7051" s="355">
        <v>4.6467771696093028E-4</v>
      </c>
      <c r="J7051" s="355">
        <v>3.872314308007752E-6</v>
      </c>
      <c r="K7051" s="355">
        <v>0</v>
      </c>
      <c r="M7051" s="364"/>
      <c r="N7051" s="364"/>
    </row>
    <row r="7052" spans="2:14" s="358" customFormat="1" x14ac:dyDescent="0.2">
      <c r="B7052" s="305">
        <v>41586.375</v>
      </c>
      <c r="C7052" s="117" t="s">
        <v>637</v>
      </c>
      <c r="D7052" s="117" t="s">
        <v>554</v>
      </c>
      <c r="E7052" s="116"/>
      <c r="F7052" s="348">
        <v>69</v>
      </c>
      <c r="G7052" s="348">
        <v>255</v>
      </c>
      <c r="H7052" s="348">
        <v>17595</v>
      </c>
      <c r="I7052" s="355">
        <v>0.15311117202490504</v>
      </c>
      <c r="J7052" s="355">
        <v>6.0043596872511778E-4</v>
      </c>
      <c r="K7052" s="355">
        <v>0</v>
      </c>
      <c r="M7052" s="364"/>
      <c r="N7052" s="364"/>
    </row>
    <row r="7053" spans="2:14" s="358" customFormat="1" x14ac:dyDescent="0.2">
      <c r="B7053" s="305">
        <v>41586.538194444445</v>
      </c>
      <c r="C7053" s="117" t="s">
        <v>697</v>
      </c>
      <c r="D7053" s="117" t="s">
        <v>551</v>
      </c>
      <c r="E7053" s="116"/>
      <c r="F7053" s="348">
        <v>3</v>
      </c>
      <c r="G7053" s="348">
        <v>45</v>
      </c>
      <c r="H7053" s="348">
        <v>135</v>
      </c>
      <c r="I7053" s="355">
        <v>5.2276243158104658E-4</v>
      </c>
      <c r="J7053" s="355">
        <v>1.1616942924023257E-5</v>
      </c>
      <c r="K7053" s="355">
        <v>0</v>
      </c>
      <c r="M7053" s="364"/>
      <c r="N7053" s="364"/>
    </row>
    <row r="7054" spans="2:14" s="358" customFormat="1" x14ac:dyDescent="0.2">
      <c r="B7054" s="305">
        <v>41586.409722222219</v>
      </c>
      <c r="C7054" s="117" t="s">
        <v>591</v>
      </c>
      <c r="D7054" s="117" t="s">
        <v>554</v>
      </c>
      <c r="E7054" s="116"/>
      <c r="F7054" s="348">
        <v>6</v>
      </c>
      <c r="G7054" s="348">
        <v>190</v>
      </c>
      <c r="H7054" s="348">
        <v>1140</v>
      </c>
      <c r="I7054" s="355">
        <v>9.9202464398062944E-3</v>
      </c>
      <c r="J7054" s="355">
        <v>5.2211823367401547E-5</v>
      </c>
      <c r="K7054" s="355">
        <v>0</v>
      </c>
      <c r="M7054" s="364"/>
      <c r="N7054" s="364"/>
    </row>
    <row r="7055" spans="2:14" s="358" customFormat="1" x14ac:dyDescent="0.2">
      <c r="B7055" s="305">
        <v>41585.555555555555</v>
      </c>
      <c r="C7055" s="117" t="s">
        <v>658</v>
      </c>
      <c r="D7055" s="117" t="s">
        <v>551</v>
      </c>
      <c r="E7055" s="116"/>
      <c r="F7055" s="348">
        <v>49</v>
      </c>
      <c r="G7055" s="348">
        <v>65</v>
      </c>
      <c r="H7055" s="348">
        <v>3185</v>
      </c>
      <c r="I7055" s="355">
        <v>1.2333321071004691E-2</v>
      </c>
      <c r="J7055" s="355">
        <v>1.8974340109237988E-4</v>
      </c>
      <c r="K7055" s="355">
        <v>0</v>
      </c>
      <c r="M7055" s="364"/>
      <c r="N7055" s="364"/>
    </row>
    <row r="7056" spans="2:14" s="358" customFormat="1" x14ac:dyDescent="0.2">
      <c r="B7056" s="305">
        <v>41586.211805555555</v>
      </c>
      <c r="C7056" s="117" t="s">
        <v>839</v>
      </c>
      <c r="D7056" s="117" t="s">
        <v>542</v>
      </c>
      <c r="E7056" s="116"/>
      <c r="F7056" s="348">
        <v>6</v>
      </c>
      <c r="G7056" s="348">
        <v>135</v>
      </c>
      <c r="H7056" s="348">
        <v>810</v>
      </c>
      <c r="I7056" s="355">
        <v>2.821621282688134E-3</v>
      </c>
      <c r="J7056" s="355">
        <v>2.0900898390282475E-5</v>
      </c>
      <c r="K7056" s="355">
        <v>0</v>
      </c>
      <c r="M7056" s="364"/>
      <c r="N7056" s="364"/>
    </row>
    <row r="7057" spans="2:14" s="358" customFormat="1" x14ac:dyDescent="0.2">
      <c r="B7057" s="305">
        <v>41576.381944444445</v>
      </c>
      <c r="C7057" s="117" t="s">
        <v>567</v>
      </c>
      <c r="D7057" s="117" t="s">
        <v>551</v>
      </c>
      <c r="E7057" s="116"/>
      <c r="F7057" s="348">
        <v>1</v>
      </c>
      <c r="G7057" s="348">
        <v>180</v>
      </c>
      <c r="H7057" s="348">
        <v>180</v>
      </c>
      <c r="I7057" s="355">
        <v>6.9701657544139544E-4</v>
      </c>
      <c r="J7057" s="355">
        <v>3.872314308007752E-6</v>
      </c>
      <c r="K7057" s="355">
        <v>0</v>
      </c>
      <c r="M7057" s="364"/>
      <c r="N7057" s="364"/>
    </row>
    <row r="7058" spans="2:14" s="358" customFormat="1" x14ac:dyDescent="0.2">
      <c r="B7058" s="305">
        <v>41586.449999999997</v>
      </c>
      <c r="C7058" s="117" t="s">
        <v>558</v>
      </c>
      <c r="D7058" s="117" t="s">
        <v>551</v>
      </c>
      <c r="E7058" s="116"/>
      <c r="F7058" s="348">
        <v>2</v>
      </c>
      <c r="G7058" s="348">
        <v>182</v>
      </c>
      <c r="H7058" s="348">
        <v>364</v>
      </c>
      <c r="I7058" s="355">
        <v>1.409522408114822E-3</v>
      </c>
      <c r="J7058" s="355">
        <v>7.7446286160155041E-6</v>
      </c>
      <c r="K7058" s="355">
        <v>0</v>
      </c>
      <c r="M7058" s="364"/>
      <c r="N7058" s="364"/>
    </row>
    <row r="7059" spans="2:14" s="358" customFormat="1" x14ac:dyDescent="0.2">
      <c r="B7059" s="305">
        <v>41576.461805555555</v>
      </c>
      <c r="C7059" s="117" t="s">
        <v>634</v>
      </c>
      <c r="D7059" s="117" t="s">
        <v>542</v>
      </c>
      <c r="E7059" s="116"/>
      <c r="F7059" s="348">
        <v>5</v>
      </c>
      <c r="G7059" s="348">
        <v>80</v>
      </c>
      <c r="H7059" s="348">
        <v>400</v>
      </c>
      <c r="I7059" s="355">
        <v>1.3933932260188316E-3</v>
      </c>
      <c r="J7059" s="355">
        <v>1.7417415325235398E-5</v>
      </c>
      <c r="K7059" s="355">
        <v>0</v>
      </c>
      <c r="M7059" s="364"/>
      <c r="N7059" s="364"/>
    </row>
    <row r="7060" spans="2:14" s="358" customFormat="1" x14ac:dyDescent="0.2">
      <c r="B7060" s="305">
        <v>41585.489583333336</v>
      </c>
      <c r="C7060" s="117" t="s">
        <v>629</v>
      </c>
      <c r="D7060" s="117" t="s">
        <v>551</v>
      </c>
      <c r="E7060" s="116"/>
      <c r="F7060" s="348">
        <v>35</v>
      </c>
      <c r="G7060" s="348">
        <v>320</v>
      </c>
      <c r="H7060" s="348">
        <v>11200</v>
      </c>
      <c r="I7060" s="355">
        <v>4.3369920249686826E-2</v>
      </c>
      <c r="J7060" s="355">
        <v>1.3553100078027134E-4</v>
      </c>
      <c r="K7060" s="355">
        <v>0</v>
      </c>
      <c r="M7060" s="364"/>
      <c r="N7060" s="364"/>
    </row>
    <row r="7061" spans="2:14" s="358" customFormat="1" x14ac:dyDescent="0.2">
      <c r="B7061" s="305">
        <v>41585.489583333336</v>
      </c>
      <c r="C7061" s="117" t="s">
        <v>725</v>
      </c>
      <c r="D7061" s="117" t="s">
        <v>554</v>
      </c>
      <c r="E7061" s="116"/>
      <c r="F7061" s="348">
        <v>46</v>
      </c>
      <c r="G7061" s="348">
        <v>320</v>
      </c>
      <c r="H7061" s="348">
        <v>14720</v>
      </c>
      <c r="I7061" s="355">
        <v>0.12809300666135848</v>
      </c>
      <c r="J7061" s="355">
        <v>4.0029064581674522E-4</v>
      </c>
      <c r="K7061" s="355">
        <v>0</v>
      </c>
      <c r="M7061" s="364"/>
      <c r="N7061" s="364"/>
    </row>
    <row r="7062" spans="2:14" s="358" customFormat="1" x14ac:dyDescent="0.2">
      <c r="B7062" s="305">
        <v>41577.399305555555</v>
      </c>
      <c r="C7062" s="117" t="s">
        <v>821</v>
      </c>
      <c r="D7062" s="117" t="s">
        <v>554</v>
      </c>
      <c r="E7062" s="116"/>
      <c r="F7062" s="348">
        <v>2</v>
      </c>
      <c r="G7062" s="348">
        <v>264</v>
      </c>
      <c r="H7062" s="348">
        <v>528</v>
      </c>
      <c r="I7062" s="355">
        <v>4.5946404563313361E-3</v>
      </c>
      <c r="J7062" s="355">
        <v>1.7403941122467181E-5</v>
      </c>
      <c r="K7062" s="355">
        <v>0</v>
      </c>
      <c r="M7062" s="364"/>
      <c r="N7062" s="364"/>
    </row>
    <row r="7063" spans="2:14" s="358" customFormat="1" x14ac:dyDescent="0.2">
      <c r="B7063" s="305">
        <v>41577.445833333331</v>
      </c>
      <c r="C7063" s="117" t="s">
        <v>631</v>
      </c>
      <c r="D7063" s="117" t="s">
        <v>542</v>
      </c>
      <c r="E7063" s="116"/>
      <c r="F7063" s="348">
        <v>7121</v>
      </c>
      <c r="G7063" s="348">
        <v>253</v>
      </c>
      <c r="H7063" s="348">
        <v>1801613</v>
      </c>
      <c r="I7063" s="355">
        <v>6.2758883752686634</v>
      </c>
      <c r="J7063" s="355">
        <v>2.4805882906200252E-2</v>
      </c>
      <c r="K7063" s="355">
        <v>0</v>
      </c>
      <c r="M7063" s="364"/>
      <c r="N7063" s="364"/>
    </row>
    <row r="7064" spans="2:14" s="358" customFormat="1" x14ac:dyDescent="0.2">
      <c r="B7064" s="305">
        <v>41584.576388888891</v>
      </c>
      <c r="C7064" s="117" t="s">
        <v>857</v>
      </c>
      <c r="D7064" s="117" t="s">
        <v>554</v>
      </c>
      <c r="E7064" s="116"/>
      <c r="F7064" s="348">
        <v>35</v>
      </c>
      <c r="G7064" s="348">
        <v>35</v>
      </c>
      <c r="H7064" s="348">
        <v>1225</v>
      </c>
      <c r="I7064" s="355">
        <v>1.0659913937511149E-2</v>
      </c>
      <c r="J7064" s="355">
        <v>3.0456896964317572E-4</v>
      </c>
      <c r="K7064" s="355">
        <v>0</v>
      </c>
      <c r="M7064" s="364"/>
      <c r="N7064" s="364"/>
    </row>
    <row r="7065" spans="2:14" s="358" customFormat="1" x14ac:dyDescent="0.2">
      <c r="B7065" s="305">
        <v>41578.412499999999</v>
      </c>
      <c r="C7065" s="117" t="s">
        <v>808</v>
      </c>
      <c r="D7065" s="117" t="s">
        <v>542</v>
      </c>
      <c r="E7065" s="116"/>
      <c r="F7065" s="348">
        <v>441</v>
      </c>
      <c r="G7065" s="348">
        <v>306</v>
      </c>
      <c r="H7065" s="348">
        <v>134946</v>
      </c>
      <c r="I7065" s="355">
        <v>0.47008210569584313</v>
      </c>
      <c r="J7065" s="355">
        <v>1.5362160316857621E-3</v>
      </c>
      <c r="K7065" s="355">
        <v>0</v>
      </c>
      <c r="M7065" s="364"/>
      <c r="N7065" s="364"/>
    </row>
    <row r="7066" spans="2:14" s="358" customFormat="1" x14ac:dyDescent="0.2">
      <c r="B7066" s="305">
        <v>41578.458333333336</v>
      </c>
      <c r="C7066" s="117" t="s">
        <v>682</v>
      </c>
      <c r="D7066" s="117" t="s">
        <v>551</v>
      </c>
      <c r="E7066" s="116"/>
      <c r="F7066" s="348">
        <v>2</v>
      </c>
      <c r="G7066" s="348">
        <v>115</v>
      </c>
      <c r="H7066" s="348">
        <v>230</v>
      </c>
      <c r="I7066" s="355">
        <v>8.9063229084178309E-4</v>
      </c>
      <c r="J7066" s="355">
        <v>7.7446286160155041E-6</v>
      </c>
      <c r="K7066" s="355">
        <v>0</v>
      </c>
      <c r="M7066" s="364"/>
      <c r="N7066" s="364"/>
    </row>
    <row r="7067" spans="2:14" s="358" customFormat="1" x14ac:dyDescent="0.2">
      <c r="B7067" s="305">
        <v>41582.402777777781</v>
      </c>
      <c r="C7067" s="117" t="s">
        <v>587</v>
      </c>
      <c r="D7067" s="117" t="s">
        <v>554</v>
      </c>
      <c r="E7067" s="116"/>
      <c r="F7067" s="348">
        <v>30</v>
      </c>
      <c r="G7067" s="348">
        <v>115</v>
      </c>
      <c r="H7067" s="348">
        <v>3450</v>
      </c>
      <c r="I7067" s="355">
        <v>3.0021798436255891E-2</v>
      </c>
      <c r="J7067" s="355">
        <v>2.6105911683700774E-4</v>
      </c>
      <c r="K7067" s="355">
        <v>0</v>
      </c>
      <c r="M7067" s="364"/>
      <c r="N7067" s="364"/>
    </row>
    <row r="7068" spans="2:14" s="358" customFormat="1" x14ac:dyDescent="0.2">
      <c r="B7068" s="305">
        <v>41582.479166666664</v>
      </c>
      <c r="C7068" s="117" t="s">
        <v>563</v>
      </c>
      <c r="D7068" s="117" t="s">
        <v>551</v>
      </c>
      <c r="E7068" s="116"/>
      <c r="F7068" s="348">
        <v>4</v>
      </c>
      <c r="G7068" s="348">
        <v>190</v>
      </c>
      <c r="H7068" s="348">
        <v>760</v>
      </c>
      <c r="I7068" s="355">
        <v>2.9429588740858916E-3</v>
      </c>
      <c r="J7068" s="355">
        <v>1.5489257232031008E-5</v>
      </c>
      <c r="K7068" s="355">
        <v>0</v>
      </c>
      <c r="M7068" s="364"/>
      <c r="N7068" s="364"/>
    </row>
    <row r="7069" spans="2:14" s="358" customFormat="1" x14ac:dyDescent="0.2">
      <c r="B7069" s="305">
        <v>41582.493055555555</v>
      </c>
      <c r="C7069" s="117" t="s">
        <v>587</v>
      </c>
      <c r="D7069" s="117" t="s">
        <v>554</v>
      </c>
      <c r="E7069" s="116"/>
      <c r="F7069" s="348">
        <v>1</v>
      </c>
      <c r="G7069" s="348">
        <v>30</v>
      </c>
      <c r="H7069" s="348">
        <v>30</v>
      </c>
      <c r="I7069" s="355">
        <v>2.6105911683700774E-4</v>
      </c>
      <c r="J7069" s="355">
        <v>8.7019705612335906E-6</v>
      </c>
      <c r="K7069" s="355">
        <v>0</v>
      </c>
      <c r="M7069" s="364"/>
      <c r="N7069" s="364"/>
    </row>
    <row r="7070" spans="2:14" s="358" customFormat="1" x14ac:dyDescent="0.2">
      <c r="B7070" s="305">
        <v>41584.354166666664</v>
      </c>
      <c r="C7070" s="117" t="s">
        <v>615</v>
      </c>
      <c r="D7070" s="117" t="s">
        <v>554</v>
      </c>
      <c r="E7070" s="116"/>
      <c r="F7070" s="348">
        <v>148</v>
      </c>
      <c r="G7070" s="348">
        <v>383</v>
      </c>
      <c r="H7070" s="348">
        <v>56684</v>
      </c>
      <c r="I7070" s="355">
        <v>0.4932624992929649</v>
      </c>
      <c r="J7070" s="355">
        <v>1.2878916430625715E-3</v>
      </c>
      <c r="K7070" s="355">
        <v>0</v>
      </c>
      <c r="M7070" s="364"/>
      <c r="N7070" s="364"/>
    </row>
    <row r="7071" spans="2:14" s="358" customFormat="1" x14ac:dyDescent="0.2">
      <c r="B7071" s="305">
        <v>41585.354166666664</v>
      </c>
      <c r="C7071" s="117" t="s">
        <v>858</v>
      </c>
      <c r="D7071" s="117" t="s">
        <v>551</v>
      </c>
      <c r="E7071" s="116"/>
      <c r="F7071" s="348">
        <v>964</v>
      </c>
      <c r="G7071" s="348">
        <v>441</v>
      </c>
      <c r="H7071" s="348">
        <v>425124</v>
      </c>
      <c r="I7071" s="355">
        <v>1.6462137478774876</v>
      </c>
      <c r="J7071" s="355">
        <v>3.7329109929194731E-3</v>
      </c>
      <c r="K7071" s="355">
        <v>0</v>
      </c>
      <c r="M7071" s="364"/>
      <c r="N7071" s="364"/>
    </row>
    <row r="7072" spans="2:14" s="358" customFormat="1" x14ac:dyDescent="0.2">
      <c r="B7072" s="305">
        <v>41584.369444444441</v>
      </c>
      <c r="C7072" s="117" t="s">
        <v>812</v>
      </c>
      <c r="D7072" s="117" t="s">
        <v>542</v>
      </c>
      <c r="E7072" s="116"/>
      <c r="F7072" s="348">
        <v>51</v>
      </c>
      <c r="G7072" s="348">
        <v>418</v>
      </c>
      <c r="H7072" s="348">
        <v>21318</v>
      </c>
      <c r="I7072" s="355">
        <v>7.4260891980673635E-2</v>
      </c>
      <c r="J7072" s="355">
        <v>1.7765763631740104E-4</v>
      </c>
      <c r="K7072" s="355">
        <v>0</v>
      </c>
      <c r="M7072" s="364"/>
      <c r="N7072" s="364"/>
    </row>
    <row r="7073" spans="2:14" s="358" customFormat="1" x14ac:dyDescent="0.2">
      <c r="B7073" s="305">
        <v>41587.375</v>
      </c>
      <c r="C7073" s="117" t="s">
        <v>656</v>
      </c>
      <c r="D7073" s="117" t="s">
        <v>554</v>
      </c>
      <c r="E7073" s="116"/>
      <c r="F7073" s="348">
        <v>2</v>
      </c>
      <c r="G7073" s="348">
        <v>330</v>
      </c>
      <c r="H7073" s="348">
        <v>660</v>
      </c>
      <c r="I7073" s="355">
        <v>5.7433005704141706E-3</v>
      </c>
      <c r="J7073" s="355">
        <v>1.7403941122467181E-5</v>
      </c>
      <c r="K7073" s="355">
        <v>0</v>
      </c>
      <c r="M7073" s="364"/>
      <c r="N7073" s="364"/>
    </row>
    <row r="7074" spans="2:14" s="358" customFormat="1" x14ac:dyDescent="0.2">
      <c r="B7074" s="305">
        <v>41586.482638888891</v>
      </c>
      <c r="C7074" s="117" t="s">
        <v>607</v>
      </c>
      <c r="D7074" s="117" t="s">
        <v>551</v>
      </c>
      <c r="E7074" s="116"/>
      <c r="F7074" s="348">
        <v>1</v>
      </c>
      <c r="G7074" s="348">
        <v>75</v>
      </c>
      <c r="H7074" s="348">
        <v>75</v>
      </c>
      <c r="I7074" s="355">
        <v>2.9042357310058142E-4</v>
      </c>
      <c r="J7074" s="355">
        <v>3.872314308007752E-6</v>
      </c>
      <c r="K7074" s="355">
        <v>0</v>
      </c>
      <c r="M7074" s="364"/>
      <c r="N7074" s="364"/>
    </row>
    <row r="7075" spans="2:14" s="358" customFormat="1" x14ac:dyDescent="0.2">
      <c r="B7075" s="305">
        <v>41586.46875</v>
      </c>
      <c r="C7075" s="117" t="s">
        <v>629</v>
      </c>
      <c r="D7075" s="117" t="s">
        <v>551</v>
      </c>
      <c r="E7075" s="116"/>
      <c r="F7075" s="348">
        <v>1</v>
      </c>
      <c r="G7075" s="348">
        <v>55</v>
      </c>
      <c r="H7075" s="348">
        <v>55</v>
      </c>
      <c r="I7075" s="355">
        <v>2.1297728694042638E-4</v>
      </c>
      <c r="J7075" s="355">
        <v>3.872314308007752E-6</v>
      </c>
      <c r="K7075" s="355">
        <v>0</v>
      </c>
      <c r="M7075" s="364"/>
      <c r="N7075" s="364"/>
    </row>
    <row r="7076" spans="2:14" s="358" customFormat="1" x14ac:dyDescent="0.2">
      <c r="B7076" s="305">
        <v>41586.493055555555</v>
      </c>
      <c r="C7076" s="117" t="s">
        <v>629</v>
      </c>
      <c r="D7076" s="117" t="s">
        <v>551</v>
      </c>
      <c r="E7076" s="116"/>
      <c r="F7076" s="348">
        <v>2</v>
      </c>
      <c r="G7076" s="348">
        <v>60</v>
      </c>
      <c r="H7076" s="348">
        <v>120</v>
      </c>
      <c r="I7076" s="355">
        <v>4.6467771696093028E-4</v>
      </c>
      <c r="J7076" s="355">
        <v>7.7446286160155041E-6</v>
      </c>
      <c r="K7076" s="355">
        <v>0</v>
      </c>
      <c r="M7076" s="364"/>
      <c r="N7076" s="364"/>
    </row>
    <row r="7077" spans="2:14" s="358" customFormat="1" x14ac:dyDescent="0.2">
      <c r="B7077" s="305">
        <v>41587.395833333336</v>
      </c>
      <c r="C7077" s="117" t="s">
        <v>686</v>
      </c>
      <c r="D7077" s="117" t="s">
        <v>551</v>
      </c>
      <c r="E7077" s="116"/>
      <c r="F7077" s="348">
        <v>32</v>
      </c>
      <c r="G7077" s="348">
        <v>110</v>
      </c>
      <c r="H7077" s="348">
        <v>3520</v>
      </c>
      <c r="I7077" s="355">
        <v>1.3630546364187288E-2</v>
      </c>
      <c r="J7077" s="355">
        <v>1.2391405785624807E-4</v>
      </c>
      <c r="K7077" s="355">
        <v>0</v>
      </c>
      <c r="M7077" s="364"/>
      <c r="N7077" s="364"/>
    </row>
    <row r="7078" spans="2:14" s="358" customFormat="1" x14ac:dyDescent="0.2">
      <c r="B7078" s="305">
        <v>41587.489583333336</v>
      </c>
      <c r="C7078" s="117" t="s">
        <v>686</v>
      </c>
      <c r="D7078" s="117" t="s">
        <v>551</v>
      </c>
      <c r="E7078" s="116"/>
      <c r="F7078" s="348">
        <v>1</v>
      </c>
      <c r="G7078" s="348">
        <v>225</v>
      </c>
      <c r="H7078" s="348">
        <v>225</v>
      </c>
      <c r="I7078" s="355">
        <v>8.712707193017443E-4</v>
      </c>
      <c r="J7078" s="355">
        <v>3.872314308007752E-6</v>
      </c>
      <c r="K7078" s="355">
        <v>0</v>
      </c>
      <c r="M7078" s="364"/>
      <c r="N7078" s="364"/>
    </row>
    <row r="7079" spans="2:14" s="358" customFormat="1" x14ac:dyDescent="0.2">
      <c r="B7079" s="305">
        <v>41586.451388888891</v>
      </c>
      <c r="C7079" s="117" t="s">
        <v>748</v>
      </c>
      <c r="D7079" s="117" t="s">
        <v>551</v>
      </c>
      <c r="E7079" s="116"/>
      <c r="F7079" s="348">
        <v>1</v>
      </c>
      <c r="G7079" s="348">
        <v>72</v>
      </c>
      <c r="H7079" s="348">
        <v>72</v>
      </c>
      <c r="I7079" s="355">
        <v>2.7880663017655817E-4</v>
      </c>
      <c r="J7079" s="355">
        <v>3.872314308007752E-6</v>
      </c>
      <c r="K7079" s="355">
        <v>0</v>
      </c>
      <c r="M7079" s="364"/>
      <c r="N7079" s="364"/>
    </row>
    <row r="7080" spans="2:14" s="358" customFormat="1" x14ac:dyDescent="0.2">
      <c r="B7080" s="305">
        <v>41586.481249999997</v>
      </c>
      <c r="C7080" s="117" t="s">
        <v>748</v>
      </c>
      <c r="D7080" s="117" t="s">
        <v>551</v>
      </c>
      <c r="E7080" s="116"/>
      <c r="F7080" s="348">
        <v>1</v>
      </c>
      <c r="G7080" s="348">
        <v>17</v>
      </c>
      <c r="H7080" s="348">
        <v>17</v>
      </c>
      <c r="I7080" s="355">
        <v>6.5829343236131787E-5</v>
      </c>
      <c r="J7080" s="355">
        <v>3.872314308007752E-6</v>
      </c>
      <c r="K7080" s="355">
        <v>0</v>
      </c>
      <c r="M7080" s="364"/>
      <c r="N7080" s="364"/>
    </row>
    <row r="7081" spans="2:14" s="358" customFormat="1" x14ac:dyDescent="0.2">
      <c r="B7081" s="305">
        <v>41586.479166666664</v>
      </c>
      <c r="C7081" s="117" t="s">
        <v>601</v>
      </c>
      <c r="D7081" s="117" t="s">
        <v>551</v>
      </c>
      <c r="E7081" s="116"/>
      <c r="F7081" s="348">
        <v>27</v>
      </c>
      <c r="G7081" s="348">
        <v>53</v>
      </c>
      <c r="H7081" s="348">
        <v>1431</v>
      </c>
      <c r="I7081" s="355">
        <v>5.541281774759094E-3</v>
      </c>
      <c r="J7081" s="355">
        <v>1.0455248631620932E-4</v>
      </c>
      <c r="K7081" s="355">
        <v>0</v>
      </c>
      <c r="M7081" s="364"/>
      <c r="N7081" s="364"/>
    </row>
    <row r="7082" spans="2:14" s="358" customFormat="1" x14ac:dyDescent="0.2">
      <c r="B7082" s="305">
        <v>41588.385416666664</v>
      </c>
      <c r="C7082" s="117" t="s">
        <v>744</v>
      </c>
      <c r="D7082" s="117" t="s">
        <v>554</v>
      </c>
      <c r="E7082" s="116"/>
      <c r="F7082" s="348">
        <v>10</v>
      </c>
      <c r="G7082" s="348">
        <v>350</v>
      </c>
      <c r="H7082" s="348">
        <v>3500</v>
      </c>
      <c r="I7082" s="355">
        <v>3.0456896964317571E-2</v>
      </c>
      <c r="J7082" s="355">
        <v>8.701970561233591E-5</v>
      </c>
      <c r="K7082" s="355">
        <v>0</v>
      </c>
      <c r="M7082" s="364"/>
      <c r="N7082" s="364"/>
    </row>
    <row r="7083" spans="2:14" s="358" customFormat="1" x14ac:dyDescent="0.2">
      <c r="B7083" s="305">
        <v>41588.354166666664</v>
      </c>
      <c r="C7083" s="117" t="s">
        <v>790</v>
      </c>
      <c r="D7083" s="117" t="s">
        <v>542</v>
      </c>
      <c r="E7083" s="116"/>
      <c r="F7083" s="348">
        <v>87</v>
      </c>
      <c r="G7083" s="348">
        <v>558.64367816091954</v>
      </c>
      <c r="H7083" s="348">
        <v>48602</v>
      </c>
      <c r="I7083" s="355">
        <v>0.16930424392741814</v>
      </c>
      <c r="J7083" s="355">
        <v>3.0306302665909589E-4</v>
      </c>
      <c r="K7083" s="355">
        <v>0</v>
      </c>
      <c r="M7083" s="364"/>
      <c r="N7083" s="364"/>
    </row>
    <row r="7084" spans="2:14" s="358" customFormat="1" x14ac:dyDescent="0.2">
      <c r="B7084" s="305">
        <v>41588.356249999997</v>
      </c>
      <c r="C7084" s="117" t="s">
        <v>726</v>
      </c>
      <c r="D7084" s="117" t="s">
        <v>554</v>
      </c>
      <c r="E7084" s="116"/>
      <c r="F7084" s="348">
        <v>56</v>
      </c>
      <c r="G7084" s="348">
        <v>322</v>
      </c>
      <c r="H7084" s="348">
        <v>18032</v>
      </c>
      <c r="I7084" s="355">
        <v>0.15691393316016411</v>
      </c>
      <c r="J7084" s="355">
        <v>4.8731035142908112E-4</v>
      </c>
      <c r="K7084" s="355">
        <v>0</v>
      </c>
      <c r="M7084" s="364"/>
      <c r="N7084" s="364"/>
    </row>
    <row r="7085" spans="2:14" s="358" customFormat="1" x14ac:dyDescent="0.2">
      <c r="B7085" s="305">
        <v>41588.375</v>
      </c>
      <c r="C7085" s="117" t="s">
        <v>607</v>
      </c>
      <c r="D7085" s="117" t="s">
        <v>551</v>
      </c>
      <c r="E7085" s="116"/>
      <c r="F7085" s="348">
        <v>10</v>
      </c>
      <c r="G7085" s="348">
        <v>315</v>
      </c>
      <c r="H7085" s="348">
        <v>3150</v>
      </c>
      <c r="I7085" s="355">
        <v>1.219779007022442E-2</v>
      </c>
      <c r="J7085" s="355">
        <v>3.8723143080077525E-5</v>
      </c>
      <c r="K7085" s="355">
        <v>0</v>
      </c>
      <c r="M7085" s="364"/>
      <c r="N7085" s="364"/>
    </row>
    <row r="7086" spans="2:14" s="358" customFormat="1" x14ac:dyDescent="0.2">
      <c r="B7086" s="305">
        <v>41588.357638888891</v>
      </c>
      <c r="C7086" s="117" t="s">
        <v>832</v>
      </c>
      <c r="D7086" s="117" t="s">
        <v>542</v>
      </c>
      <c r="E7086" s="116"/>
      <c r="F7086" s="348">
        <v>155</v>
      </c>
      <c r="G7086" s="348">
        <v>185</v>
      </c>
      <c r="H7086" s="348">
        <v>28675</v>
      </c>
      <c r="I7086" s="355">
        <v>9.9888876890224992E-2</v>
      </c>
      <c r="J7086" s="355">
        <v>5.3993987508229734E-4</v>
      </c>
      <c r="K7086" s="355">
        <v>0</v>
      </c>
      <c r="M7086" s="364"/>
      <c r="N7086" s="364"/>
    </row>
    <row r="7087" spans="2:14" s="358" customFormat="1" x14ac:dyDescent="0.2">
      <c r="B7087" s="305">
        <v>41588.371527777781</v>
      </c>
      <c r="C7087" s="117" t="s">
        <v>646</v>
      </c>
      <c r="D7087" s="117" t="s">
        <v>542</v>
      </c>
      <c r="E7087" s="116"/>
      <c r="F7087" s="348">
        <v>64</v>
      </c>
      <c r="G7087" s="348">
        <v>155</v>
      </c>
      <c r="H7087" s="348">
        <v>9920</v>
      </c>
      <c r="I7087" s="355">
        <v>3.455615200526703E-2</v>
      </c>
      <c r="J7087" s="355">
        <v>2.2294291616301308E-4</v>
      </c>
      <c r="K7087" s="355">
        <v>0</v>
      </c>
      <c r="M7087" s="364"/>
      <c r="N7087" s="364"/>
    </row>
    <row r="7088" spans="2:14" s="358" customFormat="1" x14ac:dyDescent="0.2">
      <c r="B7088" s="305">
        <v>41588.354166666664</v>
      </c>
      <c r="C7088" s="117" t="s">
        <v>604</v>
      </c>
      <c r="D7088" s="117" t="s">
        <v>542</v>
      </c>
      <c r="E7088" s="116"/>
      <c r="F7088" s="348">
        <v>47</v>
      </c>
      <c r="G7088" s="348">
        <v>420</v>
      </c>
      <c r="H7088" s="348">
        <v>19740</v>
      </c>
      <c r="I7088" s="355">
        <v>6.876395570402935E-2</v>
      </c>
      <c r="J7088" s="355">
        <v>1.6372370405721274E-4</v>
      </c>
      <c r="K7088" s="355">
        <v>0</v>
      </c>
      <c r="M7088" s="364"/>
      <c r="N7088" s="364"/>
    </row>
    <row r="7089" spans="2:14" s="358" customFormat="1" x14ac:dyDescent="0.2">
      <c r="B7089" s="305">
        <v>41588.427083333336</v>
      </c>
      <c r="C7089" s="117" t="s">
        <v>672</v>
      </c>
      <c r="D7089" s="117" t="s">
        <v>551</v>
      </c>
      <c r="E7089" s="116"/>
      <c r="F7089" s="348">
        <v>4</v>
      </c>
      <c r="G7089" s="348">
        <v>140</v>
      </c>
      <c r="H7089" s="348">
        <v>560</v>
      </c>
      <c r="I7089" s="355">
        <v>2.1684960124843415E-3</v>
      </c>
      <c r="J7089" s="355">
        <v>1.5489257232031008E-5</v>
      </c>
      <c r="K7089" s="355">
        <v>0</v>
      </c>
      <c r="M7089" s="364"/>
      <c r="N7089" s="364"/>
    </row>
    <row r="7090" spans="2:14" s="358" customFormat="1" x14ac:dyDescent="0.2">
      <c r="B7090" s="305">
        <v>41588.375</v>
      </c>
      <c r="C7090" s="117" t="s">
        <v>629</v>
      </c>
      <c r="D7090" s="117" t="s">
        <v>551</v>
      </c>
      <c r="E7090" s="116"/>
      <c r="F7090" s="348">
        <v>101</v>
      </c>
      <c r="G7090" s="348">
        <v>457.48514851485146</v>
      </c>
      <c r="H7090" s="348">
        <v>46206</v>
      </c>
      <c r="I7090" s="355">
        <v>0.17892415491580621</v>
      </c>
      <c r="J7090" s="355">
        <v>3.9110374510878301E-4</v>
      </c>
      <c r="K7090" s="355">
        <v>0</v>
      </c>
      <c r="M7090" s="364"/>
      <c r="N7090" s="364"/>
    </row>
    <row r="7091" spans="2:14" s="358" customFormat="1" x14ac:dyDescent="0.2">
      <c r="B7091" s="305">
        <v>41588.388888888891</v>
      </c>
      <c r="C7091" s="117" t="s">
        <v>785</v>
      </c>
      <c r="D7091" s="117" t="s">
        <v>542</v>
      </c>
      <c r="E7091" s="116"/>
      <c r="F7091" s="348">
        <v>111</v>
      </c>
      <c r="G7091" s="348">
        <v>415</v>
      </c>
      <c r="H7091" s="348">
        <v>46065</v>
      </c>
      <c r="I7091" s="355">
        <v>0.16046664739139371</v>
      </c>
      <c r="J7091" s="355">
        <v>3.8666662022022579E-4</v>
      </c>
      <c r="K7091" s="355">
        <v>0</v>
      </c>
      <c r="M7091" s="364"/>
      <c r="N7091" s="364"/>
    </row>
    <row r="7092" spans="2:14" s="358" customFormat="1" x14ac:dyDescent="0.2">
      <c r="B7092" s="305">
        <v>41588.378472222219</v>
      </c>
      <c r="C7092" s="117" t="s">
        <v>681</v>
      </c>
      <c r="D7092" s="117" t="s">
        <v>554</v>
      </c>
      <c r="E7092" s="116"/>
      <c r="F7092" s="348">
        <v>231</v>
      </c>
      <c r="G7092" s="348">
        <v>426</v>
      </c>
      <c r="H7092" s="348">
        <v>98406</v>
      </c>
      <c r="I7092" s="355">
        <v>0.85632611504875278</v>
      </c>
      <c r="J7092" s="355">
        <v>2.0101551996449594E-3</v>
      </c>
      <c r="K7092" s="355">
        <v>0</v>
      </c>
      <c r="M7092" s="364"/>
      <c r="N7092" s="364"/>
    </row>
    <row r="7093" spans="2:14" s="358" customFormat="1" x14ac:dyDescent="0.2">
      <c r="B7093" s="305">
        <v>41579.385416666664</v>
      </c>
      <c r="C7093" s="117" t="s">
        <v>861</v>
      </c>
      <c r="D7093" s="117" t="s">
        <v>554</v>
      </c>
      <c r="E7093" s="116"/>
      <c r="F7093" s="348">
        <v>2</v>
      </c>
      <c r="G7093" s="348">
        <v>285</v>
      </c>
      <c r="H7093" s="348">
        <v>570</v>
      </c>
      <c r="I7093" s="355">
        <v>4.9601232199031472E-3</v>
      </c>
      <c r="J7093" s="355">
        <v>1.7403941122467181E-5</v>
      </c>
      <c r="K7093" s="355">
        <v>0</v>
      </c>
      <c r="M7093" s="364"/>
      <c r="N7093" s="364"/>
    </row>
    <row r="7094" spans="2:14" s="358" customFormat="1" x14ac:dyDescent="0.2">
      <c r="B7094" s="305">
        <v>41586.375</v>
      </c>
      <c r="C7094" s="117" t="s">
        <v>629</v>
      </c>
      <c r="D7094" s="117" t="s">
        <v>551</v>
      </c>
      <c r="E7094" s="116"/>
      <c r="F7094" s="348">
        <v>5</v>
      </c>
      <c r="G7094" s="348">
        <v>230</v>
      </c>
      <c r="H7094" s="348">
        <v>1150</v>
      </c>
      <c r="I7094" s="355">
        <v>4.453161454208915E-3</v>
      </c>
      <c r="J7094" s="355">
        <v>1.9361571540038763E-5</v>
      </c>
      <c r="K7094" s="355">
        <v>0</v>
      </c>
      <c r="M7094" s="364"/>
      <c r="N7094" s="364"/>
    </row>
    <row r="7095" spans="2:14" s="358" customFormat="1" x14ac:dyDescent="0.2">
      <c r="B7095" s="305">
        <v>41584.493055555555</v>
      </c>
      <c r="C7095" s="117" t="s">
        <v>625</v>
      </c>
      <c r="D7095" s="117" t="s">
        <v>551</v>
      </c>
      <c r="E7095" s="116"/>
      <c r="F7095" s="348">
        <v>1</v>
      </c>
      <c r="G7095" s="348">
        <v>55</v>
      </c>
      <c r="H7095" s="348">
        <v>55</v>
      </c>
      <c r="I7095" s="355">
        <v>2.1297728694042638E-4</v>
      </c>
      <c r="J7095" s="355">
        <v>3.872314308007752E-6</v>
      </c>
      <c r="K7095" s="355">
        <v>0</v>
      </c>
      <c r="M7095" s="364"/>
      <c r="N7095" s="364"/>
    </row>
    <row r="7096" spans="2:14" s="358" customFormat="1" x14ac:dyDescent="0.2">
      <c r="B7096" s="305">
        <v>41584.375</v>
      </c>
      <c r="C7096" s="117" t="s">
        <v>563</v>
      </c>
      <c r="D7096" s="117" t="s">
        <v>551</v>
      </c>
      <c r="E7096" s="116"/>
      <c r="F7096" s="348">
        <v>19</v>
      </c>
      <c r="G7096" s="348">
        <v>220</v>
      </c>
      <c r="H7096" s="348">
        <v>4180</v>
      </c>
      <c r="I7096" s="355">
        <v>1.6186273807472406E-2</v>
      </c>
      <c r="J7096" s="355">
        <v>7.3573971852147296E-5</v>
      </c>
      <c r="K7096" s="355">
        <v>0</v>
      </c>
      <c r="M7096" s="364"/>
      <c r="N7096" s="364"/>
    </row>
    <row r="7097" spans="2:14" s="358" customFormat="1" x14ac:dyDescent="0.2">
      <c r="B7097" s="305">
        <v>41584.40625</v>
      </c>
      <c r="C7097" s="117" t="s">
        <v>714</v>
      </c>
      <c r="D7097" s="117" t="s">
        <v>554</v>
      </c>
      <c r="E7097" s="116"/>
      <c r="F7097" s="348">
        <v>33</v>
      </c>
      <c r="G7097" s="348">
        <v>100</v>
      </c>
      <c r="H7097" s="348">
        <v>3300</v>
      </c>
      <c r="I7097" s="355">
        <v>2.8716502852070853E-2</v>
      </c>
      <c r="J7097" s="355">
        <v>2.8716502852070851E-4</v>
      </c>
      <c r="K7097" s="355">
        <v>0</v>
      </c>
      <c r="M7097" s="364"/>
      <c r="N7097" s="364"/>
    </row>
    <row r="7098" spans="2:14" s="358" customFormat="1" x14ac:dyDescent="0.2">
      <c r="B7098" s="305">
        <v>41584.440972222219</v>
      </c>
      <c r="C7098" s="117" t="s">
        <v>673</v>
      </c>
      <c r="D7098" s="117" t="s">
        <v>554</v>
      </c>
      <c r="E7098" s="116"/>
      <c r="F7098" s="348">
        <v>1</v>
      </c>
      <c r="G7098" s="348">
        <v>20</v>
      </c>
      <c r="H7098" s="348">
        <v>20</v>
      </c>
      <c r="I7098" s="355">
        <v>1.7403941122467182E-4</v>
      </c>
      <c r="J7098" s="355">
        <v>8.7019705612335906E-6</v>
      </c>
      <c r="K7098" s="355">
        <v>0</v>
      </c>
      <c r="M7098" s="364"/>
      <c r="N7098" s="364"/>
    </row>
    <row r="7099" spans="2:14" s="358" customFormat="1" x14ac:dyDescent="0.2">
      <c r="B7099" s="305">
        <v>41584.409722222219</v>
      </c>
      <c r="C7099" s="117" t="s">
        <v>796</v>
      </c>
      <c r="D7099" s="117" t="s">
        <v>554</v>
      </c>
      <c r="E7099" s="116"/>
      <c r="F7099" s="348">
        <v>6</v>
      </c>
      <c r="G7099" s="348">
        <v>275</v>
      </c>
      <c r="H7099" s="348">
        <v>1650</v>
      </c>
      <c r="I7099" s="355">
        <v>1.4358251426035426E-2</v>
      </c>
      <c r="J7099" s="355">
        <v>5.2211823367401547E-5</v>
      </c>
      <c r="K7099" s="355">
        <v>0</v>
      </c>
      <c r="M7099" s="364"/>
      <c r="N7099" s="364"/>
    </row>
    <row r="7100" spans="2:14" s="358" customFormat="1" x14ac:dyDescent="0.2">
      <c r="B7100" s="305">
        <v>41584.5</v>
      </c>
      <c r="C7100" s="117" t="s">
        <v>663</v>
      </c>
      <c r="D7100" s="117" t="s">
        <v>551</v>
      </c>
      <c r="E7100" s="116"/>
      <c r="F7100" s="348">
        <v>1</v>
      </c>
      <c r="G7100" s="348">
        <v>60</v>
      </c>
      <c r="H7100" s="348">
        <v>60</v>
      </c>
      <c r="I7100" s="355">
        <v>2.3233885848046514E-4</v>
      </c>
      <c r="J7100" s="355">
        <v>3.872314308007752E-6</v>
      </c>
      <c r="K7100" s="355">
        <v>0</v>
      </c>
      <c r="M7100" s="364"/>
      <c r="N7100" s="364"/>
    </row>
    <row r="7101" spans="2:14" s="358" customFormat="1" x14ac:dyDescent="0.2">
      <c r="B7101" s="305">
        <v>41579.510416666664</v>
      </c>
      <c r="C7101" s="117" t="s">
        <v>711</v>
      </c>
      <c r="D7101" s="117" t="s">
        <v>554</v>
      </c>
      <c r="E7101" s="116"/>
      <c r="F7101" s="348">
        <v>3</v>
      </c>
      <c r="G7101" s="348">
        <v>75</v>
      </c>
      <c r="H7101" s="348">
        <v>225</v>
      </c>
      <c r="I7101" s="355">
        <v>1.9579433762775579E-3</v>
      </c>
      <c r="J7101" s="355">
        <v>2.6105911683700774E-5</v>
      </c>
      <c r="K7101" s="355">
        <v>0</v>
      </c>
      <c r="M7101" s="364"/>
      <c r="N7101" s="364"/>
    </row>
    <row r="7102" spans="2:14" s="358" customFormat="1" x14ac:dyDescent="0.2">
      <c r="B7102" s="305">
        <v>41584.467361111114</v>
      </c>
      <c r="C7102" s="117" t="s">
        <v>590</v>
      </c>
      <c r="D7102" s="117" t="s">
        <v>551</v>
      </c>
      <c r="E7102" s="116"/>
      <c r="F7102" s="348">
        <v>2</v>
      </c>
      <c r="G7102" s="348">
        <v>62</v>
      </c>
      <c r="H7102" s="348">
        <v>124</v>
      </c>
      <c r="I7102" s="355">
        <v>4.801669741929613E-4</v>
      </c>
      <c r="J7102" s="355">
        <v>7.7446286160155041E-6</v>
      </c>
      <c r="K7102" s="355">
        <v>0</v>
      </c>
      <c r="M7102" s="364"/>
      <c r="N7102" s="364"/>
    </row>
    <row r="7103" spans="2:14" s="358" customFormat="1" x14ac:dyDescent="0.2">
      <c r="B7103" s="305">
        <v>41584.5</v>
      </c>
      <c r="C7103" s="117" t="s">
        <v>714</v>
      </c>
      <c r="D7103" s="117" t="s">
        <v>554</v>
      </c>
      <c r="E7103" s="116"/>
      <c r="F7103" s="348">
        <v>3</v>
      </c>
      <c r="G7103" s="348">
        <v>40</v>
      </c>
      <c r="H7103" s="348">
        <v>120</v>
      </c>
      <c r="I7103" s="355">
        <v>1.044236467348031E-3</v>
      </c>
      <c r="J7103" s="355">
        <v>2.6105911683700774E-5</v>
      </c>
      <c r="K7103" s="355">
        <v>0</v>
      </c>
      <c r="M7103" s="364"/>
      <c r="N7103" s="364"/>
    </row>
    <row r="7104" spans="2:14" s="358" customFormat="1" x14ac:dyDescent="0.2">
      <c r="B7104" s="305">
        <v>41584.583333333336</v>
      </c>
      <c r="C7104" s="117" t="s">
        <v>663</v>
      </c>
      <c r="D7104" s="117" t="s">
        <v>551</v>
      </c>
      <c r="E7104" s="116"/>
      <c r="F7104" s="348">
        <v>1</v>
      </c>
      <c r="G7104" s="348">
        <v>82</v>
      </c>
      <c r="H7104" s="348">
        <v>82</v>
      </c>
      <c r="I7104" s="355">
        <v>3.1752977325663569E-4</v>
      </c>
      <c r="J7104" s="355">
        <v>3.872314308007752E-6</v>
      </c>
      <c r="K7104" s="355">
        <v>0</v>
      </c>
      <c r="M7104" s="364"/>
      <c r="N7104" s="364"/>
    </row>
    <row r="7105" spans="2:14" s="358" customFormat="1" x14ac:dyDescent="0.2">
      <c r="B7105" s="305">
        <v>41585.368055555555</v>
      </c>
      <c r="C7105" s="117" t="s">
        <v>652</v>
      </c>
      <c r="D7105" s="117" t="s">
        <v>554</v>
      </c>
      <c r="E7105" s="116"/>
      <c r="F7105" s="348">
        <v>10</v>
      </c>
      <c r="G7105" s="348">
        <v>560</v>
      </c>
      <c r="H7105" s="348">
        <v>5600</v>
      </c>
      <c r="I7105" s="355">
        <v>4.8731035142908115E-2</v>
      </c>
      <c r="J7105" s="355">
        <v>8.701970561233591E-5</v>
      </c>
      <c r="K7105" s="355">
        <v>0</v>
      </c>
      <c r="M7105" s="364"/>
      <c r="N7105" s="364"/>
    </row>
    <row r="7106" spans="2:14" s="358" customFormat="1" x14ac:dyDescent="0.2">
      <c r="B7106" s="305">
        <v>41585.434027777781</v>
      </c>
      <c r="C7106" s="117" t="s">
        <v>812</v>
      </c>
      <c r="D7106" s="117" t="s">
        <v>542</v>
      </c>
      <c r="E7106" s="116"/>
      <c r="F7106" s="348">
        <v>255</v>
      </c>
      <c r="G7106" s="348">
        <v>220</v>
      </c>
      <c r="H7106" s="348">
        <v>56100</v>
      </c>
      <c r="I7106" s="355">
        <v>0.19542339994914115</v>
      </c>
      <c r="J7106" s="355">
        <v>8.8828818158700519E-4</v>
      </c>
      <c r="K7106" s="355">
        <v>0</v>
      </c>
      <c r="M7106" s="364"/>
      <c r="N7106" s="364"/>
    </row>
    <row r="7107" spans="2:14" s="358" customFormat="1" x14ac:dyDescent="0.2">
      <c r="B7107" s="305">
        <v>41588.35833333333</v>
      </c>
      <c r="C7107" s="117" t="s">
        <v>559</v>
      </c>
      <c r="D7107" s="117" t="s">
        <v>551</v>
      </c>
      <c r="E7107" s="116"/>
      <c r="F7107" s="348">
        <v>276</v>
      </c>
      <c r="G7107" s="348">
        <v>93</v>
      </c>
      <c r="H7107" s="348">
        <v>25668</v>
      </c>
      <c r="I7107" s="355">
        <v>9.9394563657942983E-2</v>
      </c>
      <c r="J7107" s="355">
        <v>1.0687587490101397E-3</v>
      </c>
      <c r="K7107" s="355">
        <v>0</v>
      </c>
      <c r="M7107" s="364"/>
      <c r="N7107" s="364"/>
    </row>
    <row r="7108" spans="2:14" s="358" customFormat="1" x14ac:dyDescent="0.2">
      <c r="B7108" s="305">
        <v>41585.400694444441</v>
      </c>
      <c r="C7108" s="117" t="s">
        <v>812</v>
      </c>
      <c r="D7108" s="117" t="s">
        <v>542</v>
      </c>
      <c r="E7108" s="116"/>
      <c r="F7108" s="348">
        <v>91</v>
      </c>
      <c r="G7108" s="348">
        <v>188</v>
      </c>
      <c r="H7108" s="348">
        <v>17108</v>
      </c>
      <c r="I7108" s="355">
        <v>5.959542827682543E-2</v>
      </c>
      <c r="J7108" s="355">
        <v>3.169969589192842E-4</v>
      </c>
      <c r="K7108" s="355">
        <v>0</v>
      </c>
      <c r="M7108" s="364"/>
      <c r="N7108" s="364"/>
    </row>
    <row r="7109" spans="2:14" s="358" customFormat="1" x14ac:dyDescent="0.2">
      <c r="B7109" s="305">
        <v>41585.402777777781</v>
      </c>
      <c r="C7109" s="117" t="s">
        <v>599</v>
      </c>
      <c r="D7109" s="117" t="s">
        <v>554</v>
      </c>
      <c r="E7109" s="116"/>
      <c r="F7109" s="348">
        <v>49</v>
      </c>
      <c r="G7109" s="348">
        <v>350</v>
      </c>
      <c r="H7109" s="348">
        <v>17150</v>
      </c>
      <c r="I7109" s="355">
        <v>0.14923879512515609</v>
      </c>
      <c r="J7109" s="355">
        <v>4.2639655750044598E-4</v>
      </c>
      <c r="K7109" s="355">
        <v>0</v>
      </c>
      <c r="M7109" s="364"/>
      <c r="N7109" s="364"/>
    </row>
    <row r="7110" spans="2:14" s="358" customFormat="1" x14ac:dyDescent="0.2">
      <c r="B7110" s="305">
        <v>41586.333333333336</v>
      </c>
      <c r="C7110" s="117" t="s">
        <v>690</v>
      </c>
      <c r="D7110" s="117" t="s">
        <v>551</v>
      </c>
      <c r="E7110" s="116"/>
      <c r="F7110" s="348">
        <v>2</v>
      </c>
      <c r="G7110" s="348">
        <v>280</v>
      </c>
      <c r="H7110" s="348">
        <v>560</v>
      </c>
      <c r="I7110" s="355">
        <v>2.1684960124843415E-3</v>
      </c>
      <c r="J7110" s="355">
        <v>7.7446286160155041E-6</v>
      </c>
      <c r="K7110" s="355">
        <v>0</v>
      </c>
      <c r="M7110" s="364"/>
      <c r="N7110" s="364"/>
    </row>
    <row r="7111" spans="2:14" s="358" customFormat="1" x14ac:dyDescent="0.2">
      <c r="B7111" s="305">
        <v>41586.375</v>
      </c>
      <c r="C7111" s="117" t="s">
        <v>587</v>
      </c>
      <c r="D7111" s="117" t="s">
        <v>554</v>
      </c>
      <c r="E7111" s="116"/>
      <c r="F7111" s="348">
        <v>116</v>
      </c>
      <c r="G7111" s="348">
        <v>320</v>
      </c>
      <c r="H7111" s="348">
        <v>37120</v>
      </c>
      <c r="I7111" s="355">
        <v>0.32301714723299091</v>
      </c>
      <c r="J7111" s="355">
        <v>1.0094285851030965E-3</v>
      </c>
      <c r="K7111" s="355">
        <v>0</v>
      </c>
      <c r="M7111" s="364"/>
      <c r="N7111" s="364"/>
    </row>
    <row r="7112" spans="2:14" s="358" customFormat="1" x14ac:dyDescent="0.2">
      <c r="B7112" s="305">
        <v>41585.37222222222</v>
      </c>
      <c r="C7112" s="117" t="s">
        <v>668</v>
      </c>
      <c r="D7112" s="117" t="s">
        <v>554</v>
      </c>
      <c r="E7112" s="116"/>
      <c r="F7112" s="348">
        <v>198</v>
      </c>
      <c r="G7112" s="348">
        <v>366</v>
      </c>
      <c r="H7112" s="348">
        <v>72468</v>
      </c>
      <c r="I7112" s="355">
        <v>0.63061440263147595</v>
      </c>
      <c r="J7112" s="355">
        <v>1.722990171124251E-3</v>
      </c>
      <c r="K7112" s="355">
        <v>0</v>
      </c>
      <c r="M7112" s="364"/>
      <c r="N7112" s="364"/>
    </row>
    <row r="7113" spans="2:14" s="358" customFormat="1" x14ac:dyDescent="0.2">
      <c r="B7113" s="305">
        <v>41584.586805555555</v>
      </c>
      <c r="C7113" s="117" t="s">
        <v>673</v>
      </c>
      <c r="D7113" s="117" t="s">
        <v>554</v>
      </c>
      <c r="E7113" s="116"/>
      <c r="F7113" s="348">
        <v>6</v>
      </c>
      <c r="G7113" s="348">
        <v>79</v>
      </c>
      <c r="H7113" s="348">
        <v>474</v>
      </c>
      <c r="I7113" s="355">
        <v>4.1247340460247219E-3</v>
      </c>
      <c r="J7113" s="355">
        <v>5.2211823367401547E-5</v>
      </c>
      <c r="K7113" s="355">
        <v>0</v>
      </c>
      <c r="M7113" s="364"/>
      <c r="N7113" s="364"/>
    </row>
    <row r="7114" spans="2:14" s="358" customFormat="1" x14ac:dyDescent="0.2">
      <c r="B7114" s="305">
        <v>41586.381944444445</v>
      </c>
      <c r="C7114" s="117" t="s">
        <v>727</v>
      </c>
      <c r="D7114" s="117" t="s">
        <v>554</v>
      </c>
      <c r="E7114" s="116"/>
      <c r="F7114" s="348">
        <v>4</v>
      </c>
      <c r="G7114" s="348">
        <v>215</v>
      </c>
      <c r="H7114" s="348">
        <v>860</v>
      </c>
      <c r="I7114" s="355">
        <v>7.4836946826608887E-3</v>
      </c>
      <c r="J7114" s="355">
        <v>3.4807882244934363E-5</v>
      </c>
      <c r="K7114" s="355">
        <v>0</v>
      </c>
      <c r="M7114" s="364"/>
      <c r="N7114" s="364"/>
    </row>
    <row r="7115" spans="2:14" s="358" customFormat="1" x14ac:dyDescent="0.2">
      <c r="B7115" s="305">
        <v>41584.368750000001</v>
      </c>
      <c r="C7115" s="117" t="s">
        <v>765</v>
      </c>
      <c r="D7115" s="117" t="s">
        <v>542</v>
      </c>
      <c r="E7115" s="116"/>
      <c r="F7115" s="348">
        <v>112</v>
      </c>
      <c r="G7115" s="348">
        <v>180</v>
      </c>
      <c r="H7115" s="348">
        <v>20160</v>
      </c>
      <c r="I7115" s="355">
        <v>7.0227018591349125E-2</v>
      </c>
      <c r="J7115" s="355">
        <v>3.9015010328527288E-4</v>
      </c>
      <c r="K7115" s="355">
        <v>0</v>
      </c>
      <c r="M7115" s="364"/>
      <c r="N7115" s="364"/>
    </row>
    <row r="7116" spans="2:14" s="358" customFormat="1" x14ac:dyDescent="0.2">
      <c r="B7116" s="305">
        <v>41586.5625</v>
      </c>
      <c r="C7116" s="117" t="s">
        <v>690</v>
      </c>
      <c r="D7116" s="117" t="s">
        <v>551</v>
      </c>
      <c r="E7116" s="116"/>
      <c r="F7116" s="348">
        <v>77</v>
      </c>
      <c r="G7116" s="348">
        <v>50</v>
      </c>
      <c r="H7116" s="348">
        <v>3850</v>
      </c>
      <c r="I7116" s="355">
        <v>1.4908410085829847E-2</v>
      </c>
      <c r="J7116" s="355">
        <v>2.9816820171659695E-4</v>
      </c>
      <c r="K7116" s="355">
        <v>0</v>
      </c>
      <c r="M7116" s="364"/>
      <c r="N7116" s="364"/>
    </row>
    <row r="7117" spans="2:14" s="358" customFormat="1" x14ac:dyDescent="0.2">
      <c r="B7117" s="305">
        <v>41585.364583333336</v>
      </c>
      <c r="C7117" s="117" t="s">
        <v>668</v>
      </c>
      <c r="D7117" s="117" t="s">
        <v>554</v>
      </c>
      <c r="E7117" s="116"/>
      <c r="F7117" s="348">
        <v>52</v>
      </c>
      <c r="G7117" s="348">
        <v>360</v>
      </c>
      <c r="H7117" s="348">
        <v>18720</v>
      </c>
      <c r="I7117" s="355">
        <v>0.16290088890629284</v>
      </c>
      <c r="J7117" s="355">
        <v>4.5250246918414675E-4</v>
      </c>
      <c r="K7117" s="355">
        <v>0</v>
      </c>
      <c r="M7117" s="364"/>
      <c r="N7117" s="364"/>
    </row>
    <row r="7118" spans="2:14" s="358" customFormat="1" x14ac:dyDescent="0.2">
      <c r="B7118" s="305">
        <v>41584.447916666664</v>
      </c>
      <c r="C7118" s="117" t="s">
        <v>625</v>
      </c>
      <c r="D7118" s="117" t="s">
        <v>551</v>
      </c>
      <c r="E7118" s="116"/>
      <c r="F7118" s="348">
        <v>1</v>
      </c>
      <c r="G7118" s="348">
        <v>45</v>
      </c>
      <c r="H7118" s="348">
        <v>45</v>
      </c>
      <c r="I7118" s="355">
        <v>1.7425414386034886E-4</v>
      </c>
      <c r="J7118" s="355">
        <v>3.872314308007752E-6</v>
      </c>
      <c r="K7118" s="355">
        <v>0</v>
      </c>
      <c r="M7118" s="364"/>
      <c r="N7118" s="364"/>
    </row>
    <row r="7119" spans="2:14" s="358" customFormat="1" x14ac:dyDescent="0.2">
      <c r="B7119" s="305">
        <v>41584.409722222219</v>
      </c>
      <c r="C7119" s="117" t="s">
        <v>861</v>
      </c>
      <c r="D7119" s="117" t="s">
        <v>554</v>
      </c>
      <c r="E7119" s="116"/>
      <c r="F7119" s="348">
        <v>492</v>
      </c>
      <c r="G7119" s="348">
        <v>343</v>
      </c>
      <c r="H7119" s="348">
        <v>168756</v>
      </c>
      <c r="I7119" s="355">
        <v>1.468509744031536</v>
      </c>
      <c r="J7119" s="355">
        <v>4.2813695161269269E-3</v>
      </c>
      <c r="K7119" s="355">
        <v>0</v>
      </c>
      <c r="M7119" s="364"/>
      <c r="N7119" s="364"/>
    </row>
    <row r="7120" spans="2:14" s="358" customFormat="1" x14ac:dyDescent="0.2">
      <c r="B7120" s="305">
        <v>41579.363194444442</v>
      </c>
      <c r="C7120" s="117" t="s">
        <v>624</v>
      </c>
      <c r="D7120" s="117" t="s">
        <v>554</v>
      </c>
      <c r="E7120" s="116"/>
      <c r="F7120" s="348">
        <v>15</v>
      </c>
      <c r="G7120" s="348">
        <v>262</v>
      </c>
      <c r="H7120" s="348">
        <v>3930</v>
      </c>
      <c r="I7120" s="355">
        <v>3.4198744305648017E-2</v>
      </c>
      <c r="J7120" s="355">
        <v>1.3052955841850387E-4</v>
      </c>
      <c r="K7120" s="355">
        <v>0</v>
      </c>
      <c r="M7120" s="364"/>
      <c r="N7120" s="364"/>
    </row>
    <row r="7121" spans="2:14" s="358" customFormat="1" x14ac:dyDescent="0.2">
      <c r="B7121" s="305">
        <v>41586.359722222223</v>
      </c>
      <c r="C7121" s="117" t="s">
        <v>711</v>
      </c>
      <c r="D7121" s="117" t="s">
        <v>554</v>
      </c>
      <c r="E7121" s="116"/>
      <c r="F7121" s="348">
        <v>6</v>
      </c>
      <c r="G7121" s="348">
        <v>269</v>
      </c>
      <c r="H7121" s="348">
        <v>1614</v>
      </c>
      <c r="I7121" s="355">
        <v>1.4044980485831016E-2</v>
      </c>
      <c r="J7121" s="355">
        <v>5.2211823367401547E-5</v>
      </c>
      <c r="K7121" s="355">
        <v>0</v>
      </c>
      <c r="M7121" s="364"/>
      <c r="N7121" s="364"/>
    </row>
    <row r="7122" spans="2:14" s="358" customFormat="1" x14ac:dyDescent="0.2">
      <c r="B7122" s="305">
        <v>41586.378472222219</v>
      </c>
      <c r="C7122" s="117" t="s">
        <v>599</v>
      </c>
      <c r="D7122" s="117" t="s">
        <v>554</v>
      </c>
      <c r="E7122" s="116"/>
      <c r="F7122" s="348">
        <v>66</v>
      </c>
      <c r="G7122" s="348">
        <v>380</v>
      </c>
      <c r="H7122" s="348">
        <v>25080</v>
      </c>
      <c r="I7122" s="355">
        <v>0.21824542167573846</v>
      </c>
      <c r="J7122" s="355">
        <v>5.7433005704141701E-4</v>
      </c>
      <c r="K7122" s="355">
        <v>0</v>
      </c>
      <c r="M7122" s="364"/>
      <c r="N7122" s="364"/>
    </row>
    <row r="7123" spans="2:14" s="358" customFormat="1" x14ac:dyDescent="0.2">
      <c r="B7123" s="305">
        <v>41587.390277777777</v>
      </c>
      <c r="C7123" s="117" t="s">
        <v>596</v>
      </c>
      <c r="D7123" s="117" t="s">
        <v>554</v>
      </c>
      <c r="E7123" s="116"/>
      <c r="F7123" s="348">
        <v>31</v>
      </c>
      <c r="G7123" s="348">
        <v>365</v>
      </c>
      <c r="H7123" s="348">
        <v>11315</v>
      </c>
      <c r="I7123" s="355">
        <v>9.8462796900358085E-2</v>
      </c>
      <c r="J7123" s="355">
        <v>2.6976108739824135E-4</v>
      </c>
      <c r="K7123" s="355">
        <v>0</v>
      </c>
      <c r="M7123" s="364"/>
      <c r="N7123" s="364"/>
    </row>
    <row r="7124" spans="2:14" s="358" customFormat="1" x14ac:dyDescent="0.2">
      <c r="B7124" s="305">
        <v>41587.36041666667</v>
      </c>
      <c r="C7124" s="117" t="s">
        <v>599</v>
      </c>
      <c r="D7124" s="117" t="s">
        <v>554</v>
      </c>
      <c r="E7124" s="116"/>
      <c r="F7124" s="348">
        <v>20</v>
      </c>
      <c r="G7124" s="348">
        <v>201</v>
      </c>
      <c r="H7124" s="348">
        <v>4020</v>
      </c>
      <c r="I7124" s="355">
        <v>3.4981921656159036E-2</v>
      </c>
      <c r="J7124" s="355">
        <v>1.7403941122467182E-4</v>
      </c>
      <c r="K7124" s="355">
        <v>0</v>
      </c>
      <c r="M7124" s="364"/>
      <c r="N7124" s="364"/>
    </row>
    <row r="7125" spans="2:14" s="358" customFormat="1" x14ac:dyDescent="0.2">
      <c r="B7125" s="305">
        <v>41582.381944444445</v>
      </c>
      <c r="C7125" s="117" t="s">
        <v>625</v>
      </c>
      <c r="D7125" s="117" t="s">
        <v>551</v>
      </c>
      <c r="E7125" s="116"/>
      <c r="F7125" s="348">
        <v>28</v>
      </c>
      <c r="G7125" s="348">
        <v>328</v>
      </c>
      <c r="H7125" s="348">
        <v>9184</v>
      </c>
      <c r="I7125" s="355">
        <v>3.5563334604743195E-2</v>
      </c>
      <c r="J7125" s="355">
        <v>1.0842480062421706E-4</v>
      </c>
      <c r="K7125" s="355">
        <v>0</v>
      </c>
      <c r="M7125" s="364"/>
      <c r="N7125" s="364"/>
    </row>
    <row r="7126" spans="2:14" s="358" customFormat="1" x14ac:dyDescent="0.2">
      <c r="B7126" s="305">
        <v>41587.586805555555</v>
      </c>
      <c r="C7126" s="117" t="s">
        <v>711</v>
      </c>
      <c r="D7126" s="117" t="s">
        <v>554</v>
      </c>
      <c r="E7126" s="116"/>
      <c r="F7126" s="348">
        <v>1</v>
      </c>
      <c r="G7126" s="348">
        <v>45</v>
      </c>
      <c r="H7126" s="348">
        <v>45</v>
      </c>
      <c r="I7126" s="355">
        <v>3.9158867525551161E-4</v>
      </c>
      <c r="J7126" s="355">
        <v>8.7019705612335906E-6</v>
      </c>
      <c r="K7126" s="355">
        <v>0</v>
      </c>
      <c r="M7126" s="364"/>
      <c r="N7126" s="364"/>
    </row>
    <row r="7127" spans="2:14" s="358" customFormat="1" x14ac:dyDescent="0.2">
      <c r="B7127" s="305">
        <v>41585.338888888888</v>
      </c>
      <c r="C7127" s="117" t="s">
        <v>616</v>
      </c>
      <c r="D7127" s="117" t="s">
        <v>554</v>
      </c>
      <c r="E7127" s="116"/>
      <c r="F7127" s="348">
        <v>13</v>
      </c>
      <c r="G7127" s="348">
        <v>472</v>
      </c>
      <c r="H7127" s="348">
        <v>6136</v>
      </c>
      <c r="I7127" s="355">
        <v>5.3395291363729315E-2</v>
      </c>
      <c r="J7127" s="355">
        <v>1.1312561729603669E-4</v>
      </c>
      <c r="K7127" s="355">
        <v>0</v>
      </c>
      <c r="M7127" s="364"/>
      <c r="N7127" s="364"/>
    </row>
    <row r="7128" spans="2:14" s="358" customFormat="1" x14ac:dyDescent="0.2">
      <c r="B7128" s="305">
        <v>41585.388888888891</v>
      </c>
      <c r="C7128" s="117" t="s">
        <v>673</v>
      </c>
      <c r="D7128" s="117" t="s">
        <v>554</v>
      </c>
      <c r="E7128" s="116"/>
      <c r="F7128" s="348">
        <v>32</v>
      </c>
      <c r="G7128" s="348">
        <v>324</v>
      </c>
      <c r="H7128" s="348">
        <v>10368</v>
      </c>
      <c r="I7128" s="355">
        <v>9.022203077886988E-2</v>
      </c>
      <c r="J7128" s="355">
        <v>2.784630579594749E-4</v>
      </c>
      <c r="K7128" s="355">
        <v>0</v>
      </c>
      <c r="M7128" s="364"/>
      <c r="N7128" s="364"/>
    </row>
    <row r="7129" spans="2:14" s="358" customFormat="1" x14ac:dyDescent="0.2">
      <c r="B7129" s="305">
        <v>41574.347222222219</v>
      </c>
      <c r="C7129" s="117" t="s">
        <v>720</v>
      </c>
      <c r="D7129" s="117" t="s">
        <v>542</v>
      </c>
      <c r="E7129" s="116"/>
      <c r="F7129" s="348">
        <v>1</v>
      </c>
      <c r="G7129" s="348">
        <v>413</v>
      </c>
      <c r="H7129" s="348">
        <v>413</v>
      </c>
      <c r="I7129" s="355">
        <v>1.4386785058644437E-3</v>
      </c>
      <c r="J7129" s="355">
        <v>3.4834830650470794E-6</v>
      </c>
      <c r="K7129" s="355">
        <v>0</v>
      </c>
      <c r="M7129" s="364"/>
      <c r="N7129" s="364"/>
    </row>
    <row r="7130" spans="2:14" s="358" customFormat="1" x14ac:dyDescent="0.2">
      <c r="B7130" s="305">
        <v>41572.430555555555</v>
      </c>
      <c r="C7130" s="117" t="s">
        <v>649</v>
      </c>
      <c r="D7130" s="117" t="s">
        <v>551</v>
      </c>
      <c r="E7130" s="116"/>
      <c r="F7130" s="348">
        <v>60</v>
      </c>
      <c r="G7130" s="348">
        <v>415</v>
      </c>
      <c r="H7130" s="348">
        <v>24900</v>
      </c>
      <c r="I7130" s="355">
        <v>9.6420626269393031E-2</v>
      </c>
      <c r="J7130" s="355">
        <v>2.3233885848046514E-4</v>
      </c>
      <c r="K7130" s="355">
        <v>0</v>
      </c>
      <c r="M7130" s="364"/>
      <c r="N7130" s="364"/>
    </row>
    <row r="7131" spans="2:14" s="358" customFormat="1" x14ac:dyDescent="0.2">
      <c r="B7131" s="305">
        <v>41589.381944444445</v>
      </c>
      <c r="C7131" s="117" t="s">
        <v>691</v>
      </c>
      <c r="D7131" s="117" t="s">
        <v>542</v>
      </c>
      <c r="E7131" s="116"/>
      <c r="F7131" s="348">
        <v>123</v>
      </c>
      <c r="G7131" s="348">
        <v>210</v>
      </c>
      <c r="H7131" s="348">
        <v>25830</v>
      </c>
      <c r="I7131" s="355">
        <v>8.9978367570166057E-2</v>
      </c>
      <c r="J7131" s="355">
        <v>4.2846841700079077E-4</v>
      </c>
      <c r="K7131" s="355">
        <v>0</v>
      </c>
      <c r="M7131" s="364"/>
      <c r="N7131" s="364"/>
    </row>
    <row r="7132" spans="2:14" s="358" customFormat="1" x14ac:dyDescent="0.2">
      <c r="B7132" s="305">
        <v>41589.447916666664</v>
      </c>
      <c r="C7132" s="117" t="s">
        <v>607</v>
      </c>
      <c r="D7132" s="117" t="s">
        <v>551</v>
      </c>
      <c r="E7132" s="116"/>
      <c r="F7132" s="348">
        <v>1</v>
      </c>
      <c r="G7132" s="348">
        <v>120</v>
      </c>
      <c r="H7132" s="348">
        <v>120</v>
      </c>
      <c r="I7132" s="355">
        <v>4.6467771696093028E-4</v>
      </c>
      <c r="J7132" s="355">
        <v>3.872314308007752E-6</v>
      </c>
      <c r="K7132" s="355">
        <v>0</v>
      </c>
      <c r="M7132" s="364"/>
      <c r="N7132" s="364"/>
    </row>
    <row r="7133" spans="2:14" s="358" customFormat="1" x14ac:dyDescent="0.2">
      <c r="B7133" s="305">
        <v>41589.402777777781</v>
      </c>
      <c r="C7133" s="117" t="s">
        <v>620</v>
      </c>
      <c r="D7133" s="117" t="s">
        <v>542</v>
      </c>
      <c r="E7133" s="116"/>
      <c r="F7133" s="348">
        <v>160</v>
      </c>
      <c r="G7133" s="348">
        <v>480</v>
      </c>
      <c r="H7133" s="348">
        <v>76800</v>
      </c>
      <c r="I7133" s="355">
        <v>0.26753149939561571</v>
      </c>
      <c r="J7133" s="355">
        <v>5.5735729040753273E-4</v>
      </c>
      <c r="K7133" s="355">
        <v>0</v>
      </c>
      <c r="M7133" s="364"/>
      <c r="N7133" s="364"/>
    </row>
    <row r="7134" spans="2:14" s="358" customFormat="1" x14ac:dyDescent="0.2">
      <c r="B7134" s="305">
        <v>41589.395833333336</v>
      </c>
      <c r="C7134" s="117" t="s">
        <v>611</v>
      </c>
      <c r="D7134" s="117" t="s">
        <v>551</v>
      </c>
      <c r="E7134" s="116"/>
      <c r="F7134" s="348">
        <v>288</v>
      </c>
      <c r="G7134" s="348">
        <v>145</v>
      </c>
      <c r="H7134" s="348">
        <v>41760</v>
      </c>
      <c r="I7134" s="355">
        <v>0.16170784550240375</v>
      </c>
      <c r="J7134" s="355">
        <v>1.1152265207062327E-3</v>
      </c>
      <c r="K7134" s="355">
        <v>0</v>
      </c>
      <c r="M7134" s="364"/>
      <c r="N7134" s="364"/>
    </row>
    <row r="7135" spans="2:14" s="358" customFormat="1" x14ac:dyDescent="0.2">
      <c r="B7135" s="305">
        <v>41589.388888888891</v>
      </c>
      <c r="C7135" s="117" t="s">
        <v>726</v>
      </c>
      <c r="D7135" s="117" t="s">
        <v>554</v>
      </c>
      <c r="E7135" s="116"/>
      <c r="F7135" s="348">
        <v>100</v>
      </c>
      <c r="G7135" s="348">
        <v>287</v>
      </c>
      <c r="H7135" s="348">
        <v>28700</v>
      </c>
      <c r="I7135" s="355">
        <v>0.24974655510740407</v>
      </c>
      <c r="J7135" s="355">
        <v>8.7019705612335918E-4</v>
      </c>
      <c r="K7135" s="355">
        <v>0</v>
      </c>
      <c r="M7135" s="364"/>
      <c r="N7135" s="364"/>
    </row>
    <row r="7136" spans="2:14" s="358" customFormat="1" x14ac:dyDescent="0.2">
      <c r="B7136" s="305">
        <v>41589.434027777781</v>
      </c>
      <c r="C7136" s="117" t="s">
        <v>620</v>
      </c>
      <c r="D7136" s="117" t="s">
        <v>542</v>
      </c>
      <c r="E7136" s="116"/>
      <c r="F7136" s="348">
        <v>63</v>
      </c>
      <c r="G7136" s="348">
        <v>310</v>
      </c>
      <c r="H7136" s="348">
        <v>19530</v>
      </c>
      <c r="I7136" s="355">
        <v>6.8032424260369456E-2</v>
      </c>
      <c r="J7136" s="355">
        <v>2.1945943309796599E-4</v>
      </c>
      <c r="K7136" s="355">
        <v>0</v>
      </c>
      <c r="M7136" s="364"/>
      <c r="N7136" s="364"/>
    </row>
    <row r="7137" spans="2:14" s="358" customFormat="1" x14ac:dyDescent="0.2">
      <c r="B7137" s="305">
        <v>41588.548611111109</v>
      </c>
      <c r="C7137" s="117" t="s">
        <v>744</v>
      </c>
      <c r="D7137" s="117" t="s">
        <v>554</v>
      </c>
      <c r="E7137" s="116"/>
      <c r="F7137" s="348">
        <v>1</v>
      </c>
      <c r="G7137" s="348">
        <v>200</v>
      </c>
      <c r="H7137" s="348">
        <v>200</v>
      </c>
      <c r="I7137" s="355">
        <v>1.7403941122467184E-3</v>
      </c>
      <c r="J7137" s="355">
        <v>8.7019705612335906E-6</v>
      </c>
      <c r="K7137" s="355">
        <v>0</v>
      </c>
      <c r="M7137" s="364"/>
      <c r="N7137" s="364"/>
    </row>
    <row r="7138" spans="2:14" s="358" customFormat="1" x14ac:dyDescent="0.2">
      <c r="B7138" s="305">
        <v>41588.54583333333</v>
      </c>
      <c r="C7138" s="117" t="s">
        <v>558</v>
      </c>
      <c r="D7138" s="117" t="s">
        <v>551</v>
      </c>
      <c r="E7138" s="116"/>
      <c r="F7138" s="348">
        <v>7</v>
      </c>
      <c r="G7138" s="348">
        <v>111</v>
      </c>
      <c r="H7138" s="348">
        <v>777</v>
      </c>
      <c r="I7138" s="355">
        <v>3.0087882173220237E-3</v>
      </c>
      <c r="J7138" s="355">
        <v>2.7106200156054265E-5</v>
      </c>
      <c r="K7138" s="355">
        <v>0</v>
      </c>
      <c r="M7138" s="364"/>
      <c r="N7138" s="364"/>
    </row>
    <row r="7139" spans="2:14" s="358" customFormat="1" x14ac:dyDescent="0.2">
      <c r="B7139" s="305">
        <v>41589.354861111111</v>
      </c>
      <c r="C7139" s="117" t="s">
        <v>558</v>
      </c>
      <c r="D7139" s="117" t="s">
        <v>551</v>
      </c>
      <c r="E7139" s="116"/>
      <c r="F7139" s="348">
        <v>904</v>
      </c>
      <c r="G7139" s="348">
        <v>459</v>
      </c>
      <c r="H7139" s="348">
        <v>414936</v>
      </c>
      <c r="I7139" s="355">
        <v>1.6067626097075047</v>
      </c>
      <c r="J7139" s="355">
        <v>3.5005721344390081E-3</v>
      </c>
      <c r="K7139" s="355">
        <v>0</v>
      </c>
      <c r="M7139" s="364"/>
      <c r="N7139" s="364"/>
    </row>
    <row r="7140" spans="2:14" s="358" customFormat="1" x14ac:dyDescent="0.2">
      <c r="B7140" s="305">
        <v>41589.381944444445</v>
      </c>
      <c r="C7140" s="117" t="s">
        <v>646</v>
      </c>
      <c r="D7140" s="117" t="s">
        <v>542</v>
      </c>
      <c r="E7140" s="116"/>
      <c r="F7140" s="348">
        <v>155</v>
      </c>
      <c r="G7140" s="348">
        <v>353</v>
      </c>
      <c r="H7140" s="348">
        <v>54715</v>
      </c>
      <c r="I7140" s="355">
        <v>0.19059877590405094</v>
      </c>
      <c r="J7140" s="355">
        <v>5.3993987508229734E-4</v>
      </c>
      <c r="K7140" s="355">
        <v>0</v>
      </c>
      <c r="M7140" s="364"/>
      <c r="N7140" s="364"/>
    </row>
    <row r="7141" spans="2:14" s="358" customFormat="1" x14ac:dyDescent="0.2">
      <c r="B7141" s="305">
        <v>41585.416666666664</v>
      </c>
      <c r="C7141" s="117" t="s">
        <v>590</v>
      </c>
      <c r="D7141" s="117" t="s">
        <v>551</v>
      </c>
      <c r="E7141" s="116"/>
      <c r="F7141" s="348">
        <v>5</v>
      </c>
      <c r="G7141" s="348">
        <v>225</v>
      </c>
      <c r="H7141" s="348">
        <v>1125</v>
      </c>
      <c r="I7141" s="355">
        <v>4.3563535965087212E-3</v>
      </c>
      <c r="J7141" s="355">
        <v>1.9361571540038763E-5</v>
      </c>
      <c r="K7141" s="355">
        <v>0</v>
      </c>
      <c r="M7141" s="364"/>
      <c r="N7141" s="364"/>
    </row>
    <row r="7142" spans="2:14" s="358" customFormat="1" x14ac:dyDescent="0.2">
      <c r="B7142" s="305">
        <v>41584.392361111109</v>
      </c>
      <c r="C7142" s="117" t="s">
        <v>624</v>
      </c>
      <c r="D7142" s="117" t="s">
        <v>554</v>
      </c>
      <c r="E7142" s="116"/>
      <c r="F7142" s="348">
        <v>4</v>
      </c>
      <c r="G7142" s="348">
        <v>80</v>
      </c>
      <c r="H7142" s="348">
        <v>320</v>
      </c>
      <c r="I7142" s="355">
        <v>2.7846305795947491E-3</v>
      </c>
      <c r="J7142" s="355">
        <v>3.4807882244934363E-5</v>
      </c>
      <c r="K7142" s="355">
        <v>0</v>
      </c>
      <c r="M7142" s="364"/>
      <c r="N7142" s="364"/>
    </row>
    <row r="7143" spans="2:14" s="358" customFormat="1" x14ac:dyDescent="0.2">
      <c r="B7143" s="305">
        <v>41588.368055555555</v>
      </c>
      <c r="C7143" s="117" t="s">
        <v>705</v>
      </c>
      <c r="D7143" s="117" t="s">
        <v>554</v>
      </c>
      <c r="E7143" s="116"/>
      <c r="F7143" s="348">
        <v>14</v>
      </c>
      <c r="G7143" s="348">
        <v>195</v>
      </c>
      <c r="H7143" s="348">
        <v>2730</v>
      </c>
      <c r="I7143" s="355">
        <v>2.3756379632167705E-2</v>
      </c>
      <c r="J7143" s="355">
        <v>1.2182758785727028E-4</v>
      </c>
      <c r="K7143" s="355">
        <v>0</v>
      </c>
      <c r="M7143" s="364"/>
      <c r="N7143" s="364"/>
    </row>
    <row r="7144" spans="2:14" s="358" customFormat="1" x14ac:dyDescent="0.2">
      <c r="B7144" s="305">
        <v>41584.505555555559</v>
      </c>
      <c r="C7144" s="117" t="s">
        <v>624</v>
      </c>
      <c r="D7144" s="117" t="s">
        <v>554</v>
      </c>
      <c r="E7144" s="116"/>
      <c r="F7144" s="348">
        <v>12</v>
      </c>
      <c r="G7144" s="348">
        <v>212</v>
      </c>
      <c r="H7144" s="348">
        <v>2544</v>
      </c>
      <c r="I7144" s="355">
        <v>2.2137813107778258E-2</v>
      </c>
      <c r="J7144" s="355">
        <v>1.0442364673480309E-4</v>
      </c>
      <c r="K7144" s="355">
        <v>0</v>
      </c>
      <c r="M7144" s="364"/>
      <c r="N7144" s="364"/>
    </row>
    <row r="7145" spans="2:14" s="358" customFormat="1" x14ac:dyDescent="0.2">
      <c r="B7145" s="305">
        <v>41578.356944444444</v>
      </c>
      <c r="C7145" s="117" t="s">
        <v>556</v>
      </c>
      <c r="D7145" s="117" t="s">
        <v>551</v>
      </c>
      <c r="E7145" s="116"/>
      <c r="F7145" s="348">
        <v>408</v>
      </c>
      <c r="G7145" s="348">
        <v>425</v>
      </c>
      <c r="H7145" s="348">
        <v>173400</v>
      </c>
      <c r="I7145" s="355">
        <v>0.67145930100854423</v>
      </c>
      <c r="J7145" s="355">
        <v>1.5799042376671629E-3</v>
      </c>
      <c r="K7145" s="355">
        <v>0</v>
      </c>
      <c r="M7145" s="364"/>
      <c r="N7145" s="364"/>
    </row>
    <row r="7146" spans="2:14" s="358" customFormat="1" x14ac:dyDescent="0.2">
      <c r="B7146" s="305">
        <v>41585.354166666664</v>
      </c>
      <c r="C7146" s="117" t="s">
        <v>706</v>
      </c>
      <c r="D7146" s="117" t="s">
        <v>551</v>
      </c>
      <c r="E7146" s="116"/>
      <c r="F7146" s="348">
        <v>69</v>
      </c>
      <c r="G7146" s="348">
        <v>323</v>
      </c>
      <c r="H7146" s="348">
        <v>22287</v>
      </c>
      <c r="I7146" s="355">
        <v>8.6302268982568778E-2</v>
      </c>
      <c r="J7146" s="355">
        <v>2.6718968725253492E-4</v>
      </c>
      <c r="K7146" s="355">
        <v>0</v>
      </c>
      <c r="M7146" s="364"/>
      <c r="N7146" s="364"/>
    </row>
    <row r="7147" spans="2:14" s="358" customFormat="1" x14ac:dyDescent="0.2">
      <c r="B7147" s="305">
        <v>41585.46875</v>
      </c>
      <c r="C7147" s="117" t="s">
        <v>706</v>
      </c>
      <c r="D7147" s="117" t="s">
        <v>551</v>
      </c>
      <c r="E7147" s="116"/>
      <c r="F7147" s="348">
        <v>1</v>
      </c>
      <c r="G7147" s="348">
        <v>198</v>
      </c>
      <c r="H7147" s="348">
        <v>198</v>
      </c>
      <c r="I7147" s="355">
        <v>7.6671823298553494E-4</v>
      </c>
      <c r="J7147" s="355">
        <v>3.872314308007752E-6</v>
      </c>
      <c r="K7147" s="355">
        <v>0</v>
      </c>
      <c r="M7147" s="364"/>
      <c r="N7147" s="364"/>
    </row>
    <row r="7148" spans="2:14" s="358" customFormat="1" x14ac:dyDescent="0.2">
      <c r="B7148" s="305">
        <v>41585.395833333336</v>
      </c>
      <c r="C7148" s="117" t="s">
        <v>670</v>
      </c>
      <c r="D7148" s="117" t="s">
        <v>551</v>
      </c>
      <c r="E7148" s="116"/>
      <c r="F7148" s="348">
        <v>11</v>
      </c>
      <c r="G7148" s="348">
        <v>250</v>
      </c>
      <c r="H7148" s="348">
        <v>2750</v>
      </c>
      <c r="I7148" s="355">
        <v>1.0648864347021319E-2</v>
      </c>
      <c r="J7148" s="355">
        <v>4.2595457388085273E-5</v>
      </c>
      <c r="K7148" s="355">
        <v>0</v>
      </c>
      <c r="M7148" s="364"/>
      <c r="N7148" s="364"/>
    </row>
    <row r="7149" spans="2:14" s="358" customFormat="1" x14ac:dyDescent="0.2">
      <c r="B7149" s="305">
        <v>41585.38958333333</v>
      </c>
      <c r="C7149" s="117" t="s">
        <v>664</v>
      </c>
      <c r="D7149" s="117" t="s">
        <v>551</v>
      </c>
      <c r="E7149" s="116"/>
      <c r="F7149" s="348">
        <v>34</v>
      </c>
      <c r="G7149" s="348">
        <v>236</v>
      </c>
      <c r="H7149" s="348">
        <v>8024</v>
      </c>
      <c r="I7149" s="355">
        <v>3.1071450007454204E-2</v>
      </c>
      <c r="J7149" s="355">
        <v>1.3165868647226357E-4</v>
      </c>
      <c r="K7149" s="355">
        <v>0</v>
      </c>
      <c r="M7149" s="364"/>
      <c r="N7149" s="364"/>
    </row>
    <row r="7150" spans="2:14" s="358" customFormat="1" x14ac:dyDescent="0.2">
      <c r="B7150" s="305">
        <v>41585.364583333336</v>
      </c>
      <c r="C7150" s="117" t="s">
        <v>597</v>
      </c>
      <c r="D7150" s="117" t="s">
        <v>551</v>
      </c>
      <c r="E7150" s="116"/>
      <c r="F7150" s="348">
        <v>2</v>
      </c>
      <c r="G7150" s="348">
        <v>30</v>
      </c>
      <c r="H7150" s="348">
        <v>60</v>
      </c>
      <c r="I7150" s="355">
        <v>2.3233885848046514E-4</v>
      </c>
      <c r="J7150" s="355">
        <v>7.7446286160155041E-6</v>
      </c>
      <c r="K7150" s="355">
        <v>0</v>
      </c>
      <c r="M7150" s="364"/>
      <c r="N7150" s="364"/>
    </row>
    <row r="7151" spans="2:14" s="358" customFormat="1" x14ac:dyDescent="0.2">
      <c r="B7151" s="305">
        <v>41587.375</v>
      </c>
      <c r="C7151" s="117" t="s">
        <v>682</v>
      </c>
      <c r="D7151" s="117" t="s">
        <v>551</v>
      </c>
      <c r="E7151" s="116"/>
      <c r="F7151" s="348">
        <v>25</v>
      </c>
      <c r="G7151" s="348">
        <v>340</v>
      </c>
      <c r="H7151" s="348">
        <v>8500</v>
      </c>
      <c r="I7151" s="355">
        <v>3.2914671618065897E-2</v>
      </c>
      <c r="J7151" s="355">
        <v>9.680785770019381E-5</v>
      </c>
      <c r="K7151" s="355">
        <v>0</v>
      </c>
      <c r="M7151" s="364"/>
      <c r="N7151" s="364"/>
    </row>
    <row r="7152" spans="2:14" s="358" customFormat="1" x14ac:dyDescent="0.2">
      <c r="B7152" s="305">
        <v>41585.402777777781</v>
      </c>
      <c r="C7152" s="117" t="s">
        <v>647</v>
      </c>
      <c r="D7152" s="117" t="s">
        <v>554</v>
      </c>
      <c r="E7152" s="116"/>
      <c r="F7152" s="348">
        <v>1</v>
      </c>
      <c r="G7152" s="348">
        <v>55</v>
      </c>
      <c r="H7152" s="348">
        <v>55</v>
      </c>
      <c r="I7152" s="355">
        <v>4.7860838086784751E-4</v>
      </c>
      <c r="J7152" s="355">
        <v>8.7019705612335906E-6</v>
      </c>
      <c r="K7152" s="355">
        <v>0</v>
      </c>
      <c r="M7152" s="364"/>
      <c r="N7152" s="364"/>
    </row>
    <row r="7153" spans="2:14" s="358" customFormat="1" x14ac:dyDescent="0.2">
      <c r="B7153" s="305">
        <v>41585.466666666667</v>
      </c>
      <c r="C7153" s="117" t="s">
        <v>647</v>
      </c>
      <c r="D7153" s="117" t="s">
        <v>554</v>
      </c>
      <c r="E7153" s="116"/>
      <c r="F7153" s="348">
        <v>6</v>
      </c>
      <c r="G7153" s="348">
        <v>33</v>
      </c>
      <c r="H7153" s="348">
        <v>198</v>
      </c>
      <c r="I7153" s="355">
        <v>1.722990171124251E-3</v>
      </c>
      <c r="J7153" s="355">
        <v>5.2211823367401547E-5</v>
      </c>
      <c r="K7153" s="355">
        <v>0</v>
      </c>
      <c r="M7153" s="364"/>
      <c r="N7153" s="364"/>
    </row>
    <row r="7154" spans="2:14" s="358" customFormat="1" x14ac:dyDescent="0.2">
      <c r="B7154" s="305">
        <v>41585.5</v>
      </c>
      <c r="C7154" s="117" t="s">
        <v>647</v>
      </c>
      <c r="D7154" s="117" t="s">
        <v>554</v>
      </c>
      <c r="E7154" s="116"/>
      <c r="F7154" s="348">
        <v>1</v>
      </c>
      <c r="G7154" s="348">
        <v>45</v>
      </c>
      <c r="H7154" s="348">
        <v>45</v>
      </c>
      <c r="I7154" s="355">
        <v>3.9158867525551161E-4</v>
      </c>
      <c r="J7154" s="355">
        <v>8.7019705612335906E-6</v>
      </c>
      <c r="K7154" s="355">
        <v>0</v>
      </c>
      <c r="M7154" s="364"/>
      <c r="N7154" s="364"/>
    </row>
    <row r="7155" spans="2:14" s="358" customFormat="1" x14ac:dyDescent="0.2">
      <c r="B7155" s="305">
        <v>41576.381944444445</v>
      </c>
      <c r="C7155" s="117" t="s">
        <v>566</v>
      </c>
      <c r="D7155" s="117" t="s">
        <v>551</v>
      </c>
      <c r="E7155" s="116"/>
      <c r="F7155" s="348">
        <v>1</v>
      </c>
      <c r="G7155" s="348">
        <v>170</v>
      </c>
      <c r="H7155" s="348">
        <v>170</v>
      </c>
      <c r="I7155" s="355">
        <v>6.5829343236131787E-4</v>
      </c>
      <c r="J7155" s="355">
        <v>3.872314308007752E-6</v>
      </c>
      <c r="K7155" s="355">
        <v>0</v>
      </c>
      <c r="M7155" s="364"/>
      <c r="N7155" s="364"/>
    </row>
    <row r="7156" spans="2:14" s="358" customFormat="1" x14ac:dyDescent="0.2">
      <c r="B7156" s="305">
        <v>41585.548611111109</v>
      </c>
      <c r="C7156" s="117" t="s">
        <v>647</v>
      </c>
      <c r="D7156" s="117" t="s">
        <v>554</v>
      </c>
      <c r="E7156" s="116"/>
      <c r="F7156" s="348">
        <v>5</v>
      </c>
      <c r="G7156" s="348">
        <v>70</v>
      </c>
      <c r="H7156" s="348">
        <v>350</v>
      </c>
      <c r="I7156" s="355">
        <v>3.0456896964317572E-3</v>
      </c>
      <c r="J7156" s="355">
        <v>4.3509852806167955E-5</v>
      </c>
      <c r="K7156" s="355">
        <v>0</v>
      </c>
      <c r="M7156" s="364"/>
      <c r="N7156" s="364"/>
    </row>
    <row r="7157" spans="2:14" s="358" customFormat="1" x14ac:dyDescent="0.2">
      <c r="B7157" s="305">
        <v>41586.385416666664</v>
      </c>
      <c r="C7157" s="117" t="s">
        <v>627</v>
      </c>
      <c r="D7157" s="117" t="s">
        <v>554</v>
      </c>
      <c r="E7157" s="116"/>
      <c r="F7157" s="348">
        <v>12</v>
      </c>
      <c r="G7157" s="348">
        <v>345</v>
      </c>
      <c r="H7157" s="348">
        <v>4140</v>
      </c>
      <c r="I7157" s="355">
        <v>3.6026158123507068E-2</v>
      </c>
      <c r="J7157" s="355">
        <v>1.0442364673480309E-4</v>
      </c>
      <c r="K7157" s="355">
        <v>0</v>
      </c>
      <c r="M7157" s="364"/>
      <c r="N7157" s="364"/>
    </row>
    <row r="7158" spans="2:14" s="358" customFormat="1" x14ac:dyDescent="0.2">
      <c r="B7158" s="305">
        <v>41586.375</v>
      </c>
      <c r="C7158" s="117" t="s">
        <v>599</v>
      </c>
      <c r="D7158" s="117" t="s">
        <v>554</v>
      </c>
      <c r="E7158" s="116"/>
      <c r="F7158" s="348">
        <v>17</v>
      </c>
      <c r="G7158" s="348">
        <v>330</v>
      </c>
      <c r="H7158" s="348">
        <v>5610</v>
      </c>
      <c r="I7158" s="355">
        <v>4.8818054848520448E-2</v>
      </c>
      <c r="J7158" s="355">
        <v>1.4793349954097106E-4</v>
      </c>
      <c r="K7158" s="355">
        <v>0</v>
      </c>
      <c r="M7158" s="364"/>
      <c r="N7158" s="364"/>
    </row>
    <row r="7159" spans="2:14" s="358" customFormat="1" x14ac:dyDescent="0.2">
      <c r="B7159" s="305">
        <v>41586.375</v>
      </c>
      <c r="C7159" s="117" t="s">
        <v>658</v>
      </c>
      <c r="D7159" s="117" t="s">
        <v>551</v>
      </c>
      <c r="E7159" s="116"/>
      <c r="F7159" s="348">
        <v>41</v>
      </c>
      <c r="G7159" s="348">
        <v>260</v>
      </c>
      <c r="H7159" s="348">
        <v>10660</v>
      </c>
      <c r="I7159" s="355">
        <v>4.127887052336264E-2</v>
      </c>
      <c r="J7159" s="355">
        <v>1.5876488662831784E-4</v>
      </c>
      <c r="K7159" s="355">
        <v>0</v>
      </c>
      <c r="M7159" s="364"/>
      <c r="N7159" s="364"/>
    </row>
    <row r="7160" spans="2:14" s="358" customFormat="1" x14ac:dyDescent="0.2">
      <c r="B7160" s="305">
        <v>41587.375</v>
      </c>
      <c r="C7160" s="117" t="s">
        <v>597</v>
      </c>
      <c r="D7160" s="117" t="s">
        <v>551</v>
      </c>
      <c r="E7160" s="116"/>
      <c r="F7160" s="348">
        <v>59</v>
      </c>
      <c r="G7160" s="348">
        <v>415</v>
      </c>
      <c r="H7160" s="348">
        <v>24485</v>
      </c>
      <c r="I7160" s="355">
        <v>9.4813615831569817E-2</v>
      </c>
      <c r="J7160" s="355">
        <v>2.284665441724574E-4</v>
      </c>
      <c r="K7160" s="355">
        <v>0</v>
      </c>
      <c r="M7160" s="364"/>
      <c r="N7160" s="364"/>
    </row>
    <row r="7161" spans="2:14" s="358" customFormat="1" x14ac:dyDescent="0.2">
      <c r="B7161" s="305">
        <v>41573.433333333334</v>
      </c>
      <c r="C7161" s="117" t="s">
        <v>638</v>
      </c>
      <c r="D7161" s="117" t="s">
        <v>554</v>
      </c>
      <c r="E7161" s="116"/>
      <c r="F7161" s="348">
        <v>2</v>
      </c>
      <c r="G7161" s="348">
        <v>356</v>
      </c>
      <c r="H7161" s="348">
        <v>712</v>
      </c>
      <c r="I7161" s="355">
        <v>6.1958030395983174E-3</v>
      </c>
      <c r="J7161" s="355">
        <v>1.7403941122467181E-5</v>
      </c>
      <c r="K7161" s="355">
        <v>0</v>
      </c>
      <c r="M7161" s="364"/>
      <c r="N7161" s="364"/>
    </row>
    <row r="7162" spans="2:14" s="358" customFormat="1" x14ac:dyDescent="0.2">
      <c r="B7162" s="305">
        <v>41590.451388888891</v>
      </c>
      <c r="C7162" s="117" t="s">
        <v>629</v>
      </c>
      <c r="D7162" s="117" t="s">
        <v>551</v>
      </c>
      <c r="E7162" s="116"/>
      <c r="F7162" s="348">
        <v>1</v>
      </c>
      <c r="G7162" s="348">
        <v>90</v>
      </c>
      <c r="H7162" s="348">
        <v>90</v>
      </c>
      <c r="I7162" s="355">
        <v>3.4850828772069772E-4</v>
      </c>
      <c r="J7162" s="355">
        <v>3.872314308007752E-6</v>
      </c>
      <c r="K7162" s="355">
        <v>0</v>
      </c>
      <c r="M7162" s="364"/>
      <c r="N7162" s="364"/>
    </row>
    <row r="7163" spans="2:14" s="358" customFormat="1" x14ac:dyDescent="0.2">
      <c r="B7163" s="305">
        <v>41590.399513888886</v>
      </c>
      <c r="C7163" s="117" t="s">
        <v>744</v>
      </c>
      <c r="D7163" s="117" t="s">
        <v>554</v>
      </c>
      <c r="E7163" s="116"/>
      <c r="F7163" s="348">
        <v>1</v>
      </c>
      <c r="G7163" s="348">
        <v>30</v>
      </c>
      <c r="H7163" s="348">
        <v>30</v>
      </c>
      <c r="I7163" s="355">
        <v>2.6105911683700774E-4</v>
      </c>
      <c r="J7163" s="355">
        <v>8.7019705612335906E-6</v>
      </c>
      <c r="K7163" s="355">
        <v>0</v>
      </c>
      <c r="M7163" s="364"/>
      <c r="N7163" s="364"/>
    </row>
    <row r="7164" spans="2:14" s="358" customFormat="1" x14ac:dyDescent="0.2">
      <c r="B7164" s="305">
        <v>41590.590277777781</v>
      </c>
      <c r="C7164" s="117" t="s">
        <v>629</v>
      </c>
      <c r="D7164" s="117" t="s">
        <v>551</v>
      </c>
      <c r="E7164" s="116"/>
      <c r="F7164" s="348">
        <v>1</v>
      </c>
      <c r="G7164" s="348">
        <v>45</v>
      </c>
      <c r="H7164" s="348">
        <v>45</v>
      </c>
      <c r="I7164" s="355">
        <v>1.7425414386034886E-4</v>
      </c>
      <c r="J7164" s="355">
        <v>3.872314308007752E-6</v>
      </c>
      <c r="K7164" s="355">
        <v>0</v>
      </c>
      <c r="M7164" s="364"/>
      <c r="N7164" s="364"/>
    </row>
    <row r="7165" spans="2:14" s="358" customFormat="1" x14ac:dyDescent="0.2">
      <c r="B7165" s="305">
        <v>41590.381944444445</v>
      </c>
      <c r="C7165" s="117" t="s">
        <v>570</v>
      </c>
      <c r="D7165" s="117" t="s">
        <v>551</v>
      </c>
      <c r="E7165" s="116"/>
      <c r="F7165" s="348">
        <v>10</v>
      </c>
      <c r="G7165" s="348">
        <v>305</v>
      </c>
      <c r="H7165" s="348">
        <v>3050</v>
      </c>
      <c r="I7165" s="355">
        <v>1.1810558639423645E-2</v>
      </c>
      <c r="J7165" s="355">
        <v>3.8723143080077525E-5</v>
      </c>
      <c r="K7165" s="355">
        <v>0</v>
      </c>
      <c r="M7165" s="364"/>
      <c r="N7165" s="364"/>
    </row>
    <row r="7166" spans="2:14" s="358" customFormat="1" x14ac:dyDescent="0.2">
      <c r="B7166" s="305">
        <v>41590.40625</v>
      </c>
      <c r="C7166" s="117" t="s">
        <v>662</v>
      </c>
      <c r="D7166" s="117" t="s">
        <v>554</v>
      </c>
      <c r="E7166" s="116"/>
      <c r="F7166" s="348">
        <v>1</v>
      </c>
      <c r="G7166" s="348">
        <v>50</v>
      </c>
      <c r="H7166" s="348">
        <v>50</v>
      </c>
      <c r="I7166" s="355">
        <v>4.3509852806167959E-4</v>
      </c>
      <c r="J7166" s="355">
        <v>8.7019705612335906E-6</v>
      </c>
      <c r="K7166" s="355">
        <v>0</v>
      </c>
      <c r="M7166" s="364"/>
      <c r="N7166" s="364"/>
    </row>
    <row r="7167" spans="2:14" s="358" customFormat="1" x14ac:dyDescent="0.2">
      <c r="B7167" s="305">
        <v>41590.461805555555</v>
      </c>
      <c r="C7167" s="117" t="s">
        <v>662</v>
      </c>
      <c r="D7167" s="117" t="s">
        <v>554</v>
      </c>
      <c r="E7167" s="116"/>
      <c r="F7167" s="348">
        <v>4</v>
      </c>
      <c r="G7167" s="348">
        <v>40</v>
      </c>
      <c r="H7167" s="348">
        <v>160</v>
      </c>
      <c r="I7167" s="355">
        <v>1.3923152897973746E-3</v>
      </c>
      <c r="J7167" s="355">
        <v>3.4807882244934363E-5</v>
      </c>
      <c r="K7167" s="355">
        <v>0</v>
      </c>
      <c r="M7167" s="364"/>
      <c r="N7167" s="364"/>
    </row>
    <row r="7168" spans="2:14" s="358" customFormat="1" x14ac:dyDescent="0.2">
      <c r="B7168" s="305">
        <v>41590.392905092594</v>
      </c>
      <c r="C7168" s="117" t="s">
        <v>641</v>
      </c>
      <c r="D7168" s="117" t="s">
        <v>551</v>
      </c>
      <c r="E7168" s="116"/>
      <c r="F7168" s="348">
        <v>49</v>
      </c>
      <c r="G7168" s="348">
        <v>208</v>
      </c>
      <c r="H7168" s="348">
        <v>10192</v>
      </c>
      <c r="I7168" s="355">
        <v>3.9466627427215011E-2</v>
      </c>
      <c r="J7168" s="355">
        <v>1.8974340109237988E-4</v>
      </c>
      <c r="K7168" s="355">
        <v>0</v>
      </c>
      <c r="M7168" s="364"/>
      <c r="N7168" s="364"/>
    </row>
    <row r="7169" spans="2:14" s="358" customFormat="1" x14ac:dyDescent="0.2">
      <c r="B7169" s="305">
        <v>41590.422222222223</v>
      </c>
      <c r="C7169" s="117" t="s">
        <v>702</v>
      </c>
      <c r="D7169" s="117" t="s">
        <v>554</v>
      </c>
      <c r="E7169" s="116"/>
      <c r="F7169" s="348">
        <v>96</v>
      </c>
      <c r="G7169" s="348">
        <v>277</v>
      </c>
      <c r="H7169" s="348">
        <v>26592</v>
      </c>
      <c r="I7169" s="355">
        <v>0.23140280116432366</v>
      </c>
      <c r="J7169" s="355">
        <v>8.3538917387842475E-4</v>
      </c>
      <c r="K7169" s="355">
        <v>0</v>
      </c>
      <c r="M7169" s="364"/>
      <c r="N7169" s="364"/>
    </row>
    <row r="7170" spans="2:14" s="358" customFormat="1" x14ac:dyDescent="0.2">
      <c r="B7170" s="305">
        <v>41590.618055555555</v>
      </c>
      <c r="C7170" s="117" t="s">
        <v>744</v>
      </c>
      <c r="D7170" s="117" t="s">
        <v>554</v>
      </c>
      <c r="E7170" s="116"/>
      <c r="F7170" s="348">
        <v>6</v>
      </c>
      <c r="G7170" s="348">
        <v>30</v>
      </c>
      <c r="H7170" s="348">
        <v>180</v>
      </c>
      <c r="I7170" s="355">
        <v>1.5663547010220465E-3</v>
      </c>
      <c r="J7170" s="355">
        <v>5.2211823367401547E-5</v>
      </c>
      <c r="K7170" s="355">
        <v>0</v>
      </c>
      <c r="M7170" s="364"/>
      <c r="N7170" s="364"/>
    </row>
    <row r="7171" spans="2:14" s="358" customFormat="1" x14ac:dyDescent="0.2">
      <c r="B7171" s="305">
        <v>41590.39943287037</v>
      </c>
      <c r="C7171" s="117" t="s">
        <v>771</v>
      </c>
      <c r="D7171" s="117" t="s">
        <v>554</v>
      </c>
      <c r="E7171" s="116"/>
      <c r="F7171" s="348">
        <v>17</v>
      </c>
      <c r="G7171" s="348">
        <v>299</v>
      </c>
      <c r="H7171" s="348">
        <v>5083</v>
      </c>
      <c r="I7171" s="355">
        <v>4.4232116362750346E-2</v>
      </c>
      <c r="J7171" s="355">
        <v>1.4793349954097106E-4</v>
      </c>
      <c r="K7171" s="355">
        <v>0</v>
      </c>
      <c r="M7171" s="364"/>
      <c r="N7171" s="364"/>
    </row>
    <row r="7172" spans="2:14" s="358" customFormat="1" x14ac:dyDescent="0.2">
      <c r="B7172" s="305">
        <v>41590.385497685187</v>
      </c>
      <c r="C7172" s="117" t="s">
        <v>629</v>
      </c>
      <c r="D7172" s="117" t="s">
        <v>551</v>
      </c>
      <c r="E7172" s="116"/>
      <c r="F7172" s="348">
        <v>11</v>
      </c>
      <c r="G7172" s="348">
        <v>174</v>
      </c>
      <c r="H7172" s="348">
        <v>1914</v>
      </c>
      <c r="I7172" s="355">
        <v>7.4116095855268384E-3</v>
      </c>
      <c r="J7172" s="355">
        <v>4.2595457388085273E-5</v>
      </c>
      <c r="K7172" s="355">
        <v>0</v>
      </c>
      <c r="M7172" s="364"/>
      <c r="N7172" s="364"/>
    </row>
    <row r="7173" spans="2:14" s="358" customFormat="1" x14ac:dyDescent="0.2">
      <c r="B7173" s="305">
        <v>41590.40625</v>
      </c>
      <c r="C7173" s="117" t="s">
        <v>638</v>
      </c>
      <c r="D7173" s="117" t="s">
        <v>554</v>
      </c>
      <c r="E7173" s="116"/>
      <c r="F7173" s="348">
        <v>1</v>
      </c>
      <c r="G7173" s="348">
        <v>302</v>
      </c>
      <c r="H7173" s="348">
        <v>302</v>
      </c>
      <c r="I7173" s="355">
        <v>2.6279951094925445E-3</v>
      </c>
      <c r="J7173" s="355">
        <v>8.7019705612335906E-6</v>
      </c>
      <c r="K7173" s="355">
        <v>0</v>
      </c>
      <c r="M7173" s="364"/>
      <c r="N7173" s="364"/>
    </row>
    <row r="7174" spans="2:14" s="358" customFormat="1" x14ac:dyDescent="0.2">
      <c r="B7174" s="305">
        <v>41590.434027777781</v>
      </c>
      <c r="C7174" s="117" t="s">
        <v>592</v>
      </c>
      <c r="D7174" s="117" t="s">
        <v>554</v>
      </c>
      <c r="E7174" s="116"/>
      <c r="F7174" s="348">
        <v>195</v>
      </c>
      <c r="G7174" s="348">
        <v>210</v>
      </c>
      <c r="H7174" s="348">
        <v>40950</v>
      </c>
      <c r="I7174" s="355">
        <v>0.35634569448251557</v>
      </c>
      <c r="J7174" s="355">
        <v>1.6968842594405503E-3</v>
      </c>
      <c r="K7174" s="355">
        <v>0</v>
      </c>
      <c r="M7174" s="364"/>
      <c r="N7174" s="364"/>
    </row>
    <row r="7175" spans="2:14" s="358" customFormat="1" x14ac:dyDescent="0.2">
      <c r="B7175" s="305">
        <v>41590.385416666664</v>
      </c>
      <c r="C7175" s="117" t="s">
        <v>550</v>
      </c>
      <c r="D7175" s="117" t="s">
        <v>551</v>
      </c>
      <c r="E7175" s="116"/>
      <c r="F7175" s="348">
        <v>2</v>
      </c>
      <c r="G7175" s="348">
        <v>65</v>
      </c>
      <c r="H7175" s="348">
        <v>130</v>
      </c>
      <c r="I7175" s="355">
        <v>5.034008600410078E-4</v>
      </c>
      <c r="J7175" s="355">
        <v>7.7446286160155041E-6</v>
      </c>
      <c r="K7175" s="355">
        <v>0</v>
      </c>
      <c r="M7175" s="364"/>
      <c r="N7175" s="364"/>
    </row>
    <row r="7176" spans="2:14" s="358" customFormat="1" x14ac:dyDescent="0.2">
      <c r="B7176" s="305">
        <v>41590.361111111109</v>
      </c>
      <c r="C7176" s="117" t="s">
        <v>726</v>
      </c>
      <c r="D7176" s="117" t="s">
        <v>554</v>
      </c>
      <c r="E7176" s="116"/>
      <c r="F7176" s="348">
        <v>18</v>
      </c>
      <c r="G7176" s="348">
        <v>350</v>
      </c>
      <c r="H7176" s="348">
        <v>6300</v>
      </c>
      <c r="I7176" s="355">
        <v>5.4822414535771628E-2</v>
      </c>
      <c r="J7176" s="355">
        <v>1.5663547010220463E-4</v>
      </c>
      <c r="K7176" s="355">
        <v>0</v>
      </c>
      <c r="M7176" s="364"/>
      <c r="N7176" s="364"/>
    </row>
    <row r="7177" spans="2:14" s="358" customFormat="1" x14ac:dyDescent="0.2">
      <c r="B7177" s="305">
        <v>41592.379166666666</v>
      </c>
      <c r="C7177" s="117" t="s">
        <v>649</v>
      </c>
      <c r="D7177" s="117" t="s">
        <v>551</v>
      </c>
      <c r="E7177" s="116"/>
      <c r="F7177" s="348">
        <v>4</v>
      </c>
      <c r="G7177" s="348">
        <v>19</v>
      </c>
      <c r="H7177" s="348">
        <v>76</v>
      </c>
      <c r="I7177" s="355">
        <v>2.9429588740858918E-4</v>
      </c>
      <c r="J7177" s="355">
        <v>1.5489257232031008E-5</v>
      </c>
      <c r="K7177" s="355">
        <v>0</v>
      </c>
      <c r="M7177" s="364"/>
      <c r="N7177" s="364"/>
    </row>
    <row r="7178" spans="2:14" s="358" customFormat="1" x14ac:dyDescent="0.2">
      <c r="B7178" s="305">
        <v>41590.416666666664</v>
      </c>
      <c r="C7178" s="117" t="s">
        <v>611</v>
      </c>
      <c r="D7178" s="117" t="s">
        <v>551</v>
      </c>
      <c r="E7178" s="116"/>
      <c r="F7178" s="348">
        <v>223</v>
      </c>
      <c r="G7178" s="348">
        <v>188</v>
      </c>
      <c r="H7178" s="348">
        <v>41924</v>
      </c>
      <c r="I7178" s="355">
        <v>0.16234290504891702</v>
      </c>
      <c r="J7178" s="355">
        <v>8.6352609068572877E-4</v>
      </c>
      <c r="K7178" s="355">
        <v>0</v>
      </c>
      <c r="M7178" s="364"/>
      <c r="N7178" s="364"/>
    </row>
    <row r="7179" spans="2:14" s="358" customFormat="1" x14ac:dyDescent="0.2">
      <c r="B7179" s="305">
        <v>41590.354166666664</v>
      </c>
      <c r="C7179" s="117" t="s">
        <v>611</v>
      </c>
      <c r="D7179" s="117" t="s">
        <v>551</v>
      </c>
      <c r="E7179" s="116"/>
      <c r="F7179" s="348">
        <v>179</v>
      </c>
      <c r="G7179" s="348">
        <v>275</v>
      </c>
      <c r="H7179" s="348">
        <v>49225</v>
      </c>
      <c r="I7179" s="355">
        <v>0.19061467181168162</v>
      </c>
      <c r="J7179" s="355">
        <v>6.9314426113338762E-4</v>
      </c>
      <c r="K7179" s="355">
        <v>0</v>
      </c>
      <c r="M7179" s="364"/>
      <c r="N7179" s="364"/>
    </row>
    <row r="7180" spans="2:14" s="358" customFormat="1" x14ac:dyDescent="0.2">
      <c r="B7180" s="305">
        <v>41590.397222222222</v>
      </c>
      <c r="C7180" s="117" t="s">
        <v>569</v>
      </c>
      <c r="D7180" s="117" t="s">
        <v>551</v>
      </c>
      <c r="E7180" s="116"/>
      <c r="F7180" s="348">
        <v>1</v>
      </c>
      <c r="G7180" s="348">
        <v>153</v>
      </c>
      <c r="H7180" s="348">
        <v>153</v>
      </c>
      <c r="I7180" s="355">
        <v>5.9246408912518608E-4</v>
      </c>
      <c r="J7180" s="355">
        <v>3.872314308007752E-6</v>
      </c>
      <c r="K7180" s="355">
        <v>0</v>
      </c>
      <c r="M7180" s="364"/>
      <c r="N7180" s="364"/>
    </row>
    <row r="7181" spans="2:14" s="358" customFormat="1" x14ac:dyDescent="0.2">
      <c r="B7181" s="305">
        <v>41590.416666666664</v>
      </c>
      <c r="C7181" s="117" t="s">
        <v>726</v>
      </c>
      <c r="D7181" s="117" t="s">
        <v>554</v>
      </c>
      <c r="E7181" s="116"/>
      <c r="F7181" s="348">
        <v>3</v>
      </c>
      <c r="G7181" s="348">
        <v>159</v>
      </c>
      <c r="H7181" s="348">
        <v>477</v>
      </c>
      <c r="I7181" s="355">
        <v>4.1508399577084229E-3</v>
      </c>
      <c r="J7181" s="355">
        <v>2.6105911683700774E-5</v>
      </c>
      <c r="K7181" s="355">
        <v>0</v>
      </c>
      <c r="M7181" s="364"/>
      <c r="N7181" s="364"/>
    </row>
    <row r="7182" spans="2:14" s="358" customFormat="1" x14ac:dyDescent="0.2">
      <c r="B7182" s="305">
        <v>41590.375</v>
      </c>
      <c r="C7182" s="117" t="s">
        <v>592</v>
      </c>
      <c r="D7182" s="117" t="s">
        <v>554</v>
      </c>
      <c r="E7182" s="116"/>
      <c r="F7182" s="348">
        <v>4</v>
      </c>
      <c r="G7182" s="348">
        <v>318</v>
      </c>
      <c r="H7182" s="348">
        <v>1272</v>
      </c>
      <c r="I7182" s="355">
        <v>1.1068906553889129E-2</v>
      </c>
      <c r="J7182" s="355">
        <v>3.4807882244934363E-5</v>
      </c>
      <c r="K7182" s="355">
        <v>0</v>
      </c>
      <c r="M7182" s="364"/>
      <c r="N7182" s="364"/>
    </row>
    <row r="7183" spans="2:14" s="358" customFormat="1" x14ac:dyDescent="0.2">
      <c r="B7183" s="305">
        <v>41590.381249999999</v>
      </c>
      <c r="C7183" s="117" t="s">
        <v>726</v>
      </c>
      <c r="D7183" s="117" t="s">
        <v>554</v>
      </c>
      <c r="E7183" s="116"/>
      <c r="F7183" s="348">
        <v>1</v>
      </c>
      <c r="G7183" s="348">
        <v>234</v>
      </c>
      <c r="H7183" s="348">
        <v>234</v>
      </c>
      <c r="I7183" s="355">
        <v>2.0362611113286604E-3</v>
      </c>
      <c r="J7183" s="355">
        <v>8.7019705612335906E-6</v>
      </c>
      <c r="K7183" s="355">
        <v>0</v>
      </c>
      <c r="M7183" s="364"/>
      <c r="N7183" s="364"/>
    </row>
    <row r="7184" spans="2:14" s="358" customFormat="1" x14ac:dyDescent="0.2">
      <c r="B7184" s="305">
        <v>41591.34375</v>
      </c>
      <c r="C7184" s="117" t="s">
        <v>638</v>
      </c>
      <c r="D7184" s="117" t="s">
        <v>554</v>
      </c>
      <c r="E7184" s="116"/>
      <c r="F7184" s="348">
        <v>80</v>
      </c>
      <c r="G7184" s="348">
        <v>337</v>
      </c>
      <c r="H7184" s="348">
        <v>26960</v>
      </c>
      <c r="I7184" s="355">
        <v>0.23460512633085762</v>
      </c>
      <c r="J7184" s="355">
        <v>6.9615764489868728E-4</v>
      </c>
      <c r="K7184" s="355">
        <v>0</v>
      </c>
      <c r="M7184" s="364"/>
      <c r="N7184" s="364"/>
    </row>
    <row r="7185" spans="2:14" s="358" customFormat="1" x14ac:dyDescent="0.2">
      <c r="B7185" s="305">
        <v>41591.426388888889</v>
      </c>
      <c r="C7185" s="117" t="s">
        <v>858</v>
      </c>
      <c r="D7185" s="117" t="s">
        <v>551</v>
      </c>
      <c r="E7185" s="116"/>
      <c r="F7185" s="348">
        <v>734</v>
      </c>
      <c r="G7185" s="348">
        <v>287</v>
      </c>
      <c r="H7185" s="348">
        <v>210658</v>
      </c>
      <c r="I7185" s="355">
        <v>0.81573398749629711</v>
      </c>
      <c r="J7185" s="355">
        <v>2.8422787020776904E-3</v>
      </c>
      <c r="K7185" s="355">
        <v>0</v>
      </c>
      <c r="M7185" s="364"/>
      <c r="N7185" s="364"/>
    </row>
    <row r="7186" spans="2:14" s="358" customFormat="1" x14ac:dyDescent="0.2">
      <c r="B7186" s="305">
        <v>41590.364583333336</v>
      </c>
      <c r="C7186" s="117" t="s">
        <v>765</v>
      </c>
      <c r="D7186" s="117" t="s">
        <v>542</v>
      </c>
      <c r="E7186" s="116"/>
      <c r="F7186" s="348">
        <v>72</v>
      </c>
      <c r="G7186" s="348">
        <v>345</v>
      </c>
      <c r="H7186" s="348">
        <v>24840</v>
      </c>
      <c r="I7186" s="355">
        <v>8.6529719335769445E-2</v>
      </c>
      <c r="J7186" s="355">
        <v>2.508107806833897E-4</v>
      </c>
      <c r="K7186" s="355">
        <v>0</v>
      </c>
      <c r="M7186" s="364"/>
      <c r="N7186" s="364"/>
    </row>
    <row r="7187" spans="2:14" s="358" customFormat="1" x14ac:dyDescent="0.2">
      <c r="B7187" s="305">
        <v>41592.440972222219</v>
      </c>
      <c r="C7187" s="117" t="s">
        <v>649</v>
      </c>
      <c r="D7187" s="117" t="s">
        <v>551</v>
      </c>
      <c r="E7187" s="116"/>
      <c r="F7187" s="348">
        <v>360</v>
      </c>
      <c r="G7187" s="348">
        <v>257</v>
      </c>
      <c r="H7187" s="348">
        <v>92520</v>
      </c>
      <c r="I7187" s="355">
        <v>0.35826651977687723</v>
      </c>
      <c r="J7187" s="355">
        <v>1.3940331508827909E-3</v>
      </c>
      <c r="K7187" s="355">
        <v>0</v>
      </c>
      <c r="M7187" s="364"/>
      <c r="N7187" s="364"/>
    </row>
    <row r="7188" spans="2:14" s="358" customFormat="1" x14ac:dyDescent="0.2">
      <c r="B7188" s="305">
        <v>41592.381944444445</v>
      </c>
      <c r="C7188" s="117" t="s">
        <v>638</v>
      </c>
      <c r="D7188" s="117" t="s">
        <v>554</v>
      </c>
      <c r="E7188" s="116"/>
      <c r="F7188" s="348">
        <v>36</v>
      </c>
      <c r="G7188" s="348">
        <v>110</v>
      </c>
      <c r="H7188" s="348">
        <v>3960</v>
      </c>
      <c r="I7188" s="355">
        <v>3.4459803422485023E-2</v>
      </c>
      <c r="J7188" s="355">
        <v>3.1327094020440927E-4</v>
      </c>
      <c r="K7188" s="355">
        <v>0</v>
      </c>
      <c r="M7188" s="364"/>
      <c r="N7188" s="364"/>
    </row>
    <row r="7189" spans="2:14" s="358" customFormat="1" x14ac:dyDescent="0.2">
      <c r="B7189" s="305">
        <v>41592.381944444445</v>
      </c>
      <c r="C7189" s="117" t="s">
        <v>638</v>
      </c>
      <c r="D7189" s="117" t="s">
        <v>554</v>
      </c>
      <c r="E7189" s="116"/>
      <c r="F7189" s="348">
        <v>383</v>
      </c>
      <c r="G7189" s="348">
        <v>386</v>
      </c>
      <c r="H7189" s="348">
        <v>147838</v>
      </c>
      <c r="I7189" s="355">
        <v>1.2864819238316516</v>
      </c>
      <c r="J7189" s="355">
        <v>3.3328547249524654E-3</v>
      </c>
      <c r="K7189" s="355">
        <v>0</v>
      </c>
      <c r="M7189" s="364"/>
      <c r="N7189" s="364"/>
    </row>
    <row r="7190" spans="2:14" s="358" customFormat="1" x14ac:dyDescent="0.2">
      <c r="B7190" s="305">
        <v>41591.430555555555</v>
      </c>
      <c r="C7190" s="117" t="s">
        <v>702</v>
      </c>
      <c r="D7190" s="117" t="s">
        <v>554</v>
      </c>
      <c r="E7190" s="116"/>
      <c r="F7190" s="348">
        <v>97</v>
      </c>
      <c r="G7190" s="348">
        <v>155</v>
      </c>
      <c r="H7190" s="348">
        <v>15035</v>
      </c>
      <c r="I7190" s="355">
        <v>0.13083412738814704</v>
      </c>
      <c r="J7190" s="355">
        <v>8.4409114443965841E-4</v>
      </c>
      <c r="K7190" s="355">
        <v>0</v>
      </c>
      <c r="M7190" s="364"/>
      <c r="N7190" s="364"/>
    </row>
    <row r="7191" spans="2:14" s="358" customFormat="1" x14ac:dyDescent="0.2">
      <c r="B7191" s="305">
        <v>41590.430555555555</v>
      </c>
      <c r="C7191" s="117" t="s">
        <v>771</v>
      </c>
      <c r="D7191" s="117" t="s">
        <v>554</v>
      </c>
      <c r="E7191" s="116"/>
      <c r="F7191" s="348">
        <v>6</v>
      </c>
      <c r="G7191" s="348">
        <v>215</v>
      </c>
      <c r="H7191" s="348">
        <v>1290</v>
      </c>
      <c r="I7191" s="355">
        <v>1.1225542023991333E-2</v>
      </c>
      <c r="J7191" s="355">
        <v>5.2211823367401547E-5</v>
      </c>
      <c r="K7191" s="355">
        <v>0</v>
      </c>
      <c r="M7191" s="364"/>
      <c r="N7191" s="364"/>
    </row>
    <row r="7192" spans="2:14" s="358" customFormat="1" x14ac:dyDescent="0.2">
      <c r="B7192" s="305">
        <v>41592.506944444445</v>
      </c>
      <c r="C7192" s="117" t="s">
        <v>702</v>
      </c>
      <c r="D7192" s="117" t="s">
        <v>554</v>
      </c>
      <c r="E7192" s="116"/>
      <c r="F7192" s="348">
        <v>86</v>
      </c>
      <c r="G7192" s="348">
        <v>155</v>
      </c>
      <c r="H7192" s="348">
        <v>13330</v>
      </c>
      <c r="I7192" s="355">
        <v>0.11599726758124378</v>
      </c>
      <c r="J7192" s="355">
        <v>7.483694682660888E-4</v>
      </c>
      <c r="K7192" s="355">
        <v>0</v>
      </c>
      <c r="M7192" s="364"/>
      <c r="N7192" s="364"/>
    </row>
    <row r="7193" spans="2:14" s="358" customFormat="1" x14ac:dyDescent="0.2">
      <c r="B7193" s="305">
        <v>41590.333333333336</v>
      </c>
      <c r="C7193" s="117" t="s">
        <v>815</v>
      </c>
      <c r="D7193" s="117" t="s">
        <v>542</v>
      </c>
      <c r="E7193" s="116"/>
      <c r="F7193" s="348">
        <v>125</v>
      </c>
      <c r="G7193" s="348">
        <v>330</v>
      </c>
      <c r="H7193" s="348">
        <v>41250</v>
      </c>
      <c r="I7193" s="355">
        <v>0.14369367643319203</v>
      </c>
      <c r="J7193" s="355">
        <v>4.354353831308849E-4</v>
      </c>
      <c r="K7193" s="355">
        <v>0</v>
      </c>
      <c r="M7193" s="364"/>
      <c r="N7193" s="364"/>
    </row>
    <row r="7194" spans="2:14" s="358" customFormat="1" x14ac:dyDescent="0.2">
      <c r="B7194" s="305">
        <v>41590.607638888891</v>
      </c>
      <c r="C7194" s="117" t="s">
        <v>570</v>
      </c>
      <c r="D7194" s="117" t="s">
        <v>551</v>
      </c>
      <c r="E7194" s="116"/>
      <c r="F7194" s="348">
        <v>2</v>
      </c>
      <c r="G7194" s="348">
        <v>40</v>
      </c>
      <c r="H7194" s="348">
        <v>80</v>
      </c>
      <c r="I7194" s="355">
        <v>3.097851446406202E-4</v>
      </c>
      <c r="J7194" s="355">
        <v>7.7446286160155041E-6</v>
      </c>
      <c r="K7194" s="355">
        <v>0</v>
      </c>
      <c r="M7194" s="364"/>
      <c r="N7194" s="364"/>
    </row>
    <row r="7195" spans="2:14" s="358" customFormat="1" x14ac:dyDescent="0.2">
      <c r="B7195" s="305">
        <v>41591.386805555558</v>
      </c>
      <c r="C7195" s="117" t="s">
        <v>552</v>
      </c>
      <c r="D7195" s="117" t="s">
        <v>551</v>
      </c>
      <c r="E7195" s="116"/>
      <c r="F7195" s="348">
        <v>14</v>
      </c>
      <c r="G7195" s="348">
        <v>309</v>
      </c>
      <c r="H7195" s="348">
        <v>4326</v>
      </c>
      <c r="I7195" s="355">
        <v>1.6751631696441536E-2</v>
      </c>
      <c r="J7195" s="355">
        <v>5.421240031210853E-5</v>
      </c>
      <c r="K7195" s="355">
        <v>0</v>
      </c>
      <c r="M7195" s="364"/>
      <c r="N7195" s="364"/>
    </row>
    <row r="7196" spans="2:14" s="358" customFormat="1" x14ac:dyDescent="0.2">
      <c r="B7196" s="305">
        <v>41591.347222222219</v>
      </c>
      <c r="C7196" s="117" t="s">
        <v>556</v>
      </c>
      <c r="D7196" s="117" t="s">
        <v>551</v>
      </c>
      <c r="E7196" s="116"/>
      <c r="F7196" s="348">
        <v>2</v>
      </c>
      <c r="G7196" s="348">
        <v>440</v>
      </c>
      <c r="H7196" s="348">
        <v>880</v>
      </c>
      <c r="I7196" s="355">
        <v>3.4076365910468221E-3</v>
      </c>
      <c r="J7196" s="355">
        <v>7.7446286160155041E-6</v>
      </c>
      <c r="K7196" s="355">
        <v>0</v>
      </c>
      <c r="M7196" s="364"/>
      <c r="N7196" s="364"/>
    </row>
    <row r="7197" spans="2:14" s="358" customFormat="1" x14ac:dyDescent="0.2">
      <c r="B7197" s="305">
        <v>41592.458333333336</v>
      </c>
      <c r="C7197" s="117" t="s">
        <v>782</v>
      </c>
      <c r="D7197" s="117" t="s">
        <v>554</v>
      </c>
      <c r="E7197" s="116"/>
      <c r="F7197" s="348">
        <v>40</v>
      </c>
      <c r="G7197" s="348">
        <v>190</v>
      </c>
      <c r="H7197" s="348">
        <v>7600</v>
      </c>
      <c r="I7197" s="355">
        <v>6.6134976265375289E-2</v>
      </c>
      <c r="J7197" s="355">
        <v>3.4807882244934364E-4</v>
      </c>
      <c r="K7197" s="355">
        <v>0</v>
      </c>
      <c r="M7197" s="364"/>
      <c r="N7197" s="364"/>
    </row>
    <row r="7198" spans="2:14" s="358" customFormat="1" x14ac:dyDescent="0.2">
      <c r="B7198" s="305">
        <v>41592.375</v>
      </c>
      <c r="C7198" s="117" t="s">
        <v>831</v>
      </c>
      <c r="D7198" s="117" t="s">
        <v>542</v>
      </c>
      <c r="E7198" s="116"/>
      <c r="F7198" s="348">
        <v>35</v>
      </c>
      <c r="G7198" s="348">
        <v>285</v>
      </c>
      <c r="H7198" s="348">
        <v>9975</v>
      </c>
      <c r="I7198" s="355">
        <v>3.4747743573844615E-2</v>
      </c>
      <c r="J7198" s="355">
        <v>1.2192190727664777E-4</v>
      </c>
      <c r="K7198" s="355">
        <v>0</v>
      </c>
      <c r="M7198" s="364"/>
      <c r="N7198" s="364"/>
    </row>
    <row r="7199" spans="2:14" s="358" customFormat="1" x14ac:dyDescent="0.2">
      <c r="B7199" s="305">
        <v>41592.402777777781</v>
      </c>
      <c r="C7199" s="117" t="s">
        <v>702</v>
      </c>
      <c r="D7199" s="117" t="s">
        <v>554</v>
      </c>
      <c r="E7199" s="116"/>
      <c r="F7199" s="348">
        <v>61</v>
      </c>
      <c r="G7199" s="348">
        <v>85</v>
      </c>
      <c r="H7199" s="348">
        <v>5185</v>
      </c>
      <c r="I7199" s="355">
        <v>4.5119717359996168E-2</v>
      </c>
      <c r="J7199" s="355">
        <v>5.3082020423524904E-4</v>
      </c>
      <c r="K7199" s="355">
        <v>0</v>
      </c>
      <c r="M7199" s="364"/>
      <c r="N7199" s="364"/>
    </row>
    <row r="7200" spans="2:14" s="358" customFormat="1" x14ac:dyDescent="0.2">
      <c r="B7200" s="305">
        <v>41592.409722222219</v>
      </c>
      <c r="C7200" s="117" t="s">
        <v>609</v>
      </c>
      <c r="D7200" s="117" t="s">
        <v>554</v>
      </c>
      <c r="E7200" s="116"/>
      <c r="F7200" s="348">
        <v>12</v>
      </c>
      <c r="G7200" s="348">
        <v>270</v>
      </c>
      <c r="H7200" s="348">
        <v>3240</v>
      </c>
      <c r="I7200" s="355">
        <v>2.8194384618396837E-2</v>
      </c>
      <c r="J7200" s="355">
        <v>1.0442364673480309E-4</v>
      </c>
      <c r="K7200" s="355">
        <v>0</v>
      </c>
      <c r="M7200" s="364"/>
      <c r="N7200" s="364"/>
    </row>
    <row r="7201" spans="2:14" s="358" customFormat="1" x14ac:dyDescent="0.2">
      <c r="B7201" s="305">
        <v>41592.447916666664</v>
      </c>
      <c r="C7201" s="117" t="s">
        <v>609</v>
      </c>
      <c r="D7201" s="117" t="s">
        <v>554</v>
      </c>
      <c r="E7201" s="116"/>
      <c r="F7201" s="348">
        <v>47</v>
      </c>
      <c r="G7201" s="348">
        <v>315</v>
      </c>
      <c r="H7201" s="348">
        <v>14805</v>
      </c>
      <c r="I7201" s="355">
        <v>0.12883267415906333</v>
      </c>
      <c r="J7201" s="355">
        <v>4.0899261637797877E-4</v>
      </c>
      <c r="K7201" s="355">
        <v>0</v>
      </c>
      <c r="M7201" s="364"/>
      <c r="N7201" s="364"/>
    </row>
    <row r="7202" spans="2:14" s="358" customFormat="1" x14ac:dyDescent="0.2">
      <c r="B7202" s="305">
        <v>41590.375</v>
      </c>
      <c r="C7202" s="117" t="s">
        <v>690</v>
      </c>
      <c r="D7202" s="117" t="s">
        <v>551</v>
      </c>
      <c r="E7202" s="116"/>
      <c r="F7202" s="348">
        <v>2</v>
      </c>
      <c r="G7202" s="348">
        <v>450</v>
      </c>
      <c r="H7202" s="348">
        <v>900</v>
      </c>
      <c r="I7202" s="355">
        <v>3.4850828772069772E-3</v>
      </c>
      <c r="J7202" s="355">
        <v>7.7446286160155041E-6</v>
      </c>
      <c r="K7202" s="355">
        <v>0</v>
      </c>
      <c r="M7202" s="364"/>
      <c r="N7202" s="364"/>
    </row>
    <row r="7203" spans="2:14" s="358" customFormat="1" x14ac:dyDescent="0.2">
      <c r="B7203" s="305">
        <v>41590.361111111109</v>
      </c>
      <c r="C7203" s="117" t="s">
        <v>659</v>
      </c>
      <c r="D7203" s="117" t="s">
        <v>551</v>
      </c>
      <c r="E7203" s="116"/>
      <c r="F7203" s="348">
        <v>2</v>
      </c>
      <c r="G7203" s="348">
        <v>30</v>
      </c>
      <c r="H7203" s="348">
        <v>60</v>
      </c>
      <c r="I7203" s="355">
        <v>2.3233885848046514E-4</v>
      </c>
      <c r="J7203" s="355">
        <v>7.7446286160155041E-6</v>
      </c>
      <c r="K7203" s="355">
        <v>0</v>
      </c>
      <c r="M7203" s="364"/>
      <c r="N7203" s="364"/>
    </row>
    <row r="7204" spans="2:14" s="358" customFormat="1" x14ac:dyDescent="0.2">
      <c r="B7204" s="305">
        <v>41590.408333333333</v>
      </c>
      <c r="C7204" s="117" t="s">
        <v>630</v>
      </c>
      <c r="D7204" s="117" t="s">
        <v>554</v>
      </c>
      <c r="E7204" s="116"/>
      <c r="F7204" s="348">
        <v>472</v>
      </c>
      <c r="G7204" s="348">
        <v>269</v>
      </c>
      <c r="H7204" s="348">
        <v>126968</v>
      </c>
      <c r="I7204" s="355">
        <v>1.1048717982187066</v>
      </c>
      <c r="J7204" s="355">
        <v>4.1073301049022555E-3</v>
      </c>
      <c r="K7204" s="355">
        <v>0</v>
      </c>
      <c r="M7204" s="364"/>
      <c r="N7204" s="364"/>
    </row>
    <row r="7205" spans="2:14" s="358" customFormat="1" x14ac:dyDescent="0.2">
      <c r="B7205" s="305">
        <v>41590.412499999999</v>
      </c>
      <c r="C7205" s="117" t="s">
        <v>663</v>
      </c>
      <c r="D7205" s="117" t="s">
        <v>551</v>
      </c>
      <c r="E7205" s="116"/>
      <c r="F7205" s="348">
        <v>78</v>
      </c>
      <c r="G7205" s="348">
        <v>296</v>
      </c>
      <c r="H7205" s="348">
        <v>23088</v>
      </c>
      <c r="I7205" s="355">
        <v>8.9403992743282992E-2</v>
      </c>
      <c r="J7205" s="355">
        <v>3.0204051602460467E-4</v>
      </c>
      <c r="K7205" s="355">
        <v>0</v>
      </c>
      <c r="M7205" s="364"/>
      <c r="N7205" s="364"/>
    </row>
    <row r="7206" spans="2:14" s="358" customFormat="1" x14ac:dyDescent="0.2">
      <c r="B7206" s="305">
        <v>41590.375</v>
      </c>
      <c r="C7206" s="117" t="s">
        <v>609</v>
      </c>
      <c r="D7206" s="117" t="s">
        <v>554</v>
      </c>
      <c r="E7206" s="116"/>
      <c r="F7206" s="348">
        <v>238</v>
      </c>
      <c r="G7206" s="348">
        <v>245</v>
      </c>
      <c r="H7206" s="348">
        <v>58310</v>
      </c>
      <c r="I7206" s="355">
        <v>0.50741190342553066</v>
      </c>
      <c r="J7206" s="355">
        <v>2.0710689935735946E-3</v>
      </c>
      <c r="K7206" s="355">
        <v>0</v>
      </c>
      <c r="M7206" s="364"/>
      <c r="N7206" s="364"/>
    </row>
    <row r="7207" spans="2:14" s="358" customFormat="1" x14ac:dyDescent="0.2">
      <c r="B7207" s="305">
        <v>41590.434027777781</v>
      </c>
      <c r="C7207" s="117" t="s">
        <v>682</v>
      </c>
      <c r="D7207" s="117" t="s">
        <v>551</v>
      </c>
      <c r="E7207" s="116"/>
      <c r="F7207" s="348">
        <v>1</v>
      </c>
      <c r="G7207" s="348">
        <v>38</v>
      </c>
      <c r="H7207" s="348">
        <v>38</v>
      </c>
      <c r="I7207" s="355">
        <v>1.4714794370429459E-4</v>
      </c>
      <c r="J7207" s="355">
        <v>3.872314308007752E-6</v>
      </c>
      <c r="K7207" s="355">
        <v>0</v>
      </c>
      <c r="M7207" s="364"/>
      <c r="N7207" s="364"/>
    </row>
    <row r="7208" spans="2:14" s="358" customFormat="1" x14ac:dyDescent="0.2">
      <c r="B7208" s="305">
        <v>41590.368055555555</v>
      </c>
      <c r="C7208" s="117" t="s">
        <v>765</v>
      </c>
      <c r="D7208" s="117" t="s">
        <v>542</v>
      </c>
      <c r="E7208" s="116"/>
      <c r="F7208" s="348">
        <v>68</v>
      </c>
      <c r="G7208" s="348">
        <v>400</v>
      </c>
      <c r="H7208" s="348">
        <v>27200</v>
      </c>
      <c r="I7208" s="355">
        <v>9.4750739369280551E-2</v>
      </c>
      <c r="J7208" s="355">
        <v>2.3687684842320139E-4</v>
      </c>
      <c r="K7208" s="355">
        <v>0</v>
      </c>
      <c r="M7208" s="364"/>
      <c r="N7208" s="364"/>
    </row>
    <row r="7209" spans="2:14" s="358" customFormat="1" x14ac:dyDescent="0.2">
      <c r="B7209" s="305">
        <v>41591.402777777781</v>
      </c>
      <c r="C7209" s="117" t="s">
        <v>559</v>
      </c>
      <c r="D7209" s="117" t="s">
        <v>551</v>
      </c>
      <c r="E7209" s="116"/>
      <c r="F7209" s="348">
        <v>2</v>
      </c>
      <c r="G7209" s="348">
        <v>290</v>
      </c>
      <c r="H7209" s="348">
        <v>580</v>
      </c>
      <c r="I7209" s="355">
        <v>2.2459422986444962E-3</v>
      </c>
      <c r="J7209" s="355">
        <v>7.7446286160155041E-6</v>
      </c>
      <c r="K7209" s="355">
        <v>0</v>
      </c>
      <c r="M7209" s="364"/>
      <c r="N7209" s="364"/>
    </row>
    <row r="7210" spans="2:14" s="358" customFormat="1" x14ac:dyDescent="0.2">
      <c r="B7210" s="305">
        <v>41590.385416666664</v>
      </c>
      <c r="C7210" s="117" t="s">
        <v>829</v>
      </c>
      <c r="D7210" s="117" t="s">
        <v>554</v>
      </c>
      <c r="E7210" s="116"/>
      <c r="F7210" s="348">
        <v>17</v>
      </c>
      <c r="G7210" s="348">
        <v>250</v>
      </c>
      <c r="H7210" s="348">
        <v>4250</v>
      </c>
      <c r="I7210" s="355">
        <v>3.698337488524276E-2</v>
      </c>
      <c r="J7210" s="355">
        <v>1.4793349954097106E-4</v>
      </c>
      <c r="K7210" s="355">
        <v>0</v>
      </c>
      <c r="M7210" s="364"/>
      <c r="N7210" s="364"/>
    </row>
    <row r="7211" spans="2:14" s="358" customFormat="1" x14ac:dyDescent="0.2">
      <c r="B7211" s="305">
        <v>41590.444444444445</v>
      </c>
      <c r="C7211" s="117" t="s">
        <v>659</v>
      </c>
      <c r="D7211" s="117" t="s">
        <v>551</v>
      </c>
      <c r="E7211" s="116"/>
      <c r="F7211" s="348">
        <v>1</v>
      </c>
      <c r="G7211" s="348">
        <v>20</v>
      </c>
      <c r="H7211" s="348">
        <v>20</v>
      </c>
      <c r="I7211" s="355">
        <v>7.7446286160155051E-5</v>
      </c>
      <c r="J7211" s="355">
        <v>3.872314308007752E-6</v>
      </c>
      <c r="K7211" s="355">
        <v>0</v>
      </c>
      <c r="M7211" s="364"/>
      <c r="N7211" s="364"/>
    </row>
    <row r="7212" spans="2:14" s="358" customFormat="1" x14ac:dyDescent="0.2">
      <c r="B7212" s="305">
        <v>41590.409722222219</v>
      </c>
      <c r="C7212" s="117" t="s">
        <v>687</v>
      </c>
      <c r="D7212" s="117" t="s">
        <v>554</v>
      </c>
      <c r="E7212" s="116"/>
      <c r="F7212" s="348">
        <v>2</v>
      </c>
      <c r="G7212" s="348">
        <v>303</v>
      </c>
      <c r="H7212" s="348">
        <v>606</v>
      </c>
      <c r="I7212" s="355">
        <v>5.2733941601075564E-3</v>
      </c>
      <c r="J7212" s="355">
        <v>1.7403941122467181E-5</v>
      </c>
      <c r="K7212" s="355">
        <v>0</v>
      </c>
      <c r="M7212" s="364"/>
      <c r="N7212" s="364"/>
    </row>
    <row r="7213" spans="2:14" s="358" customFormat="1" x14ac:dyDescent="0.2">
      <c r="B7213" s="305">
        <v>41590.399305555555</v>
      </c>
      <c r="C7213" s="117" t="s">
        <v>556</v>
      </c>
      <c r="D7213" s="117" t="s">
        <v>551</v>
      </c>
      <c r="E7213" s="116"/>
      <c r="F7213" s="348">
        <v>2</v>
      </c>
      <c r="G7213" s="348">
        <v>315</v>
      </c>
      <c r="H7213" s="348">
        <v>630</v>
      </c>
      <c r="I7213" s="355">
        <v>2.4395580140448838E-3</v>
      </c>
      <c r="J7213" s="355">
        <v>7.7446286160155041E-6</v>
      </c>
      <c r="K7213" s="355">
        <v>0</v>
      </c>
      <c r="M7213" s="364"/>
      <c r="N7213" s="364"/>
    </row>
    <row r="7214" spans="2:14" s="358" customFormat="1" x14ac:dyDescent="0.2">
      <c r="B7214" s="305">
        <v>41592.378472222219</v>
      </c>
      <c r="C7214" s="117" t="s">
        <v>748</v>
      </c>
      <c r="D7214" s="117" t="s">
        <v>551</v>
      </c>
      <c r="E7214" s="116"/>
      <c r="F7214" s="348">
        <v>25</v>
      </c>
      <c r="G7214" s="348">
        <v>395</v>
      </c>
      <c r="H7214" s="348">
        <v>9875</v>
      </c>
      <c r="I7214" s="355">
        <v>3.8239103791576558E-2</v>
      </c>
      <c r="J7214" s="355">
        <v>9.680785770019381E-5</v>
      </c>
      <c r="K7214" s="355">
        <v>0</v>
      </c>
      <c r="M7214" s="364"/>
      <c r="N7214" s="364"/>
    </row>
    <row r="7215" spans="2:14" s="358" customFormat="1" x14ac:dyDescent="0.2">
      <c r="B7215" s="305">
        <v>41592.336111111108</v>
      </c>
      <c r="C7215" s="117" t="s">
        <v>592</v>
      </c>
      <c r="D7215" s="117" t="s">
        <v>554</v>
      </c>
      <c r="E7215" s="116"/>
      <c r="F7215" s="348">
        <v>95</v>
      </c>
      <c r="G7215" s="348">
        <v>447</v>
      </c>
      <c r="H7215" s="348">
        <v>42465</v>
      </c>
      <c r="I7215" s="355">
        <v>0.36952917988278444</v>
      </c>
      <c r="J7215" s="355">
        <v>8.266872033171912E-4</v>
      </c>
      <c r="K7215" s="355">
        <v>0</v>
      </c>
      <c r="M7215" s="364"/>
      <c r="N7215" s="364"/>
    </row>
    <row r="7216" spans="2:14" s="358" customFormat="1" x14ac:dyDescent="0.2">
      <c r="B7216" s="305">
        <v>41591.411111111112</v>
      </c>
      <c r="C7216" s="117" t="s">
        <v>558</v>
      </c>
      <c r="D7216" s="117" t="s">
        <v>551</v>
      </c>
      <c r="E7216" s="116"/>
      <c r="F7216" s="348">
        <v>1</v>
      </c>
      <c r="G7216" s="348">
        <v>60</v>
      </c>
      <c r="H7216" s="348">
        <v>60</v>
      </c>
      <c r="I7216" s="355">
        <v>2.3233885848046514E-4</v>
      </c>
      <c r="J7216" s="355">
        <v>3.872314308007752E-6</v>
      </c>
      <c r="K7216" s="355">
        <v>0</v>
      </c>
      <c r="M7216" s="364"/>
      <c r="N7216" s="364"/>
    </row>
    <row r="7217" spans="2:14" s="358" customFormat="1" x14ac:dyDescent="0.2">
      <c r="B7217" s="305">
        <v>41592.361747685187</v>
      </c>
      <c r="C7217" s="117" t="s">
        <v>590</v>
      </c>
      <c r="D7217" s="117" t="s">
        <v>551</v>
      </c>
      <c r="E7217" s="116"/>
      <c r="F7217" s="348">
        <v>1563</v>
      </c>
      <c r="G7217" s="348">
        <v>423</v>
      </c>
      <c r="H7217" s="348">
        <v>661149</v>
      </c>
      <c r="I7217" s="355">
        <v>2.5601767324250173</v>
      </c>
      <c r="J7217" s="355">
        <v>6.052427263416117E-3</v>
      </c>
      <c r="K7217" s="355">
        <v>0</v>
      </c>
      <c r="M7217" s="364"/>
      <c r="N7217" s="364"/>
    </row>
    <row r="7218" spans="2:14" s="358" customFormat="1" x14ac:dyDescent="0.2">
      <c r="B7218" s="305">
        <v>41590.513888888891</v>
      </c>
      <c r="C7218" s="117" t="s">
        <v>744</v>
      </c>
      <c r="D7218" s="117" t="s">
        <v>554</v>
      </c>
      <c r="E7218" s="116"/>
      <c r="F7218" s="348">
        <v>5</v>
      </c>
      <c r="G7218" s="348">
        <v>125</v>
      </c>
      <c r="H7218" s="348">
        <v>625</v>
      </c>
      <c r="I7218" s="355">
        <v>5.4387316007709942E-3</v>
      </c>
      <c r="J7218" s="355">
        <v>4.3509852806167955E-5</v>
      </c>
      <c r="K7218" s="355">
        <v>0</v>
      </c>
      <c r="M7218" s="364"/>
      <c r="N7218" s="364"/>
    </row>
    <row r="7219" spans="2:14" s="358" customFormat="1" x14ac:dyDescent="0.2">
      <c r="B7219" s="305">
        <v>41586.409722222219</v>
      </c>
      <c r="C7219" s="117" t="s">
        <v>704</v>
      </c>
      <c r="D7219" s="117" t="s">
        <v>554</v>
      </c>
      <c r="E7219" s="116"/>
      <c r="F7219" s="348">
        <v>1</v>
      </c>
      <c r="G7219" s="348">
        <v>105</v>
      </c>
      <c r="H7219" s="348">
        <v>105</v>
      </c>
      <c r="I7219" s="355">
        <v>9.1370690892952704E-4</v>
      </c>
      <c r="J7219" s="355">
        <v>8.7019705612335906E-6</v>
      </c>
      <c r="K7219" s="355">
        <v>0</v>
      </c>
      <c r="M7219" s="364"/>
      <c r="N7219" s="364"/>
    </row>
    <row r="7220" spans="2:14" s="358" customFormat="1" x14ac:dyDescent="0.2">
      <c r="B7220" s="305">
        <v>41586.378472222219</v>
      </c>
      <c r="C7220" s="117" t="s">
        <v>774</v>
      </c>
      <c r="D7220" s="117" t="s">
        <v>554</v>
      </c>
      <c r="E7220" s="116"/>
      <c r="F7220" s="348">
        <v>62</v>
      </c>
      <c r="G7220" s="348">
        <v>191</v>
      </c>
      <c r="H7220" s="348">
        <v>11842</v>
      </c>
      <c r="I7220" s="355">
        <v>0.10304873538612819</v>
      </c>
      <c r="J7220" s="355">
        <v>5.395221747964827E-4</v>
      </c>
      <c r="K7220" s="355">
        <v>0</v>
      </c>
      <c r="M7220" s="364"/>
      <c r="N7220" s="364"/>
    </row>
    <row r="7221" spans="2:14" s="358" customFormat="1" x14ac:dyDescent="0.2">
      <c r="B7221" s="305">
        <v>41587.375</v>
      </c>
      <c r="C7221" s="117" t="s">
        <v>625</v>
      </c>
      <c r="D7221" s="117" t="s">
        <v>551</v>
      </c>
      <c r="E7221" s="116"/>
      <c r="F7221" s="348">
        <v>10</v>
      </c>
      <c r="G7221" s="348">
        <v>530</v>
      </c>
      <c r="H7221" s="348">
        <v>5300</v>
      </c>
      <c r="I7221" s="355">
        <v>2.0523265832441087E-2</v>
      </c>
      <c r="J7221" s="355">
        <v>3.8723143080077525E-5</v>
      </c>
      <c r="K7221" s="355">
        <v>0</v>
      </c>
      <c r="M7221" s="364"/>
      <c r="N7221" s="364"/>
    </row>
    <row r="7222" spans="2:14" s="358" customFormat="1" x14ac:dyDescent="0.2">
      <c r="B7222" s="305">
        <v>41588.361111111109</v>
      </c>
      <c r="C7222" s="117" t="s">
        <v>743</v>
      </c>
      <c r="D7222" s="117" t="s">
        <v>554</v>
      </c>
      <c r="E7222" s="116"/>
      <c r="F7222" s="348">
        <v>176</v>
      </c>
      <c r="G7222" s="348">
        <v>378</v>
      </c>
      <c r="H7222" s="348">
        <v>66528</v>
      </c>
      <c r="I7222" s="355">
        <v>0.57892469749774833</v>
      </c>
      <c r="J7222" s="355">
        <v>1.531546818777112E-3</v>
      </c>
      <c r="K7222" s="355">
        <v>0</v>
      </c>
      <c r="M7222" s="364"/>
      <c r="N7222" s="364"/>
    </row>
    <row r="7223" spans="2:14" s="358" customFormat="1" x14ac:dyDescent="0.2">
      <c r="B7223" s="305">
        <v>41588.364583333336</v>
      </c>
      <c r="C7223" s="117" t="s">
        <v>575</v>
      </c>
      <c r="D7223" s="117" t="s">
        <v>542</v>
      </c>
      <c r="E7223" s="116"/>
      <c r="F7223" s="348">
        <v>4</v>
      </c>
      <c r="G7223" s="348">
        <v>160</v>
      </c>
      <c r="H7223" s="348">
        <v>640</v>
      </c>
      <c r="I7223" s="355">
        <v>2.2294291616301309E-3</v>
      </c>
      <c r="J7223" s="355">
        <v>1.3933932260188318E-5</v>
      </c>
      <c r="K7223" s="355">
        <v>0</v>
      </c>
      <c r="M7223" s="364"/>
      <c r="N7223" s="364"/>
    </row>
    <row r="7224" spans="2:14" s="358" customFormat="1" x14ac:dyDescent="0.2">
      <c r="B7224" s="305">
        <v>41576.381944444445</v>
      </c>
      <c r="C7224" s="117" t="s">
        <v>674</v>
      </c>
      <c r="D7224" s="117" t="s">
        <v>551</v>
      </c>
      <c r="E7224" s="116"/>
      <c r="F7224" s="348">
        <v>2</v>
      </c>
      <c r="G7224" s="348">
        <v>395</v>
      </c>
      <c r="H7224" s="348">
        <v>790</v>
      </c>
      <c r="I7224" s="355">
        <v>3.0591283033261246E-3</v>
      </c>
      <c r="J7224" s="355">
        <v>7.7446286160155041E-6</v>
      </c>
      <c r="K7224" s="355">
        <v>0</v>
      </c>
      <c r="M7224" s="364"/>
      <c r="N7224" s="364"/>
    </row>
    <row r="7225" spans="2:14" s="358" customFormat="1" x14ac:dyDescent="0.2">
      <c r="B7225" s="305">
        <v>41593.378472222219</v>
      </c>
      <c r="C7225" s="117" t="s">
        <v>657</v>
      </c>
      <c r="D7225" s="117" t="s">
        <v>551</v>
      </c>
      <c r="E7225" s="116"/>
      <c r="F7225" s="348">
        <v>35</v>
      </c>
      <c r="G7225" s="348">
        <v>195</v>
      </c>
      <c r="H7225" s="348">
        <v>6825</v>
      </c>
      <c r="I7225" s="355">
        <v>2.642854515215291E-2</v>
      </c>
      <c r="J7225" s="355">
        <v>1.3553100078027134E-4</v>
      </c>
      <c r="K7225" s="355">
        <v>0</v>
      </c>
      <c r="M7225" s="364"/>
      <c r="N7225" s="364"/>
    </row>
    <row r="7226" spans="2:14" s="358" customFormat="1" x14ac:dyDescent="0.2">
      <c r="B7226" s="305">
        <v>41593.359027777777</v>
      </c>
      <c r="C7226" s="117" t="s">
        <v>586</v>
      </c>
      <c r="D7226" s="117" t="s">
        <v>554</v>
      </c>
      <c r="E7226" s="116"/>
      <c r="F7226" s="348">
        <v>114</v>
      </c>
      <c r="G7226" s="348">
        <v>412</v>
      </c>
      <c r="H7226" s="348">
        <v>46968</v>
      </c>
      <c r="I7226" s="355">
        <v>0.40871415332001931</v>
      </c>
      <c r="J7226" s="355">
        <v>9.9202464398062944E-4</v>
      </c>
      <c r="K7226" s="355">
        <v>0</v>
      </c>
      <c r="M7226" s="364"/>
      <c r="N7226" s="364"/>
    </row>
    <row r="7227" spans="2:14" s="358" customFormat="1" x14ac:dyDescent="0.2">
      <c r="B7227" s="305">
        <v>41592.557638888888</v>
      </c>
      <c r="C7227" s="117" t="s">
        <v>649</v>
      </c>
      <c r="D7227" s="117" t="s">
        <v>551</v>
      </c>
      <c r="E7227" s="116"/>
      <c r="F7227" s="348">
        <v>1</v>
      </c>
      <c r="G7227" s="348">
        <v>63</v>
      </c>
      <c r="H7227" s="348">
        <v>63</v>
      </c>
      <c r="I7227" s="355">
        <v>2.4395580140448839E-4</v>
      </c>
      <c r="J7227" s="355">
        <v>3.872314308007752E-6</v>
      </c>
      <c r="K7227" s="355">
        <v>0</v>
      </c>
      <c r="M7227" s="364"/>
      <c r="N7227" s="364"/>
    </row>
    <row r="7228" spans="2:14" s="358" customFormat="1" x14ac:dyDescent="0.2">
      <c r="B7228" s="305">
        <v>41592.479166666664</v>
      </c>
      <c r="C7228" s="117" t="s">
        <v>649</v>
      </c>
      <c r="D7228" s="117" t="s">
        <v>551</v>
      </c>
      <c r="E7228" s="116"/>
      <c r="F7228" s="348">
        <v>3</v>
      </c>
      <c r="G7228" s="348">
        <v>83</v>
      </c>
      <c r="H7228" s="348">
        <v>249</v>
      </c>
      <c r="I7228" s="355">
        <v>9.6420626269393031E-4</v>
      </c>
      <c r="J7228" s="355">
        <v>1.1616942924023257E-5</v>
      </c>
      <c r="K7228" s="355">
        <v>0</v>
      </c>
      <c r="M7228" s="364"/>
      <c r="N7228" s="364"/>
    </row>
    <row r="7229" spans="2:14" s="358" customFormat="1" x14ac:dyDescent="0.2">
      <c r="B7229" s="305">
        <v>41592.552083333336</v>
      </c>
      <c r="C7229" s="117" t="s">
        <v>629</v>
      </c>
      <c r="D7229" s="117" t="s">
        <v>551</v>
      </c>
      <c r="E7229" s="116"/>
      <c r="F7229" s="348">
        <v>26</v>
      </c>
      <c r="G7229" s="348">
        <v>165</v>
      </c>
      <c r="H7229" s="348">
        <v>4290</v>
      </c>
      <c r="I7229" s="355">
        <v>1.6612228381353258E-2</v>
      </c>
      <c r="J7229" s="355">
        <v>1.0068017200820156E-4</v>
      </c>
      <c r="K7229" s="355">
        <v>0</v>
      </c>
      <c r="M7229" s="364"/>
      <c r="N7229" s="364"/>
    </row>
    <row r="7230" spans="2:14" s="358" customFormat="1" x14ac:dyDescent="0.2">
      <c r="B7230" s="305">
        <v>41593.354166666664</v>
      </c>
      <c r="C7230" s="117" t="s">
        <v>684</v>
      </c>
      <c r="D7230" s="117" t="s">
        <v>554</v>
      </c>
      <c r="E7230" s="116"/>
      <c r="F7230" s="348">
        <v>1</v>
      </c>
      <c r="G7230" s="348">
        <v>80</v>
      </c>
      <c r="H7230" s="348">
        <v>80</v>
      </c>
      <c r="I7230" s="355">
        <v>6.9615764489868728E-4</v>
      </c>
      <c r="J7230" s="355">
        <v>8.7019705612335906E-6</v>
      </c>
      <c r="K7230" s="355">
        <v>0</v>
      </c>
      <c r="M7230" s="364"/>
      <c r="N7230" s="364"/>
    </row>
    <row r="7231" spans="2:14" s="358" customFormat="1" x14ac:dyDescent="0.2">
      <c r="B7231" s="305">
        <v>41593.378472222219</v>
      </c>
      <c r="C7231" s="117" t="s">
        <v>771</v>
      </c>
      <c r="D7231" s="117" t="s">
        <v>554</v>
      </c>
      <c r="E7231" s="116"/>
      <c r="F7231" s="348">
        <v>2</v>
      </c>
      <c r="G7231" s="348">
        <v>125</v>
      </c>
      <c r="H7231" s="348">
        <v>250</v>
      </c>
      <c r="I7231" s="355">
        <v>2.1754926403083977E-3</v>
      </c>
      <c r="J7231" s="355">
        <v>1.7403941122467181E-5</v>
      </c>
      <c r="K7231" s="355">
        <v>0</v>
      </c>
      <c r="M7231" s="364"/>
      <c r="N7231" s="364"/>
    </row>
    <row r="7232" spans="2:14" s="358" customFormat="1" x14ac:dyDescent="0.2">
      <c r="B7232" s="305">
        <v>41593.548611111109</v>
      </c>
      <c r="C7232" s="117" t="s">
        <v>665</v>
      </c>
      <c r="D7232" s="117" t="s">
        <v>554</v>
      </c>
      <c r="E7232" s="116"/>
      <c r="F7232" s="348">
        <v>1</v>
      </c>
      <c r="G7232" s="348">
        <v>50</v>
      </c>
      <c r="H7232" s="348">
        <v>50</v>
      </c>
      <c r="I7232" s="355">
        <v>4.3509852806167959E-4</v>
      </c>
      <c r="J7232" s="355">
        <v>8.7019705612335906E-6</v>
      </c>
      <c r="K7232" s="355">
        <v>0</v>
      </c>
      <c r="M7232" s="364"/>
      <c r="N7232" s="364"/>
    </row>
    <row r="7233" spans="2:14" s="358" customFormat="1" x14ac:dyDescent="0.2">
      <c r="B7233" s="305">
        <v>41593.4</v>
      </c>
      <c r="C7233" s="117" t="s">
        <v>726</v>
      </c>
      <c r="D7233" s="117" t="s">
        <v>554</v>
      </c>
      <c r="E7233" s="116"/>
      <c r="F7233" s="348">
        <v>2</v>
      </c>
      <c r="G7233" s="348">
        <v>69</v>
      </c>
      <c r="H7233" s="348">
        <v>138</v>
      </c>
      <c r="I7233" s="355">
        <v>1.2008719374502356E-3</v>
      </c>
      <c r="J7233" s="355">
        <v>1.7403941122467181E-5</v>
      </c>
      <c r="K7233" s="355">
        <v>0</v>
      </c>
      <c r="M7233" s="364"/>
      <c r="N7233" s="364"/>
    </row>
    <row r="7234" spans="2:14" s="358" customFormat="1" x14ac:dyDescent="0.2">
      <c r="B7234" s="305">
        <v>41593.381944444445</v>
      </c>
      <c r="C7234" s="117" t="s">
        <v>637</v>
      </c>
      <c r="D7234" s="117" t="s">
        <v>554</v>
      </c>
      <c r="E7234" s="116"/>
      <c r="F7234" s="348">
        <v>37</v>
      </c>
      <c r="G7234" s="348">
        <v>352</v>
      </c>
      <c r="H7234" s="348">
        <v>13024</v>
      </c>
      <c r="I7234" s="355">
        <v>0.11333446458950629</v>
      </c>
      <c r="J7234" s="355">
        <v>3.2197291076564288E-4</v>
      </c>
      <c r="K7234" s="355">
        <v>0</v>
      </c>
      <c r="M7234" s="364"/>
      <c r="N7234" s="364"/>
    </row>
    <row r="7235" spans="2:14" s="358" customFormat="1" x14ac:dyDescent="0.2">
      <c r="B7235" s="305">
        <v>41593.392361111109</v>
      </c>
      <c r="C7235" s="117" t="s">
        <v>702</v>
      </c>
      <c r="D7235" s="117" t="s">
        <v>554</v>
      </c>
      <c r="E7235" s="116"/>
      <c r="F7235" s="348">
        <v>43</v>
      </c>
      <c r="G7235" s="348">
        <v>140</v>
      </c>
      <c r="H7235" s="348">
        <v>6020</v>
      </c>
      <c r="I7235" s="355">
        <v>5.2385862778626217E-2</v>
      </c>
      <c r="J7235" s="355">
        <v>3.741847341330444E-4</v>
      </c>
      <c r="K7235" s="355">
        <v>0</v>
      </c>
      <c r="M7235" s="364"/>
      <c r="N7235" s="364"/>
    </row>
    <row r="7236" spans="2:14" s="358" customFormat="1" x14ac:dyDescent="0.2">
      <c r="B7236" s="305">
        <v>41593.402777777781</v>
      </c>
      <c r="C7236" s="117" t="s">
        <v>630</v>
      </c>
      <c r="D7236" s="117" t="s">
        <v>554</v>
      </c>
      <c r="E7236" s="116"/>
      <c r="F7236" s="348">
        <v>62</v>
      </c>
      <c r="G7236" s="348">
        <v>280</v>
      </c>
      <c r="H7236" s="348">
        <v>17360</v>
      </c>
      <c r="I7236" s="355">
        <v>0.15106620894301515</v>
      </c>
      <c r="J7236" s="355">
        <v>5.395221747964827E-4</v>
      </c>
      <c r="K7236" s="355">
        <v>0</v>
      </c>
      <c r="M7236" s="364"/>
      <c r="N7236" s="364"/>
    </row>
    <row r="7237" spans="2:14" s="358" customFormat="1" x14ac:dyDescent="0.2">
      <c r="B7237" s="305">
        <v>41593.375</v>
      </c>
      <c r="C7237" s="117" t="s">
        <v>649</v>
      </c>
      <c r="D7237" s="117" t="s">
        <v>551</v>
      </c>
      <c r="E7237" s="116"/>
      <c r="F7237" s="348">
        <v>55</v>
      </c>
      <c r="G7237" s="348">
        <v>288</v>
      </c>
      <c r="H7237" s="348">
        <v>15840</v>
      </c>
      <c r="I7237" s="355">
        <v>6.1337458638842796E-2</v>
      </c>
      <c r="J7237" s="355">
        <v>2.1297728694042638E-4</v>
      </c>
      <c r="K7237" s="355">
        <v>0</v>
      </c>
      <c r="M7237" s="364"/>
      <c r="N7237" s="364"/>
    </row>
    <row r="7238" spans="2:14" s="358" customFormat="1" x14ac:dyDescent="0.2">
      <c r="B7238" s="305">
        <v>41593.375</v>
      </c>
      <c r="C7238" s="117" t="s">
        <v>751</v>
      </c>
      <c r="D7238" s="117" t="s">
        <v>554</v>
      </c>
      <c r="E7238" s="116"/>
      <c r="F7238" s="348">
        <v>355</v>
      </c>
      <c r="G7238" s="348">
        <v>292</v>
      </c>
      <c r="H7238" s="348">
        <v>103660</v>
      </c>
      <c r="I7238" s="355">
        <v>0.90204626837747404</v>
      </c>
      <c r="J7238" s="355">
        <v>3.089199549237925E-3</v>
      </c>
      <c r="K7238" s="355">
        <v>0</v>
      </c>
      <c r="M7238" s="364"/>
      <c r="N7238" s="364"/>
    </row>
    <row r="7239" spans="2:14" s="358" customFormat="1" x14ac:dyDescent="0.2">
      <c r="B7239" s="305">
        <v>41593.347222222219</v>
      </c>
      <c r="C7239" s="117" t="s">
        <v>556</v>
      </c>
      <c r="D7239" s="117" t="s">
        <v>551</v>
      </c>
      <c r="E7239" s="116"/>
      <c r="F7239" s="348">
        <v>7</v>
      </c>
      <c r="G7239" s="348">
        <v>285</v>
      </c>
      <c r="H7239" s="348">
        <v>1995</v>
      </c>
      <c r="I7239" s="355">
        <v>7.7252670444754659E-3</v>
      </c>
      <c r="J7239" s="355">
        <v>2.7106200156054265E-5</v>
      </c>
      <c r="K7239" s="355">
        <v>0</v>
      </c>
      <c r="M7239" s="364"/>
      <c r="N7239" s="364"/>
    </row>
    <row r="7240" spans="2:14" s="358" customFormat="1" x14ac:dyDescent="0.2">
      <c r="B7240" s="305">
        <v>41593.375</v>
      </c>
      <c r="C7240" s="117" t="s">
        <v>558</v>
      </c>
      <c r="D7240" s="117" t="s">
        <v>551</v>
      </c>
      <c r="E7240" s="116"/>
      <c r="F7240" s="348">
        <v>451</v>
      </c>
      <c r="G7240" s="348">
        <v>161</v>
      </c>
      <c r="H7240" s="348">
        <v>72611</v>
      </c>
      <c r="I7240" s="355">
        <v>0.28117261421875089</v>
      </c>
      <c r="J7240" s="355">
        <v>1.7464137529114962E-3</v>
      </c>
      <c r="K7240" s="355">
        <v>0</v>
      </c>
      <c r="M7240" s="364"/>
      <c r="N7240" s="364"/>
    </row>
    <row r="7241" spans="2:14" s="358" customFormat="1" x14ac:dyDescent="0.2">
      <c r="B7241" s="305">
        <v>41592.451388888891</v>
      </c>
      <c r="C7241" s="117" t="s">
        <v>674</v>
      </c>
      <c r="D7241" s="117" t="s">
        <v>551</v>
      </c>
      <c r="E7241" s="116"/>
      <c r="F7241" s="348">
        <v>3</v>
      </c>
      <c r="G7241" s="348">
        <v>120</v>
      </c>
      <c r="H7241" s="348">
        <v>360</v>
      </c>
      <c r="I7241" s="355">
        <v>1.3940331508827909E-3</v>
      </c>
      <c r="J7241" s="355">
        <v>1.1616942924023257E-5</v>
      </c>
      <c r="K7241" s="355">
        <v>0</v>
      </c>
      <c r="M7241" s="364"/>
      <c r="N7241" s="364"/>
    </row>
    <row r="7242" spans="2:14" s="358" customFormat="1" x14ac:dyDescent="0.2">
      <c r="B7242" s="305">
        <v>41589.385416666664</v>
      </c>
      <c r="C7242" s="117" t="s">
        <v>705</v>
      </c>
      <c r="D7242" s="117" t="s">
        <v>554</v>
      </c>
      <c r="E7242" s="116"/>
      <c r="F7242" s="348">
        <v>14</v>
      </c>
      <c r="G7242" s="348">
        <v>276</v>
      </c>
      <c r="H7242" s="348">
        <v>3864</v>
      </c>
      <c r="I7242" s="355">
        <v>3.3624414248606599E-2</v>
      </c>
      <c r="J7242" s="355">
        <v>1.2182758785727028E-4</v>
      </c>
      <c r="K7242" s="355">
        <v>0</v>
      </c>
      <c r="M7242" s="364"/>
      <c r="N7242" s="364"/>
    </row>
    <row r="7243" spans="2:14" s="358" customFormat="1" x14ac:dyDescent="0.2">
      <c r="B7243" s="305">
        <v>41589.384027777778</v>
      </c>
      <c r="C7243" s="117" t="s">
        <v>624</v>
      </c>
      <c r="D7243" s="117" t="s">
        <v>554</v>
      </c>
      <c r="E7243" s="116"/>
      <c r="F7243" s="348">
        <v>9</v>
      </c>
      <c r="G7243" s="348">
        <v>65</v>
      </c>
      <c r="H7243" s="348">
        <v>585</v>
      </c>
      <c r="I7243" s="355">
        <v>5.0906527783216513E-3</v>
      </c>
      <c r="J7243" s="355">
        <v>7.8317735051102317E-5</v>
      </c>
      <c r="K7243" s="355">
        <v>0</v>
      </c>
      <c r="M7243" s="364"/>
      <c r="N7243" s="364"/>
    </row>
    <row r="7244" spans="2:14" s="358" customFormat="1" x14ac:dyDescent="0.2">
      <c r="B7244" s="305">
        <v>41588.354166666664</v>
      </c>
      <c r="C7244" s="117" t="s">
        <v>596</v>
      </c>
      <c r="D7244" s="117" t="s">
        <v>554</v>
      </c>
      <c r="E7244" s="116"/>
      <c r="F7244" s="348">
        <v>76</v>
      </c>
      <c r="G7244" s="348">
        <v>335</v>
      </c>
      <c r="H7244" s="348">
        <v>25460</v>
      </c>
      <c r="I7244" s="355">
        <v>0.22155217048900724</v>
      </c>
      <c r="J7244" s="355">
        <v>6.6134976265375296E-4</v>
      </c>
      <c r="K7244" s="355">
        <v>0</v>
      </c>
      <c r="M7244" s="364"/>
      <c r="N7244" s="364"/>
    </row>
    <row r="7245" spans="2:14" s="358" customFormat="1" x14ac:dyDescent="0.2">
      <c r="B7245" s="305">
        <v>41587.416666666664</v>
      </c>
      <c r="C7245" s="117" t="s">
        <v>862</v>
      </c>
      <c r="D7245" s="117" t="s">
        <v>542</v>
      </c>
      <c r="E7245" s="116"/>
      <c r="F7245" s="348">
        <v>115</v>
      </c>
      <c r="G7245" s="348">
        <v>401</v>
      </c>
      <c r="H7245" s="348">
        <v>46115</v>
      </c>
      <c r="I7245" s="355">
        <v>0.16064082154464607</v>
      </c>
      <c r="J7245" s="355">
        <v>4.006005524804141E-4</v>
      </c>
      <c r="K7245" s="355">
        <v>0</v>
      </c>
      <c r="M7245" s="364"/>
      <c r="N7245" s="364"/>
    </row>
    <row r="7246" spans="2:14" s="358" customFormat="1" x14ac:dyDescent="0.2">
      <c r="B7246" s="305">
        <v>41586.422222222223</v>
      </c>
      <c r="C7246" s="117" t="s">
        <v>638</v>
      </c>
      <c r="D7246" s="117" t="s">
        <v>554</v>
      </c>
      <c r="E7246" s="116"/>
      <c r="F7246" s="348">
        <v>1</v>
      </c>
      <c r="G7246" s="348">
        <v>134</v>
      </c>
      <c r="H7246" s="348">
        <v>134</v>
      </c>
      <c r="I7246" s="355">
        <v>1.1660640552053013E-3</v>
      </c>
      <c r="J7246" s="355">
        <v>8.7019705612335906E-6</v>
      </c>
      <c r="K7246" s="355">
        <v>0</v>
      </c>
      <c r="M7246" s="364"/>
      <c r="N7246" s="364"/>
    </row>
    <row r="7247" spans="2:14" s="358" customFormat="1" x14ac:dyDescent="0.2">
      <c r="B7247" s="305">
        <v>41588.354166666664</v>
      </c>
      <c r="C7247" s="117" t="s">
        <v>799</v>
      </c>
      <c r="D7247" s="117" t="s">
        <v>554</v>
      </c>
      <c r="E7247" s="116"/>
      <c r="F7247" s="348">
        <v>225</v>
      </c>
      <c r="G7247" s="348">
        <v>299</v>
      </c>
      <c r="H7247" s="348">
        <v>67275</v>
      </c>
      <c r="I7247" s="355">
        <v>0.5854250695069898</v>
      </c>
      <c r="J7247" s="355">
        <v>1.9579433762775579E-3</v>
      </c>
      <c r="K7247" s="355">
        <v>0</v>
      </c>
      <c r="M7247" s="364"/>
      <c r="N7247" s="364"/>
    </row>
    <row r="7248" spans="2:14" s="358" customFormat="1" x14ac:dyDescent="0.2">
      <c r="B7248" s="305">
        <v>41592.451388888891</v>
      </c>
      <c r="C7248" s="117" t="s">
        <v>697</v>
      </c>
      <c r="D7248" s="117" t="s">
        <v>551</v>
      </c>
      <c r="E7248" s="116"/>
      <c r="F7248" s="348">
        <v>1</v>
      </c>
      <c r="G7248" s="348">
        <v>50</v>
      </c>
      <c r="H7248" s="348">
        <v>50</v>
      </c>
      <c r="I7248" s="355">
        <v>1.9361571540038762E-4</v>
      </c>
      <c r="J7248" s="355">
        <v>3.872314308007752E-6</v>
      </c>
      <c r="K7248" s="355">
        <v>0</v>
      </c>
      <c r="M7248" s="364"/>
      <c r="N7248" s="364"/>
    </row>
    <row r="7249" spans="2:14" s="358" customFormat="1" x14ac:dyDescent="0.2">
      <c r="B7249" s="305">
        <v>41588.590277777781</v>
      </c>
      <c r="C7249" s="117" t="s">
        <v>853</v>
      </c>
      <c r="D7249" s="117" t="s">
        <v>542</v>
      </c>
      <c r="E7249" s="116"/>
      <c r="F7249" s="348">
        <v>13</v>
      </c>
      <c r="G7249" s="348">
        <v>165</v>
      </c>
      <c r="H7249" s="348">
        <v>2145</v>
      </c>
      <c r="I7249" s="355">
        <v>7.4720711745259851E-3</v>
      </c>
      <c r="J7249" s="355">
        <v>4.5285279845612033E-5</v>
      </c>
      <c r="K7249" s="355">
        <v>0</v>
      </c>
      <c r="M7249" s="364"/>
      <c r="N7249" s="364"/>
    </row>
    <row r="7250" spans="2:14" s="358" customFormat="1" x14ac:dyDescent="0.2">
      <c r="B7250" s="305">
        <v>41590.256944444445</v>
      </c>
      <c r="C7250" s="117" t="s">
        <v>863</v>
      </c>
      <c r="D7250" s="117" t="s">
        <v>542</v>
      </c>
      <c r="E7250" s="116"/>
      <c r="F7250" s="348">
        <v>1</v>
      </c>
      <c r="G7250" s="348">
        <v>125</v>
      </c>
      <c r="H7250" s="348">
        <v>125</v>
      </c>
      <c r="I7250" s="355">
        <v>4.354353831308849E-4</v>
      </c>
      <c r="J7250" s="355">
        <v>3.4834830650470794E-6</v>
      </c>
      <c r="K7250" s="355">
        <v>0</v>
      </c>
      <c r="M7250" s="364"/>
      <c r="N7250" s="364"/>
    </row>
    <row r="7251" spans="2:14" s="358" customFormat="1" x14ac:dyDescent="0.2">
      <c r="B7251" s="305">
        <v>41592.375</v>
      </c>
      <c r="C7251" s="117" t="s">
        <v>677</v>
      </c>
      <c r="D7251" s="117" t="s">
        <v>554</v>
      </c>
      <c r="E7251" s="116"/>
      <c r="F7251" s="348">
        <v>10</v>
      </c>
      <c r="G7251" s="348">
        <v>264</v>
      </c>
      <c r="H7251" s="348">
        <v>2640</v>
      </c>
      <c r="I7251" s="355">
        <v>2.2973202281656682E-2</v>
      </c>
      <c r="J7251" s="355">
        <v>8.701970561233591E-5</v>
      </c>
      <c r="K7251" s="355">
        <v>0</v>
      </c>
      <c r="M7251" s="364"/>
      <c r="N7251" s="364"/>
    </row>
    <row r="7252" spans="2:14" s="358" customFormat="1" x14ac:dyDescent="0.2">
      <c r="B7252" s="305">
        <v>41589.534722222219</v>
      </c>
      <c r="C7252" s="117" t="s">
        <v>811</v>
      </c>
      <c r="D7252" s="117" t="s">
        <v>542</v>
      </c>
      <c r="E7252" s="116"/>
      <c r="F7252" s="348">
        <v>57</v>
      </c>
      <c r="G7252" s="348">
        <v>84</v>
      </c>
      <c r="H7252" s="348">
        <v>4788</v>
      </c>
      <c r="I7252" s="355">
        <v>1.6678916915445416E-2</v>
      </c>
      <c r="J7252" s="355">
        <v>1.9855853470768353E-4</v>
      </c>
      <c r="K7252" s="355">
        <v>0</v>
      </c>
      <c r="M7252" s="364"/>
      <c r="N7252" s="364"/>
    </row>
    <row r="7253" spans="2:14" s="358" customFormat="1" x14ac:dyDescent="0.2">
      <c r="B7253" s="305">
        <v>41589.354166666664</v>
      </c>
      <c r="C7253" s="117" t="s">
        <v>743</v>
      </c>
      <c r="D7253" s="117" t="s">
        <v>554</v>
      </c>
      <c r="E7253" s="116"/>
      <c r="F7253" s="348">
        <v>69</v>
      </c>
      <c r="G7253" s="348">
        <v>246</v>
      </c>
      <c r="H7253" s="348">
        <v>16974</v>
      </c>
      <c r="I7253" s="355">
        <v>0.14770724830637899</v>
      </c>
      <c r="J7253" s="355">
        <v>6.0043596872511778E-4</v>
      </c>
      <c r="K7253" s="355">
        <v>0</v>
      </c>
      <c r="M7253" s="364"/>
      <c r="N7253" s="364"/>
    </row>
    <row r="7254" spans="2:14" s="358" customFormat="1" x14ac:dyDescent="0.2">
      <c r="B7254" s="305">
        <v>41589.375</v>
      </c>
      <c r="C7254" s="117" t="s">
        <v>597</v>
      </c>
      <c r="D7254" s="117" t="s">
        <v>551</v>
      </c>
      <c r="E7254" s="116"/>
      <c r="F7254" s="348">
        <v>5</v>
      </c>
      <c r="G7254" s="348">
        <v>32</v>
      </c>
      <c r="H7254" s="348">
        <v>160</v>
      </c>
      <c r="I7254" s="355">
        <v>6.1957028928124041E-4</v>
      </c>
      <c r="J7254" s="355">
        <v>1.9361571540038763E-5</v>
      </c>
      <c r="K7254" s="355">
        <v>0</v>
      </c>
      <c r="M7254" s="364"/>
      <c r="N7254" s="364"/>
    </row>
    <row r="7255" spans="2:14" s="358" customFormat="1" x14ac:dyDescent="0.2">
      <c r="B7255" s="305">
        <v>41589.458333333336</v>
      </c>
      <c r="C7255" s="117" t="s">
        <v>658</v>
      </c>
      <c r="D7255" s="117" t="s">
        <v>551</v>
      </c>
      <c r="E7255" s="116"/>
      <c r="F7255" s="348">
        <v>23</v>
      </c>
      <c r="G7255" s="348">
        <v>100</v>
      </c>
      <c r="H7255" s="348">
        <v>2300</v>
      </c>
      <c r="I7255" s="355">
        <v>8.90632290841783E-3</v>
      </c>
      <c r="J7255" s="355">
        <v>8.9063229084178301E-5</v>
      </c>
      <c r="K7255" s="355">
        <v>0</v>
      </c>
      <c r="M7255" s="364"/>
      <c r="N7255" s="364"/>
    </row>
    <row r="7256" spans="2:14" s="358" customFormat="1" x14ac:dyDescent="0.2">
      <c r="B7256" s="305">
        <v>41589.580555555556</v>
      </c>
      <c r="C7256" s="117" t="s">
        <v>821</v>
      </c>
      <c r="D7256" s="117" t="s">
        <v>554</v>
      </c>
      <c r="E7256" s="116"/>
      <c r="F7256" s="348">
        <v>2</v>
      </c>
      <c r="G7256" s="348">
        <v>108</v>
      </c>
      <c r="H7256" s="348">
        <v>216</v>
      </c>
      <c r="I7256" s="355">
        <v>1.8796256412264558E-3</v>
      </c>
      <c r="J7256" s="355">
        <v>1.7403941122467181E-5</v>
      </c>
      <c r="K7256" s="355">
        <v>0</v>
      </c>
      <c r="M7256" s="364"/>
      <c r="N7256" s="364"/>
    </row>
    <row r="7257" spans="2:14" s="358" customFormat="1" x14ac:dyDescent="0.2">
      <c r="B7257" s="305">
        <v>41589.392361111109</v>
      </c>
      <c r="C7257" s="117" t="s">
        <v>658</v>
      </c>
      <c r="D7257" s="117" t="s">
        <v>551</v>
      </c>
      <c r="E7257" s="116"/>
      <c r="F7257" s="348">
        <v>3</v>
      </c>
      <c r="G7257" s="348">
        <v>55</v>
      </c>
      <c r="H7257" s="348">
        <v>165</v>
      </c>
      <c r="I7257" s="355">
        <v>6.3893186082127919E-4</v>
      </c>
      <c r="J7257" s="355">
        <v>1.1616942924023257E-5</v>
      </c>
      <c r="K7257" s="355">
        <v>0</v>
      </c>
      <c r="M7257" s="364"/>
      <c r="N7257" s="364"/>
    </row>
    <row r="7258" spans="2:14" s="358" customFormat="1" x14ac:dyDescent="0.2">
      <c r="B7258" s="305">
        <v>41589.427083333336</v>
      </c>
      <c r="C7258" s="117" t="s">
        <v>597</v>
      </c>
      <c r="D7258" s="117" t="s">
        <v>551</v>
      </c>
      <c r="E7258" s="116"/>
      <c r="F7258" s="348">
        <v>1</v>
      </c>
      <c r="G7258" s="348">
        <v>25</v>
      </c>
      <c r="H7258" s="348">
        <v>25</v>
      </c>
      <c r="I7258" s="355">
        <v>9.680785770019381E-5</v>
      </c>
      <c r="J7258" s="355">
        <v>3.872314308007752E-6</v>
      </c>
      <c r="K7258" s="355">
        <v>0</v>
      </c>
      <c r="M7258" s="364"/>
      <c r="N7258" s="364"/>
    </row>
    <row r="7259" spans="2:14" s="358" customFormat="1" x14ac:dyDescent="0.2">
      <c r="B7259" s="305">
        <v>41590.381249999999</v>
      </c>
      <c r="C7259" s="117" t="s">
        <v>660</v>
      </c>
      <c r="D7259" s="117" t="s">
        <v>551</v>
      </c>
      <c r="E7259" s="116"/>
      <c r="F7259" s="348">
        <v>24</v>
      </c>
      <c r="G7259" s="348">
        <v>11</v>
      </c>
      <c r="H7259" s="348">
        <v>264</v>
      </c>
      <c r="I7259" s="355">
        <v>1.0222909773140467E-3</v>
      </c>
      <c r="J7259" s="355">
        <v>9.2935543392186056E-5</v>
      </c>
      <c r="K7259" s="355">
        <v>0</v>
      </c>
      <c r="M7259" s="364"/>
      <c r="N7259" s="364"/>
    </row>
    <row r="7260" spans="2:14" s="358" customFormat="1" x14ac:dyDescent="0.2">
      <c r="B7260" s="305">
        <v>41590.385416666664</v>
      </c>
      <c r="C7260" s="117" t="s">
        <v>660</v>
      </c>
      <c r="D7260" s="117" t="s">
        <v>551</v>
      </c>
      <c r="E7260" s="116"/>
      <c r="F7260" s="348">
        <v>62</v>
      </c>
      <c r="G7260" s="348">
        <v>187.41935483870967</v>
      </c>
      <c r="H7260" s="348">
        <v>11620</v>
      </c>
      <c r="I7260" s="355">
        <v>4.499629225905008E-2</v>
      </c>
      <c r="J7260" s="355">
        <v>2.4008348709648065E-4</v>
      </c>
      <c r="K7260" s="355">
        <v>0</v>
      </c>
      <c r="M7260" s="364"/>
      <c r="N7260" s="364"/>
    </row>
    <row r="7261" spans="2:14" s="358" customFormat="1" x14ac:dyDescent="0.2">
      <c r="B7261" s="305">
        <v>41590.427083333336</v>
      </c>
      <c r="C7261" s="117" t="s">
        <v>599</v>
      </c>
      <c r="D7261" s="117" t="s">
        <v>554</v>
      </c>
      <c r="E7261" s="116"/>
      <c r="F7261" s="348">
        <v>23</v>
      </c>
      <c r="G7261" s="348">
        <v>265</v>
      </c>
      <c r="H7261" s="348">
        <v>6095</v>
      </c>
      <c r="I7261" s="355">
        <v>5.303851057071874E-2</v>
      </c>
      <c r="J7261" s="355">
        <v>2.0014532290837261E-4</v>
      </c>
      <c r="K7261" s="355">
        <v>0</v>
      </c>
      <c r="M7261" s="364"/>
      <c r="N7261" s="364"/>
    </row>
    <row r="7262" spans="2:14" s="358" customFormat="1" x14ac:dyDescent="0.2">
      <c r="B7262" s="305">
        <v>41590.444444444445</v>
      </c>
      <c r="C7262" s="117" t="s">
        <v>658</v>
      </c>
      <c r="D7262" s="117" t="s">
        <v>551</v>
      </c>
      <c r="E7262" s="116"/>
      <c r="F7262" s="348">
        <v>1</v>
      </c>
      <c r="G7262" s="348">
        <v>115</v>
      </c>
      <c r="H7262" s="348">
        <v>115</v>
      </c>
      <c r="I7262" s="355">
        <v>4.4531614542089155E-4</v>
      </c>
      <c r="J7262" s="355">
        <v>3.872314308007752E-6</v>
      </c>
      <c r="K7262" s="355">
        <v>0</v>
      </c>
      <c r="M7262" s="364"/>
      <c r="N7262" s="364"/>
    </row>
    <row r="7263" spans="2:14" s="358" customFormat="1" x14ac:dyDescent="0.2">
      <c r="B7263" s="305">
        <v>41590.388888888891</v>
      </c>
      <c r="C7263" s="117" t="s">
        <v>658</v>
      </c>
      <c r="D7263" s="117" t="s">
        <v>551</v>
      </c>
      <c r="E7263" s="116"/>
      <c r="F7263" s="348">
        <v>28</v>
      </c>
      <c r="G7263" s="348">
        <v>205</v>
      </c>
      <c r="H7263" s="348">
        <v>5740</v>
      </c>
      <c r="I7263" s="355">
        <v>2.2227084127964498E-2</v>
      </c>
      <c r="J7263" s="355">
        <v>1.0842480062421706E-4</v>
      </c>
      <c r="K7263" s="355">
        <v>0</v>
      </c>
      <c r="M7263" s="364"/>
      <c r="N7263" s="364"/>
    </row>
    <row r="7264" spans="2:14" s="358" customFormat="1" x14ac:dyDescent="0.2">
      <c r="B7264" s="305">
        <v>41575.506944444445</v>
      </c>
      <c r="C7264" s="117" t="s">
        <v>674</v>
      </c>
      <c r="D7264" s="117" t="s">
        <v>551</v>
      </c>
      <c r="E7264" s="116"/>
      <c r="F7264" s="348">
        <v>4</v>
      </c>
      <c r="G7264" s="348">
        <v>7.25</v>
      </c>
      <c r="H7264" s="348">
        <v>29</v>
      </c>
      <c r="I7264" s="355">
        <v>1.1229711493222481E-4</v>
      </c>
      <c r="J7264" s="355">
        <v>1.5489257232031008E-5</v>
      </c>
      <c r="K7264" s="355">
        <v>0</v>
      </c>
      <c r="M7264" s="364"/>
      <c r="N7264" s="364"/>
    </row>
    <row r="7265" spans="2:14" s="358" customFormat="1" x14ac:dyDescent="0.2">
      <c r="B7265" s="305">
        <v>41576.583333333336</v>
      </c>
      <c r="C7265" s="117" t="s">
        <v>674</v>
      </c>
      <c r="D7265" s="117" t="s">
        <v>551</v>
      </c>
      <c r="E7265" s="116"/>
      <c r="F7265" s="348">
        <v>2</v>
      </c>
      <c r="G7265" s="348">
        <v>50</v>
      </c>
      <c r="H7265" s="348">
        <v>100</v>
      </c>
      <c r="I7265" s="355">
        <v>3.8723143080077524E-4</v>
      </c>
      <c r="J7265" s="355">
        <v>7.7446286160155041E-6</v>
      </c>
      <c r="K7265" s="355">
        <v>0</v>
      </c>
      <c r="M7265" s="364"/>
      <c r="N7265" s="364"/>
    </row>
    <row r="7266" spans="2:14" s="358" customFormat="1" x14ac:dyDescent="0.2">
      <c r="B7266" s="305">
        <v>41575.57708333333</v>
      </c>
      <c r="C7266" s="117" t="s">
        <v>674</v>
      </c>
      <c r="D7266" s="117" t="s">
        <v>551</v>
      </c>
      <c r="E7266" s="116"/>
      <c r="F7266" s="348">
        <v>12</v>
      </c>
      <c r="G7266" s="348">
        <v>20.25</v>
      </c>
      <c r="H7266" s="348">
        <v>243</v>
      </c>
      <c r="I7266" s="355">
        <v>9.4097237684588381E-4</v>
      </c>
      <c r="J7266" s="355">
        <v>4.6467771696093028E-5</v>
      </c>
      <c r="K7266" s="355">
        <v>0</v>
      </c>
      <c r="M7266" s="364"/>
      <c r="N7266" s="364"/>
    </row>
    <row r="7267" spans="2:14" s="358" customFormat="1" x14ac:dyDescent="0.2">
      <c r="B7267" s="305">
        <v>41594.375</v>
      </c>
      <c r="C7267" s="117" t="s">
        <v>684</v>
      </c>
      <c r="D7267" s="117" t="s">
        <v>554</v>
      </c>
      <c r="E7267" s="116"/>
      <c r="F7267" s="348">
        <v>34</v>
      </c>
      <c r="G7267" s="348">
        <v>245</v>
      </c>
      <c r="H7267" s="348">
        <v>8330</v>
      </c>
      <c r="I7267" s="355">
        <v>7.2487414775075809E-2</v>
      </c>
      <c r="J7267" s="355">
        <v>2.9586699908194211E-4</v>
      </c>
      <c r="K7267" s="355">
        <v>0</v>
      </c>
      <c r="M7267" s="364"/>
      <c r="N7267" s="364"/>
    </row>
    <row r="7268" spans="2:14" s="358" customFormat="1" x14ac:dyDescent="0.2">
      <c r="B7268" s="305">
        <v>41593.506944444445</v>
      </c>
      <c r="C7268" s="117" t="s">
        <v>702</v>
      </c>
      <c r="D7268" s="117" t="s">
        <v>554</v>
      </c>
      <c r="E7268" s="116"/>
      <c r="F7268" s="348">
        <v>56</v>
      </c>
      <c r="G7268" s="348">
        <v>129</v>
      </c>
      <c r="H7268" s="348">
        <v>7224</v>
      </c>
      <c r="I7268" s="355">
        <v>6.2863035334351461E-2</v>
      </c>
      <c r="J7268" s="355">
        <v>4.8731035142908112E-4</v>
      </c>
      <c r="K7268" s="355">
        <v>0</v>
      </c>
      <c r="M7268" s="364"/>
      <c r="N7268" s="364"/>
    </row>
    <row r="7269" spans="2:14" s="358" customFormat="1" x14ac:dyDescent="0.2">
      <c r="B7269" s="305">
        <v>41594.385416666664</v>
      </c>
      <c r="C7269" s="117" t="s">
        <v>550</v>
      </c>
      <c r="D7269" s="117" t="s">
        <v>551</v>
      </c>
      <c r="E7269" s="116"/>
      <c r="F7269" s="348">
        <v>1</v>
      </c>
      <c r="G7269" s="348">
        <v>35</v>
      </c>
      <c r="H7269" s="348">
        <v>35</v>
      </c>
      <c r="I7269" s="355">
        <v>1.3553100078027134E-4</v>
      </c>
      <c r="J7269" s="355">
        <v>3.872314308007752E-6</v>
      </c>
      <c r="K7269" s="355">
        <v>0</v>
      </c>
      <c r="M7269" s="364"/>
      <c r="N7269" s="364"/>
    </row>
    <row r="7270" spans="2:14" s="358" customFormat="1" x14ac:dyDescent="0.2">
      <c r="B7270" s="305">
        <v>41594.385416666664</v>
      </c>
      <c r="C7270" s="117" t="s">
        <v>550</v>
      </c>
      <c r="D7270" s="117" t="s">
        <v>551</v>
      </c>
      <c r="E7270" s="116"/>
      <c r="F7270" s="348">
        <v>1</v>
      </c>
      <c r="G7270" s="348">
        <v>40</v>
      </c>
      <c r="H7270" s="348">
        <v>40</v>
      </c>
      <c r="I7270" s="355">
        <v>1.548925723203101E-4</v>
      </c>
      <c r="J7270" s="355">
        <v>3.872314308007752E-6</v>
      </c>
      <c r="K7270" s="355">
        <v>0</v>
      </c>
      <c r="M7270" s="364"/>
      <c r="N7270" s="364"/>
    </row>
    <row r="7271" spans="2:14" s="358" customFormat="1" x14ac:dyDescent="0.2">
      <c r="B7271" s="305">
        <v>41594.430555555555</v>
      </c>
      <c r="C7271" s="117" t="s">
        <v>550</v>
      </c>
      <c r="D7271" s="117" t="s">
        <v>551</v>
      </c>
      <c r="E7271" s="116"/>
      <c r="F7271" s="348">
        <v>1</v>
      </c>
      <c r="G7271" s="348">
        <v>25</v>
      </c>
      <c r="H7271" s="348">
        <v>25</v>
      </c>
      <c r="I7271" s="355">
        <v>9.680785770019381E-5</v>
      </c>
      <c r="J7271" s="355">
        <v>3.872314308007752E-6</v>
      </c>
      <c r="K7271" s="355">
        <v>0</v>
      </c>
      <c r="M7271" s="364"/>
      <c r="N7271" s="364"/>
    </row>
    <row r="7272" spans="2:14" s="358" customFormat="1" x14ac:dyDescent="0.2">
      <c r="B7272" s="305">
        <v>41594.440972222219</v>
      </c>
      <c r="C7272" s="117" t="s">
        <v>550</v>
      </c>
      <c r="D7272" s="117" t="s">
        <v>551</v>
      </c>
      <c r="E7272" s="116"/>
      <c r="F7272" s="348">
        <v>2</v>
      </c>
      <c r="G7272" s="348">
        <v>65</v>
      </c>
      <c r="H7272" s="348">
        <v>130</v>
      </c>
      <c r="I7272" s="355">
        <v>5.034008600410078E-4</v>
      </c>
      <c r="J7272" s="355">
        <v>7.7446286160155041E-6</v>
      </c>
      <c r="K7272" s="355">
        <v>0</v>
      </c>
      <c r="M7272" s="364"/>
      <c r="N7272" s="364"/>
    </row>
    <row r="7273" spans="2:14" s="358" customFormat="1" x14ac:dyDescent="0.2">
      <c r="B7273" s="305">
        <v>41594.338888888888</v>
      </c>
      <c r="C7273" s="117" t="s">
        <v>595</v>
      </c>
      <c r="D7273" s="117" t="s">
        <v>554</v>
      </c>
      <c r="E7273" s="116"/>
      <c r="F7273" s="348">
        <v>17</v>
      </c>
      <c r="G7273" s="348">
        <v>542</v>
      </c>
      <c r="H7273" s="348">
        <v>9214</v>
      </c>
      <c r="I7273" s="355">
        <v>8.0179956751206316E-2</v>
      </c>
      <c r="J7273" s="355">
        <v>1.4793349954097106E-4</v>
      </c>
      <c r="K7273" s="355">
        <v>0</v>
      </c>
      <c r="M7273" s="364"/>
      <c r="N7273" s="364"/>
    </row>
    <row r="7274" spans="2:14" s="358" customFormat="1" x14ac:dyDescent="0.2">
      <c r="B7274" s="305">
        <v>41578.416666666664</v>
      </c>
      <c r="C7274" s="117" t="s">
        <v>688</v>
      </c>
      <c r="D7274" s="117" t="s">
        <v>554</v>
      </c>
      <c r="E7274" s="116"/>
      <c r="F7274" s="348">
        <v>3</v>
      </c>
      <c r="G7274" s="348">
        <v>280</v>
      </c>
      <c r="H7274" s="348">
        <v>840</v>
      </c>
      <c r="I7274" s="355">
        <v>7.3096552714362164E-3</v>
      </c>
      <c r="J7274" s="355">
        <v>2.6105911683700774E-5</v>
      </c>
      <c r="K7274" s="355">
        <v>0</v>
      </c>
      <c r="M7274" s="364"/>
      <c r="N7274" s="364"/>
    </row>
    <row r="7275" spans="2:14" s="358" customFormat="1" x14ac:dyDescent="0.2">
      <c r="B7275" s="305">
        <v>41593.388888888891</v>
      </c>
      <c r="C7275" s="117" t="s">
        <v>687</v>
      </c>
      <c r="D7275" s="117" t="s">
        <v>554</v>
      </c>
      <c r="E7275" s="116"/>
      <c r="F7275" s="348">
        <v>2</v>
      </c>
      <c r="G7275" s="348">
        <v>225</v>
      </c>
      <c r="H7275" s="348">
        <v>450</v>
      </c>
      <c r="I7275" s="355">
        <v>3.9158867525551158E-3</v>
      </c>
      <c r="J7275" s="355">
        <v>1.7403941122467181E-5</v>
      </c>
      <c r="K7275" s="355">
        <v>0</v>
      </c>
      <c r="M7275" s="364"/>
      <c r="N7275" s="364"/>
    </row>
    <row r="7276" spans="2:14" s="358" customFormat="1" x14ac:dyDescent="0.2">
      <c r="B7276" s="305">
        <v>41591.399305555555</v>
      </c>
      <c r="C7276" s="117" t="s">
        <v>675</v>
      </c>
      <c r="D7276" s="117" t="s">
        <v>554</v>
      </c>
      <c r="E7276" s="116"/>
      <c r="F7276" s="348">
        <v>3</v>
      </c>
      <c r="G7276" s="348">
        <v>45</v>
      </c>
      <c r="H7276" s="348">
        <v>135</v>
      </c>
      <c r="I7276" s="355">
        <v>1.1747660257665348E-3</v>
      </c>
      <c r="J7276" s="355">
        <v>2.6105911683700774E-5</v>
      </c>
      <c r="K7276" s="355">
        <v>0</v>
      </c>
      <c r="M7276" s="364"/>
      <c r="N7276" s="364"/>
    </row>
    <row r="7277" spans="2:14" s="358" customFormat="1" x14ac:dyDescent="0.2">
      <c r="B7277" s="305">
        <v>41591.361111111109</v>
      </c>
      <c r="C7277" s="117" t="s">
        <v>670</v>
      </c>
      <c r="D7277" s="117" t="s">
        <v>551</v>
      </c>
      <c r="E7277" s="116"/>
      <c r="F7277" s="348">
        <v>3</v>
      </c>
      <c r="G7277" s="348">
        <v>215</v>
      </c>
      <c r="H7277" s="348">
        <v>645</v>
      </c>
      <c r="I7277" s="355">
        <v>2.4976427286650003E-3</v>
      </c>
      <c r="J7277" s="355">
        <v>1.1616942924023257E-5</v>
      </c>
      <c r="K7277" s="355">
        <v>0</v>
      </c>
      <c r="M7277" s="364"/>
      <c r="N7277" s="364"/>
    </row>
    <row r="7278" spans="2:14" s="358" customFormat="1" x14ac:dyDescent="0.2">
      <c r="B7278" s="305">
        <v>41591.354166666664</v>
      </c>
      <c r="C7278" s="117" t="s">
        <v>733</v>
      </c>
      <c r="D7278" s="117" t="s">
        <v>551</v>
      </c>
      <c r="E7278" s="116"/>
      <c r="F7278" s="348">
        <v>60</v>
      </c>
      <c r="G7278" s="348">
        <v>427</v>
      </c>
      <c r="H7278" s="348">
        <v>25620</v>
      </c>
      <c r="I7278" s="355">
        <v>9.9208692571158621E-2</v>
      </c>
      <c r="J7278" s="355">
        <v>2.3233885848046514E-4</v>
      </c>
      <c r="K7278" s="355">
        <v>0</v>
      </c>
      <c r="M7278" s="364"/>
      <c r="N7278" s="364"/>
    </row>
    <row r="7279" spans="2:14" s="358" customFormat="1" x14ac:dyDescent="0.2">
      <c r="B7279" s="305">
        <v>41590.35833333333</v>
      </c>
      <c r="C7279" s="117" t="s">
        <v>711</v>
      </c>
      <c r="D7279" s="117" t="s">
        <v>554</v>
      </c>
      <c r="E7279" s="116"/>
      <c r="F7279" s="348">
        <v>25</v>
      </c>
      <c r="G7279" s="348">
        <v>324</v>
      </c>
      <c r="H7279" s="348">
        <v>8100</v>
      </c>
      <c r="I7279" s="355">
        <v>7.0485961545992085E-2</v>
      </c>
      <c r="J7279" s="355">
        <v>2.1754926403083979E-4</v>
      </c>
      <c r="K7279" s="355">
        <v>0</v>
      </c>
      <c r="M7279" s="364"/>
      <c r="N7279" s="364"/>
    </row>
    <row r="7280" spans="2:14" s="358" customFormat="1" x14ac:dyDescent="0.2">
      <c r="B7280" s="305">
        <v>41591.385416666664</v>
      </c>
      <c r="C7280" s="117" t="s">
        <v>643</v>
      </c>
      <c r="D7280" s="117" t="s">
        <v>551</v>
      </c>
      <c r="E7280" s="116"/>
      <c r="F7280" s="348">
        <v>21</v>
      </c>
      <c r="G7280" s="348">
        <v>330</v>
      </c>
      <c r="H7280" s="348">
        <v>6930</v>
      </c>
      <c r="I7280" s="355">
        <v>2.6835138154493725E-2</v>
      </c>
      <c r="J7280" s="355">
        <v>8.1318600468162805E-5</v>
      </c>
      <c r="K7280" s="355">
        <v>0</v>
      </c>
      <c r="M7280" s="364"/>
      <c r="N7280" s="364"/>
    </row>
    <row r="7281" spans="2:14" s="358" customFormat="1" x14ac:dyDescent="0.2">
      <c r="B7281" s="305">
        <v>41591.458333333336</v>
      </c>
      <c r="C7281" s="117" t="s">
        <v>682</v>
      </c>
      <c r="D7281" s="117" t="s">
        <v>551</v>
      </c>
      <c r="E7281" s="116"/>
      <c r="F7281" s="348">
        <v>64</v>
      </c>
      <c r="G7281" s="348">
        <v>105</v>
      </c>
      <c r="H7281" s="348">
        <v>6720</v>
      </c>
      <c r="I7281" s="355">
        <v>2.6021952149812094E-2</v>
      </c>
      <c r="J7281" s="355">
        <v>2.4782811571249613E-4</v>
      </c>
      <c r="K7281" s="355">
        <v>0</v>
      </c>
      <c r="M7281" s="364"/>
      <c r="N7281" s="364"/>
    </row>
    <row r="7282" spans="2:14" s="358" customFormat="1" x14ac:dyDescent="0.2">
      <c r="B7282" s="305">
        <v>41591.354166666664</v>
      </c>
      <c r="C7282" s="117" t="s">
        <v>670</v>
      </c>
      <c r="D7282" s="117" t="s">
        <v>551</v>
      </c>
      <c r="E7282" s="116"/>
      <c r="F7282" s="348">
        <v>1</v>
      </c>
      <c r="G7282" s="348">
        <v>68</v>
      </c>
      <c r="H7282" s="348">
        <v>68</v>
      </c>
      <c r="I7282" s="355">
        <v>2.6331737294452715E-4</v>
      </c>
      <c r="J7282" s="355">
        <v>3.872314308007752E-6</v>
      </c>
      <c r="K7282" s="355">
        <v>0</v>
      </c>
      <c r="M7282" s="364"/>
      <c r="N7282" s="364"/>
    </row>
    <row r="7283" spans="2:14" s="358" customFormat="1" x14ac:dyDescent="0.2">
      <c r="B7283" s="305">
        <v>41589.385416666664</v>
      </c>
      <c r="C7283" s="117" t="s">
        <v>597</v>
      </c>
      <c r="D7283" s="117" t="s">
        <v>551</v>
      </c>
      <c r="E7283" s="116"/>
      <c r="F7283" s="348">
        <v>10</v>
      </c>
      <c r="G7283" s="348">
        <v>96</v>
      </c>
      <c r="H7283" s="348">
        <v>960</v>
      </c>
      <c r="I7283" s="355">
        <v>3.7174217356874422E-3</v>
      </c>
      <c r="J7283" s="355">
        <v>3.8723143080077525E-5</v>
      </c>
      <c r="K7283" s="355">
        <v>0</v>
      </c>
      <c r="M7283" s="364"/>
      <c r="N7283" s="364"/>
    </row>
    <row r="7284" spans="2:14" s="358" customFormat="1" x14ac:dyDescent="0.2">
      <c r="B7284" s="305">
        <v>41592.395833333336</v>
      </c>
      <c r="C7284" s="117" t="s">
        <v>697</v>
      </c>
      <c r="D7284" s="117" t="s">
        <v>551</v>
      </c>
      <c r="E7284" s="116"/>
      <c r="F7284" s="348">
        <v>3</v>
      </c>
      <c r="G7284" s="348">
        <v>245</v>
      </c>
      <c r="H7284" s="348">
        <v>735</v>
      </c>
      <c r="I7284" s="355">
        <v>2.8461510163856978E-3</v>
      </c>
      <c r="J7284" s="355">
        <v>1.1616942924023257E-5</v>
      </c>
      <c r="K7284" s="355">
        <v>0</v>
      </c>
      <c r="M7284" s="364"/>
      <c r="N7284" s="364"/>
    </row>
    <row r="7285" spans="2:14" s="358" customFormat="1" x14ac:dyDescent="0.2">
      <c r="B7285" s="305">
        <v>41592.414583333331</v>
      </c>
      <c r="C7285" s="117" t="s">
        <v>748</v>
      </c>
      <c r="D7285" s="117" t="s">
        <v>551</v>
      </c>
      <c r="E7285" s="116"/>
      <c r="F7285" s="348">
        <v>232</v>
      </c>
      <c r="G7285" s="348">
        <v>211</v>
      </c>
      <c r="H7285" s="348">
        <v>48952</v>
      </c>
      <c r="I7285" s="355">
        <v>0.1895575300055955</v>
      </c>
      <c r="J7285" s="355">
        <v>8.9837691945779852E-4</v>
      </c>
      <c r="K7285" s="355">
        <v>0</v>
      </c>
      <c r="M7285" s="364"/>
      <c r="N7285" s="364"/>
    </row>
    <row r="7286" spans="2:14" s="358" customFormat="1" x14ac:dyDescent="0.2">
      <c r="B7286" s="305">
        <v>41590.354861111111</v>
      </c>
      <c r="C7286" s="117" t="s">
        <v>682</v>
      </c>
      <c r="D7286" s="117" t="s">
        <v>551</v>
      </c>
      <c r="E7286" s="116"/>
      <c r="F7286" s="348">
        <v>558</v>
      </c>
      <c r="G7286" s="348">
        <v>524</v>
      </c>
      <c r="H7286" s="348">
        <v>292392</v>
      </c>
      <c r="I7286" s="355">
        <v>1.1322337251470027</v>
      </c>
      <c r="J7286" s="355">
        <v>2.1607513838683258E-3</v>
      </c>
      <c r="K7286" s="355">
        <v>0</v>
      </c>
      <c r="M7286" s="364"/>
      <c r="N7286" s="364"/>
    </row>
    <row r="7287" spans="2:14" s="358" customFormat="1" x14ac:dyDescent="0.2">
      <c r="B7287" s="305">
        <v>41591.354166666664</v>
      </c>
      <c r="C7287" s="117" t="s">
        <v>570</v>
      </c>
      <c r="D7287" s="117" t="s">
        <v>551</v>
      </c>
      <c r="E7287" s="116"/>
      <c r="F7287" s="348">
        <v>70</v>
      </c>
      <c r="G7287" s="348">
        <v>342</v>
      </c>
      <c r="H7287" s="348">
        <v>23940</v>
      </c>
      <c r="I7287" s="355">
        <v>9.2703204533705591E-2</v>
      </c>
      <c r="J7287" s="355">
        <v>2.7106200156054268E-4</v>
      </c>
      <c r="K7287" s="355">
        <v>0</v>
      </c>
      <c r="M7287" s="364"/>
      <c r="N7287" s="364"/>
    </row>
    <row r="7288" spans="2:14" s="358" customFormat="1" x14ac:dyDescent="0.2">
      <c r="B7288" s="305">
        <v>41577.375</v>
      </c>
      <c r="C7288" s="117" t="s">
        <v>674</v>
      </c>
      <c r="D7288" s="117" t="s">
        <v>551</v>
      </c>
      <c r="E7288" s="116"/>
      <c r="F7288" s="348">
        <v>6</v>
      </c>
      <c r="G7288" s="348">
        <v>37.5</v>
      </c>
      <c r="H7288" s="348">
        <v>225</v>
      </c>
      <c r="I7288" s="355">
        <v>8.712707193017443E-4</v>
      </c>
      <c r="J7288" s="355">
        <v>2.3233885848046514E-5</v>
      </c>
      <c r="K7288" s="355">
        <v>0</v>
      </c>
      <c r="M7288" s="364"/>
      <c r="N7288" s="364"/>
    </row>
    <row r="7289" spans="2:14" s="358" customFormat="1" x14ac:dyDescent="0.2">
      <c r="B7289" s="305">
        <v>41595.336111111108</v>
      </c>
      <c r="C7289" s="117" t="s">
        <v>544</v>
      </c>
      <c r="D7289" s="117" t="s">
        <v>542</v>
      </c>
      <c r="E7289" s="116"/>
      <c r="F7289" s="348">
        <v>240</v>
      </c>
      <c r="G7289" s="348">
        <v>434</v>
      </c>
      <c r="H7289" s="348">
        <v>104160</v>
      </c>
      <c r="I7289" s="355">
        <v>0.3628395960553038</v>
      </c>
      <c r="J7289" s="355">
        <v>8.3603593561129899E-4</v>
      </c>
      <c r="K7289" s="355">
        <v>0</v>
      </c>
      <c r="M7289" s="364"/>
      <c r="N7289" s="364"/>
    </row>
    <row r="7290" spans="2:14" s="358" customFormat="1" x14ac:dyDescent="0.2">
      <c r="B7290" s="305">
        <v>41595.377083333333</v>
      </c>
      <c r="C7290" s="117" t="s">
        <v>649</v>
      </c>
      <c r="D7290" s="117" t="s">
        <v>551</v>
      </c>
      <c r="E7290" s="116"/>
      <c r="F7290" s="348">
        <v>157</v>
      </c>
      <c r="G7290" s="348">
        <v>320</v>
      </c>
      <c r="H7290" s="348">
        <v>50240</v>
      </c>
      <c r="I7290" s="355">
        <v>0.19454507083430947</v>
      </c>
      <c r="J7290" s="355">
        <v>6.0795334635721716E-4</v>
      </c>
      <c r="K7290" s="355">
        <v>0</v>
      </c>
      <c r="M7290" s="364"/>
      <c r="N7290" s="364"/>
    </row>
    <row r="7291" spans="2:14" s="358" customFormat="1" x14ac:dyDescent="0.2">
      <c r="B7291" s="305">
        <v>41595.375</v>
      </c>
      <c r="C7291" s="117" t="s">
        <v>601</v>
      </c>
      <c r="D7291" s="117" t="s">
        <v>551</v>
      </c>
      <c r="E7291" s="116"/>
      <c r="F7291" s="348">
        <v>34</v>
      </c>
      <c r="G7291" s="348">
        <v>500</v>
      </c>
      <c r="H7291" s="348">
        <v>17000</v>
      </c>
      <c r="I7291" s="355">
        <v>6.5829343236131793E-2</v>
      </c>
      <c r="J7291" s="355">
        <v>1.3165868647226357E-4</v>
      </c>
      <c r="K7291" s="355">
        <v>0</v>
      </c>
      <c r="M7291" s="364"/>
      <c r="N7291" s="364"/>
    </row>
    <row r="7292" spans="2:14" s="358" customFormat="1" x14ac:dyDescent="0.2">
      <c r="B7292" s="305">
        <v>41594.527777777781</v>
      </c>
      <c r="C7292" s="117" t="s">
        <v>550</v>
      </c>
      <c r="D7292" s="117" t="s">
        <v>551</v>
      </c>
      <c r="E7292" s="116"/>
      <c r="F7292" s="348">
        <v>1</v>
      </c>
      <c r="G7292" s="348">
        <v>20</v>
      </c>
      <c r="H7292" s="348">
        <v>20</v>
      </c>
      <c r="I7292" s="355">
        <v>7.7446286160155051E-5</v>
      </c>
      <c r="J7292" s="355">
        <v>3.872314308007752E-6</v>
      </c>
      <c r="K7292" s="355">
        <v>0</v>
      </c>
      <c r="M7292" s="364"/>
      <c r="N7292" s="364"/>
    </row>
    <row r="7293" spans="2:14" s="358" customFormat="1" x14ac:dyDescent="0.2">
      <c r="B7293" s="305">
        <v>41591.395138888889</v>
      </c>
      <c r="C7293" s="117" t="s">
        <v>664</v>
      </c>
      <c r="D7293" s="117" t="s">
        <v>551</v>
      </c>
      <c r="E7293" s="116"/>
      <c r="F7293" s="348">
        <v>130</v>
      </c>
      <c r="G7293" s="348">
        <v>279</v>
      </c>
      <c r="H7293" s="348">
        <v>36270</v>
      </c>
      <c r="I7293" s="355">
        <v>0.14044883995144117</v>
      </c>
      <c r="J7293" s="355">
        <v>5.034008600410078E-4</v>
      </c>
      <c r="K7293" s="355">
        <v>0</v>
      </c>
      <c r="M7293" s="364"/>
      <c r="N7293" s="364"/>
    </row>
    <row r="7294" spans="2:14" s="358" customFormat="1" x14ac:dyDescent="0.2">
      <c r="B7294" s="305">
        <v>41593.395833333336</v>
      </c>
      <c r="C7294" s="117" t="s">
        <v>829</v>
      </c>
      <c r="D7294" s="117" t="s">
        <v>554</v>
      </c>
      <c r="E7294" s="116"/>
      <c r="F7294" s="348">
        <v>4</v>
      </c>
      <c r="G7294" s="348">
        <v>72</v>
      </c>
      <c r="H7294" s="348">
        <v>288</v>
      </c>
      <c r="I7294" s="355">
        <v>2.5061675216352742E-3</v>
      </c>
      <c r="J7294" s="355">
        <v>3.4807882244934363E-5</v>
      </c>
      <c r="K7294" s="355">
        <v>0</v>
      </c>
      <c r="M7294" s="364"/>
      <c r="N7294" s="364"/>
    </row>
    <row r="7295" spans="2:14" s="358" customFormat="1" x14ac:dyDescent="0.2">
      <c r="B7295" s="305">
        <v>41593.399305555555</v>
      </c>
      <c r="C7295" s="117" t="s">
        <v>829</v>
      </c>
      <c r="D7295" s="117" t="s">
        <v>554</v>
      </c>
      <c r="E7295" s="116"/>
      <c r="F7295" s="348">
        <v>2</v>
      </c>
      <c r="G7295" s="348">
        <v>35</v>
      </c>
      <c r="H7295" s="348">
        <v>70</v>
      </c>
      <c r="I7295" s="355">
        <v>6.0913793928635144E-4</v>
      </c>
      <c r="J7295" s="355">
        <v>1.7403941122467181E-5</v>
      </c>
      <c r="K7295" s="355">
        <v>0</v>
      </c>
      <c r="M7295" s="364"/>
      <c r="N7295" s="364"/>
    </row>
    <row r="7296" spans="2:14" s="358" customFormat="1" x14ac:dyDescent="0.2">
      <c r="B7296" s="305">
        <v>41593.444444444445</v>
      </c>
      <c r="C7296" s="117" t="s">
        <v>829</v>
      </c>
      <c r="D7296" s="117" t="s">
        <v>554</v>
      </c>
      <c r="E7296" s="116"/>
      <c r="F7296" s="348">
        <v>2</v>
      </c>
      <c r="G7296" s="348">
        <v>50</v>
      </c>
      <c r="H7296" s="348">
        <v>100</v>
      </c>
      <c r="I7296" s="355">
        <v>8.7019705612335918E-4</v>
      </c>
      <c r="J7296" s="355">
        <v>1.7403941122467181E-5</v>
      </c>
      <c r="K7296" s="355">
        <v>0</v>
      </c>
      <c r="M7296" s="364"/>
      <c r="N7296" s="364"/>
    </row>
    <row r="7297" spans="2:14" s="358" customFormat="1" x14ac:dyDescent="0.2">
      <c r="B7297" s="305">
        <v>41593.541666666664</v>
      </c>
      <c r="C7297" s="117" t="s">
        <v>829</v>
      </c>
      <c r="D7297" s="117" t="s">
        <v>554</v>
      </c>
      <c r="E7297" s="116"/>
      <c r="F7297" s="348">
        <v>2</v>
      </c>
      <c r="G7297" s="348">
        <v>25</v>
      </c>
      <c r="H7297" s="348">
        <v>50</v>
      </c>
      <c r="I7297" s="355">
        <v>4.3509852806167959E-4</v>
      </c>
      <c r="J7297" s="355">
        <v>1.7403941122467181E-5</v>
      </c>
      <c r="K7297" s="355">
        <v>0</v>
      </c>
      <c r="M7297" s="364"/>
      <c r="N7297" s="364"/>
    </row>
    <row r="7298" spans="2:14" s="358" customFormat="1" x14ac:dyDescent="0.2">
      <c r="B7298" s="305">
        <v>41586.392361111109</v>
      </c>
      <c r="C7298" s="117" t="s">
        <v>858</v>
      </c>
      <c r="D7298" s="117" t="s">
        <v>551</v>
      </c>
      <c r="E7298" s="116"/>
      <c r="F7298" s="348">
        <v>14</v>
      </c>
      <c r="G7298" s="348">
        <v>240</v>
      </c>
      <c r="H7298" s="348">
        <v>3360</v>
      </c>
      <c r="I7298" s="355">
        <v>1.3010976074906047E-2</v>
      </c>
      <c r="J7298" s="355">
        <v>5.421240031210853E-5</v>
      </c>
      <c r="K7298" s="355">
        <v>0</v>
      </c>
      <c r="M7298" s="364"/>
      <c r="N7298" s="364"/>
    </row>
    <row r="7299" spans="2:14" s="358" customFormat="1" x14ac:dyDescent="0.2">
      <c r="B7299" s="305">
        <v>41591.375</v>
      </c>
      <c r="C7299" s="117" t="s">
        <v>625</v>
      </c>
      <c r="D7299" s="117" t="s">
        <v>551</v>
      </c>
      <c r="E7299" s="116"/>
      <c r="F7299" s="348">
        <v>53</v>
      </c>
      <c r="G7299" s="348">
        <v>607</v>
      </c>
      <c r="H7299" s="348">
        <v>32171</v>
      </c>
      <c r="I7299" s="355">
        <v>0.1245762236029174</v>
      </c>
      <c r="J7299" s="355">
        <v>2.0523265832441087E-4</v>
      </c>
      <c r="K7299" s="355">
        <v>0</v>
      </c>
      <c r="M7299" s="364"/>
      <c r="N7299" s="364"/>
    </row>
    <row r="7300" spans="2:14" s="358" customFormat="1" x14ac:dyDescent="0.2">
      <c r="B7300" s="305">
        <v>41591.416666666664</v>
      </c>
      <c r="C7300" s="117" t="s">
        <v>733</v>
      </c>
      <c r="D7300" s="117" t="s">
        <v>551</v>
      </c>
      <c r="E7300" s="116"/>
      <c r="F7300" s="348">
        <v>2</v>
      </c>
      <c r="G7300" s="348">
        <v>145</v>
      </c>
      <c r="H7300" s="348">
        <v>290</v>
      </c>
      <c r="I7300" s="355">
        <v>1.1229711493222481E-3</v>
      </c>
      <c r="J7300" s="355">
        <v>7.7446286160155041E-6</v>
      </c>
      <c r="K7300" s="355">
        <v>0</v>
      </c>
      <c r="M7300" s="364"/>
      <c r="N7300" s="364"/>
    </row>
    <row r="7301" spans="2:14" s="358" customFormat="1" x14ac:dyDescent="0.2">
      <c r="B7301" s="305">
        <v>41592.381944444445</v>
      </c>
      <c r="C7301" s="117" t="s">
        <v>661</v>
      </c>
      <c r="D7301" s="117" t="s">
        <v>554</v>
      </c>
      <c r="E7301" s="116"/>
      <c r="F7301" s="348">
        <v>8</v>
      </c>
      <c r="G7301" s="348">
        <v>260</v>
      </c>
      <c r="H7301" s="348">
        <v>2080</v>
      </c>
      <c r="I7301" s="355">
        <v>1.8100098767365871E-2</v>
      </c>
      <c r="J7301" s="355">
        <v>6.9615764489868725E-5</v>
      </c>
      <c r="K7301" s="355">
        <v>0</v>
      </c>
      <c r="M7301" s="364"/>
      <c r="N7301" s="364"/>
    </row>
    <row r="7302" spans="2:14" s="358" customFormat="1" x14ac:dyDescent="0.2">
      <c r="B7302" s="305">
        <v>41592.368055555555</v>
      </c>
      <c r="C7302" s="117" t="s">
        <v>609</v>
      </c>
      <c r="D7302" s="117" t="s">
        <v>554</v>
      </c>
      <c r="E7302" s="116"/>
      <c r="F7302" s="348">
        <v>230</v>
      </c>
      <c r="G7302" s="348">
        <v>327</v>
      </c>
      <c r="H7302" s="348">
        <v>75210</v>
      </c>
      <c r="I7302" s="355">
        <v>0.65447520591037844</v>
      </c>
      <c r="J7302" s="355">
        <v>2.0014532290837262E-3</v>
      </c>
      <c r="K7302" s="355">
        <v>0</v>
      </c>
      <c r="M7302" s="364"/>
      <c r="N7302" s="364"/>
    </row>
    <row r="7303" spans="2:14" s="358" customFormat="1" x14ac:dyDescent="0.2">
      <c r="B7303" s="305">
        <v>41593.40625</v>
      </c>
      <c r="C7303" s="117" t="s">
        <v>682</v>
      </c>
      <c r="D7303" s="117" t="s">
        <v>551</v>
      </c>
      <c r="E7303" s="116"/>
      <c r="F7303" s="348">
        <v>26</v>
      </c>
      <c r="G7303" s="348">
        <v>102</v>
      </c>
      <c r="H7303" s="348">
        <v>2652</v>
      </c>
      <c r="I7303" s="355">
        <v>1.0269377544836559E-2</v>
      </c>
      <c r="J7303" s="355">
        <v>1.0068017200820156E-4</v>
      </c>
      <c r="K7303" s="355">
        <v>0</v>
      </c>
      <c r="M7303" s="364"/>
      <c r="N7303" s="364"/>
    </row>
    <row r="7304" spans="2:14" s="358" customFormat="1" x14ac:dyDescent="0.2">
      <c r="B7304" s="305">
        <v>41592.385416666664</v>
      </c>
      <c r="C7304" s="117" t="s">
        <v>690</v>
      </c>
      <c r="D7304" s="117" t="s">
        <v>551</v>
      </c>
      <c r="E7304" s="116"/>
      <c r="F7304" s="348">
        <v>117</v>
      </c>
      <c r="G7304" s="348">
        <v>270</v>
      </c>
      <c r="H7304" s="348">
        <v>31590</v>
      </c>
      <c r="I7304" s="355">
        <v>0.1223264089899649</v>
      </c>
      <c r="J7304" s="355">
        <v>4.5306077403690703E-4</v>
      </c>
      <c r="K7304" s="355">
        <v>0</v>
      </c>
      <c r="M7304" s="364"/>
      <c r="N7304" s="364"/>
    </row>
    <row r="7305" spans="2:14" s="358" customFormat="1" x14ac:dyDescent="0.2">
      <c r="B7305" s="305">
        <v>41592.379166666666</v>
      </c>
      <c r="C7305" s="117" t="s">
        <v>663</v>
      </c>
      <c r="D7305" s="117" t="s">
        <v>551</v>
      </c>
      <c r="E7305" s="116"/>
      <c r="F7305" s="348">
        <v>38</v>
      </c>
      <c r="G7305" s="348">
        <v>219.57894736842104</v>
      </c>
      <c r="H7305" s="348">
        <v>8344</v>
      </c>
      <c r="I7305" s="355">
        <v>3.2310590586016687E-2</v>
      </c>
      <c r="J7305" s="355">
        <v>1.4714794370429459E-4</v>
      </c>
      <c r="K7305" s="355">
        <v>0</v>
      </c>
      <c r="M7305" s="364"/>
      <c r="N7305" s="364"/>
    </row>
    <row r="7306" spans="2:14" s="358" customFormat="1" x14ac:dyDescent="0.2">
      <c r="B7306" s="305">
        <v>41595.375</v>
      </c>
      <c r="C7306" s="117" t="s">
        <v>570</v>
      </c>
      <c r="D7306" s="117" t="s">
        <v>551</v>
      </c>
      <c r="E7306" s="116"/>
      <c r="F7306" s="348">
        <v>289</v>
      </c>
      <c r="G7306" s="348">
        <v>416</v>
      </c>
      <c r="H7306" s="348">
        <v>120224</v>
      </c>
      <c r="I7306" s="355">
        <v>0.46554511536592402</v>
      </c>
      <c r="J7306" s="355">
        <v>1.1190988350142405E-3</v>
      </c>
      <c r="K7306" s="355">
        <v>0</v>
      </c>
      <c r="M7306" s="364"/>
      <c r="N7306" s="364"/>
    </row>
    <row r="7307" spans="2:14" s="358" customFormat="1" x14ac:dyDescent="0.2">
      <c r="B7307" s="305">
        <v>41578.503472222219</v>
      </c>
      <c r="C7307" s="117" t="s">
        <v>674</v>
      </c>
      <c r="D7307" s="117" t="s">
        <v>551</v>
      </c>
      <c r="E7307" s="116"/>
      <c r="F7307" s="348">
        <v>12</v>
      </c>
      <c r="G7307" s="348">
        <v>15.416666666666666</v>
      </c>
      <c r="H7307" s="348">
        <v>185</v>
      </c>
      <c r="I7307" s="355">
        <v>7.1637814698143423E-4</v>
      </c>
      <c r="J7307" s="355">
        <v>4.6467771696093028E-5</v>
      </c>
      <c r="K7307" s="355">
        <v>0</v>
      </c>
      <c r="M7307" s="364"/>
      <c r="N7307" s="364"/>
    </row>
    <row r="7308" spans="2:14" s="358" customFormat="1" x14ac:dyDescent="0.2">
      <c r="B7308" s="305">
        <v>41596.385416666664</v>
      </c>
      <c r="C7308" s="117" t="s">
        <v>744</v>
      </c>
      <c r="D7308" s="117" t="s">
        <v>554</v>
      </c>
      <c r="E7308" s="116"/>
      <c r="F7308" s="348">
        <v>20</v>
      </c>
      <c r="G7308" s="348">
        <v>214.5</v>
      </c>
      <c r="H7308" s="348">
        <v>4290</v>
      </c>
      <c r="I7308" s="355">
        <v>3.7331453707692107E-2</v>
      </c>
      <c r="J7308" s="355">
        <v>1.7403941122467182E-4</v>
      </c>
      <c r="K7308" s="355">
        <v>0</v>
      </c>
      <c r="M7308" s="364"/>
      <c r="N7308" s="364"/>
    </row>
    <row r="7309" spans="2:14" s="358" customFormat="1" x14ac:dyDescent="0.2">
      <c r="B7309" s="305">
        <v>41596.4375</v>
      </c>
      <c r="C7309" s="117" t="s">
        <v>601</v>
      </c>
      <c r="D7309" s="117" t="s">
        <v>551</v>
      </c>
      <c r="E7309" s="116"/>
      <c r="F7309" s="348">
        <v>2</v>
      </c>
      <c r="G7309" s="348">
        <v>38</v>
      </c>
      <c r="H7309" s="348">
        <v>76</v>
      </c>
      <c r="I7309" s="355">
        <v>2.9429588740858918E-4</v>
      </c>
      <c r="J7309" s="355">
        <v>7.7446286160155041E-6</v>
      </c>
      <c r="K7309" s="355">
        <v>0</v>
      </c>
      <c r="M7309" s="364"/>
      <c r="N7309" s="364"/>
    </row>
    <row r="7310" spans="2:14" s="358" customFormat="1" x14ac:dyDescent="0.2">
      <c r="B7310" s="305">
        <v>41596.379166666666</v>
      </c>
      <c r="C7310" s="117" t="s">
        <v>601</v>
      </c>
      <c r="D7310" s="117" t="s">
        <v>551</v>
      </c>
      <c r="E7310" s="116"/>
      <c r="F7310" s="348">
        <v>4</v>
      </c>
      <c r="G7310" s="348">
        <v>77</v>
      </c>
      <c r="H7310" s="348">
        <v>308</v>
      </c>
      <c r="I7310" s="355">
        <v>1.1926728068663878E-3</v>
      </c>
      <c r="J7310" s="355">
        <v>1.5489257232031008E-5</v>
      </c>
      <c r="K7310" s="355">
        <v>0</v>
      </c>
      <c r="M7310" s="364"/>
      <c r="N7310" s="364"/>
    </row>
    <row r="7311" spans="2:14" s="358" customFormat="1" x14ac:dyDescent="0.2">
      <c r="B7311" s="305">
        <v>41596.376388888886</v>
      </c>
      <c r="C7311" s="117" t="s">
        <v>588</v>
      </c>
      <c r="D7311" s="117" t="s">
        <v>554</v>
      </c>
      <c r="E7311" s="116"/>
      <c r="F7311" s="348">
        <v>47</v>
      </c>
      <c r="G7311" s="348">
        <v>212</v>
      </c>
      <c r="H7311" s="348">
        <v>9964</v>
      </c>
      <c r="I7311" s="355">
        <v>8.6706434672131502E-2</v>
      </c>
      <c r="J7311" s="355">
        <v>4.0899261637797877E-4</v>
      </c>
      <c r="K7311" s="355">
        <v>0</v>
      </c>
      <c r="M7311" s="364"/>
      <c r="N7311" s="364"/>
    </row>
    <row r="7312" spans="2:14" s="358" customFormat="1" x14ac:dyDescent="0.2">
      <c r="B7312" s="305">
        <v>41596.439583333333</v>
      </c>
      <c r="C7312" s="117" t="s">
        <v>616</v>
      </c>
      <c r="D7312" s="117" t="s">
        <v>554</v>
      </c>
      <c r="E7312" s="116"/>
      <c r="F7312" s="348">
        <v>655</v>
      </c>
      <c r="G7312" s="348">
        <v>224.88702290076336</v>
      </c>
      <c r="H7312" s="348">
        <v>147301</v>
      </c>
      <c r="I7312" s="355">
        <v>1.2818089656402691</v>
      </c>
      <c r="J7312" s="355">
        <v>5.6997907176080023E-3</v>
      </c>
      <c r="K7312" s="355">
        <v>0</v>
      </c>
      <c r="M7312" s="364"/>
      <c r="N7312" s="364"/>
    </row>
    <row r="7313" spans="2:14" s="358" customFormat="1" x14ac:dyDescent="0.2">
      <c r="B7313" s="305">
        <v>41596.388888888891</v>
      </c>
      <c r="C7313" s="117" t="s">
        <v>748</v>
      </c>
      <c r="D7313" s="117" t="s">
        <v>551</v>
      </c>
      <c r="E7313" s="116"/>
      <c r="F7313" s="348">
        <v>6</v>
      </c>
      <c r="G7313" s="348">
        <v>355</v>
      </c>
      <c r="H7313" s="348">
        <v>2130</v>
      </c>
      <c r="I7313" s="355">
        <v>8.2480294760565124E-3</v>
      </c>
      <c r="J7313" s="355">
        <v>2.3233885848046514E-5</v>
      </c>
      <c r="K7313" s="355">
        <v>0</v>
      </c>
      <c r="M7313" s="364"/>
      <c r="N7313" s="364"/>
    </row>
    <row r="7314" spans="2:14" s="358" customFormat="1" x14ac:dyDescent="0.2">
      <c r="B7314" s="305">
        <v>41596.430555555555</v>
      </c>
      <c r="C7314" s="117" t="s">
        <v>656</v>
      </c>
      <c r="D7314" s="117" t="s">
        <v>554</v>
      </c>
      <c r="E7314" s="116"/>
      <c r="F7314" s="348">
        <v>37</v>
      </c>
      <c r="G7314" s="348">
        <v>285</v>
      </c>
      <c r="H7314" s="348">
        <v>10545</v>
      </c>
      <c r="I7314" s="355">
        <v>9.1762279568208219E-2</v>
      </c>
      <c r="J7314" s="355">
        <v>3.2197291076564288E-4</v>
      </c>
      <c r="K7314" s="355">
        <v>0</v>
      </c>
      <c r="M7314" s="364"/>
      <c r="N7314" s="364"/>
    </row>
    <row r="7315" spans="2:14" s="358" customFormat="1" x14ac:dyDescent="0.2">
      <c r="B7315" s="305">
        <v>41596.364583333336</v>
      </c>
      <c r="C7315" s="117" t="s">
        <v>607</v>
      </c>
      <c r="D7315" s="117" t="s">
        <v>551</v>
      </c>
      <c r="E7315" s="116"/>
      <c r="F7315" s="348">
        <v>7</v>
      </c>
      <c r="G7315" s="348">
        <v>350</v>
      </c>
      <c r="H7315" s="348">
        <v>2450</v>
      </c>
      <c r="I7315" s="355">
        <v>9.487170054618993E-3</v>
      </c>
      <c r="J7315" s="355">
        <v>2.7106200156054265E-5</v>
      </c>
      <c r="K7315" s="355">
        <v>0</v>
      </c>
      <c r="M7315" s="364"/>
      <c r="N7315" s="364"/>
    </row>
    <row r="7316" spans="2:14" s="358" customFormat="1" x14ac:dyDescent="0.2">
      <c r="B7316" s="305">
        <v>41596.376388888886</v>
      </c>
      <c r="C7316" s="117" t="s">
        <v>697</v>
      </c>
      <c r="D7316" s="117" t="s">
        <v>551</v>
      </c>
      <c r="E7316" s="116"/>
      <c r="F7316" s="348">
        <v>128</v>
      </c>
      <c r="G7316" s="348">
        <v>216</v>
      </c>
      <c r="H7316" s="348">
        <v>27648</v>
      </c>
      <c r="I7316" s="355">
        <v>0.10706174598779834</v>
      </c>
      <c r="J7316" s="355">
        <v>4.9565623142499226E-4</v>
      </c>
      <c r="K7316" s="355">
        <v>0</v>
      </c>
      <c r="M7316" s="364"/>
      <c r="N7316" s="364"/>
    </row>
    <row r="7317" spans="2:14" s="358" customFormat="1" x14ac:dyDescent="0.2">
      <c r="B7317" s="305">
        <v>41596.413194444445</v>
      </c>
      <c r="C7317" s="117" t="s">
        <v>763</v>
      </c>
      <c r="D7317" s="117" t="s">
        <v>554</v>
      </c>
      <c r="E7317" s="116"/>
      <c r="F7317" s="348">
        <v>3</v>
      </c>
      <c r="G7317" s="348">
        <v>145</v>
      </c>
      <c r="H7317" s="348">
        <v>435</v>
      </c>
      <c r="I7317" s="355">
        <v>3.7853571941366122E-3</v>
      </c>
      <c r="J7317" s="355">
        <v>2.6105911683700774E-5</v>
      </c>
      <c r="K7317" s="355">
        <v>0</v>
      </c>
      <c r="M7317" s="364"/>
      <c r="N7317" s="364"/>
    </row>
    <row r="7318" spans="2:14" s="358" customFormat="1" x14ac:dyDescent="0.2">
      <c r="B7318" s="305">
        <v>41596.4375</v>
      </c>
      <c r="C7318" s="117" t="s">
        <v>673</v>
      </c>
      <c r="D7318" s="117" t="s">
        <v>554</v>
      </c>
      <c r="E7318" s="116"/>
      <c r="F7318" s="348">
        <v>6</v>
      </c>
      <c r="G7318" s="348">
        <v>72</v>
      </c>
      <c r="H7318" s="348">
        <v>432</v>
      </c>
      <c r="I7318" s="355">
        <v>3.7592512824529117E-3</v>
      </c>
      <c r="J7318" s="355">
        <v>5.2211823367401547E-5</v>
      </c>
      <c r="K7318" s="355">
        <v>0</v>
      </c>
      <c r="M7318" s="364"/>
      <c r="N7318" s="364"/>
    </row>
    <row r="7319" spans="2:14" s="358" customFormat="1" x14ac:dyDescent="0.2">
      <c r="B7319" s="305">
        <v>41596.4375</v>
      </c>
      <c r="C7319" s="117" t="s">
        <v>763</v>
      </c>
      <c r="D7319" s="117" t="s">
        <v>554</v>
      </c>
      <c r="E7319" s="116"/>
      <c r="F7319" s="348">
        <v>20</v>
      </c>
      <c r="G7319" s="348">
        <v>160</v>
      </c>
      <c r="H7319" s="348">
        <v>3200</v>
      </c>
      <c r="I7319" s="355">
        <v>2.7846305795947494E-2</v>
      </c>
      <c r="J7319" s="355">
        <v>1.7403941122467182E-4</v>
      </c>
      <c r="K7319" s="355">
        <v>0</v>
      </c>
      <c r="M7319" s="364"/>
      <c r="N7319" s="364"/>
    </row>
    <row r="7320" spans="2:14" s="358" customFormat="1" x14ac:dyDescent="0.2">
      <c r="B7320" s="305">
        <v>41592.375</v>
      </c>
      <c r="C7320" s="117" t="s">
        <v>643</v>
      </c>
      <c r="D7320" s="117" t="s">
        <v>551</v>
      </c>
      <c r="E7320" s="116"/>
      <c r="F7320" s="348">
        <v>20</v>
      </c>
      <c r="G7320" s="348">
        <v>350</v>
      </c>
      <c r="H7320" s="348">
        <v>7000</v>
      </c>
      <c r="I7320" s="355">
        <v>2.7106200156054267E-2</v>
      </c>
      <c r="J7320" s="355">
        <v>7.7446286160155051E-5</v>
      </c>
      <c r="K7320" s="355">
        <v>0</v>
      </c>
      <c r="M7320" s="364"/>
      <c r="N7320" s="364"/>
    </row>
    <row r="7321" spans="2:14" s="358" customFormat="1" x14ac:dyDescent="0.2">
      <c r="B7321" s="305">
        <v>41592.399305555555</v>
      </c>
      <c r="C7321" s="117" t="s">
        <v>643</v>
      </c>
      <c r="D7321" s="117" t="s">
        <v>551</v>
      </c>
      <c r="E7321" s="116"/>
      <c r="F7321" s="348">
        <v>1</v>
      </c>
      <c r="G7321" s="348">
        <v>70</v>
      </c>
      <c r="H7321" s="348">
        <v>70</v>
      </c>
      <c r="I7321" s="355">
        <v>2.7106200156054268E-4</v>
      </c>
      <c r="J7321" s="355">
        <v>3.872314308007752E-6</v>
      </c>
      <c r="K7321" s="355">
        <v>0</v>
      </c>
      <c r="M7321" s="364"/>
      <c r="N7321" s="364"/>
    </row>
    <row r="7322" spans="2:14" s="358" customFormat="1" x14ac:dyDescent="0.2">
      <c r="B7322" s="305">
        <v>41592.486111111109</v>
      </c>
      <c r="C7322" s="117" t="s">
        <v>643</v>
      </c>
      <c r="D7322" s="117" t="s">
        <v>551</v>
      </c>
      <c r="E7322" s="116"/>
      <c r="F7322" s="348">
        <v>2</v>
      </c>
      <c r="G7322" s="348">
        <v>50</v>
      </c>
      <c r="H7322" s="348">
        <v>100</v>
      </c>
      <c r="I7322" s="355">
        <v>3.8723143080077524E-4</v>
      </c>
      <c r="J7322" s="355">
        <v>7.7446286160155041E-6</v>
      </c>
      <c r="K7322" s="355">
        <v>0</v>
      </c>
      <c r="M7322" s="364"/>
      <c r="N7322" s="364"/>
    </row>
    <row r="7323" spans="2:14" s="358" customFormat="1" x14ac:dyDescent="0.2">
      <c r="B7323" s="305">
        <v>41592.444444444445</v>
      </c>
      <c r="C7323" s="117" t="s">
        <v>643</v>
      </c>
      <c r="D7323" s="117" t="s">
        <v>551</v>
      </c>
      <c r="E7323" s="116"/>
      <c r="F7323" s="348">
        <v>1</v>
      </c>
      <c r="G7323" s="348">
        <v>125</v>
      </c>
      <c r="H7323" s="348">
        <v>125</v>
      </c>
      <c r="I7323" s="355">
        <v>4.8403928850096906E-4</v>
      </c>
      <c r="J7323" s="355">
        <v>3.872314308007752E-6</v>
      </c>
      <c r="K7323" s="355">
        <v>0</v>
      </c>
      <c r="M7323" s="364"/>
      <c r="N7323" s="364"/>
    </row>
    <row r="7324" spans="2:14" s="358" customFormat="1" x14ac:dyDescent="0.2">
      <c r="B7324" s="305">
        <v>41592.375</v>
      </c>
      <c r="C7324" s="117" t="s">
        <v>661</v>
      </c>
      <c r="D7324" s="117" t="s">
        <v>554</v>
      </c>
      <c r="E7324" s="116"/>
      <c r="F7324" s="348">
        <v>1</v>
      </c>
      <c r="G7324" s="348">
        <v>115</v>
      </c>
      <c r="H7324" s="348">
        <v>115</v>
      </c>
      <c r="I7324" s="355">
        <v>1.0007266145418631E-3</v>
      </c>
      <c r="J7324" s="355">
        <v>8.7019705612335906E-6</v>
      </c>
      <c r="K7324" s="355">
        <v>0</v>
      </c>
      <c r="M7324" s="364"/>
      <c r="N7324" s="364"/>
    </row>
    <row r="7325" spans="2:14" s="358" customFormat="1" x14ac:dyDescent="0.2">
      <c r="B7325" s="305">
        <v>41593.420138888891</v>
      </c>
      <c r="C7325" s="117" t="s">
        <v>601</v>
      </c>
      <c r="D7325" s="117" t="s">
        <v>551</v>
      </c>
      <c r="E7325" s="116"/>
      <c r="F7325" s="348">
        <v>2</v>
      </c>
      <c r="G7325" s="348">
        <v>375</v>
      </c>
      <c r="H7325" s="348">
        <v>750</v>
      </c>
      <c r="I7325" s="355">
        <v>2.9042357310058143E-3</v>
      </c>
      <c r="J7325" s="355">
        <v>7.7446286160155041E-6</v>
      </c>
      <c r="K7325" s="355">
        <v>0</v>
      </c>
      <c r="M7325" s="364"/>
      <c r="N7325" s="364"/>
    </row>
    <row r="7326" spans="2:14" s="358" customFormat="1" x14ac:dyDescent="0.2">
      <c r="B7326" s="305">
        <v>41592.46875</v>
      </c>
      <c r="C7326" s="117" t="s">
        <v>661</v>
      </c>
      <c r="D7326" s="117" t="s">
        <v>554</v>
      </c>
      <c r="E7326" s="116"/>
      <c r="F7326" s="348">
        <v>13</v>
      </c>
      <c r="G7326" s="348">
        <v>60</v>
      </c>
      <c r="H7326" s="348">
        <v>780</v>
      </c>
      <c r="I7326" s="355">
        <v>6.7875370377622011E-3</v>
      </c>
      <c r="J7326" s="355">
        <v>1.1312561729603669E-4</v>
      </c>
      <c r="K7326" s="355">
        <v>0</v>
      </c>
      <c r="M7326" s="364"/>
      <c r="N7326" s="364"/>
    </row>
    <row r="7327" spans="2:14" s="358" customFormat="1" x14ac:dyDescent="0.2">
      <c r="B7327" s="305">
        <v>41588.371527777781</v>
      </c>
      <c r="C7327" s="117" t="s">
        <v>659</v>
      </c>
      <c r="D7327" s="117" t="s">
        <v>551</v>
      </c>
      <c r="E7327" s="116"/>
      <c r="F7327" s="348">
        <v>11</v>
      </c>
      <c r="G7327" s="348">
        <v>142</v>
      </c>
      <c r="H7327" s="348">
        <v>1562</v>
      </c>
      <c r="I7327" s="355">
        <v>6.0485549491081092E-3</v>
      </c>
      <c r="J7327" s="355">
        <v>4.2595457388085273E-5</v>
      </c>
      <c r="K7327" s="355">
        <v>0</v>
      </c>
      <c r="M7327" s="364"/>
      <c r="N7327" s="364"/>
    </row>
    <row r="7328" spans="2:14" s="358" customFormat="1" x14ac:dyDescent="0.2">
      <c r="B7328" s="305">
        <v>41584.128472222219</v>
      </c>
      <c r="C7328" s="117" t="s">
        <v>548</v>
      </c>
      <c r="D7328" s="117" t="s">
        <v>542</v>
      </c>
      <c r="E7328" s="116"/>
      <c r="F7328" s="348">
        <v>34</v>
      </c>
      <c r="G7328" s="348">
        <v>97</v>
      </c>
      <c r="H7328" s="348">
        <v>3298</v>
      </c>
      <c r="I7328" s="355">
        <v>1.1488527148525267E-2</v>
      </c>
      <c r="J7328" s="355">
        <v>1.184384242116007E-4</v>
      </c>
      <c r="K7328" s="355">
        <v>0</v>
      </c>
      <c r="M7328" s="364"/>
      <c r="N7328" s="364"/>
    </row>
    <row r="7329" spans="2:14" s="358" customFormat="1" x14ac:dyDescent="0.2">
      <c r="B7329" s="305">
        <v>41593.467361111114</v>
      </c>
      <c r="C7329" s="117" t="s">
        <v>714</v>
      </c>
      <c r="D7329" s="117" t="s">
        <v>554</v>
      </c>
      <c r="E7329" s="116"/>
      <c r="F7329" s="348">
        <v>8</v>
      </c>
      <c r="G7329" s="348">
        <v>362</v>
      </c>
      <c r="H7329" s="348">
        <v>2896</v>
      </c>
      <c r="I7329" s="355">
        <v>2.5200906745332482E-2</v>
      </c>
      <c r="J7329" s="355">
        <v>6.9615764489868725E-5</v>
      </c>
      <c r="K7329" s="355">
        <v>0</v>
      </c>
      <c r="M7329" s="364"/>
      <c r="N7329" s="364"/>
    </row>
    <row r="7330" spans="2:14" s="358" customFormat="1" x14ac:dyDescent="0.2">
      <c r="B7330" s="305">
        <v>41593.375</v>
      </c>
      <c r="C7330" s="117" t="s">
        <v>661</v>
      </c>
      <c r="D7330" s="117" t="s">
        <v>554</v>
      </c>
      <c r="E7330" s="116"/>
      <c r="F7330" s="348">
        <v>22</v>
      </c>
      <c r="G7330" s="348">
        <v>175</v>
      </c>
      <c r="H7330" s="348">
        <v>3850</v>
      </c>
      <c r="I7330" s="355">
        <v>3.3502586660749324E-2</v>
      </c>
      <c r="J7330" s="355">
        <v>1.91443352347139E-4</v>
      </c>
      <c r="K7330" s="355">
        <v>0</v>
      </c>
      <c r="M7330" s="364"/>
      <c r="N7330" s="364"/>
    </row>
    <row r="7331" spans="2:14" s="358" customFormat="1" x14ac:dyDescent="0.2">
      <c r="B7331" s="305">
        <v>41592.336805555555</v>
      </c>
      <c r="C7331" s="117" t="s">
        <v>757</v>
      </c>
      <c r="D7331" s="117" t="s">
        <v>542</v>
      </c>
      <c r="E7331" s="116"/>
      <c r="F7331" s="348">
        <v>284</v>
      </c>
      <c r="G7331" s="348">
        <v>440</v>
      </c>
      <c r="H7331" s="348">
        <v>124960</v>
      </c>
      <c r="I7331" s="355">
        <v>0.43529604380828302</v>
      </c>
      <c r="J7331" s="355">
        <v>9.8930919047337043E-4</v>
      </c>
      <c r="K7331" s="355">
        <v>0</v>
      </c>
      <c r="M7331" s="364"/>
      <c r="N7331" s="364"/>
    </row>
    <row r="7332" spans="2:14" s="358" customFormat="1" x14ac:dyDescent="0.2">
      <c r="B7332" s="305">
        <v>41592.40625</v>
      </c>
      <c r="C7332" s="117" t="s">
        <v>596</v>
      </c>
      <c r="D7332" s="117" t="s">
        <v>554</v>
      </c>
      <c r="E7332" s="116"/>
      <c r="F7332" s="348">
        <v>51</v>
      </c>
      <c r="G7332" s="348">
        <v>692</v>
      </c>
      <c r="H7332" s="348">
        <v>35292</v>
      </c>
      <c r="I7332" s="355">
        <v>0.30710994504705591</v>
      </c>
      <c r="J7332" s="355">
        <v>4.4380049862291314E-4</v>
      </c>
      <c r="K7332" s="355">
        <v>0</v>
      </c>
      <c r="M7332" s="364"/>
      <c r="N7332" s="364"/>
    </row>
    <row r="7333" spans="2:14" s="358" customFormat="1" x14ac:dyDescent="0.2">
      <c r="B7333" s="305">
        <v>41592.409722222219</v>
      </c>
      <c r="C7333" s="117" t="s">
        <v>596</v>
      </c>
      <c r="D7333" s="117" t="s">
        <v>554</v>
      </c>
      <c r="E7333" s="116"/>
      <c r="F7333" s="348">
        <v>42</v>
      </c>
      <c r="G7333" s="348">
        <v>186</v>
      </c>
      <c r="H7333" s="348">
        <v>7812</v>
      </c>
      <c r="I7333" s="355">
        <v>6.7979794024356818E-2</v>
      </c>
      <c r="J7333" s="355">
        <v>3.6548276357181085E-4</v>
      </c>
      <c r="K7333" s="355">
        <v>0</v>
      </c>
      <c r="M7333" s="364"/>
      <c r="N7333" s="364"/>
    </row>
    <row r="7334" spans="2:14" s="358" customFormat="1" x14ac:dyDescent="0.2">
      <c r="B7334" s="305">
        <v>41579.354166666664</v>
      </c>
      <c r="C7334" s="117" t="s">
        <v>674</v>
      </c>
      <c r="D7334" s="117" t="s">
        <v>551</v>
      </c>
      <c r="E7334" s="116"/>
      <c r="F7334" s="348">
        <v>7</v>
      </c>
      <c r="G7334" s="348">
        <v>28.571428571428573</v>
      </c>
      <c r="H7334" s="348">
        <v>200</v>
      </c>
      <c r="I7334" s="355">
        <v>7.7446286160155048E-4</v>
      </c>
      <c r="J7334" s="355">
        <v>2.7106200156054265E-5</v>
      </c>
      <c r="K7334" s="355">
        <v>0</v>
      </c>
      <c r="M7334" s="364"/>
      <c r="N7334" s="364"/>
    </row>
    <row r="7335" spans="2:14" s="358" customFormat="1" x14ac:dyDescent="0.2">
      <c r="B7335" s="305">
        <v>41597.378472222219</v>
      </c>
      <c r="C7335" s="117" t="s">
        <v>629</v>
      </c>
      <c r="D7335" s="117" t="s">
        <v>551</v>
      </c>
      <c r="E7335" s="116"/>
      <c r="F7335" s="348">
        <v>1</v>
      </c>
      <c r="G7335" s="348">
        <v>95</v>
      </c>
      <c r="H7335" s="348">
        <v>95</v>
      </c>
      <c r="I7335" s="355">
        <v>3.6786985926073645E-4</v>
      </c>
      <c r="J7335" s="355">
        <v>3.872314308007752E-6</v>
      </c>
      <c r="K7335" s="355">
        <v>0</v>
      </c>
      <c r="M7335" s="364"/>
      <c r="N7335" s="364"/>
    </row>
    <row r="7336" spans="2:14" s="358" customFormat="1" x14ac:dyDescent="0.2">
      <c r="B7336" s="305">
        <v>41597.385416666664</v>
      </c>
      <c r="C7336" s="117" t="s">
        <v>629</v>
      </c>
      <c r="D7336" s="117" t="s">
        <v>551</v>
      </c>
      <c r="E7336" s="116"/>
      <c r="F7336" s="348">
        <v>3</v>
      </c>
      <c r="G7336" s="348">
        <v>55</v>
      </c>
      <c r="H7336" s="348">
        <v>165</v>
      </c>
      <c r="I7336" s="355">
        <v>6.3893186082127919E-4</v>
      </c>
      <c r="J7336" s="355">
        <v>1.1616942924023257E-5</v>
      </c>
      <c r="K7336" s="355">
        <v>0</v>
      </c>
      <c r="M7336" s="364"/>
      <c r="N7336" s="364"/>
    </row>
    <row r="7337" spans="2:14" s="358" customFormat="1" x14ac:dyDescent="0.2">
      <c r="B7337" s="305">
        <v>41597.465277777781</v>
      </c>
      <c r="C7337" s="117" t="s">
        <v>629</v>
      </c>
      <c r="D7337" s="117" t="s">
        <v>551</v>
      </c>
      <c r="E7337" s="116"/>
      <c r="F7337" s="348">
        <v>2</v>
      </c>
      <c r="G7337" s="348">
        <v>70</v>
      </c>
      <c r="H7337" s="348">
        <v>140</v>
      </c>
      <c r="I7337" s="355">
        <v>5.4212400312108537E-4</v>
      </c>
      <c r="J7337" s="355">
        <v>7.7446286160155041E-6</v>
      </c>
      <c r="K7337" s="355">
        <v>0</v>
      </c>
      <c r="M7337" s="364"/>
      <c r="N7337" s="364"/>
    </row>
    <row r="7338" spans="2:14" s="358" customFormat="1" x14ac:dyDescent="0.2">
      <c r="B7338" s="305">
        <v>41598.377083333333</v>
      </c>
      <c r="C7338" s="117" t="s">
        <v>628</v>
      </c>
      <c r="D7338" s="117" t="s">
        <v>554</v>
      </c>
      <c r="E7338" s="116"/>
      <c r="F7338" s="348">
        <v>137</v>
      </c>
      <c r="G7338" s="348">
        <v>375</v>
      </c>
      <c r="H7338" s="348">
        <v>51375</v>
      </c>
      <c r="I7338" s="355">
        <v>0.44706373758337575</v>
      </c>
      <c r="J7338" s="355">
        <v>1.1921699668890021E-3</v>
      </c>
      <c r="K7338" s="355">
        <v>0</v>
      </c>
      <c r="M7338" s="364"/>
      <c r="N7338" s="364"/>
    </row>
    <row r="7339" spans="2:14" s="358" customFormat="1" x14ac:dyDescent="0.2">
      <c r="B7339" s="305">
        <v>41596.47152777778</v>
      </c>
      <c r="C7339" s="117" t="s">
        <v>601</v>
      </c>
      <c r="D7339" s="117" t="s">
        <v>551</v>
      </c>
      <c r="E7339" s="116"/>
      <c r="F7339" s="348">
        <v>2</v>
      </c>
      <c r="G7339" s="348">
        <v>36</v>
      </c>
      <c r="H7339" s="348">
        <v>72</v>
      </c>
      <c r="I7339" s="355">
        <v>2.7880663017655817E-4</v>
      </c>
      <c r="J7339" s="355">
        <v>7.7446286160155041E-6</v>
      </c>
      <c r="K7339" s="355">
        <v>0</v>
      </c>
      <c r="M7339" s="364"/>
      <c r="N7339" s="364"/>
    </row>
    <row r="7340" spans="2:14" s="358" customFormat="1" x14ac:dyDescent="0.2">
      <c r="B7340" s="305">
        <v>41597.388888888891</v>
      </c>
      <c r="C7340" s="117" t="s">
        <v>649</v>
      </c>
      <c r="D7340" s="117" t="s">
        <v>551</v>
      </c>
      <c r="E7340" s="116"/>
      <c r="F7340" s="348">
        <v>4</v>
      </c>
      <c r="G7340" s="348">
        <v>88</v>
      </c>
      <c r="H7340" s="348">
        <v>352</v>
      </c>
      <c r="I7340" s="355">
        <v>1.3630546364187287E-3</v>
      </c>
      <c r="J7340" s="355">
        <v>1.5489257232031008E-5</v>
      </c>
      <c r="K7340" s="355">
        <v>0</v>
      </c>
      <c r="M7340" s="364"/>
      <c r="N7340" s="364"/>
    </row>
    <row r="7341" spans="2:14" s="358" customFormat="1" x14ac:dyDescent="0.2">
      <c r="B7341" s="305">
        <v>41597.520833333336</v>
      </c>
      <c r="C7341" s="117" t="s">
        <v>649</v>
      </c>
      <c r="D7341" s="117" t="s">
        <v>551</v>
      </c>
      <c r="E7341" s="116"/>
      <c r="F7341" s="348">
        <v>2</v>
      </c>
      <c r="G7341" s="348">
        <v>35</v>
      </c>
      <c r="H7341" s="348">
        <v>70</v>
      </c>
      <c r="I7341" s="355">
        <v>2.7106200156054268E-4</v>
      </c>
      <c r="J7341" s="355">
        <v>7.7446286160155041E-6</v>
      </c>
      <c r="K7341" s="355">
        <v>0</v>
      </c>
      <c r="M7341" s="364"/>
      <c r="N7341" s="364"/>
    </row>
    <row r="7342" spans="2:14" s="358" customFormat="1" x14ac:dyDescent="0.2">
      <c r="B7342" s="305">
        <v>41598.392361111109</v>
      </c>
      <c r="C7342" s="117" t="s">
        <v>707</v>
      </c>
      <c r="D7342" s="117" t="s">
        <v>554</v>
      </c>
      <c r="E7342" s="116"/>
      <c r="F7342" s="348">
        <v>64</v>
      </c>
      <c r="G7342" s="348">
        <v>195</v>
      </c>
      <c r="H7342" s="348">
        <v>12480</v>
      </c>
      <c r="I7342" s="355">
        <v>0.10860059260419522</v>
      </c>
      <c r="J7342" s="355">
        <v>5.569261159189498E-4</v>
      </c>
      <c r="K7342" s="355">
        <v>0</v>
      </c>
      <c r="M7342" s="364"/>
      <c r="N7342" s="364"/>
    </row>
    <row r="7343" spans="2:14" s="358" customFormat="1" x14ac:dyDescent="0.2">
      <c r="B7343" s="305">
        <v>41598.350694444445</v>
      </c>
      <c r="C7343" s="117" t="s">
        <v>616</v>
      </c>
      <c r="D7343" s="117" t="s">
        <v>554</v>
      </c>
      <c r="E7343" s="116"/>
      <c r="F7343" s="348">
        <v>8</v>
      </c>
      <c r="G7343" s="348">
        <v>350</v>
      </c>
      <c r="H7343" s="348">
        <v>2800</v>
      </c>
      <c r="I7343" s="355">
        <v>2.4365517571454057E-2</v>
      </c>
      <c r="J7343" s="355">
        <v>6.9615764489868725E-5</v>
      </c>
      <c r="K7343" s="355">
        <v>0</v>
      </c>
      <c r="M7343" s="364"/>
      <c r="N7343" s="364"/>
    </row>
    <row r="7344" spans="2:14" s="358" customFormat="1" x14ac:dyDescent="0.2">
      <c r="B7344" s="305">
        <v>41597.375</v>
      </c>
      <c r="C7344" s="117" t="s">
        <v>726</v>
      </c>
      <c r="D7344" s="117" t="s">
        <v>554</v>
      </c>
      <c r="E7344" s="116"/>
      <c r="F7344" s="348">
        <v>134</v>
      </c>
      <c r="G7344" s="348">
        <v>310</v>
      </c>
      <c r="H7344" s="348">
        <v>41540</v>
      </c>
      <c r="I7344" s="355">
        <v>0.36147985711364339</v>
      </c>
      <c r="J7344" s="355">
        <v>1.1660640552053013E-3</v>
      </c>
      <c r="K7344" s="355">
        <v>0</v>
      </c>
      <c r="M7344" s="364"/>
      <c r="N7344" s="364"/>
    </row>
    <row r="7345" spans="2:14" s="358" customFormat="1" x14ac:dyDescent="0.2">
      <c r="B7345" s="305">
        <v>41597.401388888888</v>
      </c>
      <c r="C7345" s="117" t="s">
        <v>638</v>
      </c>
      <c r="D7345" s="117" t="s">
        <v>554</v>
      </c>
      <c r="E7345" s="116"/>
      <c r="F7345" s="348">
        <v>10</v>
      </c>
      <c r="G7345" s="348">
        <v>12</v>
      </c>
      <c r="H7345" s="348">
        <v>120</v>
      </c>
      <c r="I7345" s="355">
        <v>1.044236467348031E-3</v>
      </c>
      <c r="J7345" s="355">
        <v>8.701970561233591E-5</v>
      </c>
      <c r="K7345" s="355">
        <v>0</v>
      </c>
      <c r="M7345" s="364"/>
      <c r="N7345" s="364"/>
    </row>
    <row r="7346" spans="2:14" s="358" customFormat="1" x14ac:dyDescent="0.2">
      <c r="B7346" s="305">
        <v>41596.579861111109</v>
      </c>
      <c r="C7346" s="117" t="s">
        <v>632</v>
      </c>
      <c r="D7346" s="117" t="s">
        <v>554</v>
      </c>
      <c r="E7346" s="116"/>
      <c r="F7346" s="348">
        <v>2</v>
      </c>
      <c r="G7346" s="348">
        <v>47</v>
      </c>
      <c r="H7346" s="348">
        <v>94</v>
      </c>
      <c r="I7346" s="355">
        <v>8.1798523275595754E-4</v>
      </c>
      <c r="J7346" s="355">
        <v>1.7403941122467181E-5</v>
      </c>
      <c r="K7346" s="355">
        <v>0</v>
      </c>
      <c r="M7346" s="364"/>
      <c r="N7346" s="364"/>
    </row>
    <row r="7347" spans="2:14" s="358" customFormat="1" x14ac:dyDescent="0.2">
      <c r="B7347" s="305">
        <v>41597.378472222219</v>
      </c>
      <c r="C7347" s="117" t="s">
        <v>632</v>
      </c>
      <c r="D7347" s="117" t="s">
        <v>554</v>
      </c>
      <c r="E7347" s="116"/>
      <c r="F7347" s="348">
        <v>2</v>
      </c>
      <c r="G7347" s="348">
        <v>323</v>
      </c>
      <c r="H7347" s="348">
        <v>646</v>
      </c>
      <c r="I7347" s="355">
        <v>5.6214729825569002E-3</v>
      </c>
      <c r="J7347" s="355">
        <v>1.7403941122467181E-5</v>
      </c>
      <c r="K7347" s="355">
        <v>0</v>
      </c>
      <c r="M7347" s="364"/>
      <c r="N7347" s="364"/>
    </row>
    <row r="7348" spans="2:14" s="358" customFormat="1" x14ac:dyDescent="0.2">
      <c r="B7348" s="305">
        <v>41597.4375</v>
      </c>
      <c r="C7348" s="117" t="s">
        <v>608</v>
      </c>
      <c r="D7348" s="117" t="s">
        <v>554</v>
      </c>
      <c r="E7348" s="116"/>
      <c r="F7348" s="348">
        <v>49</v>
      </c>
      <c r="G7348" s="348">
        <v>315</v>
      </c>
      <c r="H7348" s="348">
        <v>15435</v>
      </c>
      <c r="I7348" s="355">
        <v>0.13431491561264047</v>
      </c>
      <c r="J7348" s="355">
        <v>4.2639655750044598E-4</v>
      </c>
      <c r="K7348" s="355">
        <v>0</v>
      </c>
      <c r="M7348" s="364"/>
      <c r="N7348" s="364"/>
    </row>
    <row r="7349" spans="2:14" s="358" customFormat="1" x14ac:dyDescent="0.2">
      <c r="B7349" s="305">
        <v>41597.395833333336</v>
      </c>
      <c r="C7349" s="117" t="s">
        <v>595</v>
      </c>
      <c r="D7349" s="117" t="s">
        <v>554</v>
      </c>
      <c r="E7349" s="116"/>
      <c r="F7349" s="348">
        <v>366</v>
      </c>
      <c r="G7349" s="348">
        <v>75</v>
      </c>
      <c r="H7349" s="348">
        <v>27450</v>
      </c>
      <c r="I7349" s="355">
        <v>0.23886909190586209</v>
      </c>
      <c r="J7349" s="355">
        <v>3.1849212254114944E-3</v>
      </c>
      <c r="K7349" s="355">
        <v>0</v>
      </c>
      <c r="M7349" s="364"/>
      <c r="N7349" s="364"/>
    </row>
    <row r="7350" spans="2:14" s="358" customFormat="1" x14ac:dyDescent="0.2">
      <c r="B7350" s="305">
        <v>41597.434027777781</v>
      </c>
      <c r="C7350" s="117" t="s">
        <v>638</v>
      </c>
      <c r="D7350" s="117" t="s">
        <v>554</v>
      </c>
      <c r="E7350" s="116"/>
      <c r="F7350" s="348">
        <v>2468</v>
      </c>
      <c r="G7350" s="348">
        <v>359</v>
      </c>
      <c r="H7350" s="348">
        <v>886012</v>
      </c>
      <c r="I7350" s="355">
        <v>7.7100503408996968</v>
      </c>
      <c r="J7350" s="355">
        <v>2.1476463345124503E-2</v>
      </c>
      <c r="K7350" s="355">
        <v>0</v>
      </c>
      <c r="M7350" s="364"/>
      <c r="N7350" s="364"/>
    </row>
    <row r="7351" spans="2:14" s="358" customFormat="1" x14ac:dyDescent="0.2">
      <c r="B7351" s="305">
        <v>41597.427083333336</v>
      </c>
      <c r="C7351" s="117" t="s">
        <v>588</v>
      </c>
      <c r="D7351" s="117" t="s">
        <v>554</v>
      </c>
      <c r="E7351" s="116"/>
      <c r="F7351" s="348">
        <v>4</v>
      </c>
      <c r="G7351" s="348">
        <v>81</v>
      </c>
      <c r="H7351" s="348">
        <v>324</v>
      </c>
      <c r="I7351" s="355">
        <v>2.8194384618396837E-3</v>
      </c>
      <c r="J7351" s="355">
        <v>3.4807882244934363E-5</v>
      </c>
      <c r="K7351" s="355">
        <v>0</v>
      </c>
      <c r="M7351" s="364"/>
      <c r="N7351" s="364"/>
    </row>
    <row r="7352" spans="2:14" s="358" customFormat="1" x14ac:dyDescent="0.2">
      <c r="B7352" s="305">
        <v>41597.513888888891</v>
      </c>
      <c r="C7352" s="117" t="s">
        <v>588</v>
      </c>
      <c r="D7352" s="117" t="s">
        <v>554</v>
      </c>
      <c r="E7352" s="116"/>
      <c r="F7352" s="348">
        <v>2</v>
      </c>
      <c r="G7352" s="348">
        <v>103</v>
      </c>
      <c r="H7352" s="348">
        <v>206</v>
      </c>
      <c r="I7352" s="355">
        <v>1.7926059356141199E-3</v>
      </c>
      <c r="J7352" s="355">
        <v>1.7403941122467181E-5</v>
      </c>
      <c r="K7352" s="355">
        <v>0</v>
      </c>
      <c r="M7352" s="364"/>
      <c r="N7352" s="364"/>
    </row>
    <row r="7353" spans="2:14" s="358" customFormat="1" x14ac:dyDescent="0.2">
      <c r="B7353" s="305">
        <v>41599.381944444445</v>
      </c>
      <c r="C7353" s="117" t="s">
        <v>744</v>
      </c>
      <c r="D7353" s="117" t="s">
        <v>554</v>
      </c>
      <c r="E7353" s="116"/>
      <c r="F7353" s="348">
        <v>146</v>
      </c>
      <c r="G7353" s="348">
        <v>395</v>
      </c>
      <c r="H7353" s="348">
        <v>57670</v>
      </c>
      <c r="I7353" s="355">
        <v>0.50184264226634123</v>
      </c>
      <c r="J7353" s="355">
        <v>1.2704877019401044E-3</v>
      </c>
      <c r="K7353" s="355">
        <v>0</v>
      </c>
      <c r="M7353" s="364"/>
      <c r="N7353" s="364"/>
    </row>
    <row r="7354" spans="2:14" s="358" customFormat="1" x14ac:dyDescent="0.2">
      <c r="B7354" s="305">
        <v>41598.375</v>
      </c>
      <c r="C7354" s="117" t="s">
        <v>626</v>
      </c>
      <c r="D7354" s="117" t="s">
        <v>554</v>
      </c>
      <c r="E7354" s="116"/>
      <c r="F7354" s="348">
        <v>2</v>
      </c>
      <c r="G7354" s="348">
        <v>63</v>
      </c>
      <c r="H7354" s="348">
        <v>126</v>
      </c>
      <c r="I7354" s="355">
        <v>1.0964482907154325E-3</v>
      </c>
      <c r="J7354" s="355">
        <v>1.7403941122467181E-5</v>
      </c>
      <c r="K7354" s="355">
        <v>0</v>
      </c>
      <c r="M7354" s="364"/>
      <c r="N7354" s="364"/>
    </row>
    <row r="7355" spans="2:14" s="358" customFormat="1" x14ac:dyDescent="0.2">
      <c r="B7355" s="305">
        <v>41598.375</v>
      </c>
      <c r="C7355" s="117" t="s">
        <v>588</v>
      </c>
      <c r="D7355" s="117" t="s">
        <v>554</v>
      </c>
      <c r="E7355" s="116"/>
      <c r="F7355" s="348">
        <v>1</v>
      </c>
      <c r="G7355" s="348">
        <v>270</v>
      </c>
      <c r="H7355" s="348">
        <v>270</v>
      </c>
      <c r="I7355" s="355">
        <v>2.3495320515330696E-3</v>
      </c>
      <c r="J7355" s="355">
        <v>8.7019705612335906E-6</v>
      </c>
      <c r="K7355" s="355">
        <v>0</v>
      </c>
      <c r="M7355" s="364"/>
      <c r="N7355" s="364"/>
    </row>
    <row r="7356" spans="2:14" s="358" customFormat="1" x14ac:dyDescent="0.2">
      <c r="B7356" s="305">
        <v>41597.534722222219</v>
      </c>
      <c r="C7356" s="117" t="s">
        <v>666</v>
      </c>
      <c r="D7356" s="117" t="s">
        <v>554</v>
      </c>
      <c r="E7356" s="116"/>
      <c r="F7356" s="348">
        <v>1</v>
      </c>
      <c r="G7356" s="348">
        <v>120</v>
      </c>
      <c r="H7356" s="348">
        <v>120</v>
      </c>
      <c r="I7356" s="355">
        <v>1.044236467348031E-3</v>
      </c>
      <c r="J7356" s="355">
        <v>8.7019705612335906E-6</v>
      </c>
      <c r="K7356" s="355">
        <v>0</v>
      </c>
      <c r="M7356" s="364"/>
      <c r="N7356" s="364"/>
    </row>
    <row r="7357" spans="2:14" s="358" customFormat="1" x14ac:dyDescent="0.2">
      <c r="B7357" s="305">
        <v>41597.458333333336</v>
      </c>
      <c r="C7357" s="117" t="s">
        <v>666</v>
      </c>
      <c r="D7357" s="117" t="s">
        <v>554</v>
      </c>
      <c r="E7357" s="116"/>
      <c r="F7357" s="348">
        <v>2</v>
      </c>
      <c r="G7357" s="348">
        <v>25</v>
      </c>
      <c r="H7357" s="348">
        <v>50</v>
      </c>
      <c r="I7357" s="355">
        <v>4.3509852806167959E-4</v>
      </c>
      <c r="J7357" s="355">
        <v>1.7403941122467181E-5</v>
      </c>
      <c r="K7357" s="355">
        <v>0</v>
      </c>
      <c r="M7357" s="364"/>
      <c r="N7357" s="364"/>
    </row>
    <row r="7358" spans="2:14" s="358" customFormat="1" x14ac:dyDescent="0.2">
      <c r="B7358" s="305">
        <v>41597.430555555555</v>
      </c>
      <c r="C7358" s="117" t="s">
        <v>705</v>
      </c>
      <c r="D7358" s="117" t="s">
        <v>554</v>
      </c>
      <c r="E7358" s="116"/>
      <c r="F7358" s="348">
        <v>81</v>
      </c>
      <c r="G7358" s="348">
        <v>320</v>
      </c>
      <c r="H7358" s="348">
        <v>25920</v>
      </c>
      <c r="I7358" s="355">
        <v>0.22555507694717469</v>
      </c>
      <c r="J7358" s="355">
        <v>7.0485961545992094E-4</v>
      </c>
      <c r="K7358" s="355">
        <v>0</v>
      </c>
      <c r="M7358" s="364"/>
      <c r="N7358" s="364"/>
    </row>
    <row r="7359" spans="2:14" s="358" customFormat="1" x14ac:dyDescent="0.2">
      <c r="B7359" s="305">
        <v>41597.37777777778</v>
      </c>
      <c r="C7359" s="117" t="s">
        <v>748</v>
      </c>
      <c r="D7359" s="117" t="s">
        <v>551</v>
      </c>
      <c r="E7359" s="116"/>
      <c r="F7359" s="348">
        <v>2</v>
      </c>
      <c r="G7359" s="348">
        <v>176</v>
      </c>
      <c r="H7359" s="348">
        <v>352</v>
      </c>
      <c r="I7359" s="355">
        <v>1.3630546364187287E-3</v>
      </c>
      <c r="J7359" s="355">
        <v>7.7446286160155041E-6</v>
      </c>
      <c r="K7359" s="355">
        <v>0</v>
      </c>
      <c r="M7359" s="364"/>
      <c r="N7359" s="364"/>
    </row>
    <row r="7360" spans="2:14" s="358" customFormat="1" x14ac:dyDescent="0.2">
      <c r="B7360" s="305">
        <v>41597.40625</v>
      </c>
      <c r="C7360" s="117" t="s">
        <v>556</v>
      </c>
      <c r="D7360" s="117" t="s">
        <v>551</v>
      </c>
      <c r="E7360" s="116"/>
      <c r="F7360" s="348">
        <v>2</v>
      </c>
      <c r="G7360" s="348">
        <v>265</v>
      </c>
      <c r="H7360" s="348">
        <v>530</v>
      </c>
      <c r="I7360" s="355">
        <v>2.0523265832441085E-3</v>
      </c>
      <c r="J7360" s="355">
        <v>7.7446286160155041E-6</v>
      </c>
      <c r="K7360" s="355">
        <v>0</v>
      </c>
      <c r="M7360" s="364"/>
      <c r="N7360" s="364"/>
    </row>
    <row r="7361" spans="2:14" s="358" customFormat="1" x14ac:dyDescent="0.2">
      <c r="B7361" s="305">
        <v>41597.408333333333</v>
      </c>
      <c r="C7361" s="117" t="s">
        <v>559</v>
      </c>
      <c r="D7361" s="117" t="s">
        <v>551</v>
      </c>
      <c r="E7361" s="116"/>
      <c r="F7361" s="348">
        <v>5</v>
      </c>
      <c r="G7361" s="348">
        <v>92</v>
      </c>
      <c r="H7361" s="348">
        <v>460</v>
      </c>
      <c r="I7361" s="355">
        <v>1.7812645816835662E-3</v>
      </c>
      <c r="J7361" s="355">
        <v>1.9361571540038763E-5</v>
      </c>
      <c r="K7361" s="355">
        <v>0</v>
      </c>
      <c r="M7361" s="364"/>
      <c r="N7361" s="364"/>
    </row>
    <row r="7362" spans="2:14" s="358" customFormat="1" x14ac:dyDescent="0.2">
      <c r="B7362" s="305">
        <v>41597.395833333336</v>
      </c>
      <c r="C7362" s="117" t="s">
        <v>748</v>
      </c>
      <c r="D7362" s="117" t="s">
        <v>551</v>
      </c>
      <c r="E7362" s="116"/>
      <c r="F7362" s="348">
        <v>52</v>
      </c>
      <c r="G7362" s="348">
        <v>310</v>
      </c>
      <c r="H7362" s="348">
        <v>16120</v>
      </c>
      <c r="I7362" s="355">
        <v>6.2421706645084965E-2</v>
      </c>
      <c r="J7362" s="355">
        <v>2.0136034401640313E-4</v>
      </c>
      <c r="K7362" s="355">
        <v>0</v>
      </c>
      <c r="M7362" s="364"/>
      <c r="N7362" s="364"/>
    </row>
    <row r="7363" spans="2:14" s="358" customFormat="1" x14ac:dyDescent="0.2">
      <c r="B7363" s="305">
        <v>41596.458333333336</v>
      </c>
      <c r="C7363" s="117" t="s">
        <v>556</v>
      </c>
      <c r="D7363" s="117" t="s">
        <v>551</v>
      </c>
      <c r="E7363" s="116"/>
      <c r="F7363" s="348">
        <v>5</v>
      </c>
      <c r="G7363" s="348">
        <v>140</v>
      </c>
      <c r="H7363" s="348">
        <v>700</v>
      </c>
      <c r="I7363" s="355">
        <v>2.7106200156054266E-3</v>
      </c>
      <c r="J7363" s="355">
        <v>1.9361571540038763E-5</v>
      </c>
      <c r="K7363" s="355">
        <v>0</v>
      </c>
      <c r="M7363" s="364"/>
      <c r="N7363" s="364"/>
    </row>
    <row r="7364" spans="2:14" s="358" customFormat="1" x14ac:dyDescent="0.2">
      <c r="B7364" s="305">
        <v>41599.420138888891</v>
      </c>
      <c r="C7364" s="117" t="s">
        <v>637</v>
      </c>
      <c r="D7364" s="117" t="s">
        <v>554</v>
      </c>
      <c r="E7364" s="116"/>
      <c r="F7364" s="348">
        <v>10</v>
      </c>
      <c r="G7364" s="348">
        <v>160</v>
      </c>
      <c r="H7364" s="348">
        <v>1600</v>
      </c>
      <c r="I7364" s="355">
        <v>1.3923152897973747E-2</v>
      </c>
      <c r="J7364" s="355">
        <v>8.701970561233591E-5</v>
      </c>
      <c r="K7364" s="355">
        <v>0</v>
      </c>
      <c r="M7364" s="364"/>
      <c r="N7364" s="364"/>
    </row>
    <row r="7365" spans="2:14" s="358" customFormat="1" x14ac:dyDescent="0.2">
      <c r="B7365" s="305">
        <v>41597.53125</v>
      </c>
      <c r="C7365" s="117" t="s">
        <v>559</v>
      </c>
      <c r="D7365" s="117" t="s">
        <v>551</v>
      </c>
      <c r="E7365" s="116"/>
      <c r="F7365" s="348">
        <v>3</v>
      </c>
      <c r="G7365" s="348">
        <v>40</v>
      </c>
      <c r="H7365" s="348">
        <v>120</v>
      </c>
      <c r="I7365" s="355">
        <v>4.6467771696093028E-4</v>
      </c>
      <c r="J7365" s="355">
        <v>1.1616942924023257E-5</v>
      </c>
      <c r="K7365" s="355">
        <v>0</v>
      </c>
      <c r="M7365" s="364"/>
      <c r="N7365" s="364"/>
    </row>
    <row r="7366" spans="2:14" s="358" customFormat="1" x14ac:dyDescent="0.2">
      <c r="B7366" s="305">
        <v>41599.468055555553</v>
      </c>
      <c r="C7366" s="117" t="s">
        <v>611</v>
      </c>
      <c r="D7366" s="117" t="s">
        <v>551</v>
      </c>
      <c r="E7366" s="116"/>
      <c r="F7366" s="348">
        <v>204</v>
      </c>
      <c r="G7366" s="348">
        <v>370</v>
      </c>
      <c r="H7366" s="348">
        <v>75480</v>
      </c>
      <c r="I7366" s="355">
        <v>0.29228228396842515</v>
      </c>
      <c r="J7366" s="355">
        <v>7.8995211883358145E-4</v>
      </c>
      <c r="K7366" s="355">
        <v>0</v>
      </c>
      <c r="M7366" s="364"/>
      <c r="N7366" s="364"/>
    </row>
    <row r="7367" spans="2:14" s="358" customFormat="1" x14ac:dyDescent="0.2">
      <c r="B7367" s="305">
        <v>41597.611111111109</v>
      </c>
      <c r="C7367" s="117" t="s">
        <v>559</v>
      </c>
      <c r="D7367" s="117" t="s">
        <v>551</v>
      </c>
      <c r="E7367" s="116"/>
      <c r="F7367" s="348">
        <v>1</v>
      </c>
      <c r="G7367" s="348">
        <v>15</v>
      </c>
      <c r="H7367" s="348">
        <v>15</v>
      </c>
      <c r="I7367" s="355">
        <v>5.8084714620116285E-5</v>
      </c>
      <c r="J7367" s="355">
        <v>3.872314308007752E-6</v>
      </c>
      <c r="K7367" s="355">
        <v>0</v>
      </c>
      <c r="M7367" s="364"/>
      <c r="N7367" s="364"/>
    </row>
    <row r="7368" spans="2:14" s="358" customFormat="1" x14ac:dyDescent="0.2">
      <c r="B7368" s="305">
        <v>41597.506944444445</v>
      </c>
      <c r="C7368" s="117" t="s">
        <v>570</v>
      </c>
      <c r="D7368" s="117" t="s">
        <v>551</v>
      </c>
      <c r="E7368" s="116"/>
      <c r="F7368" s="348">
        <v>1</v>
      </c>
      <c r="G7368" s="348">
        <v>60</v>
      </c>
      <c r="H7368" s="348">
        <v>60</v>
      </c>
      <c r="I7368" s="355">
        <v>2.3233885848046514E-4</v>
      </c>
      <c r="J7368" s="355">
        <v>3.872314308007752E-6</v>
      </c>
      <c r="K7368" s="355">
        <v>0</v>
      </c>
      <c r="M7368" s="364"/>
      <c r="N7368" s="364"/>
    </row>
    <row r="7369" spans="2:14" s="358" customFormat="1" x14ac:dyDescent="0.2">
      <c r="B7369" s="305">
        <v>41597.375</v>
      </c>
      <c r="C7369" s="117" t="s">
        <v>641</v>
      </c>
      <c r="D7369" s="117" t="s">
        <v>551</v>
      </c>
      <c r="E7369" s="116"/>
      <c r="F7369" s="348">
        <v>5</v>
      </c>
      <c r="G7369" s="348">
        <v>265</v>
      </c>
      <c r="H7369" s="348">
        <v>1325</v>
      </c>
      <c r="I7369" s="355">
        <v>5.1308164581102718E-3</v>
      </c>
      <c r="J7369" s="355">
        <v>1.9361571540038763E-5</v>
      </c>
      <c r="K7369" s="355">
        <v>0</v>
      </c>
      <c r="M7369" s="364"/>
      <c r="N7369" s="364"/>
    </row>
    <row r="7370" spans="2:14" s="358" customFormat="1" x14ac:dyDescent="0.2">
      <c r="B7370" s="305">
        <v>41596.711805555555</v>
      </c>
      <c r="C7370" s="117" t="s">
        <v>725</v>
      </c>
      <c r="D7370" s="117" t="s">
        <v>554</v>
      </c>
      <c r="E7370" s="116"/>
      <c r="F7370" s="348">
        <v>32</v>
      </c>
      <c r="G7370" s="348">
        <v>25</v>
      </c>
      <c r="H7370" s="348">
        <v>800</v>
      </c>
      <c r="I7370" s="355">
        <v>6.9615764489868734E-3</v>
      </c>
      <c r="J7370" s="355">
        <v>2.784630579594749E-4</v>
      </c>
      <c r="K7370" s="355">
        <v>0</v>
      </c>
      <c r="M7370" s="364"/>
      <c r="N7370" s="364"/>
    </row>
    <row r="7371" spans="2:14" s="358" customFormat="1" x14ac:dyDescent="0.2">
      <c r="B7371" s="305">
        <v>41597.399305555555</v>
      </c>
      <c r="C7371" s="117" t="s">
        <v>744</v>
      </c>
      <c r="D7371" s="117" t="s">
        <v>554</v>
      </c>
      <c r="E7371" s="116"/>
      <c r="F7371" s="348">
        <v>1</v>
      </c>
      <c r="G7371" s="348">
        <v>60</v>
      </c>
      <c r="H7371" s="348">
        <v>60</v>
      </c>
      <c r="I7371" s="355">
        <v>5.2211823367401549E-4</v>
      </c>
      <c r="J7371" s="355">
        <v>8.7019705612335906E-6</v>
      </c>
      <c r="K7371" s="355">
        <v>0</v>
      </c>
      <c r="M7371" s="364"/>
      <c r="N7371" s="364"/>
    </row>
    <row r="7372" spans="2:14" s="358" customFormat="1" x14ac:dyDescent="0.2">
      <c r="B7372" s="305">
        <v>41597.375</v>
      </c>
      <c r="C7372" s="117" t="s">
        <v>666</v>
      </c>
      <c r="D7372" s="117" t="s">
        <v>554</v>
      </c>
      <c r="E7372" s="116"/>
      <c r="F7372" s="348">
        <v>90</v>
      </c>
      <c r="G7372" s="348">
        <v>303</v>
      </c>
      <c r="H7372" s="348">
        <v>27270</v>
      </c>
      <c r="I7372" s="355">
        <v>0.23730273720484005</v>
      </c>
      <c r="J7372" s="355">
        <v>7.8317735051102323E-4</v>
      </c>
      <c r="K7372" s="355">
        <v>0</v>
      </c>
      <c r="M7372" s="364"/>
      <c r="N7372" s="364"/>
    </row>
    <row r="7373" spans="2:14" s="358" customFormat="1" x14ac:dyDescent="0.2">
      <c r="B7373" s="305">
        <v>41597.375</v>
      </c>
      <c r="C7373" s="117" t="s">
        <v>744</v>
      </c>
      <c r="D7373" s="117" t="s">
        <v>554</v>
      </c>
      <c r="E7373" s="116"/>
      <c r="F7373" s="348">
        <v>2</v>
      </c>
      <c r="G7373" s="348">
        <v>175</v>
      </c>
      <c r="H7373" s="348">
        <v>350</v>
      </c>
      <c r="I7373" s="355">
        <v>3.0456896964317572E-3</v>
      </c>
      <c r="J7373" s="355">
        <v>1.7403941122467181E-5</v>
      </c>
      <c r="K7373" s="355">
        <v>0</v>
      </c>
      <c r="M7373" s="364"/>
      <c r="N7373" s="364"/>
    </row>
    <row r="7374" spans="2:14" s="358" customFormat="1" x14ac:dyDescent="0.2">
      <c r="B7374" s="305">
        <v>41598.404166666667</v>
      </c>
      <c r="C7374" s="117" t="s">
        <v>570</v>
      </c>
      <c r="D7374" s="117" t="s">
        <v>551</v>
      </c>
      <c r="E7374" s="116"/>
      <c r="F7374" s="348">
        <v>2</v>
      </c>
      <c r="G7374" s="348">
        <v>458</v>
      </c>
      <c r="H7374" s="348">
        <v>916</v>
      </c>
      <c r="I7374" s="355">
        <v>3.5470399061351011E-3</v>
      </c>
      <c r="J7374" s="355">
        <v>7.7446286160155041E-6</v>
      </c>
      <c r="K7374" s="355">
        <v>0</v>
      </c>
      <c r="M7374" s="364"/>
      <c r="N7374" s="364"/>
    </row>
    <row r="7375" spans="2:14" s="358" customFormat="1" x14ac:dyDescent="0.2">
      <c r="B7375" s="305">
        <v>41597.534722222219</v>
      </c>
      <c r="C7375" s="117" t="s">
        <v>744</v>
      </c>
      <c r="D7375" s="117" t="s">
        <v>554</v>
      </c>
      <c r="E7375" s="116"/>
      <c r="F7375" s="348">
        <v>3</v>
      </c>
      <c r="G7375" s="348">
        <v>40</v>
      </c>
      <c r="H7375" s="348">
        <v>120</v>
      </c>
      <c r="I7375" s="355">
        <v>1.044236467348031E-3</v>
      </c>
      <c r="J7375" s="355">
        <v>2.6105911683700774E-5</v>
      </c>
      <c r="K7375" s="355">
        <v>0</v>
      </c>
      <c r="M7375" s="364"/>
      <c r="N7375" s="364"/>
    </row>
    <row r="7376" spans="2:14" s="358" customFormat="1" x14ac:dyDescent="0.2">
      <c r="B7376" s="305">
        <v>41598.423611111109</v>
      </c>
      <c r="C7376" s="117" t="s">
        <v>558</v>
      </c>
      <c r="D7376" s="117" t="s">
        <v>551</v>
      </c>
      <c r="E7376" s="116"/>
      <c r="F7376" s="348">
        <v>5</v>
      </c>
      <c r="G7376" s="348">
        <v>365</v>
      </c>
      <c r="H7376" s="348">
        <v>1825</v>
      </c>
      <c r="I7376" s="355">
        <v>7.0669736121141483E-3</v>
      </c>
      <c r="J7376" s="355">
        <v>1.9361571540038763E-5</v>
      </c>
      <c r="K7376" s="355">
        <v>0</v>
      </c>
      <c r="M7376" s="364"/>
      <c r="N7376" s="364"/>
    </row>
    <row r="7377" spans="2:14" s="358" customFormat="1" x14ac:dyDescent="0.2">
      <c r="B7377" s="305">
        <v>41597.576388888891</v>
      </c>
      <c r="C7377" s="117" t="s">
        <v>744</v>
      </c>
      <c r="D7377" s="117" t="s">
        <v>554</v>
      </c>
      <c r="E7377" s="116"/>
      <c r="F7377" s="348">
        <v>1</v>
      </c>
      <c r="G7377" s="348">
        <v>40</v>
      </c>
      <c r="H7377" s="348">
        <v>40</v>
      </c>
      <c r="I7377" s="355">
        <v>3.4807882244934364E-4</v>
      </c>
      <c r="J7377" s="355">
        <v>8.7019705612335906E-6</v>
      </c>
      <c r="K7377" s="355">
        <v>0</v>
      </c>
      <c r="M7377" s="364"/>
      <c r="N7377" s="364"/>
    </row>
    <row r="7378" spans="2:14" s="358" customFormat="1" x14ac:dyDescent="0.2">
      <c r="B7378" s="305">
        <v>41598.442361111112</v>
      </c>
      <c r="C7378" s="117" t="s">
        <v>626</v>
      </c>
      <c r="D7378" s="117" t="s">
        <v>554</v>
      </c>
      <c r="E7378" s="116"/>
      <c r="F7378" s="348">
        <v>3</v>
      </c>
      <c r="G7378" s="348">
        <v>108</v>
      </c>
      <c r="H7378" s="348">
        <v>324</v>
      </c>
      <c r="I7378" s="355">
        <v>2.8194384618396837E-3</v>
      </c>
      <c r="J7378" s="355">
        <v>2.6105911683700774E-5</v>
      </c>
      <c r="K7378" s="355">
        <v>0</v>
      </c>
      <c r="M7378" s="364"/>
      <c r="N7378" s="364"/>
    </row>
    <row r="7379" spans="2:14" s="358" customFormat="1" x14ac:dyDescent="0.2">
      <c r="B7379" s="305">
        <v>41598.517361111109</v>
      </c>
      <c r="C7379" s="117" t="s">
        <v>550</v>
      </c>
      <c r="D7379" s="117" t="s">
        <v>551</v>
      </c>
      <c r="E7379" s="116"/>
      <c r="F7379" s="348">
        <v>12</v>
      </c>
      <c r="G7379" s="348">
        <v>90</v>
      </c>
      <c r="H7379" s="348">
        <v>1080</v>
      </c>
      <c r="I7379" s="355">
        <v>4.1820994526483727E-3</v>
      </c>
      <c r="J7379" s="355">
        <v>4.6467771696093028E-5</v>
      </c>
      <c r="K7379" s="355">
        <v>0</v>
      </c>
      <c r="M7379" s="364"/>
      <c r="N7379" s="364"/>
    </row>
    <row r="7380" spans="2:14" s="358" customFormat="1" x14ac:dyDescent="0.2">
      <c r="B7380" s="305">
        <v>41598.454861111109</v>
      </c>
      <c r="C7380" s="117" t="s">
        <v>627</v>
      </c>
      <c r="D7380" s="117" t="s">
        <v>554</v>
      </c>
      <c r="E7380" s="116"/>
      <c r="F7380" s="348">
        <v>1</v>
      </c>
      <c r="G7380" s="348">
        <v>185</v>
      </c>
      <c r="H7380" s="348">
        <v>185</v>
      </c>
      <c r="I7380" s="355">
        <v>1.6098645538282143E-3</v>
      </c>
      <c r="J7380" s="355">
        <v>8.7019705612335906E-6</v>
      </c>
      <c r="K7380" s="355">
        <v>0</v>
      </c>
      <c r="M7380" s="364"/>
      <c r="N7380" s="364"/>
    </row>
    <row r="7381" spans="2:14" s="358" customFormat="1" x14ac:dyDescent="0.2">
      <c r="B7381" s="305">
        <v>41597.375</v>
      </c>
      <c r="C7381" s="117" t="s">
        <v>629</v>
      </c>
      <c r="D7381" s="117" t="s">
        <v>551</v>
      </c>
      <c r="E7381" s="116"/>
      <c r="F7381" s="348">
        <v>50</v>
      </c>
      <c r="G7381" s="348">
        <v>395</v>
      </c>
      <c r="H7381" s="348">
        <v>19750</v>
      </c>
      <c r="I7381" s="355">
        <v>7.6478207583153116E-2</v>
      </c>
      <c r="J7381" s="355">
        <v>1.9361571540038762E-4</v>
      </c>
      <c r="K7381" s="355">
        <v>0</v>
      </c>
      <c r="M7381" s="364"/>
      <c r="N7381" s="364"/>
    </row>
    <row r="7382" spans="2:14" s="358" customFormat="1" x14ac:dyDescent="0.2">
      <c r="B7382" s="305">
        <v>41599.375</v>
      </c>
      <c r="C7382" s="117" t="s">
        <v>649</v>
      </c>
      <c r="D7382" s="117" t="s">
        <v>551</v>
      </c>
      <c r="E7382" s="116"/>
      <c r="F7382" s="348">
        <v>225</v>
      </c>
      <c r="G7382" s="348">
        <v>382.72</v>
      </c>
      <c r="H7382" s="348">
        <v>86112</v>
      </c>
      <c r="I7382" s="355">
        <v>0.33345272969116357</v>
      </c>
      <c r="J7382" s="355">
        <v>8.712707193017443E-4</v>
      </c>
      <c r="K7382" s="355">
        <v>0</v>
      </c>
      <c r="M7382" s="364"/>
      <c r="N7382" s="364"/>
    </row>
    <row r="7383" spans="2:14" s="358" customFormat="1" x14ac:dyDescent="0.2">
      <c r="B7383" s="305">
        <v>41598.451388888891</v>
      </c>
      <c r="C7383" s="117" t="s">
        <v>660</v>
      </c>
      <c r="D7383" s="117" t="s">
        <v>551</v>
      </c>
      <c r="E7383" s="116"/>
      <c r="F7383" s="348">
        <v>38</v>
      </c>
      <c r="G7383" s="348">
        <v>290</v>
      </c>
      <c r="H7383" s="348">
        <v>11020</v>
      </c>
      <c r="I7383" s="355">
        <v>4.2672903674245428E-2</v>
      </c>
      <c r="J7383" s="355">
        <v>1.4714794370429459E-4</v>
      </c>
      <c r="K7383" s="355">
        <v>0</v>
      </c>
      <c r="M7383" s="364"/>
      <c r="N7383" s="364"/>
    </row>
    <row r="7384" spans="2:14" s="358" customFormat="1" x14ac:dyDescent="0.2">
      <c r="B7384" s="305">
        <v>41598.375</v>
      </c>
      <c r="C7384" s="117" t="s">
        <v>697</v>
      </c>
      <c r="D7384" s="117" t="s">
        <v>551</v>
      </c>
      <c r="E7384" s="116"/>
      <c r="F7384" s="348">
        <v>92</v>
      </c>
      <c r="G7384" s="348">
        <v>425</v>
      </c>
      <c r="H7384" s="348">
        <v>39100</v>
      </c>
      <c r="I7384" s="355">
        <v>0.15140748944310312</v>
      </c>
      <c r="J7384" s="355">
        <v>3.562529163367132E-4</v>
      </c>
      <c r="K7384" s="355">
        <v>0</v>
      </c>
      <c r="M7384" s="364"/>
      <c r="N7384" s="364"/>
    </row>
    <row r="7385" spans="2:14" s="358" customFormat="1" x14ac:dyDescent="0.2">
      <c r="B7385" s="305">
        <v>41598.378472222219</v>
      </c>
      <c r="C7385" s="117" t="s">
        <v>686</v>
      </c>
      <c r="D7385" s="117" t="s">
        <v>551</v>
      </c>
      <c r="E7385" s="116"/>
      <c r="F7385" s="348">
        <v>50</v>
      </c>
      <c r="G7385" s="348">
        <v>239</v>
      </c>
      <c r="H7385" s="348">
        <v>11950</v>
      </c>
      <c r="I7385" s="355">
        <v>4.6274155980692643E-2</v>
      </c>
      <c r="J7385" s="355">
        <v>1.9361571540038762E-4</v>
      </c>
      <c r="K7385" s="355">
        <v>0</v>
      </c>
      <c r="M7385" s="364"/>
      <c r="N7385" s="364"/>
    </row>
    <row r="7386" spans="2:14" s="358" customFormat="1" x14ac:dyDescent="0.2">
      <c r="B7386" s="305">
        <v>41598.538194444445</v>
      </c>
      <c r="C7386" s="117" t="s">
        <v>607</v>
      </c>
      <c r="D7386" s="117" t="s">
        <v>551</v>
      </c>
      <c r="E7386" s="116"/>
      <c r="F7386" s="348">
        <v>1</v>
      </c>
      <c r="G7386" s="348">
        <v>31</v>
      </c>
      <c r="H7386" s="348">
        <v>31</v>
      </c>
      <c r="I7386" s="355">
        <v>1.2004174354824032E-4</v>
      </c>
      <c r="J7386" s="355">
        <v>3.872314308007752E-6</v>
      </c>
      <c r="K7386" s="355">
        <v>0</v>
      </c>
      <c r="M7386" s="364"/>
      <c r="N7386" s="364"/>
    </row>
    <row r="7387" spans="2:14" s="358" customFormat="1" x14ac:dyDescent="0.2">
      <c r="B7387" s="305">
        <v>41598.388888888891</v>
      </c>
      <c r="C7387" s="117" t="s">
        <v>748</v>
      </c>
      <c r="D7387" s="117" t="s">
        <v>551</v>
      </c>
      <c r="E7387" s="116"/>
      <c r="F7387" s="348">
        <v>2</v>
      </c>
      <c r="G7387" s="348">
        <v>245</v>
      </c>
      <c r="H7387" s="348">
        <v>490</v>
      </c>
      <c r="I7387" s="355">
        <v>1.8974340109237987E-3</v>
      </c>
      <c r="J7387" s="355">
        <v>7.7446286160155041E-6</v>
      </c>
      <c r="K7387" s="355">
        <v>0</v>
      </c>
      <c r="M7387" s="364"/>
      <c r="N7387" s="364"/>
    </row>
    <row r="7388" spans="2:14" s="358" customFormat="1" x14ac:dyDescent="0.2">
      <c r="B7388" s="305">
        <v>41598.5625</v>
      </c>
      <c r="C7388" s="117" t="s">
        <v>626</v>
      </c>
      <c r="D7388" s="117" t="s">
        <v>554</v>
      </c>
      <c r="E7388" s="116"/>
      <c r="F7388" s="348">
        <v>9</v>
      </c>
      <c r="G7388" s="348">
        <v>101</v>
      </c>
      <c r="H7388" s="348">
        <v>909</v>
      </c>
      <c r="I7388" s="355">
        <v>7.9100912401613346E-3</v>
      </c>
      <c r="J7388" s="355">
        <v>7.8317735051102317E-5</v>
      </c>
      <c r="K7388" s="355">
        <v>0</v>
      </c>
      <c r="M7388" s="364"/>
      <c r="N7388" s="364"/>
    </row>
    <row r="7389" spans="2:14" s="358" customFormat="1" x14ac:dyDescent="0.2">
      <c r="B7389" s="305">
        <v>41599.375</v>
      </c>
      <c r="C7389" s="117" t="s">
        <v>626</v>
      </c>
      <c r="D7389" s="117" t="s">
        <v>554</v>
      </c>
      <c r="E7389" s="116"/>
      <c r="F7389" s="348">
        <v>21</v>
      </c>
      <c r="G7389" s="348">
        <v>387</v>
      </c>
      <c r="H7389" s="348">
        <v>8127</v>
      </c>
      <c r="I7389" s="355">
        <v>7.0720914751145392E-2</v>
      </c>
      <c r="J7389" s="355">
        <v>1.8274138178590543E-4</v>
      </c>
      <c r="K7389" s="355">
        <v>0</v>
      </c>
      <c r="M7389" s="364"/>
      <c r="N7389" s="364"/>
    </row>
    <row r="7390" spans="2:14" s="358" customFormat="1" x14ac:dyDescent="0.2">
      <c r="B7390" s="305">
        <v>41599.395833333336</v>
      </c>
      <c r="C7390" s="117" t="s">
        <v>672</v>
      </c>
      <c r="D7390" s="117" t="s">
        <v>551</v>
      </c>
      <c r="E7390" s="116"/>
      <c r="F7390" s="348">
        <v>36</v>
      </c>
      <c r="G7390" s="348">
        <v>320</v>
      </c>
      <c r="H7390" s="348">
        <v>11520</v>
      </c>
      <c r="I7390" s="355">
        <v>4.4609060828249308E-2</v>
      </c>
      <c r="J7390" s="355">
        <v>1.3940331508827908E-4</v>
      </c>
      <c r="K7390" s="355">
        <v>0</v>
      </c>
      <c r="M7390" s="364"/>
      <c r="N7390" s="364"/>
    </row>
    <row r="7391" spans="2:14" s="358" customFormat="1" x14ac:dyDescent="0.2">
      <c r="B7391" s="305">
        <v>41599.379166666666</v>
      </c>
      <c r="C7391" s="117" t="s">
        <v>627</v>
      </c>
      <c r="D7391" s="117" t="s">
        <v>554</v>
      </c>
      <c r="E7391" s="116"/>
      <c r="F7391" s="348">
        <v>1015</v>
      </c>
      <c r="G7391" s="348">
        <v>21.380295566502465</v>
      </c>
      <c r="H7391" s="348">
        <v>21701</v>
      </c>
      <c r="I7391" s="355">
        <v>0.18884146314933017</v>
      </c>
      <c r="J7391" s="355">
        <v>8.8325001196520956E-3</v>
      </c>
      <c r="K7391" s="355">
        <v>0</v>
      </c>
      <c r="M7391" s="364"/>
      <c r="N7391" s="364"/>
    </row>
    <row r="7392" spans="2:14" s="358" customFormat="1" x14ac:dyDescent="0.2">
      <c r="B7392" s="305">
        <v>41596.590277777781</v>
      </c>
      <c r="C7392" s="117" t="s">
        <v>763</v>
      </c>
      <c r="D7392" s="117" t="s">
        <v>554</v>
      </c>
      <c r="E7392" s="116"/>
      <c r="F7392" s="348">
        <v>14</v>
      </c>
      <c r="G7392" s="348">
        <v>50</v>
      </c>
      <c r="H7392" s="348">
        <v>700</v>
      </c>
      <c r="I7392" s="355">
        <v>6.0913793928635144E-3</v>
      </c>
      <c r="J7392" s="355">
        <v>1.2182758785727028E-4</v>
      </c>
      <c r="K7392" s="355">
        <v>0</v>
      </c>
      <c r="M7392" s="364"/>
      <c r="N7392" s="364"/>
    </row>
    <row r="7393" spans="2:14" s="358" customFormat="1" x14ac:dyDescent="0.2">
      <c r="B7393" s="305">
        <v>41596.555555555555</v>
      </c>
      <c r="C7393" s="117" t="s">
        <v>673</v>
      </c>
      <c r="D7393" s="117" t="s">
        <v>554</v>
      </c>
      <c r="E7393" s="116"/>
      <c r="F7393" s="348">
        <v>5</v>
      </c>
      <c r="G7393" s="348">
        <v>105</v>
      </c>
      <c r="H7393" s="348">
        <v>525</v>
      </c>
      <c r="I7393" s="355">
        <v>4.5685345446476351E-3</v>
      </c>
      <c r="J7393" s="355">
        <v>4.3509852806167955E-5</v>
      </c>
      <c r="K7393" s="355">
        <v>0</v>
      </c>
      <c r="M7393" s="364"/>
      <c r="N7393" s="364"/>
    </row>
    <row r="7394" spans="2:14" s="358" customFormat="1" x14ac:dyDescent="0.2">
      <c r="B7394" s="305">
        <v>41598.35833333333</v>
      </c>
      <c r="C7394" s="117" t="s">
        <v>744</v>
      </c>
      <c r="D7394" s="117" t="s">
        <v>554</v>
      </c>
      <c r="E7394" s="116"/>
      <c r="F7394" s="348">
        <v>2</v>
      </c>
      <c r="G7394" s="348">
        <v>335</v>
      </c>
      <c r="H7394" s="348">
        <v>670</v>
      </c>
      <c r="I7394" s="355">
        <v>5.8303202760265063E-3</v>
      </c>
      <c r="J7394" s="355">
        <v>1.7403941122467181E-5</v>
      </c>
      <c r="K7394" s="355">
        <v>0</v>
      </c>
      <c r="M7394" s="364"/>
      <c r="N7394" s="364"/>
    </row>
    <row r="7395" spans="2:14" s="358" customFormat="1" x14ac:dyDescent="0.2">
      <c r="B7395" s="305">
        <v>41598.6</v>
      </c>
      <c r="C7395" s="117" t="s">
        <v>744</v>
      </c>
      <c r="D7395" s="117" t="s">
        <v>554</v>
      </c>
      <c r="E7395" s="116"/>
      <c r="F7395" s="348">
        <v>5</v>
      </c>
      <c r="G7395" s="348">
        <v>56</v>
      </c>
      <c r="H7395" s="348">
        <v>280</v>
      </c>
      <c r="I7395" s="355">
        <v>2.4365517571454057E-3</v>
      </c>
      <c r="J7395" s="355">
        <v>4.3509852806167955E-5</v>
      </c>
      <c r="K7395" s="355">
        <v>0</v>
      </c>
      <c r="M7395" s="364"/>
      <c r="N7395" s="364"/>
    </row>
    <row r="7396" spans="2:14" s="358" customFormat="1" x14ac:dyDescent="0.2">
      <c r="B7396" s="305">
        <v>41598.357638888891</v>
      </c>
      <c r="C7396" s="117" t="s">
        <v>633</v>
      </c>
      <c r="D7396" s="117" t="s">
        <v>554</v>
      </c>
      <c r="E7396" s="116"/>
      <c r="F7396" s="348">
        <v>1</v>
      </c>
      <c r="G7396" s="348">
        <v>180</v>
      </c>
      <c r="H7396" s="348">
        <v>180</v>
      </c>
      <c r="I7396" s="355">
        <v>1.5663547010220465E-3</v>
      </c>
      <c r="J7396" s="355">
        <v>8.7019705612335906E-6</v>
      </c>
      <c r="K7396" s="355">
        <v>0</v>
      </c>
      <c r="M7396" s="364"/>
      <c r="N7396" s="364"/>
    </row>
    <row r="7397" spans="2:14" s="358" customFormat="1" x14ac:dyDescent="0.2">
      <c r="B7397" s="305">
        <v>41597.395833333336</v>
      </c>
      <c r="C7397" s="117" t="s">
        <v>671</v>
      </c>
      <c r="D7397" s="117" t="s">
        <v>554</v>
      </c>
      <c r="E7397" s="116"/>
      <c r="F7397" s="348">
        <v>3</v>
      </c>
      <c r="G7397" s="348">
        <v>180</v>
      </c>
      <c r="H7397" s="348">
        <v>540</v>
      </c>
      <c r="I7397" s="355">
        <v>4.6990641030661391E-3</v>
      </c>
      <c r="J7397" s="355">
        <v>2.6105911683700774E-5</v>
      </c>
      <c r="K7397" s="355">
        <v>0</v>
      </c>
      <c r="M7397" s="364"/>
      <c r="N7397" s="364"/>
    </row>
    <row r="7398" spans="2:14" s="358" customFormat="1" x14ac:dyDescent="0.2">
      <c r="B7398" s="305">
        <v>41597.392361111109</v>
      </c>
      <c r="C7398" s="117" t="s">
        <v>763</v>
      </c>
      <c r="D7398" s="117" t="s">
        <v>554</v>
      </c>
      <c r="E7398" s="116"/>
      <c r="F7398" s="348">
        <v>21</v>
      </c>
      <c r="G7398" s="348">
        <v>145</v>
      </c>
      <c r="H7398" s="348">
        <v>3045</v>
      </c>
      <c r="I7398" s="355">
        <v>2.6497500358956285E-2</v>
      </c>
      <c r="J7398" s="355">
        <v>1.8274138178590543E-4</v>
      </c>
      <c r="K7398" s="355">
        <v>0</v>
      </c>
      <c r="M7398" s="364"/>
      <c r="N7398" s="364"/>
    </row>
    <row r="7399" spans="2:14" s="358" customFormat="1" x14ac:dyDescent="0.2">
      <c r="B7399" s="305">
        <v>41599.388888888891</v>
      </c>
      <c r="C7399" s="117" t="s">
        <v>786</v>
      </c>
      <c r="D7399" s="117" t="s">
        <v>542</v>
      </c>
      <c r="E7399" s="116"/>
      <c r="F7399" s="348">
        <v>47</v>
      </c>
      <c r="G7399" s="348">
        <v>330</v>
      </c>
      <c r="H7399" s="348">
        <v>15510</v>
      </c>
      <c r="I7399" s="355">
        <v>5.4028822338880199E-2</v>
      </c>
      <c r="J7399" s="355">
        <v>1.6372370405721274E-4</v>
      </c>
      <c r="K7399" s="355">
        <v>0</v>
      </c>
      <c r="M7399" s="364"/>
      <c r="N7399" s="364"/>
    </row>
    <row r="7400" spans="2:14" s="358" customFormat="1" x14ac:dyDescent="0.2">
      <c r="B7400" s="305">
        <v>41592.520833333336</v>
      </c>
      <c r="C7400" s="117" t="s">
        <v>660</v>
      </c>
      <c r="D7400" s="117" t="s">
        <v>551</v>
      </c>
      <c r="E7400" s="116"/>
      <c r="F7400" s="348">
        <v>1</v>
      </c>
      <c r="G7400" s="348">
        <v>5</v>
      </c>
      <c r="H7400" s="348">
        <v>5</v>
      </c>
      <c r="I7400" s="355">
        <v>1.9361571540038763E-5</v>
      </c>
      <c r="J7400" s="355">
        <v>3.872314308007752E-6</v>
      </c>
      <c r="K7400" s="355">
        <v>0</v>
      </c>
      <c r="M7400" s="364"/>
      <c r="N7400" s="364"/>
    </row>
    <row r="7401" spans="2:14" s="358" customFormat="1" x14ac:dyDescent="0.2">
      <c r="B7401" s="305">
        <v>41593.388888888891</v>
      </c>
      <c r="C7401" s="117" t="s">
        <v>685</v>
      </c>
      <c r="D7401" s="117" t="s">
        <v>554</v>
      </c>
      <c r="E7401" s="116"/>
      <c r="F7401" s="348">
        <v>94</v>
      </c>
      <c r="G7401" s="348">
        <v>271</v>
      </c>
      <c r="H7401" s="348">
        <v>25474</v>
      </c>
      <c r="I7401" s="355">
        <v>0.2216739980768645</v>
      </c>
      <c r="J7401" s="355">
        <v>8.1798523275595754E-4</v>
      </c>
      <c r="K7401" s="355">
        <v>0</v>
      </c>
      <c r="M7401" s="364"/>
      <c r="N7401" s="364"/>
    </row>
    <row r="7402" spans="2:14" s="358" customFormat="1" x14ac:dyDescent="0.2">
      <c r="B7402" s="305">
        <v>41593.354166666664</v>
      </c>
      <c r="C7402" s="117" t="s">
        <v>753</v>
      </c>
      <c r="D7402" s="117" t="s">
        <v>554</v>
      </c>
      <c r="E7402" s="116"/>
      <c r="F7402" s="348">
        <v>2</v>
      </c>
      <c r="G7402" s="348">
        <v>260</v>
      </c>
      <c r="H7402" s="348">
        <v>520</v>
      </c>
      <c r="I7402" s="355">
        <v>4.5250246918414677E-3</v>
      </c>
      <c r="J7402" s="355">
        <v>1.7403941122467181E-5</v>
      </c>
      <c r="K7402" s="355">
        <v>0</v>
      </c>
      <c r="M7402" s="364"/>
      <c r="N7402" s="364"/>
    </row>
    <row r="7403" spans="2:14" s="358" customFormat="1" x14ac:dyDescent="0.2">
      <c r="B7403" s="305">
        <v>41593.388888888891</v>
      </c>
      <c r="C7403" s="117" t="s">
        <v>670</v>
      </c>
      <c r="D7403" s="117" t="s">
        <v>551</v>
      </c>
      <c r="E7403" s="116"/>
      <c r="F7403" s="348">
        <v>1</v>
      </c>
      <c r="G7403" s="348">
        <v>50</v>
      </c>
      <c r="H7403" s="348">
        <v>50</v>
      </c>
      <c r="I7403" s="355">
        <v>1.9361571540038762E-4</v>
      </c>
      <c r="J7403" s="355">
        <v>3.872314308007752E-6</v>
      </c>
      <c r="K7403" s="355">
        <v>0</v>
      </c>
      <c r="M7403" s="364"/>
      <c r="N7403" s="364"/>
    </row>
    <row r="7404" spans="2:14" s="358" customFormat="1" x14ac:dyDescent="0.2">
      <c r="B7404" s="305">
        <v>41593.357638888891</v>
      </c>
      <c r="C7404" s="117" t="s">
        <v>753</v>
      </c>
      <c r="D7404" s="117" t="s">
        <v>554</v>
      </c>
      <c r="E7404" s="116"/>
      <c r="F7404" s="348">
        <v>15</v>
      </c>
      <c r="G7404" s="348">
        <v>321</v>
      </c>
      <c r="H7404" s="348">
        <v>4815</v>
      </c>
      <c r="I7404" s="355">
        <v>4.1899988252339745E-2</v>
      </c>
      <c r="J7404" s="355">
        <v>1.3052955841850387E-4</v>
      </c>
      <c r="K7404" s="355">
        <v>0</v>
      </c>
      <c r="M7404" s="364"/>
      <c r="N7404" s="364"/>
    </row>
    <row r="7405" spans="2:14" s="358" customFormat="1" x14ac:dyDescent="0.2">
      <c r="B7405" s="305">
        <v>41593.572916666664</v>
      </c>
      <c r="C7405" s="117" t="s">
        <v>643</v>
      </c>
      <c r="D7405" s="117" t="s">
        <v>551</v>
      </c>
      <c r="E7405" s="116"/>
      <c r="F7405" s="348">
        <v>3</v>
      </c>
      <c r="G7405" s="348">
        <v>30</v>
      </c>
      <c r="H7405" s="348">
        <v>90</v>
      </c>
      <c r="I7405" s="355">
        <v>3.4850828772069772E-4</v>
      </c>
      <c r="J7405" s="355">
        <v>1.1616942924023257E-5</v>
      </c>
      <c r="K7405" s="355">
        <v>0</v>
      </c>
      <c r="M7405" s="364"/>
      <c r="N7405" s="364"/>
    </row>
    <row r="7406" spans="2:14" s="358" customFormat="1" x14ac:dyDescent="0.2">
      <c r="B7406" s="305">
        <v>41593.465277777781</v>
      </c>
      <c r="C7406" s="117" t="s">
        <v>670</v>
      </c>
      <c r="D7406" s="117" t="s">
        <v>551</v>
      </c>
      <c r="E7406" s="116"/>
      <c r="F7406" s="348">
        <v>1</v>
      </c>
      <c r="G7406" s="348">
        <v>30</v>
      </c>
      <c r="H7406" s="348">
        <v>30</v>
      </c>
      <c r="I7406" s="355">
        <v>1.1616942924023257E-4</v>
      </c>
      <c r="J7406" s="355">
        <v>3.872314308007752E-6</v>
      </c>
      <c r="K7406" s="355">
        <v>0</v>
      </c>
      <c r="M7406" s="364"/>
      <c r="N7406" s="364"/>
    </row>
    <row r="7407" spans="2:14" s="358" customFormat="1" x14ac:dyDescent="0.2">
      <c r="B7407" s="305">
        <v>41596.440972222219</v>
      </c>
      <c r="C7407" s="117" t="s">
        <v>683</v>
      </c>
      <c r="D7407" s="117" t="s">
        <v>554</v>
      </c>
      <c r="E7407" s="116"/>
      <c r="F7407" s="348">
        <v>1</v>
      </c>
      <c r="G7407" s="348">
        <v>60</v>
      </c>
      <c r="H7407" s="348">
        <v>60</v>
      </c>
      <c r="I7407" s="355">
        <v>5.2211823367401549E-4</v>
      </c>
      <c r="J7407" s="355">
        <v>8.7019705612335906E-6</v>
      </c>
      <c r="K7407" s="355">
        <v>0</v>
      </c>
      <c r="M7407" s="364"/>
      <c r="N7407" s="364"/>
    </row>
    <row r="7408" spans="2:14" s="358" customFormat="1" x14ac:dyDescent="0.2">
      <c r="B7408" s="305">
        <v>41596.357638888891</v>
      </c>
      <c r="C7408" s="117" t="s">
        <v>706</v>
      </c>
      <c r="D7408" s="117" t="s">
        <v>551</v>
      </c>
      <c r="E7408" s="116"/>
      <c r="F7408" s="348">
        <v>1</v>
      </c>
      <c r="G7408" s="348">
        <v>45</v>
      </c>
      <c r="H7408" s="348">
        <v>45</v>
      </c>
      <c r="I7408" s="355">
        <v>1.7425414386034886E-4</v>
      </c>
      <c r="J7408" s="355">
        <v>3.872314308007752E-6</v>
      </c>
      <c r="K7408" s="355">
        <v>0</v>
      </c>
      <c r="M7408" s="364"/>
      <c r="N7408" s="364"/>
    </row>
    <row r="7409" spans="2:14" s="358" customFormat="1" x14ac:dyDescent="0.2">
      <c r="B7409" s="305">
        <v>41596.451388888891</v>
      </c>
      <c r="C7409" s="117" t="s">
        <v>670</v>
      </c>
      <c r="D7409" s="117" t="s">
        <v>551</v>
      </c>
      <c r="E7409" s="116"/>
      <c r="F7409" s="348">
        <v>1</v>
      </c>
      <c r="G7409" s="348">
        <v>30</v>
      </c>
      <c r="H7409" s="348">
        <v>30</v>
      </c>
      <c r="I7409" s="355">
        <v>1.1616942924023257E-4</v>
      </c>
      <c r="J7409" s="355">
        <v>3.872314308007752E-6</v>
      </c>
      <c r="K7409" s="355">
        <v>0</v>
      </c>
      <c r="M7409" s="364"/>
      <c r="N7409" s="364"/>
    </row>
    <row r="7410" spans="2:14" s="358" customFormat="1" x14ac:dyDescent="0.2">
      <c r="B7410" s="305">
        <v>41596.576388888891</v>
      </c>
      <c r="C7410" s="117" t="s">
        <v>670</v>
      </c>
      <c r="D7410" s="117" t="s">
        <v>551</v>
      </c>
      <c r="E7410" s="116"/>
      <c r="F7410" s="348">
        <v>4</v>
      </c>
      <c r="G7410" s="348">
        <v>45</v>
      </c>
      <c r="H7410" s="348">
        <v>180</v>
      </c>
      <c r="I7410" s="355">
        <v>6.9701657544139544E-4</v>
      </c>
      <c r="J7410" s="355">
        <v>1.5489257232031008E-5</v>
      </c>
      <c r="K7410" s="355">
        <v>0</v>
      </c>
      <c r="M7410" s="364"/>
      <c r="N7410" s="364"/>
    </row>
    <row r="7411" spans="2:14" s="358" customFormat="1" x14ac:dyDescent="0.2">
      <c r="B7411" s="305">
        <v>41597.395833333336</v>
      </c>
      <c r="C7411" s="117" t="s">
        <v>643</v>
      </c>
      <c r="D7411" s="117" t="s">
        <v>551</v>
      </c>
      <c r="E7411" s="116"/>
      <c r="F7411" s="348">
        <v>1</v>
      </c>
      <c r="G7411" s="348">
        <v>390</v>
      </c>
      <c r="H7411" s="348">
        <v>390</v>
      </c>
      <c r="I7411" s="355">
        <v>1.5102025801230234E-3</v>
      </c>
      <c r="J7411" s="355">
        <v>3.872314308007752E-6</v>
      </c>
      <c r="K7411" s="355">
        <v>0</v>
      </c>
      <c r="M7411" s="364"/>
      <c r="N7411" s="364"/>
    </row>
    <row r="7412" spans="2:14" s="358" customFormat="1" x14ac:dyDescent="0.2">
      <c r="B7412" s="305">
        <v>41597.384027777778</v>
      </c>
      <c r="C7412" s="117" t="s">
        <v>706</v>
      </c>
      <c r="D7412" s="117" t="s">
        <v>551</v>
      </c>
      <c r="E7412" s="116"/>
      <c r="F7412" s="348">
        <v>1</v>
      </c>
      <c r="G7412" s="348">
        <v>217</v>
      </c>
      <c r="H7412" s="348">
        <v>217</v>
      </c>
      <c r="I7412" s="355">
        <v>8.4029220483768227E-4</v>
      </c>
      <c r="J7412" s="355">
        <v>3.872314308007752E-6</v>
      </c>
      <c r="K7412" s="355">
        <v>0</v>
      </c>
      <c r="M7412" s="364"/>
      <c r="N7412" s="364"/>
    </row>
    <row r="7413" spans="2:14" s="358" customFormat="1" x14ac:dyDescent="0.2">
      <c r="B7413" s="305">
        <v>41599.354166666664</v>
      </c>
      <c r="C7413" s="117" t="s">
        <v>706</v>
      </c>
      <c r="D7413" s="117" t="s">
        <v>551</v>
      </c>
      <c r="E7413" s="116"/>
      <c r="F7413" s="348">
        <v>47</v>
      </c>
      <c r="G7413" s="348">
        <v>355</v>
      </c>
      <c r="H7413" s="348">
        <v>16685</v>
      </c>
      <c r="I7413" s="355">
        <v>6.4609564229109351E-2</v>
      </c>
      <c r="J7413" s="355">
        <v>1.8199877247636437E-4</v>
      </c>
      <c r="K7413" s="355">
        <v>0</v>
      </c>
      <c r="M7413" s="364"/>
      <c r="N7413" s="364"/>
    </row>
    <row r="7414" spans="2:14" s="358" customFormat="1" x14ac:dyDescent="0.2">
      <c r="B7414" s="305">
        <v>41595.378472222219</v>
      </c>
      <c r="C7414" s="117" t="s">
        <v>625</v>
      </c>
      <c r="D7414" s="117" t="s">
        <v>551</v>
      </c>
      <c r="E7414" s="116"/>
      <c r="F7414" s="348">
        <v>4</v>
      </c>
      <c r="G7414" s="348">
        <v>325</v>
      </c>
      <c r="H7414" s="348">
        <v>1300</v>
      </c>
      <c r="I7414" s="355">
        <v>5.034008600410078E-3</v>
      </c>
      <c r="J7414" s="355">
        <v>1.5489257232031008E-5</v>
      </c>
      <c r="K7414" s="355">
        <v>0</v>
      </c>
      <c r="M7414" s="364"/>
      <c r="N7414" s="364"/>
    </row>
    <row r="7415" spans="2:14" s="358" customFormat="1" x14ac:dyDescent="0.2">
      <c r="B7415" s="305">
        <v>41597.359027777777</v>
      </c>
      <c r="C7415" s="117" t="s">
        <v>659</v>
      </c>
      <c r="D7415" s="117" t="s">
        <v>551</v>
      </c>
      <c r="E7415" s="116"/>
      <c r="F7415" s="348">
        <v>610</v>
      </c>
      <c r="G7415" s="348">
        <v>360.38032786885248</v>
      </c>
      <c r="H7415" s="348">
        <v>219832</v>
      </c>
      <c r="I7415" s="355">
        <v>0.85125859895796019</v>
      </c>
      <c r="J7415" s="355">
        <v>2.3621117278847291E-3</v>
      </c>
      <c r="K7415" s="355">
        <v>0</v>
      </c>
      <c r="M7415" s="364"/>
      <c r="N7415" s="364"/>
    </row>
    <row r="7416" spans="2:14" s="358" customFormat="1" x14ac:dyDescent="0.2">
      <c r="B7416" s="305">
        <v>41593.378472222219</v>
      </c>
      <c r="C7416" s="117" t="s">
        <v>699</v>
      </c>
      <c r="D7416" s="117" t="s">
        <v>554</v>
      </c>
      <c r="E7416" s="116"/>
      <c r="F7416" s="348">
        <v>3</v>
      </c>
      <c r="G7416" s="348">
        <v>20</v>
      </c>
      <c r="H7416" s="348">
        <v>60</v>
      </c>
      <c r="I7416" s="355">
        <v>5.2211823367401549E-4</v>
      </c>
      <c r="J7416" s="355">
        <v>2.6105911683700774E-5</v>
      </c>
      <c r="K7416" s="355">
        <v>0</v>
      </c>
      <c r="M7416" s="364"/>
      <c r="N7416" s="364"/>
    </row>
    <row r="7417" spans="2:14" s="358" customFormat="1" x14ac:dyDescent="0.2">
      <c r="B7417" s="305">
        <v>41599.357638888891</v>
      </c>
      <c r="C7417" s="117" t="s">
        <v>732</v>
      </c>
      <c r="D7417" s="117" t="s">
        <v>542</v>
      </c>
      <c r="E7417" s="116"/>
      <c r="F7417" s="348">
        <v>52</v>
      </c>
      <c r="G7417" s="348">
        <v>365</v>
      </c>
      <c r="H7417" s="348">
        <v>18980</v>
      </c>
      <c r="I7417" s="355">
        <v>6.6116508574593558E-2</v>
      </c>
      <c r="J7417" s="355">
        <v>1.8114111938244813E-4</v>
      </c>
      <c r="K7417" s="355">
        <v>0</v>
      </c>
      <c r="M7417" s="364"/>
      <c r="N7417" s="364"/>
    </row>
    <row r="7418" spans="2:14" s="358" customFormat="1" x14ac:dyDescent="0.2">
      <c r="B7418" s="305">
        <v>41593.375</v>
      </c>
      <c r="C7418" s="117" t="s">
        <v>699</v>
      </c>
      <c r="D7418" s="117" t="s">
        <v>554</v>
      </c>
      <c r="E7418" s="116"/>
      <c r="F7418" s="348">
        <v>69</v>
      </c>
      <c r="G7418" s="348">
        <v>343</v>
      </c>
      <c r="H7418" s="348">
        <v>23667</v>
      </c>
      <c r="I7418" s="355">
        <v>0.20594953727271539</v>
      </c>
      <c r="J7418" s="355">
        <v>6.0043596872511778E-4</v>
      </c>
      <c r="K7418" s="355">
        <v>0</v>
      </c>
      <c r="M7418" s="364"/>
      <c r="N7418" s="364"/>
    </row>
    <row r="7419" spans="2:14" s="358" customFormat="1" x14ac:dyDescent="0.2">
      <c r="B7419" s="305">
        <v>41593.422222222223</v>
      </c>
      <c r="C7419" s="117" t="s">
        <v>699</v>
      </c>
      <c r="D7419" s="117" t="s">
        <v>554</v>
      </c>
      <c r="E7419" s="116"/>
      <c r="F7419" s="348">
        <v>2</v>
      </c>
      <c r="G7419" s="348">
        <v>52</v>
      </c>
      <c r="H7419" s="348">
        <v>104</v>
      </c>
      <c r="I7419" s="355">
        <v>9.0500493836829349E-4</v>
      </c>
      <c r="J7419" s="355">
        <v>1.7403941122467181E-5</v>
      </c>
      <c r="K7419" s="355">
        <v>0</v>
      </c>
      <c r="M7419" s="364"/>
      <c r="N7419" s="364"/>
    </row>
    <row r="7420" spans="2:14" s="358" customFormat="1" x14ac:dyDescent="0.2">
      <c r="B7420" s="305">
        <v>41596.390972222223</v>
      </c>
      <c r="C7420" s="117" t="s">
        <v>699</v>
      </c>
      <c r="D7420" s="117" t="s">
        <v>554</v>
      </c>
      <c r="E7420" s="116"/>
      <c r="F7420" s="348">
        <v>80</v>
      </c>
      <c r="G7420" s="348">
        <v>52</v>
      </c>
      <c r="H7420" s="348">
        <v>4160</v>
      </c>
      <c r="I7420" s="355">
        <v>3.6200197534731741E-2</v>
      </c>
      <c r="J7420" s="355">
        <v>6.9615764489868728E-4</v>
      </c>
      <c r="K7420" s="355">
        <v>0</v>
      </c>
      <c r="M7420" s="364"/>
      <c r="N7420" s="364"/>
    </row>
    <row r="7421" spans="2:14" s="358" customFormat="1" x14ac:dyDescent="0.2">
      <c r="B7421" s="305">
        <v>41596.392361111109</v>
      </c>
      <c r="C7421" s="117" t="s">
        <v>685</v>
      </c>
      <c r="D7421" s="117" t="s">
        <v>554</v>
      </c>
      <c r="E7421" s="116"/>
      <c r="F7421" s="348">
        <v>21</v>
      </c>
      <c r="G7421" s="348">
        <v>107</v>
      </c>
      <c r="H7421" s="348">
        <v>2247</v>
      </c>
      <c r="I7421" s="355">
        <v>1.955332785109188E-2</v>
      </c>
      <c r="J7421" s="355">
        <v>1.8274138178590543E-4</v>
      </c>
      <c r="K7421" s="355">
        <v>0</v>
      </c>
      <c r="M7421" s="364"/>
      <c r="N7421" s="364"/>
    </row>
    <row r="7422" spans="2:14" s="358" customFormat="1" x14ac:dyDescent="0.2">
      <c r="B7422" s="305">
        <v>41596.454861111109</v>
      </c>
      <c r="C7422" s="117" t="s">
        <v>747</v>
      </c>
      <c r="D7422" s="117" t="s">
        <v>554</v>
      </c>
      <c r="E7422" s="116"/>
      <c r="F7422" s="348">
        <v>49</v>
      </c>
      <c r="G7422" s="348">
        <v>70</v>
      </c>
      <c r="H7422" s="348">
        <v>3430</v>
      </c>
      <c r="I7422" s="355">
        <v>2.9847759025031218E-2</v>
      </c>
      <c r="J7422" s="355">
        <v>4.2639655750044598E-4</v>
      </c>
      <c r="K7422" s="355">
        <v>0</v>
      </c>
      <c r="M7422" s="364"/>
      <c r="N7422" s="364"/>
    </row>
    <row r="7423" spans="2:14" s="358" customFormat="1" x14ac:dyDescent="0.2">
      <c r="B7423" s="305">
        <v>41590.444444444445</v>
      </c>
      <c r="C7423" s="117" t="s">
        <v>593</v>
      </c>
      <c r="D7423" s="117" t="s">
        <v>554</v>
      </c>
      <c r="E7423" s="116"/>
      <c r="F7423" s="348">
        <v>1</v>
      </c>
      <c r="G7423" s="348">
        <v>225</v>
      </c>
      <c r="H7423" s="348">
        <v>225</v>
      </c>
      <c r="I7423" s="355">
        <v>1.9579433762775579E-3</v>
      </c>
      <c r="J7423" s="355">
        <v>8.7019705612335906E-6</v>
      </c>
      <c r="K7423" s="355">
        <v>0</v>
      </c>
      <c r="M7423" s="364"/>
      <c r="N7423" s="364"/>
    </row>
    <row r="7424" spans="2:14" s="358" customFormat="1" x14ac:dyDescent="0.2">
      <c r="B7424" s="305">
        <v>41596.520833333336</v>
      </c>
      <c r="C7424" s="117" t="s">
        <v>761</v>
      </c>
      <c r="D7424" s="117" t="s">
        <v>554</v>
      </c>
      <c r="E7424" s="116"/>
      <c r="F7424" s="348">
        <v>4</v>
      </c>
      <c r="G7424" s="348">
        <v>60</v>
      </c>
      <c r="H7424" s="348">
        <v>240</v>
      </c>
      <c r="I7424" s="355">
        <v>2.0884729346960619E-3</v>
      </c>
      <c r="J7424" s="355">
        <v>3.4807882244934363E-5</v>
      </c>
      <c r="K7424" s="355">
        <v>0</v>
      </c>
      <c r="M7424" s="364"/>
      <c r="N7424" s="364"/>
    </row>
    <row r="7425" spans="2:14" s="358" customFormat="1" x14ac:dyDescent="0.2">
      <c r="B7425" s="305">
        <v>41596.520833333336</v>
      </c>
      <c r="C7425" s="117" t="s">
        <v>594</v>
      </c>
      <c r="D7425" s="117" t="s">
        <v>551</v>
      </c>
      <c r="E7425" s="116"/>
      <c r="F7425" s="348">
        <v>118</v>
      </c>
      <c r="G7425" s="348">
        <v>330</v>
      </c>
      <c r="H7425" s="348">
        <v>38940</v>
      </c>
      <c r="I7425" s="355">
        <v>0.15078791915382186</v>
      </c>
      <c r="J7425" s="355">
        <v>4.569330883449148E-4</v>
      </c>
      <c r="K7425" s="355">
        <v>0</v>
      </c>
      <c r="M7425" s="364"/>
      <c r="N7425" s="364"/>
    </row>
    <row r="7426" spans="2:14" s="358" customFormat="1" x14ac:dyDescent="0.2">
      <c r="B7426" s="305">
        <v>41596.590277777781</v>
      </c>
      <c r="C7426" s="117" t="s">
        <v>627</v>
      </c>
      <c r="D7426" s="117" t="s">
        <v>554</v>
      </c>
      <c r="E7426" s="116"/>
      <c r="F7426" s="348">
        <v>1</v>
      </c>
      <c r="G7426" s="348">
        <v>50</v>
      </c>
      <c r="H7426" s="348">
        <v>50</v>
      </c>
      <c r="I7426" s="355">
        <v>4.3509852806167959E-4</v>
      </c>
      <c r="J7426" s="355">
        <v>8.7019705612335906E-6</v>
      </c>
      <c r="K7426" s="355">
        <v>0</v>
      </c>
      <c r="M7426" s="364"/>
      <c r="N7426" s="364"/>
    </row>
    <row r="7427" spans="2:14" s="358" customFormat="1" x14ac:dyDescent="0.2">
      <c r="B7427" s="305">
        <v>41598.273611111108</v>
      </c>
      <c r="C7427" s="117" t="s">
        <v>827</v>
      </c>
      <c r="D7427" s="117" t="s">
        <v>554</v>
      </c>
      <c r="E7427" s="116"/>
      <c r="F7427" s="348">
        <v>10</v>
      </c>
      <c r="G7427" s="348">
        <v>1</v>
      </c>
      <c r="H7427" s="348">
        <v>10</v>
      </c>
      <c r="I7427" s="355">
        <v>8.701970561233591E-5</v>
      </c>
      <c r="J7427" s="355">
        <v>8.701970561233591E-5</v>
      </c>
      <c r="K7427" s="355">
        <v>0</v>
      </c>
      <c r="M7427" s="364"/>
      <c r="N7427" s="364"/>
    </row>
    <row r="7428" spans="2:14" s="358" customFormat="1" x14ac:dyDescent="0.2">
      <c r="B7428" s="305">
        <v>41597.364583333336</v>
      </c>
      <c r="C7428" s="117" t="s">
        <v>783</v>
      </c>
      <c r="D7428" s="117" t="s">
        <v>554</v>
      </c>
      <c r="E7428" s="116"/>
      <c r="F7428" s="348">
        <v>10</v>
      </c>
      <c r="G7428" s="348">
        <v>280</v>
      </c>
      <c r="H7428" s="348">
        <v>2800</v>
      </c>
      <c r="I7428" s="355">
        <v>2.4365517571454057E-2</v>
      </c>
      <c r="J7428" s="355">
        <v>8.701970561233591E-5</v>
      </c>
      <c r="K7428" s="355">
        <v>0</v>
      </c>
      <c r="M7428" s="364"/>
      <c r="N7428" s="364"/>
    </row>
    <row r="7429" spans="2:14" s="358" customFormat="1" x14ac:dyDescent="0.2">
      <c r="B7429" s="305">
        <v>41592.513888888891</v>
      </c>
      <c r="C7429" s="117" t="s">
        <v>599</v>
      </c>
      <c r="D7429" s="117" t="s">
        <v>554</v>
      </c>
      <c r="E7429" s="116"/>
      <c r="F7429" s="348">
        <v>13</v>
      </c>
      <c r="G7429" s="348">
        <v>60</v>
      </c>
      <c r="H7429" s="348">
        <v>780</v>
      </c>
      <c r="I7429" s="355">
        <v>6.7875370377622011E-3</v>
      </c>
      <c r="J7429" s="355">
        <v>1.1312561729603669E-4</v>
      </c>
      <c r="K7429" s="355">
        <v>0</v>
      </c>
      <c r="M7429" s="364"/>
      <c r="N7429" s="364"/>
    </row>
    <row r="7430" spans="2:14" s="358" customFormat="1" x14ac:dyDescent="0.2">
      <c r="B7430" s="305">
        <v>41599.333333333336</v>
      </c>
      <c r="C7430" s="117" t="s">
        <v>614</v>
      </c>
      <c r="D7430" s="117" t="s">
        <v>542</v>
      </c>
      <c r="E7430" s="116"/>
      <c r="F7430" s="348">
        <v>7</v>
      </c>
      <c r="G7430" s="348">
        <v>441</v>
      </c>
      <c r="H7430" s="348">
        <v>3087</v>
      </c>
      <c r="I7430" s="355">
        <v>1.0753512221800333E-2</v>
      </c>
      <c r="J7430" s="355">
        <v>2.4384381455329555E-5</v>
      </c>
      <c r="K7430" s="355">
        <v>0</v>
      </c>
      <c r="M7430" s="364"/>
      <c r="N7430" s="364"/>
    </row>
    <row r="7431" spans="2:14" s="358" customFormat="1" x14ac:dyDescent="0.2">
      <c r="B7431" s="305">
        <v>41592.375</v>
      </c>
      <c r="C7431" s="117" t="s">
        <v>599</v>
      </c>
      <c r="D7431" s="117" t="s">
        <v>554</v>
      </c>
      <c r="E7431" s="116"/>
      <c r="F7431" s="348">
        <v>20</v>
      </c>
      <c r="G7431" s="348">
        <v>170</v>
      </c>
      <c r="H7431" s="348">
        <v>3400</v>
      </c>
      <c r="I7431" s="355">
        <v>2.9586699908194212E-2</v>
      </c>
      <c r="J7431" s="355">
        <v>1.7403941122467182E-4</v>
      </c>
      <c r="K7431" s="355">
        <v>0</v>
      </c>
      <c r="M7431" s="364"/>
      <c r="N7431" s="364"/>
    </row>
    <row r="7432" spans="2:14" s="358" customFormat="1" x14ac:dyDescent="0.2">
      <c r="B7432" s="305">
        <v>41592.375</v>
      </c>
      <c r="C7432" s="117" t="s">
        <v>652</v>
      </c>
      <c r="D7432" s="117" t="s">
        <v>554</v>
      </c>
      <c r="E7432" s="116"/>
      <c r="F7432" s="348">
        <v>12</v>
      </c>
      <c r="G7432" s="348">
        <v>140</v>
      </c>
      <c r="H7432" s="348">
        <v>1680</v>
      </c>
      <c r="I7432" s="355">
        <v>1.4619310542872433E-2</v>
      </c>
      <c r="J7432" s="355">
        <v>1.0442364673480309E-4</v>
      </c>
      <c r="K7432" s="355">
        <v>0</v>
      </c>
      <c r="M7432" s="364"/>
      <c r="N7432" s="364"/>
    </row>
    <row r="7433" spans="2:14" s="358" customFormat="1" x14ac:dyDescent="0.2">
      <c r="B7433" s="305">
        <v>41592.399305555555</v>
      </c>
      <c r="C7433" s="117" t="s">
        <v>711</v>
      </c>
      <c r="D7433" s="117" t="s">
        <v>554</v>
      </c>
      <c r="E7433" s="116"/>
      <c r="F7433" s="348">
        <v>29</v>
      </c>
      <c r="G7433" s="348">
        <v>140</v>
      </c>
      <c r="H7433" s="348">
        <v>4060</v>
      </c>
      <c r="I7433" s="355">
        <v>3.5330000478608382E-2</v>
      </c>
      <c r="J7433" s="355">
        <v>2.5235714627577414E-4</v>
      </c>
      <c r="K7433" s="355">
        <v>0</v>
      </c>
      <c r="M7433" s="364"/>
      <c r="N7433" s="364"/>
    </row>
    <row r="7434" spans="2:14" s="358" customFormat="1" x14ac:dyDescent="0.2">
      <c r="B7434" s="305">
        <v>41599.40625</v>
      </c>
      <c r="C7434" s="117" t="s">
        <v>699</v>
      </c>
      <c r="D7434" s="117" t="s">
        <v>554</v>
      </c>
      <c r="E7434" s="116"/>
      <c r="F7434" s="348">
        <v>16</v>
      </c>
      <c r="G7434" s="348">
        <v>270</v>
      </c>
      <c r="H7434" s="348">
        <v>4320</v>
      </c>
      <c r="I7434" s="355">
        <v>3.7592512824529113E-2</v>
      </c>
      <c r="J7434" s="355">
        <v>1.3923152897973745E-4</v>
      </c>
      <c r="K7434" s="355">
        <v>0</v>
      </c>
      <c r="M7434" s="364"/>
      <c r="N7434" s="364"/>
    </row>
    <row r="7435" spans="2:14" s="358" customFormat="1" x14ac:dyDescent="0.2">
      <c r="B7435" s="305">
        <v>41592.385416666664</v>
      </c>
      <c r="C7435" s="117" t="s">
        <v>743</v>
      </c>
      <c r="D7435" s="117" t="s">
        <v>554</v>
      </c>
      <c r="E7435" s="116"/>
      <c r="F7435" s="348">
        <v>6</v>
      </c>
      <c r="G7435" s="348">
        <v>120</v>
      </c>
      <c r="H7435" s="348">
        <v>720</v>
      </c>
      <c r="I7435" s="355">
        <v>6.2654188040881858E-3</v>
      </c>
      <c r="J7435" s="355">
        <v>5.2211823367401547E-5</v>
      </c>
      <c r="K7435" s="355">
        <v>0</v>
      </c>
      <c r="M7435" s="364"/>
      <c r="N7435" s="364"/>
    </row>
    <row r="7436" spans="2:14" s="358" customFormat="1" x14ac:dyDescent="0.2">
      <c r="B7436" s="305">
        <v>41592.541666666664</v>
      </c>
      <c r="C7436" s="117" t="s">
        <v>652</v>
      </c>
      <c r="D7436" s="117" t="s">
        <v>554</v>
      </c>
      <c r="E7436" s="116"/>
      <c r="F7436" s="348">
        <v>6</v>
      </c>
      <c r="G7436" s="348">
        <v>20</v>
      </c>
      <c r="H7436" s="348">
        <v>120</v>
      </c>
      <c r="I7436" s="355">
        <v>1.044236467348031E-3</v>
      </c>
      <c r="J7436" s="355">
        <v>5.2211823367401547E-5</v>
      </c>
      <c r="K7436" s="355">
        <v>0</v>
      </c>
      <c r="M7436" s="364"/>
      <c r="N7436" s="364"/>
    </row>
    <row r="7437" spans="2:14" s="358" customFormat="1" x14ac:dyDescent="0.2">
      <c r="B7437" s="305">
        <v>41593.399305555555</v>
      </c>
      <c r="C7437" s="117" t="s">
        <v>743</v>
      </c>
      <c r="D7437" s="117" t="s">
        <v>554</v>
      </c>
      <c r="E7437" s="116"/>
      <c r="F7437" s="348">
        <v>58</v>
      </c>
      <c r="G7437" s="348">
        <v>225</v>
      </c>
      <c r="H7437" s="348">
        <v>13050</v>
      </c>
      <c r="I7437" s="355">
        <v>0.11356071582409837</v>
      </c>
      <c r="J7437" s="355">
        <v>5.0471429255154827E-4</v>
      </c>
      <c r="K7437" s="355">
        <v>0</v>
      </c>
      <c r="M7437" s="364"/>
      <c r="N7437" s="364"/>
    </row>
    <row r="7438" spans="2:14" s="358" customFormat="1" x14ac:dyDescent="0.2">
      <c r="B7438" s="305">
        <v>41599.354166666664</v>
      </c>
      <c r="C7438" s="117" t="s">
        <v>710</v>
      </c>
      <c r="D7438" s="117" t="s">
        <v>554</v>
      </c>
      <c r="E7438" s="116"/>
      <c r="F7438" s="348">
        <v>484</v>
      </c>
      <c r="G7438" s="348">
        <v>320</v>
      </c>
      <c r="H7438" s="348">
        <v>154880</v>
      </c>
      <c r="I7438" s="355">
        <v>1.3477612005238586</v>
      </c>
      <c r="J7438" s="355">
        <v>4.2117537516370585E-3</v>
      </c>
      <c r="K7438" s="355">
        <v>0</v>
      </c>
      <c r="M7438" s="364"/>
      <c r="N7438" s="364"/>
    </row>
    <row r="7439" spans="2:14" s="358" customFormat="1" x14ac:dyDescent="0.2">
      <c r="B7439" s="305">
        <v>41596.392361111109</v>
      </c>
      <c r="C7439" s="117" t="s">
        <v>608</v>
      </c>
      <c r="D7439" s="117" t="s">
        <v>554</v>
      </c>
      <c r="E7439" s="116"/>
      <c r="F7439" s="348">
        <v>181</v>
      </c>
      <c r="G7439" s="348">
        <v>418.86187845303868</v>
      </c>
      <c r="H7439" s="348">
        <v>75814</v>
      </c>
      <c r="I7439" s="355">
        <v>0.65973119612936348</v>
      </c>
      <c r="J7439" s="355">
        <v>1.5750566715832801E-3</v>
      </c>
      <c r="K7439" s="355">
        <v>0</v>
      </c>
      <c r="M7439" s="364"/>
      <c r="N7439" s="364"/>
    </row>
    <row r="7440" spans="2:14" s="358" customFormat="1" x14ac:dyDescent="0.2">
      <c r="B7440" s="305">
        <v>41593.368055555555</v>
      </c>
      <c r="C7440" s="117" t="s">
        <v>711</v>
      </c>
      <c r="D7440" s="117" t="s">
        <v>554</v>
      </c>
      <c r="E7440" s="116"/>
      <c r="F7440" s="348">
        <v>12</v>
      </c>
      <c r="G7440" s="348">
        <v>118</v>
      </c>
      <c r="H7440" s="348">
        <v>1416</v>
      </c>
      <c r="I7440" s="355">
        <v>1.2321990314706766E-2</v>
      </c>
      <c r="J7440" s="355">
        <v>1.0442364673480309E-4</v>
      </c>
      <c r="K7440" s="355">
        <v>0</v>
      </c>
      <c r="M7440" s="364"/>
      <c r="N7440" s="364"/>
    </row>
    <row r="7441" spans="2:14" s="358" customFormat="1" x14ac:dyDescent="0.2">
      <c r="B7441" s="305">
        <v>41592.411111111112</v>
      </c>
      <c r="C7441" s="117" t="s">
        <v>649</v>
      </c>
      <c r="D7441" s="117" t="s">
        <v>551</v>
      </c>
      <c r="E7441" s="116"/>
      <c r="F7441" s="348">
        <v>1</v>
      </c>
      <c r="G7441" s="348">
        <v>41</v>
      </c>
      <c r="H7441" s="348">
        <v>41</v>
      </c>
      <c r="I7441" s="355">
        <v>1.5876488662831784E-4</v>
      </c>
      <c r="J7441" s="355">
        <v>3.872314308007752E-6</v>
      </c>
      <c r="K7441" s="355">
        <v>0</v>
      </c>
      <c r="M7441" s="364"/>
      <c r="N7441" s="364"/>
    </row>
    <row r="7442" spans="2:14" s="358" customFormat="1" x14ac:dyDescent="0.2">
      <c r="B7442" s="305">
        <v>41592.40625</v>
      </c>
      <c r="C7442" s="117" t="s">
        <v>660</v>
      </c>
      <c r="D7442" s="117" t="s">
        <v>551</v>
      </c>
      <c r="E7442" s="116"/>
      <c r="F7442" s="348">
        <v>114</v>
      </c>
      <c r="G7442" s="348">
        <v>220</v>
      </c>
      <c r="H7442" s="348">
        <v>25080</v>
      </c>
      <c r="I7442" s="355">
        <v>9.7117642844834429E-2</v>
      </c>
      <c r="J7442" s="355">
        <v>4.4144383111288378E-4</v>
      </c>
      <c r="K7442" s="355">
        <v>0</v>
      </c>
      <c r="M7442" s="364"/>
      <c r="N7442" s="364"/>
    </row>
    <row r="7443" spans="2:14" s="358" customFormat="1" x14ac:dyDescent="0.2">
      <c r="B7443" s="305">
        <v>41593.375</v>
      </c>
      <c r="C7443" s="117" t="s">
        <v>743</v>
      </c>
      <c r="D7443" s="117" t="s">
        <v>554</v>
      </c>
      <c r="E7443" s="116"/>
      <c r="F7443" s="348">
        <v>3</v>
      </c>
      <c r="G7443" s="348">
        <v>180</v>
      </c>
      <c r="H7443" s="348">
        <v>540</v>
      </c>
      <c r="I7443" s="355">
        <v>4.6990641030661391E-3</v>
      </c>
      <c r="J7443" s="355">
        <v>2.6105911683700774E-5</v>
      </c>
      <c r="K7443" s="355">
        <v>0</v>
      </c>
      <c r="M7443" s="364"/>
      <c r="N7443" s="364"/>
    </row>
    <row r="7444" spans="2:14" s="358" customFormat="1" x14ac:dyDescent="0.2">
      <c r="B7444" s="305">
        <v>41593.472222222219</v>
      </c>
      <c r="C7444" s="117" t="s">
        <v>711</v>
      </c>
      <c r="D7444" s="117" t="s">
        <v>554</v>
      </c>
      <c r="E7444" s="116"/>
      <c r="F7444" s="348">
        <v>1</v>
      </c>
      <c r="G7444" s="348">
        <v>120</v>
      </c>
      <c r="H7444" s="348">
        <v>120</v>
      </c>
      <c r="I7444" s="355">
        <v>1.044236467348031E-3</v>
      </c>
      <c r="J7444" s="355">
        <v>8.7019705612335906E-6</v>
      </c>
      <c r="K7444" s="355">
        <v>0</v>
      </c>
      <c r="M7444" s="364"/>
      <c r="N7444" s="364"/>
    </row>
    <row r="7445" spans="2:14" s="358" customFormat="1" x14ac:dyDescent="0.2">
      <c r="B7445" s="305">
        <v>41597.37777777778</v>
      </c>
      <c r="C7445" s="117" t="s">
        <v>829</v>
      </c>
      <c r="D7445" s="117" t="s">
        <v>554</v>
      </c>
      <c r="E7445" s="116"/>
      <c r="F7445" s="348">
        <v>297</v>
      </c>
      <c r="G7445" s="348">
        <v>354</v>
      </c>
      <c r="H7445" s="348">
        <v>105138</v>
      </c>
      <c r="I7445" s="355">
        <v>0.91490778086697733</v>
      </c>
      <c r="J7445" s="355">
        <v>2.5844852566863767E-3</v>
      </c>
      <c r="K7445" s="355">
        <v>0</v>
      </c>
      <c r="M7445" s="364"/>
      <c r="N7445" s="364"/>
    </row>
    <row r="7446" spans="2:14" s="358" customFormat="1" x14ac:dyDescent="0.2">
      <c r="B7446" s="305">
        <v>41593.364583333336</v>
      </c>
      <c r="C7446" s="117" t="s">
        <v>743</v>
      </c>
      <c r="D7446" s="117" t="s">
        <v>554</v>
      </c>
      <c r="E7446" s="116"/>
      <c r="F7446" s="348">
        <v>67</v>
      </c>
      <c r="G7446" s="348">
        <v>473</v>
      </c>
      <c r="H7446" s="348">
        <v>31691</v>
      </c>
      <c r="I7446" s="355">
        <v>0.27577414905605374</v>
      </c>
      <c r="J7446" s="355">
        <v>5.8303202760265067E-4</v>
      </c>
      <c r="K7446" s="355">
        <v>0</v>
      </c>
      <c r="M7446" s="364"/>
      <c r="N7446" s="364"/>
    </row>
    <row r="7447" spans="2:14" s="358" customFormat="1" x14ac:dyDescent="0.2">
      <c r="B7447" s="305">
        <v>41595.354166666664</v>
      </c>
      <c r="C7447" s="117" t="s">
        <v>743</v>
      </c>
      <c r="D7447" s="117" t="s">
        <v>554</v>
      </c>
      <c r="E7447" s="116"/>
      <c r="F7447" s="348">
        <v>17</v>
      </c>
      <c r="G7447" s="348">
        <v>418</v>
      </c>
      <c r="H7447" s="348">
        <v>7106</v>
      </c>
      <c r="I7447" s="355">
        <v>6.1836202808125899E-2</v>
      </c>
      <c r="J7447" s="355">
        <v>1.4793349954097106E-4</v>
      </c>
      <c r="K7447" s="355">
        <v>0</v>
      </c>
      <c r="M7447" s="364"/>
      <c r="N7447" s="364"/>
    </row>
    <row r="7448" spans="2:14" s="358" customFormat="1" x14ac:dyDescent="0.2">
      <c r="B7448" s="305">
        <v>41596.392361111109</v>
      </c>
      <c r="C7448" s="117" t="s">
        <v>711</v>
      </c>
      <c r="D7448" s="117" t="s">
        <v>554</v>
      </c>
      <c r="E7448" s="116"/>
      <c r="F7448" s="348">
        <v>35</v>
      </c>
      <c r="G7448" s="348">
        <v>95</v>
      </c>
      <c r="H7448" s="348">
        <v>3325</v>
      </c>
      <c r="I7448" s="355">
        <v>2.8934052116101693E-2</v>
      </c>
      <c r="J7448" s="355">
        <v>3.0456896964317572E-4</v>
      </c>
      <c r="K7448" s="355">
        <v>0</v>
      </c>
      <c r="M7448" s="364"/>
      <c r="N7448" s="364"/>
    </row>
    <row r="7449" spans="2:14" s="358" customFormat="1" x14ac:dyDescent="0.2">
      <c r="B7449" s="305">
        <v>41596.386805555558</v>
      </c>
      <c r="C7449" s="117" t="s">
        <v>596</v>
      </c>
      <c r="D7449" s="117" t="s">
        <v>554</v>
      </c>
      <c r="E7449" s="116"/>
      <c r="F7449" s="348">
        <v>195</v>
      </c>
      <c r="G7449" s="348">
        <v>381</v>
      </c>
      <c r="H7449" s="348">
        <v>74295</v>
      </c>
      <c r="I7449" s="355">
        <v>0.6465129028468497</v>
      </c>
      <c r="J7449" s="355">
        <v>1.6968842594405503E-3</v>
      </c>
      <c r="K7449" s="355">
        <v>0</v>
      </c>
      <c r="M7449" s="364"/>
      <c r="N7449" s="364"/>
    </row>
    <row r="7450" spans="2:14" s="358" customFormat="1" x14ac:dyDescent="0.2">
      <c r="B7450" s="305">
        <v>41596.402777777781</v>
      </c>
      <c r="C7450" s="117" t="s">
        <v>743</v>
      </c>
      <c r="D7450" s="117" t="s">
        <v>554</v>
      </c>
      <c r="E7450" s="116"/>
      <c r="F7450" s="348">
        <v>73</v>
      </c>
      <c r="G7450" s="348">
        <v>440</v>
      </c>
      <c r="H7450" s="348">
        <v>32120</v>
      </c>
      <c r="I7450" s="355">
        <v>0.27950729442682293</v>
      </c>
      <c r="J7450" s="355">
        <v>6.352438509700522E-4</v>
      </c>
      <c r="K7450" s="355">
        <v>0</v>
      </c>
      <c r="M7450" s="364"/>
      <c r="N7450" s="364"/>
    </row>
    <row r="7451" spans="2:14" s="358" customFormat="1" x14ac:dyDescent="0.2">
      <c r="B7451" s="305">
        <v>41598.357638888891</v>
      </c>
      <c r="C7451" s="117" t="s">
        <v>597</v>
      </c>
      <c r="D7451" s="117" t="s">
        <v>551</v>
      </c>
      <c r="E7451" s="116"/>
      <c r="F7451" s="348">
        <v>274</v>
      </c>
      <c r="G7451" s="348">
        <v>328</v>
      </c>
      <c r="H7451" s="348">
        <v>89872</v>
      </c>
      <c r="I7451" s="355">
        <v>0.34801263148927269</v>
      </c>
      <c r="J7451" s="355">
        <v>1.0610141203941242E-3</v>
      </c>
      <c r="K7451" s="355">
        <v>0</v>
      </c>
      <c r="M7451" s="364"/>
      <c r="N7451" s="364"/>
    </row>
    <row r="7452" spans="2:14" s="358" customFormat="1" x14ac:dyDescent="0.2">
      <c r="B7452" s="305">
        <v>41600.361111111109</v>
      </c>
      <c r="C7452" s="117" t="s">
        <v>613</v>
      </c>
      <c r="D7452" s="117" t="s">
        <v>554</v>
      </c>
      <c r="E7452" s="116"/>
      <c r="F7452" s="348">
        <v>25</v>
      </c>
      <c r="G7452" s="348">
        <v>310</v>
      </c>
      <c r="H7452" s="348">
        <v>7750</v>
      </c>
      <c r="I7452" s="355">
        <v>6.7440271849560335E-2</v>
      </c>
      <c r="J7452" s="355">
        <v>2.1754926403083979E-4</v>
      </c>
      <c r="K7452" s="355">
        <v>0</v>
      </c>
      <c r="M7452" s="364"/>
      <c r="N7452" s="364"/>
    </row>
    <row r="7453" spans="2:14" s="358" customFormat="1" x14ac:dyDescent="0.2">
      <c r="B7453" s="305">
        <v>41600.412499999999</v>
      </c>
      <c r="C7453" s="117" t="s">
        <v>611</v>
      </c>
      <c r="D7453" s="117" t="s">
        <v>551</v>
      </c>
      <c r="E7453" s="116"/>
      <c r="F7453" s="348">
        <v>4</v>
      </c>
      <c r="G7453" s="348">
        <v>350</v>
      </c>
      <c r="H7453" s="348">
        <v>1400</v>
      </c>
      <c r="I7453" s="355">
        <v>5.4212400312108533E-3</v>
      </c>
      <c r="J7453" s="355">
        <v>1.5489257232031008E-5</v>
      </c>
      <c r="K7453" s="355">
        <v>0</v>
      </c>
      <c r="M7453" s="364"/>
      <c r="N7453" s="364"/>
    </row>
    <row r="7454" spans="2:14" s="358" customFormat="1" x14ac:dyDescent="0.2">
      <c r="B7454" s="305">
        <v>41600.377083333333</v>
      </c>
      <c r="C7454" s="117" t="s">
        <v>616</v>
      </c>
      <c r="D7454" s="117" t="s">
        <v>554</v>
      </c>
      <c r="E7454" s="116"/>
      <c r="F7454" s="348">
        <v>572</v>
      </c>
      <c r="G7454" s="348">
        <v>413</v>
      </c>
      <c r="H7454" s="348">
        <v>236236</v>
      </c>
      <c r="I7454" s="355">
        <v>2.0557187175035785</v>
      </c>
      <c r="J7454" s="355">
        <v>4.9775271610256145E-3</v>
      </c>
      <c r="K7454" s="355">
        <v>0</v>
      </c>
      <c r="M7454" s="364"/>
      <c r="N7454" s="364"/>
    </row>
    <row r="7455" spans="2:14" s="358" customFormat="1" x14ac:dyDescent="0.2">
      <c r="B7455" s="305">
        <v>41600.423611111109</v>
      </c>
      <c r="C7455" s="117" t="s">
        <v>697</v>
      </c>
      <c r="D7455" s="117" t="s">
        <v>551</v>
      </c>
      <c r="E7455" s="116"/>
      <c r="F7455" s="348">
        <v>8</v>
      </c>
      <c r="G7455" s="348">
        <v>230</v>
      </c>
      <c r="H7455" s="348">
        <v>1840</v>
      </c>
      <c r="I7455" s="355">
        <v>7.1250583267342647E-3</v>
      </c>
      <c r="J7455" s="355">
        <v>3.0978514464062016E-5</v>
      </c>
      <c r="K7455" s="355">
        <v>0</v>
      </c>
      <c r="M7455" s="364"/>
      <c r="N7455" s="364"/>
    </row>
    <row r="7456" spans="2:14" s="358" customFormat="1" x14ac:dyDescent="0.2">
      <c r="B7456" s="305">
        <v>41600.356249999997</v>
      </c>
      <c r="C7456" s="117" t="s">
        <v>678</v>
      </c>
      <c r="D7456" s="117" t="s">
        <v>554</v>
      </c>
      <c r="E7456" s="116"/>
      <c r="F7456" s="348">
        <v>25</v>
      </c>
      <c r="G7456" s="348">
        <v>339</v>
      </c>
      <c r="H7456" s="348">
        <v>8475</v>
      </c>
      <c r="I7456" s="355">
        <v>7.3749200506454685E-2</v>
      </c>
      <c r="J7456" s="355">
        <v>2.1754926403083979E-4</v>
      </c>
      <c r="K7456" s="355">
        <v>0</v>
      </c>
      <c r="M7456" s="364"/>
      <c r="N7456" s="364"/>
    </row>
    <row r="7457" spans="2:14" s="358" customFormat="1" x14ac:dyDescent="0.2">
      <c r="B7457" s="305">
        <v>41600.397916666669</v>
      </c>
      <c r="C7457" s="117" t="s">
        <v>628</v>
      </c>
      <c r="D7457" s="117" t="s">
        <v>554</v>
      </c>
      <c r="E7457" s="116"/>
      <c r="F7457" s="348">
        <v>101</v>
      </c>
      <c r="G7457" s="348">
        <v>188</v>
      </c>
      <c r="H7457" s="348">
        <v>18988</v>
      </c>
      <c r="I7457" s="355">
        <v>0.16523301701670343</v>
      </c>
      <c r="J7457" s="355">
        <v>8.7889902668459273E-4</v>
      </c>
      <c r="K7457" s="355">
        <v>0</v>
      </c>
      <c r="M7457" s="364"/>
      <c r="N7457" s="364"/>
    </row>
    <row r="7458" spans="2:14" s="358" customFormat="1" x14ac:dyDescent="0.2">
      <c r="B7458" s="305">
        <v>41600.378472222219</v>
      </c>
      <c r="C7458" s="117" t="s">
        <v>751</v>
      </c>
      <c r="D7458" s="117" t="s">
        <v>554</v>
      </c>
      <c r="E7458" s="116"/>
      <c r="F7458" s="348">
        <v>6</v>
      </c>
      <c r="G7458" s="348">
        <v>75</v>
      </c>
      <c r="H7458" s="348">
        <v>450</v>
      </c>
      <c r="I7458" s="355">
        <v>3.9158867525551158E-3</v>
      </c>
      <c r="J7458" s="355">
        <v>5.2211823367401547E-5</v>
      </c>
      <c r="K7458" s="355">
        <v>0</v>
      </c>
      <c r="M7458" s="364"/>
      <c r="N7458" s="364"/>
    </row>
    <row r="7459" spans="2:14" s="358" customFormat="1" x14ac:dyDescent="0.2">
      <c r="B7459" s="305">
        <v>41599.597222222219</v>
      </c>
      <c r="C7459" s="117" t="s">
        <v>706</v>
      </c>
      <c r="D7459" s="117" t="s">
        <v>551</v>
      </c>
      <c r="E7459" s="116"/>
      <c r="F7459" s="348">
        <v>119</v>
      </c>
      <c r="G7459" s="348">
        <v>5</v>
      </c>
      <c r="H7459" s="348">
        <v>595</v>
      </c>
      <c r="I7459" s="355">
        <v>2.3040270132646127E-3</v>
      </c>
      <c r="J7459" s="355">
        <v>4.6080540265292251E-4</v>
      </c>
      <c r="K7459" s="355">
        <v>0</v>
      </c>
      <c r="M7459" s="364"/>
      <c r="N7459" s="364"/>
    </row>
    <row r="7460" spans="2:14" s="358" customFormat="1" x14ac:dyDescent="0.2">
      <c r="B7460" s="305">
        <v>41599.378472222219</v>
      </c>
      <c r="C7460" s="117" t="s">
        <v>653</v>
      </c>
      <c r="D7460" s="117" t="s">
        <v>554</v>
      </c>
      <c r="E7460" s="116"/>
      <c r="F7460" s="348">
        <v>2</v>
      </c>
      <c r="G7460" s="348">
        <v>48</v>
      </c>
      <c r="H7460" s="348">
        <v>96</v>
      </c>
      <c r="I7460" s="355">
        <v>8.3538917387842475E-4</v>
      </c>
      <c r="J7460" s="355">
        <v>1.7403941122467181E-5</v>
      </c>
      <c r="K7460" s="355">
        <v>0</v>
      </c>
      <c r="M7460" s="364"/>
      <c r="N7460" s="364"/>
    </row>
    <row r="7461" spans="2:14" s="358" customFormat="1" x14ac:dyDescent="0.2">
      <c r="B7461" s="305">
        <v>41600.357638888891</v>
      </c>
      <c r="C7461" s="117" t="s">
        <v>592</v>
      </c>
      <c r="D7461" s="117" t="s">
        <v>554</v>
      </c>
      <c r="E7461" s="116"/>
      <c r="F7461" s="348">
        <v>39</v>
      </c>
      <c r="G7461" s="348">
        <v>400</v>
      </c>
      <c r="H7461" s="348">
        <v>15600</v>
      </c>
      <c r="I7461" s="355">
        <v>0.13575074075524401</v>
      </c>
      <c r="J7461" s="355">
        <v>3.3937685188811009E-4</v>
      </c>
      <c r="K7461" s="355">
        <v>0</v>
      </c>
      <c r="M7461" s="364"/>
      <c r="N7461" s="364"/>
    </row>
    <row r="7462" spans="2:14" s="358" customFormat="1" x14ac:dyDescent="0.2">
      <c r="B7462" s="305">
        <v>41600.618055555555</v>
      </c>
      <c r="C7462" s="117" t="s">
        <v>681</v>
      </c>
      <c r="D7462" s="117" t="s">
        <v>554</v>
      </c>
      <c r="E7462" s="116"/>
      <c r="F7462" s="348">
        <v>1</v>
      </c>
      <c r="G7462" s="348">
        <v>30</v>
      </c>
      <c r="H7462" s="348">
        <v>30</v>
      </c>
      <c r="I7462" s="355">
        <v>2.6105911683700774E-4</v>
      </c>
      <c r="J7462" s="355">
        <v>8.7019705612335906E-6</v>
      </c>
      <c r="K7462" s="355">
        <v>0</v>
      </c>
      <c r="M7462" s="364"/>
      <c r="N7462" s="364"/>
    </row>
    <row r="7463" spans="2:14" s="358" customFormat="1" x14ac:dyDescent="0.2">
      <c r="B7463" s="305">
        <v>41601.375</v>
      </c>
      <c r="C7463" s="117" t="s">
        <v>679</v>
      </c>
      <c r="D7463" s="117" t="s">
        <v>554</v>
      </c>
      <c r="E7463" s="116"/>
      <c r="F7463" s="348">
        <v>332</v>
      </c>
      <c r="G7463" s="348">
        <v>420</v>
      </c>
      <c r="H7463" s="348">
        <v>139440</v>
      </c>
      <c r="I7463" s="355">
        <v>1.213402775058412</v>
      </c>
      <c r="J7463" s="355">
        <v>2.8890542263295522E-3</v>
      </c>
      <c r="K7463" s="355">
        <v>0</v>
      </c>
      <c r="M7463" s="364"/>
      <c r="N7463" s="364"/>
    </row>
    <row r="7464" spans="2:14" s="358" customFormat="1" x14ac:dyDescent="0.2">
      <c r="B7464" s="305">
        <v>41601.357638888891</v>
      </c>
      <c r="C7464" s="117" t="s">
        <v>613</v>
      </c>
      <c r="D7464" s="117" t="s">
        <v>554</v>
      </c>
      <c r="E7464" s="116"/>
      <c r="F7464" s="348">
        <v>332</v>
      </c>
      <c r="G7464" s="348">
        <v>290</v>
      </c>
      <c r="H7464" s="348">
        <v>96280</v>
      </c>
      <c r="I7464" s="355">
        <v>0.83782572563557023</v>
      </c>
      <c r="J7464" s="355">
        <v>2.8890542263295522E-3</v>
      </c>
      <c r="K7464" s="355">
        <v>0</v>
      </c>
      <c r="M7464" s="364"/>
      <c r="N7464" s="364"/>
    </row>
    <row r="7465" spans="2:14" s="358" customFormat="1" x14ac:dyDescent="0.2">
      <c r="B7465" s="305">
        <v>41598.378472222219</v>
      </c>
      <c r="C7465" s="117" t="s">
        <v>645</v>
      </c>
      <c r="D7465" s="117" t="s">
        <v>554</v>
      </c>
      <c r="E7465" s="116"/>
      <c r="F7465" s="348">
        <v>2</v>
      </c>
      <c r="G7465" s="348">
        <v>355</v>
      </c>
      <c r="H7465" s="348">
        <v>710</v>
      </c>
      <c r="I7465" s="355">
        <v>6.1783990984758501E-3</v>
      </c>
      <c r="J7465" s="355">
        <v>1.7403941122467181E-5</v>
      </c>
      <c r="K7465" s="355">
        <v>0</v>
      </c>
      <c r="M7465" s="364"/>
      <c r="N7465" s="364"/>
    </row>
    <row r="7466" spans="2:14" s="358" customFormat="1" x14ac:dyDescent="0.2">
      <c r="B7466" s="305">
        <v>41599.395833333336</v>
      </c>
      <c r="C7466" s="117" t="s">
        <v>703</v>
      </c>
      <c r="D7466" s="117" t="s">
        <v>551</v>
      </c>
      <c r="E7466" s="116"/>
      <c r="F7466" s="348">
        <v>2</v>
      </c>
      <c r="G7466" s="348">
        <v>285</v>
      </c>
      <c r="H7466" s="348">
        <v>570</v>
      </c>
      <c r="I7466" s="355">
        <v>2.2072191555644188E-3</v>
      </c>
      <c r="J7466" s="355">
        <v>7.7446286160155041E-6</v>
      </c>
      <c r="K7466" s="355">
        <v>0</v>
      </c>
      <c r="M7466" s="364"/>
      <c r="N7466" s="364"/>
    </row>
    <row r="7467" spans="2:14" s="358" customFormat="1" x14ac:dyDescent="0.2">
      <c r="B7467" s="305">
        <v>41599.34375</v>
      </c>
      <c r="C7467" s="117" t="s">
        <v>686</v>
      </c>
      <c r="D7467" s="117" t="s">
        <v>551</v>
      </c>
      <c r="E7467" s="116"/>
      <c r="F7467" s="348">
        <v>106</v>
      </c>
      <c r="G7467" s="348">
        <v>505</v>
      </c>
      <c r="H7467" s="348">
        <v>53530</v>
      </c>
      <c r="I7467" s="355">
        <v>0.20728498490765498</v>
      </c>
      <c r="J7467" s="355">
        <v>4.1046531664882174E-4</v>
      </c>
      <c r="K7467" s="355">
        <v>0</v>
      </c>
      <c r="M7467" s="364"/>
      <c r="N7467" s="364"/>
    </row>
    <row r="7468" spans="2:14" s="358" customFormat="1" x14ac:dyDescent="0.2">
      <c r="B7468" s="305">
        <v>41599.354166666664</v>
      </c>
      <c r="C7468" s="117" t="s">
        <v>558</v>
      </c>
      <c r="D7468" s="117" t="s">
        <v>551</v>
      </c>
      <c r="E7468" s="116"/>
      <c r="F7468" s="348">
        <v>109</v>
      </c>
      <c r="G7468" s="348">
        <v>477</v>
      </c>
      <c r="H7468" s="348">
        <v>51993</v>
      </c>
      <c r="I7468" s="355">
        <v>0.20133323781624707</v>
      </c>
      <c r="J7468" s="355">
        <v>4.2208225957284499E-4</v>
      </c>
      <c r="K7468" s="355">
        <v>0</v>
      </c>
      <c r="M7468" s="364"/>
      <c r="N7468" s="364"/>
    </row>
    <row r="7469" spans="2:14" s="358" customFormat="1" x14ac:dyDescent="0.2">
      <c r="B7469" s="305">
        <v>41598.395833333336</v>
      </c>
      <c r="C7469" s="117" t="s">
        <v>563</v>
      </c>
      <c r="D7469" s="117" t="s">
        <v>551</v>
      </c>
      <c r="E7469" s="116"/>
      <c r="F7469" s="348">
        <v>41</v>
      </c>
      <c r="G7469" s="348">
        <v>65</v>
      </c>
      <c r="H7469" s="348">
        <v>2665</v>
      </c>
      <c r="I7469" s="355">
        <v>1.031971763084066E-2</v>
      </c>
      <c r="J7469" s="355">
        <v>1.5876488662831784E-4</v>
      </c>
      <c r="K7469" s="355">
        <v>0</v>
      </c>
      <c r="M7469" s="364"/>
      <c r="N7469" s="364"/>
    </row>
    <row r="7470" spans="2:14" s="358" customFormat="1" x14ac:dyDescent="0.2">
      <c r="B7470" s="305">
        <v>41599.375</v>
      </c>
      <c r="C7470" s="117" t="s">
        <v>607</v>
      </c>
      <c r="D7470" s="117" t="s">
        <v>551</v>
      </c>
      <c r="E7470" s="116"/>
      <c r="F7470" s="348">
        <v>28</v>
      </c>
      <c r="G7470" s="348">
        <v>330</v>
      </c>
      <c r="H7470" s="348">
        <v>9240</v>
      </c>
      <c r="I7470" s="355">
        <v>3.5780184205991633E-2</v>
      </c>
      <c r="J7470" s="355">
        <v>1.0842480062421706E-4</v>
      </c>
      <c r="K7470" s="355">
        <v>0</v>
      </c>
      <c r="M7470" s="364"/>
      <c r="N7470" s="364"/>
    </row>
    <row r="7471" spans="2:14" s="358" customFormat="1" x14ac:dyDescent="0.2">
      <c r="B7471" s="305">
        <v>41600.378472222219</v>
      </c>
      <c r="C7471" s="117" t="s">
        <v>627</v>
      </c>
      <c r="D7471" s="117" t="s">
        <v>554</v>
      </c>
      <c r="E7471" s="116"/>
      <c r="F7471" s="348">
        <v>91</v>
      </c>
      <c r="G7471" s="348">
        <v>83</v>
      </c>
      <c r="H7471" s="348">
        <v>7553</v>
      </c>
      <c r="I7471" s="355">
        <v>6.5725983648997316E-2</v>
      </c>
      <c r="J7471" s="355">
        <v>7.9187932107225678E-4</v>
      </c>
      <c r="K7471" s="355">
        <v>0</v>
      </c>
      <c r="M7471" s="364"/>
      <c r="N7471" s="364"/>
    </row>
    <row r="7472" spans="2:14" s="358" customFormat="1" x14ac:dyDescent="0.2">
      <c r="B7472" s="305">
        <v>41600.461805555555</v>
      </c>
      <c r="C7472" s="117" t="s">
        <v>627</v>
      </c>
      <c r="D7472" s="117" t="s">
        <v>554</v>
      </c>
      <c r="E7472" s="116"/>
      <c r="F7472" s="348">
        <v>2</v>
      </c>
      <c r="G7472" s="348">
        <v>45</v>
      </c>
      <c r="H7472" s="348">
        <v>90</v>
      </c>
      <c r="I7472" s="355">
        <v>7.8317735051102323E-4</v>
      </c>
      <c r="J7472" s="355">
        <v>1.7403941122467181E-5</v>
      </c>
      <c r="K7472" s="355">
        <v>0</v>
      </c>
      <c r="M7472" s="364"/>
      <c r="N7472" s="364"/>
    </row>
    <row r="7473" spans="2:14" s="358" customFormat="1" x14ac:dyDescent="0.2">
      <c r="B7473" s="305">
        <v>41597.354166666664</v>
      </c>
      <c r="C7473" s="117" t="s">
        <v>625</v>
      </c>
      <c r="D7473" s="117" t="s">
        <v>551</v>
      </c>
      <c r="E7473" s="116"/>
      <c r="F7473" s="348">
        <v>31</v>
      </c>
      <c r="G7473" s="348">
        <v>430</v>
      </c>
      <c r="H7473" s="348">
        <v>13330</v>
      </c>
      <c r="I7473" s="355">
        <v>5.1617949725743337E-2</v>
      </c>
      <c r="J7473" s="355">
        <v>1.2004174354824032E-4</v>
      </c>
      <c r="K7473" s="355">
        <v>0</v>
      </c>
      <c r="M7473" s="364"/>
      <c r="N7473" s="364"/>
    </row>
    <row r="7474" spans="2:14" s="358" customFormat="1" x14ac:dyDescent="0.2">
      <c r="B7474" s="305">
        <v>41601.430555555555</v>
      </c>
      <c r="C7474" s="117" t="s">
        <v>672</v>
      </c>
      <c r="D7474" s="117" t="s">
        <v>551</v>
      </c>
      <c r="E7474" s="116"/>
      <c r="F7474" s="348">
        <v>6</v>
      </c>
      <c r="G7474" s="348">
        <v>200</v>
      </c>
      <c r="H7474" s="348">
        <v>1200</v>
      </c>
      <c r="I7474" s="355">
        <v>4.6467771696093027E-3</v>
      </c>
      <c r="J7474" s="355">
        <v>2.3233885848046514E-5</v>
      </c>
      <c r="K7474" s="355">
        <v>0</v>
      </c>
      <c r="M7474" s="364"/>
      <c r="N7474" s="364"/>
    </row>
    <row r="7475" spans="2:14" s="358" customFormat="1" x14ac:dyDescent="0.2">
      <c r="B7475" s="305">
        <v>41597.424305555556</v>
      </c>
      <c r="C7475" s="117" t="s">
        <v>861</v>
      </c>
      <c r="D7475" s="117" t="s">
        <v>554</v>
      </c>
      <c r="E7475" s="116"/>
      <c r="F7475" s="348">
        <v>237</v>
      </c>
      <c r="G7475" s="348">
        <v>584</v>
      </c>
      <c r="H7475" s="348">
        <v>138408</v>
      </c>
      <c r="I7475" s="355">
        <v>1.204422341439219</v>
      </c>
      <c r="J7475" s="355">
        <v>2.062367023012361E-3</v>
      </c>
      <c r="K7475" s="355">
        <v>0</v>
      </c>
      <c r="M7475" s="364"/>
      <c r="N7475" s="364"/>
    </row>
    <row r="7476" spans="2:14" s="358" customFormat="1" x14ac:dyDescent="0.2">
      <c r="B7476" s="305">
        <v>41600.385416666664</v>
      </c>
      <c r="C7476" s="117" t="s">
        <v>570</v>
      </c>
      <c r="D7476" s="117" t="s">
        <v>551</v>
      </c>
      <c r="E7476" s="116"/>
      <c r="F7476" s="348">
        <v>1</v>
      </c>
      <c r="G7476" s="348">
        <v>300</v>
      </c>
      <c r="H7476" s="348">
        <v>300</v>
      </c>
      <c r="I7476" s="355">
        <v>1.1616942924023257E-3</v>
      </c>
      <c r="J7476" s="355">
        <v>3.872314308007752E-6</v>
      </c>
      <c r="K7476" s="355">
        <v>0</v>
      </c>
      <c r="M7476" s="364"/>
      <c r="N7476" s="364"/>
    </row>
    <row r="7477" spans="2:14" s="358" customFormat="1" x14ac:dyDescent="0.2">
      <c r="B7477" s="305">
        <v>41598.423611111109</v>
      </c>
      <c r="C7477" s="117" t="s">
        <v>687</v>
      </c>
      <c r="D7477" s="117" t="s">
        <v>554</v>
      </c>
      <c r="E7477" s="116"/>
      <c r="F7477" s="348">
        <v>19</v>
      </c>
      <c r="G7477" s="348">
        <v>75</v>
      </c>
      <c r="H7477" s="348">
        <v>1425</v>
      </c>
      <c r="I7477" s="355">
        <v>1.2400308049757868E-2</v>
      </c>
      <c r="J7477" s="355">
        <v>1.6533744066343824E-4</v>
      </c>
      <c r="K7477" s="355">
        <v>0</v>
      </c>
      <c r="M7477" s="364"/>
      <c r="N7477" s="364"/>
    </row>
    <row r="7478" spans="2:14" s="358" customFormat="1" x14ac:dyDescent="0.2">
      <c r="B7478" s="305">
        <v>41598.381944444445</v>
      </c>
      <c r="C7478" s="117" t="s">
        <v>601</v>
      </c>
      <c r="D7478" s="117" t="s">
        <v>551</v>
      </c>
      <c r="E7478" s="116"/>
      <c r="F7478" s="348">
        <v>43</v>
      </c>
      <c r="G7478" s="348">
        <v>470</v>
      </c>
      <c r="H7478" s="348">
        <v>20210</v>
      </c>
      <c r="I7478" s="355">
        <v>7.8259472164836669E-2</v>
      </c>
      <c r="J7478" s="355">
        <v>1.6650951524433335E-4</v>
      </c>
      <c r="K7478" s="355">
        <v>0</v>
      </c>
      <c r="M7478" s="364"/>
      <c r="N7478" s="364"/>
    </row>
    <row r="7479" spans="2:14" s="358" customFormat="1" x14ac:dyDescent="0.2">
      <c r="B7479" s="305">
        <v>41599.378472222219</v>
      </c>
      <c r="C7479" s="117" t="s">
        <v>649</v>
      </c>
      <c r="D7479" s="117" t="s">
        <v>551</v>
      </c>
      <c r="E7479" s="116"/>
      <c r="F7479" s="348">
        <v>16</v>
      </c>
      <c r="G7479" s="348">
        <v>505</v>
      </c>
      <c r="H7479" s="348">
        <v>8080</v>
      </c>
      <c r="I7479" s="355">
        <v>3.1288299608702642E-2</v>
      </c>
      <c r="J7479" s="355">
        <v>6.1957028928124033E-5</v>
      </c>
      <c r="K7479" s="355">
        <v>0</v>
      </c>
      <c r="M7479" s="364"/>
      <c r="N7479" s="364"/>
    </row>
    <row r="7480" spans="2:14" s="358" customFormat="1" x14ac:dyDescent="0.2">
      <c r="B7480" s="305">
        <v>41598.378472222219</v>
      </c>
      <c r="C7480" s="117" t="s">
        <v>673</v>
      </c>
      <c r="D7480" s="117" t="s">
        <v>554</v>
      </c>
      <c r="E7480" s="116"/>
      <c r="F7480" s="348">
        <v>63</v>
      </c>
      <c r="G7480" s="348">
        <v>186.61904761904762</v>
      </c>
      <c r="H7480" s="348">
        <v>11757</v>
      </c>
      <c r="I7480" s="355">
        <v>0.10230906788842334</v>
      </c>
      <c r="J7480" s="355">
        <v>5.4822414535771625E-4</v>
      </c>
      <c r="K7480" s="355">
        <v>0</v>
      </c>
      <c r="M7480" s="364"/>
      <c r="N7480" s="364"/>
    </row>
    <row r="7481" spans="2:14" s="358" customFormat="1" x14ac:dyDescent="0.2">
      <c r="B7481" s="305">
        <v>41599.375</v>
      </c>
      <c r="C7481" s="117" t="s">
        <v>559</v>
      </c>
      <c r="D7481" s="117" t="s">
        <v>551</v>
      </c>
      <c r="E7481" s="116"/>
      <c r="F7481" s="348">
        <v>91</v>
      </c>
      <c r="G7481" s="348">
        <v>270</v>
      </c>
      <c r="H7481" s="348">
        <v>24570</v>
      </c>
      <c r="I7481" s="355">
        <v>9.5142762547750476E-2</v>
      </c>
      <c r="J7481" s="355">
        <v>3.5238060202870549E-4</v>
      </c>
      <c r="K7481" s="355">
        <v>0</v>
      </c>
      <c r="M7481" s="364"/>
      <c r="N7481" s="364"/>
    </row>
    <row r="7482" spans="2:14" s="358" customFormat="1" x14ac:dyDescent="0.2">
      <c r="B7482" s="305">
        <v>41602.375</v>
      </c>
      <c r="C7482" s="117" t="s">
        <v>649</v>
      </c>
      <c r="D7482" s="117" t="s">
        <v>551</v>
      </c>
      <c r="E7482" s="116"/>
      <c r="F7482" s="348">
        <v>60</v>
      </c>
      <c r="G7482" s="348">
        <v>465</v>
      </c>
      <c r="H7482" s="348">
        <v>27900</v>
      </c>
      <c r="I7482" s="355">
        <v>0.1080375691934163</v>
      </c>
      <c r="J7482" s="355">
        <v>2.3233885848046514E-4</v>
      </c>
      <c r="K7482" s="355">
        <v>0</v>
      </c>
      <c r="M7482" s="364"/>
      <c r="N7482" s="364"/>
    </row>
    <row r="7483" spans="2:14" s="358" customFormat="1" x14ac:dyDescent="0.2">
      <c r="B7483" s="305">
        <v>41602.378472222219</v>
      </c>
      <c r="C7483" s="117" t="s">
        <v>649</v>
      </c>
      <c r="D7483" s="117" t="s">
        <v>551</v>
      </c>
      <c r="E7483" s="116"/>
      <c r="F7483" s="348">
        <v>136</v>
      </c>
      <c r="G7483" s="348">
        <v>235</v>
      </c>
      <c r="H7483" s="348">
        <v>31960</v>
      </c>
      <c r="I7483" s="355">
        <v>0.12375916528392776</v>
      </c>
      <c r="J7483" s="355">
        <v>5.266347458890543E-4</v>
      </c>
      <c r="K7483" s="355">
        <v>0</v>
      </c>
      <c r="M7483" s="364"/>
      <c r="N7483" s="364"/>
    </row>
    <row r="7484" spans="2:14" s="358" customFormat="1" x14ac:dyDescent="0.2">
      <c r="B7484" s="305">
        <v>41598.597222222219</v>
      </c>
      <c r="C7484" s="117" t="s">
        <v>726</v>
      </c>
      <c r="D7484" s="117" t="s">
        <v>554</v>
      </c>
      <c r="E7484" s="116"/>
      <c r="F7484" s="348">
        <v>1</v>
      </c>
      <c r="G7484" s="348">
        <v>33</v>
      </c>
      <c r="H7484" s="348">
        <v>33</v>
      </c>
      <c r="I7484" s="355">
        <v>2.8716502852070851E-4</v>
      </c>
      <c r="J7484" s="355">
        <v>8.7019705612335906E-6</v>
      </c>
      <c r="K7484" s="355">
        <v>0</v>
      </c>
      <c r="M7484" s="364"/>
      <c r="N7484" s="364"/>
    </row>
    <row r="7485" spans="2:14" s="358" customFormat="1" x14ac:dyDescent="0.2">
      <c r="B7485" s="305">
        <v>41597.347222222219</v>
      </c>
      <c r="C7485" s="117" t="s">
        <v>625</v>
      </c>
      <c r="D7485" s="117" t="s">
        <v>551</v>
      </c>
      <c r="E7485" s="116"/>
      <c r="F7485" s="348">
        <v>28</v>
      </c>
      <c r="G7485" s="348">
        <v>440</v>
      </c>
      <c r="H7485" s="348">
        <v>12320</v>
      </c>
      <c r="I7485" s="355">
        <v>4.7706912274655511E-2</v>
      </c>
      <c r="J7485" s="355">
        <v>1.0842480062421706E-4</v>
      </c>
      <c r="K7485" s="355">
        <v>0</v>
      </c>
      <c r="M7485" s="364"/>
      <c r="N7485" s="364"/>
    </row>
    <row r="7486" spans="2:14" s="358" customFormat="1" x14ac:dyDescent="0.2">
      <c r="B7486" s="305">
        <v>41600.364583333336</v>
      </c>
      <c r="C7486" s="117" t="s">
        <v>556</v>
      </c>
      <c r="D7486" s="117" t="s">
        <v>551</v>
      </c>
      <c r="E7486" s="116"/>
      <c r="F7486" s="348">
        <v>95</v>
      </c>
      <c r="G7486" s="348">
        <v>145</v>
      </c>
      <c r="H7486" s="348">
        <v>13775</v>
      </c>
      <c r="I7486" s="355">
        <v>5.3341129592806791E-2</v>
      </c>
      <c r="J7486" s="355">
        <v>3.6786985926073645E-4</v>
      </c>
      <c r="K7486" s="355">
        <v>0</v>
      </c>
      <c r="M7486" s="364"/>
      <c r="N7486" s="364"/>
    </row>
    <row r="7487" spans="2:14" s="358" customFormat="1" x14ac:dyDescent="0.2">
      <c r="B7487" s="305">
        <v>41598.335416666669</v>
      </c>
      <c r="C7487" s="117" t="s">
        <v>815</v>
      </c>
      <c r="D7487" s="117" t="s">
        <v>542</v>
      </c>
      <c r="E7487" s="116"/>
      <c r="F7487" s="348">
        <v>162</v>
      </c>
      <c r="G7487" s="348">
        <v>482.90123456790121</v>
      </c>
      <c r="H7487" s="348">
        <v>78230</v>
      </c>
      <c r="I7487" s="355">
        <v>0.27251288017863301</v>
      </c>
      <c r="J7487" s="355">
        <v>5.6432425653762681E-4</v>
      </c>
      <c r="K7487" s="355">
        <v>0</v>
      </c>
      <c r="M7487" s="364"/>
      <c r="N7487" s="364"/>
    </row>
    <row r="7488" spans="2:14" s="358" customFormat="1" x14ac:dyDescent="0.2">
      <c r="B7488" s="305">
        <v>41600.416666666664</v>
      </c>
      <c r="C7488" s="117" t="s">
        <v>626</v>
      </c>
      <c r="D7488" s="117" t="s">
        <v>554</v>
      </c>
      <c r="E7488" s="116"/>
      <c r="F7488" s="348">
        <v>105</v>
      </c>
      <c r="G7488" s="348">
        <v>261</v>
      </c>
      <c r="H7488" s="348">
        <v>27405</v>
      </c>
      <c r="I7488" s="355">
        <v>0.23847750323060657</v>
      </c>
      <c r="J7488" s="355">
        <v>9.1370690892952704E-4</v>
      </c>
      <c r="K7488" s="355">
        <v>0</v>
      </c>
      <c r="M7488" s="364"/>
      <c r="N7488" s="364"/>
    </row>
    <row r="7489" spans="2:14" s="358" customFormat="1" x14ac:dyDescent="0.2">
      <c r="B7489" s="305">
        <v>41601.375</v>
      </c>
      <c r="C7489" s="117" t="s">
        <v>702</v>
      </c>
      <c r="D7489" s="117" t="s">
        <v>554</v>
      </c>
      <c r="E7489" s="116"/>
      <c r="F7489" s="348">
        <v>45</v>
      </c>
      <c r="G7489" s="348">
        <v>265</v>
      </c>
      <c r="H7489" s="348">
        <v>11925</v>
      </c>
      <c r="I7489" s="355">
        <v>0.10377099894271058</v>
      </c>
      <c r="J7489" s="355">
        <v>3.9158867525551161E-4</v>
      </c>
      <c r="K7489" s="355">
        <v>0</v>
      </c>
      <c r="M7489" s="364"/>
      <c r="N7489" s="364"/>
    </row>
    <row r="7490" spans="2:14" s="358" customFormat="1" x14ac:dyDescent="0.2">
      <c r="B7490" s="305">
        <v>41597.388888888891</v>
      </c>
      <c r="C7490" s="117" t="s">
        <v>664</v>
      </c>
      <c r="D7490" s="117" t="s">
        <v>551</v>
      </c>
      <c r="E7490" s="116"/>
      <c r="F7490" s="348">
        <v>8</v>
      </c>
      <c r="G7490" s="348">
        <v>175</v>
      </c>
      <c r="H7490" s="348">
        <v>1400</v>
      </c>
      <c r="I7490" s="355">
        <v>5.4212400312108533E-3</v>
      </c>
      <c r="J7490" s="355">
        <v>3.0978514464062016E-5</v>
      </c>
      <c r="K7490" s="355">
        <v>0</v>
      </c>
      <c r="M7490" s="364"/>
      <c r="N7490" s="364"/>
    </row>
    <row r="7491" spans="2:14" s="358" customFormat="1" x14ac:dyDescent="0.2">
      <c r="B7491" s="305">
        <v>41598.375</v>
      </c>
      <c r="C7491" s="117" t="s">
        <v>753</v>
      </c>
      <c r="D7491" s="117" t="s">
        <v>554</v>
      </c>
      <c r="E7491" s="116"/>
      <c r="F7491" s="348">
        <v>38</v>
      </c>
      <c r="G7491" s="348">
        <v>390</v>
      </c>
      <c r="H7491" s="348">
        <v>14820</v>
      </c>
      <c r="I7491" s="355">
        <v>0.12896320371748182</v>
      </c>
      <c r="J7491" s="355">
        <v>3.3067488132687648E-4</v>
      </c>
      <c r="K7491" s="355">
        <v>0</v>
      </c>
      <c r="M7491" s="364"/>
      <c r="N7491" s="364"/>
    </row>
    <row r="7492" spans="2:14" s="358" customFormat="1" x14ac:dyDescent="0.2">
      <c r="B7492" s="305">
        <v>41598.370833333334</v>
      </c>
      <c r="C7492" s="117" t="s">
        <v>705</v>
      </c>
      <c r="D7492" s="117" t="s">
        <v>554</v>
      </c>
      <c r="E7492" s="116"/>
      <c r="F7492" s="348">
        <v>110</v>
      </c>
      <c r="G7492" s="348">
        <v>354</v>
      </c>
      <c r="H7492" s="348">
        <v>38940</v>
      </c>
      <c r="I7492" s="355">
        <v>0.33885473365443602</v>
      </c>
      <c r="J7492" s="355">
        <v>9.5721676173569502E-4</v>
      </c>
      <c r="K7492" s="355">
        <v>0</v>
      </c>
      <c r="M7492" s="364"/>
      <c r="N7492" s="364"/>
    </row>
    <row r="7493" spans="2:14" s="358" customFormat="1" x14ac:dyDescent="0.2">
      <c r="B7493" s="305">
        <v>41599.375</v>
      </c>
      <c r="C7493" s="117" t="s">
        <v>733</v>
      </c>
      <c r="D7493" s="117" t="s">
        <v>551</v>
      </c>
      <c r="E7493" s="116"/>
      <c r="F7493" s="348">
        <v>887</v>
      </c>
      <c r="G7493" s="348">
        <v>565</v>
      </c>
      <c r="H7493" s="348">
        <v>501155</v>
      </c>
      <c r="I7493" s="355">
        <v>1.9406296770296252</v>
      </c>
      <c r="J7493" s="355">
        <v>3.4347427912028764E-3</v>
      </c>
      <c r="K7493" s="355">
        <v>0</v>
      </c>
      <c r="M7493" s="364"/>
      <c r="N7493" s="364"/>
    </row>
    <row r="7494" spans="2:14" s="358" customFormat="1" x14ac:dyDescent="0.2">
      <c r="B7494" s="305">
        <v>41599.364583333336</v>
      </c>
      <c r="C7494" s="117" t="s">
        <v>625</v>
      </c>
      <c r="D7494" s="117" t="s">
        <v>551</v>
      </c>
      <c r="E7494" s="116"/>
      <c r="F7494" s="348">
        <v>20</v>
      </c>
      <c r="G7494" s="348">
        <v>415</v>
      </c>
      <c r="H7494" s="348">
        <v>8300</v>
      </c>
      <c r="I7494" s="355">
        <v>3.2140208756464346E-2</v>
      </c>
      <c r="J7494" s="355">
        <v>7.7446286160155051E-5</v>
      </c>
      <c r="K7494" s="355">
        <v>0</v>
      </c>
      <c r="M7494" s="364"/>
      <c r="N7494" s="364"/>
    </row>
    <row r="7495" spans="2:14" s="358" customFormat="1" x14ac:dyDescent="0.2">
      <c r="B7495" s="305">
        <v>41600.354166666664</v>
      </c>
      <c r="C7495" s="117" t="s">
        <v>625</v>
      </c>
      <c r="D7495" s="117" t="s">
        <v>551</v>
      </c>
      <c r="E7495" s="116"/>
      <c r="F7495" s="348">
        <v>17</v>
      </c>
      <c r="G7495" s="348">
        <v>250</v>
      </c>
      <c r="H7495" s="348">
        <v>4250</v>
      </c>
      <c r="I7495" s="355">
        <v>1.6457335809032948E-2</v>
      </c>
      <c r="J7495" s="355">
        <v>6.5829343236131787E-5</v>
      </c>
      <c r="K7495" s="355">
        <v>0</v>
      </c>
      <c r="M7495" s="364"/>
      <c r="N7495" s="364"/>
    </row>
    <row r="7496" spans="2:14" s="358" customFormat="1" x14ac:dyDescent="0.2">
      <c r="B7496" s="305">
        <v>41593.427384259259</v>
      </c>
      <c r="C7496" s="117" t="s">
        <v>742</v>
      </c>
      <c r="D7496" s="117" t="s">
        <v>554</v>
      </c>
      <c r="E7496" s="116"/>
      <c r="F7496" s="348">
        <v>86</v>
      </c>
      <c r="G7496" s="348">
        <v>364</v>
      </c>
      <c r="H7496" s="348">
        <v>31304</v>
      </c>
      <c r="I7496" s="355">
        <v>0.27240648644885634</v>
      </c>
      <c r="J7496" s="355">
        <v>7.483694682660888E-4</v>
      </c>
      <c r="K7496" s="355">
        <v>0</v>
      </c>
      <c r="M7496" s="364"/>
      <c r="N7496" s="364"/>
    </row>
    <row r="7497" spans="2:14" s="358" customFormat="1" x14ac:dyDescent="0.2">
      <c r="B7497" s="305">
        <v>41597.416666666664</v>
      </c>
      <c r="C7497" s="117" t="s">
        <v>683</v>
      </c>
      <c r="D7497" s="117" t="s">
        <v>554</v>
      </c>
      <c r="E7497" s="116"/>
      <c r="F7497" s="348">
        <v>4</v>
      </c>
      <c r="G7497" s="348">
        <v>170</v>
      </c>
      <c r="H7497" s="348">
        <v>680</v>
      </c>
      <c r="I7497" s="355">
        <v>5.917339981638842E-3</v>
      </c>
      <c r="J7497" s="355">
        <v>3.4807882244934363E-5</v>
      </c>
      <c r="K7497" s="355">
        <v>0</v>
      </c>
      <c r="M7497" s="364"/>
      <c r="N7497" s="364"/>
    </row>
    <row r="7498" spans="2:14" s="358" customFormat="1" x14ac:dyDescent="0.2">
      <c r="B7498" s="305">
        <v>41598.381944444445</v>
      </c>
      <c r="C7498" s="117" t="s">
        <v>706</v>
      </c>
      <c r="D7498" s="117" t="s">
        <v>551</v>
      </c>
      <c r="E7498" s="116"/>
      <c r="F7498" s="348">
        <v>68</v>
      </c>
      <c r="G7498" s="348">
        <v>365</v>
      </c>
      <c r="H7498" s="348">
        <v>24820</v>
      </c>
      <c r="I7498" s="355">
        <v>9.6110841124752419E-2</v>
      </c>
      <c r="J7498" s="355">
        <v>2.6331737294452715E-4</v>
      </c>
      <c r="K7498" s="355">
        <v>0</v>
      </c>
      <c r="M7498" s="364"/>
      <c r="N7498" s="364"/>
    </row>
    <row r="7499" spans="2:14" s="358" customFormat="1" x14ac:dyDescent="0.2">
      <c r="B7499" s="305">
        <v>41597.366666666669</v>
      </c>
      <c r="C7499" s="117" t="s">
        <v>652</v>
      </c>
      <c r="D7499" s="117" t="s">
        <v>554</v>
      </c>
      <c r="E7499" s="116"/>
      <c r="F7499" s="348">
        <v>66</v>
      </c>
      <c r="G7499" s="348">
        <v>144</v>
      </c>
      <c r="H7499" s="348">
        <v>9504</v>
      </c>
      <c r="I7499" s="355">
        <v>8.2703528213964053E-2</v>
      </c>
      <c r="J7499" s="355">
        <v>5.7433005704141701E-4</v>
      </c>
      <c r="K7499" s="355">
        <v>0</v>
      </c>
      <c r="M7499" s="364"/>
      <c r="N7499" s="364"/>
    </row>
    <row r="7500" spans="2:14" s="358" customFormat="1" x14ac:dyDescent="0.2">
      <c r="B7500" s="305">
        <v>41597.355555555558</v>
      </c>
      <c r="C7500" s="117" t="s">
        <v>599</v>
      </c>
      <c r="D7500" s="117" t="s">
        <v>554</v>
      </c>
      <c r="E7500" s="116"/>
      <c r="F7500" s="348">
        <v>70</v>
      </c>
      <c r="G7500" s="348">
        <v>418</v>
      </c>
      <c r="H7500" s="348">
        <v>29260</v>
      </c>
      <c r="I7500" s="355">
        <v>0.25461965862169489</v>
      </c>
      <c r="J7500" s="355">
        <v>6.0913793928635144E-4</v>
      </c>
      <c r="K7500" s="355">
        <v>0</v>
      </c>
      <c r="M7500" s="364"/>
      <c r="N7500" s="364"/>
    </row>
    <row r="7501" spans="2:14" s="358" customFormat="1" x14ac:dyDescent="0.2">
      <c r="B7501" s="305">
        <v>41601.423611111109</v>
      </c>
      <c r="C7501" s="117" t="s">
        <v>567</v>
      </c>
      <c r="D7501" s="117" t="s">
        <v>551</v>
      </c>
      <c r="E7501" s="116"/>
      <c r="F7501" s="348">
        <v>18</v>
      </c>
      <c r="G7501" s="348">
        <v>230</v>
      </c>
      <c r="H7501" s="348">
        <v>4140</v>
      </c>
      <c r="I7501" s="355">
        <v>1.6031381235152097E-2</v>
      </c>
      <c r="J7501" s="355">
        <v>6.9701657544139542E-5</v>
      </c>
      <c r="K7501" s="355">
        <v>0</v>
      </c>
      <c r="M7501" s="364"/>
      <c r="N7501" s="364"/>
    </row>
    <row r="7502" spans="2:14" s="358" customFormat="1" x14ac:dyDescent="0.2">
      <c r="B7502" s="305">
        <v>41597.361111111109</v>
      </c>
      <c r="C7502" s="117" t="s">
        <v>841</v>
      </c>
      <c r="D7502" s="117" t="s">
        <v>554</v>
      </c>
      <c r="E7502" s="116"/>
      <c r="F7502" s="348">
        <v>132</v>
      </c>
      <c r="G7502" s="348">
        <v>340</v>
      </c>
      <c r="H7502" s="348">
        <v>44880</v>
      </c>
      <c r="I7502" s="355">
        <v>0.39054443878816358</v>
      </c>
      <c r="J7502" s="355">
        <v>1.148660114082834E-3</v>
      </c>
      <c r="K7502" s="355">
        <v>0</v>
      </c>
      <c r="M7502" s="364"/>
      <c r="N7502" s="364"/>
    </row>
    <row r="7503" spans="2:14" s="358" customFormat="1" x14ac:dyDescent="0.2">
      <c r="B7503" s="305">
        <v>41597.392361111109</v>
      </c>
      <c r="C7503" s="117" t="s">
        <v>711</v>
      </c>
      <c r="D7503" s="117" t="s">
        <v>554</v>
      </c>
      <c r="E7503" s="116"/>
      <c r="F7503" s="348">
        <v>45</v>
      </c>
      <c r="G7503" s="348">
        <v>95</v>
      </c>
      <c r="H7503" s="348">
        <v>4275</v>
      </c>
      <c r="I7503" s="355">
        <v>3.7200924149273604E-2</v>
      </c>
      <c r="J7503" s="355">
        <v>3.9158867525551161E-4</v>
      </c>
      <c r="K7503" s="355">
        <v>0</v>
      </c>
      <c r="M7503" s="364"/>
      <c r="N7503" s="364"/>
    </row>
    <row r="7504" spans="2:14" s="358" customFormat="1" x14ac:dyDescent="0.2">
      <c r="B7504" s="305">
        <v>41597.357638888891</v>
      </c>
      <c r="C7504" s="117" t="s">
        <v>596</v>
      </c>
      <c r="D7504" s="117" t="s">
        <v>554</v>
      </c>
      <c r="E7504" s="116"/>
      <c r="F7504" s="348">
        <v>2</v>
      </c>
      <c r="G7504" s="348">
        <v>50</v>
      </c>
      <c r="H7504" s="348">
        <v>100</v>
      </c>
      <c r="I7504" s="355">
        <v>8.7019705612335918E-4</v>
      </c>
      <c r="J7504" s="355">
        <v>1.7403941122467181E-5</v>
      </c>
      <c r="K7504" s="355">
        <v>0</v>
      </c>
      <c r="M7504" s="364"/>
      <c r="N7504" s="364"/>
    </row>
    <row r="7505" spans="2:14" s="358" customFormat="1" x14ac:dyDescent="0.2">
      <c r="B7505" s="305">
        <v>41598.409722222219</v>
      </c>
      <c r="C7505" s="117" t="s">
        <v>763</v>
      </c>
      <c r="D7505" s="117" t="s">
        <v>554</v>
      </c>
      <c r="E7505" s="116"/>
      <c r="F7505" s="348">
        <v>1</v>
      </c>
      <c r="G7505" s="348">
        <v>335</v>
      </c>
      <c r="H7505" s="348">
        <v>335</v>
      </c>
      <c r="I7505" s="355">
        <v>2.9151601380132531E-3</v>
      </c>
      <c r="J7505" s="355">
        <v>8.7019705612335906E-6</v>
      </c>
      <c r="K7505" s="355">
        <v>0</v>
      </c>
      <c r="M7505" s="364"/>
      <c r="N7505" s="364"/>
    </row>
    <row r="7506" spans="2:14" s="358" customFormat="1" x14ac:dyDescent="0.2">
      <c r="B7506" s="305">
        <v>41597.513888888891</v>
      </c>
      <c r="C7506" s="117" t="s">
        <v>711</v>
      </c>
      <c r="D7506" s="117" t="s">
        <v>554</v>
      </c>
      <c r="E7506" s="116"/>
      <c r="F7506" s="348">
        <v>23</v>
      </c>
      <c r="G7506" s="348">
        <v>117</v>
      </c>
      <c r="H7506" s="348">
        <v>2691</v>
      </c>
      <c r="I7506" s="355">
        <v>2.3417002780279594E-2</v>
      </c>
      <c r="J7506" s="355">
        <v>2.0014532290837261E-4</v>
      </c>
      <c r="K7506" s="355">
        <v>0</v>
      </c>
      <c r="M7506" s="364"/>
      <c r="N7506" s="364"/>
    </row>
    <row r="7507" spans="2:14" s="358" customFormat="1" x14ac:dyDescent="0.2">
      <c r="B7507" s="305">
        <v>41596.375</v>
      </c>
      <c r="C7507" s="117" t="s">
        <v>653</v>
      </c>
      <c r="D7507" s="117" t="s">
        <v>554</v>
      </c>
      <c r="E7507" s="116"/>
      <c r="F7507" s="348">
        <v>3</v>
      </c>
      <c r="G7507" s="348">
        <v>385</v>
      </c>
      <c r="H7507" s="348">
        <v>1155</v>
      </c>
      <c r="I7507" s="355">
        <v>1.0050775998224798E-2</v>
      </c>
      <c r="J7507" s="355">
        <v>2.6105911683700774E-5</v>
      </c>
      <c r="K7507" s="355">
        <v>0</v>
      </c>
      <c r="M7507" s="364"/>
      <c r="N7507" s="364"/>
    </row>
    <row r="7508" spans="2:14" s="358" customFormat="1" x14ac:dyDescent="0.2">
      <c r="B7508" s="305">
        <v>41597.524305555555</v>
      </c>
      <c r="C7508" s="117" t="s">
        <v>596</v>
      </c>
      <c r="D7508" s="117" t="s">
        <v>554</v>
      </c>
      <c r="E7508" s="116"/>
      <c r="F7508" s="348">
        <v>2</v>
      </c>
      <c r="G7508" s="348">
        <v>45</v>
      </c>
      <c r="H7508" s="348">
        <v>90</v>
      </c>
      <c r="I7508" s="355">
        <v>7.8317735051102323E-4</v>
      </c>
      <c r="J7508" s="355">
        <v>1.7403941122467181E-5</v>
      </c>
      <c r="K7508" s="355">
        <v>0</v>
      </c>
      <c r="M7508" s="364"/>
      <c r="N7508" s="364"/>
    </row>
    <row r="7509" spans="2:14" s="358" customFormat="1" x14ac:dyDescent="0.2">
      <c r="B7509" s="305">
        <v>41597.385416666664</v>
      </c>
      <c r="C7509" s="117" t="s">
        <v>743</v>
      </c>
      <c r="D7509" s="117" t="s">
        <v>554</v>
      </c>
      <c r="E7509" s="116"/>
      <c r="F7509" s="348">
        <v>137</v>
      </c>
      <c r="G7509" s="348">
        <v>367.48175182481754</v>
      </c>
      <c r="H7509" s="348">
        <v>50345</v>
      </c>
      <c r="I7509" s="355">
        <v>0.43810070790530514</v>
      </c>
      <c r="J7509" s="355">
        <v>1.1921699668890021E-3</v>
      </c>
      <c r="K7509" s="355">
        <v>0</v>
      </c>
      <c r="M7509" s="364"/>
      <c r="N7509" s="364"/>
    </row>
    <row r="7510" spans="2:14" s="358" customFormat="1" x14ac:dyDescent="0.2">
      <c r="B7510" s="305">
        <v>41598.4375</v>
      </c>
      <c r="C7510" s="117" t="s">
        <v>596</v>
      </c>
      <c r="D7510" s="117" t="s">
        <v>554</v>
      </c>
      <c r="E7510" s="116"/>
      <c r="F7510" s="348">
        <v>72</v>
      </c>
      <c r="G7510" s="348">
        <v>30</v>
      </c>
      <c r="H7510" s="348">
        <v>2160</v>
      </c>
      <c r="I7510" s="355">
        <v>1.8796256412264557E-2</v>
      </c>
      <c r="J7510" s="355">
        <v>6.2654188040881854E-4</v>
      </c>
      <c r="K7510" s="355">
        <v>0</v>
      </c>
      <c r="M7510" s="364"/>
      <c r="N7510" s="364"/>
    </row>
    <row r="7511" spans="2:14" s="358" customFormat="1" x14ac:dyDescent="0.2">
      <c r="B7511" s="305">
        <v>41598.387499999997</v>
      </c>
      <c r="C7511" s="117" t="s">
        <v>596</v>
      </c>
      <c r="D7511" s="117" t="s">
        <v>554</v>
      </c>
      <c r="E7511" s="116"/>
      <c r="F7511" s="348">
        <v>48</v>
      </c>
      <c r="G7511" s="348">
        <v>87</v>
      </c>
      <c r="H7511" s="348">
        <v>4176</v>
      </c>
      <c r="I7511" s="355">
        <v>3.633942906371148E-2</v>
      </c>
      <c r="J7511" s="355">
        <v>4.1769458693921238E-4</v>
      </c>
      <c r="K7511" s="355">
        <v>0</v>
      </c>
      <c r="M7511" s="364"/>
      <c r="N7511" s="364"/>
    </row>
    <row r="7512" spans="2:14" s="358" customFormat="1" x14ac:dyDescent="0.2">
      <c r="B7512" s="305">
        <v>41598.388194444444</v>
      </c>
      <c r="C7512" s="117" t="s">
        <v>712</v>
      </c>
      <c r="D7512" s="117" t="s">
        <v>554</v>
      </c>
      <c r="E7512" s="116"/>
      <c r="F7512" s="348">
        <v>33</v>
      </c>
      <c r="G7512" s="348">
        <v>111</v>
      </c>
      <c r="H7512" s="348">
        <v>3663</v>
      </c>
      <c r="I7512" s="355">
        <v>3.1875318165798645E-2</v>
      </c>
      <c r="J7512" s="355">
        <v>2.8716502852070851E-4</v>
      </c>
      <c r="K7512" s="355">
        <v>0</v>
      </c>
      <c r="M7512" s="364"/>
      <c r="N7512" s="364"/>
    </row>
    <row r="7513" spans="2:14" s="358" customFormat="1" x14ac:dyDescent="0.2">
      <c r="B7513" s="305">
        <v>41598.381944444445</v>
      </c>
      <c r="C7513" s="117" t="s">
        <v>799</v>
      </c>
      <c r="D7513" s="117" t="s">
        <v>554</v>
      </c>
      <c r="E7513" s="116"/>
      <c r="F7513" s="348">
        <v>9</v>
      </c>
      <c r="G7513" s="348">
        <v>125</v>
      </c>
      <c r="H7513" s="348">
        <v>1125</v>
      </c>
      <c r="I7513" s="355">
        <v>9.7897168813877895E-3</v>
      </c>
      <c r="J7513" s="355">
        <v>7.8317735051102317E-5</v>
      </c>
      <c r="K7513" s="355">
        <v>0</v>
      </c>
      <c r="M7513" s="364"/>
      <c r="N7513" s="364"/>
    </row>
    <row r="7514" spans="2:14" s="358" customFormat="1" x14ac:dyDescent="0.2">
      <c r="B7514" s="305">
        <v>41599.371527777781</v>
      </c>
      <c r="C7514" s="117" t="s">
        <v>660</v>
      </c>
      <c r="D7514" s="117" t="s">
        <v>551</v>
      </c>
      <c r="E7514" s="116"/>
      <c r="F7514" s="348">
        <v>40</v>
      </c>
      <c r="G7514" s="348">
        <v>235</v>
      </c>
      <c r="H7514" s="348">
        <v>9400</v>
      </c>
      <c r="I7514" s="355">
        <v>3.6399754495272871E-2</v>
      </c>
      <c r="J7514" s="355">
        <v>1.548925723203101E-4</v>
      </c>
      <c r="K7514" s="355">
        <v>0</v>
      </c>
      <c r="M7514" s="364"/>
      <c r="N7514" s="364"/>
    </row>
    <row r="7515" spans="2:14" s="358" customFormat="1" x14ac:dyDescent="0.2">
      <c r="B7515" s="305">
        <v>41598.416666666664</v>
      </c>
      <c r="C7515" s="117" t="s">
        <v>837</v>
      </c>
      <c r="D7515" s="117" t="s">
        <v>542</v>
      </c>
      <c r="E7515" s="116"/>
      <c r="F7515" s="348">
        <v>6</v>
      </c>
      <c r="G7515" s="348">
        <v>145</v>
      </c>
      <c r="H7515" s="348">
        <v>870</v>
      </c>
      <c r="I7515" s="355">
        <v>3.0306302665909588E-3</v>
      </c>
      <c r="J7515" s="355">
        <v>2.0900898390282475E-5</v>
      </c>
      <c r="K7515" s="355">
        <v>0</v>
      </c>
      <c r="M7515" s="364"/>
      <c r="N7515" s="364"/>
    </row>
    <row r="7516" spans="2:14" s="358" customFormat="1" x14ac:dyDescent="0.2">
      <c r="B7516" s="305">
        <v>41600.381944444445</v>
      </c>
      <c r="C7516" s="117" t="s">
        <v>710</v>
      </c>
      <c r="D7516" s="117" t="s">
        <v>554</v>
      </c>
      <c r="E7516" s="116"/>
      <c r="F7516" s="348">
        <v>71</v>
      </c>
      <c r="G7516" s="348">
        <v>219</v>
      </c>
      <c r="H7516" s="348">
        <v>15549</v>
      </c>
      <c r="I7516" s="355">
        <v>0.1353069402566211</v>
      </c>
      <c r="J7516" s="355">
        <v>6.1783990984758499E-4</v>
      </c>
      <c r="K7516" s="355">
        <v>0</v>
      </c>
      <c r="M7516" s="364"/>
      <c r="N7516" s="364"/>
    </row>
    <row r="7517" spans="2:14" s="358" customFormat="1" x14ac:dyDescent="0.2">
      <c r="B7517" s="305">
        <v>41598.375</v>
      </c>
      <c r="C7517" s="117" t="s">
        <v>596</v>
      </c>
      <c r="D7517" s="117" t="s">
        <v>554</v>
      </c>
      <c r="E7517" s="116"/>
      <c r="F7517" s="348">
        <v>89</v>
      </c>
      <c r="G7517" s="348">
        <v>355</v>
      </c>
      <c r="H7517" s="348">
        <v>31595</v>
      </c>
      <c r="I7517" s="355">
        <v>0.27493875988217531</v>
      </c>
      <c r="J7517" s="355">
        <v>7.7447537994978968E-4</v>
      </c>
      <c r="K7517" s="355">
        <v>0</v>
      </c>
      <c r="M7517" s="364"/>
      <c r="N7517" s="364"/>
    </row>
    <row r="7518" spans="2:14" s="358" customFormat="1" x14ac:dyDescent="0.2">
      <c r="B7518" s="305">
        <v>41600.361111111109</v>
      </c>
      <c r="C7518" s="117" t="s">
        <v>761</v>
      </c>
      <c r="D7518" s="117" t="s">
        <v>554</v>
      </c>
      <c r="E7518" s="116"/>
      <c r="F7518" s="348">
        <v>11</v>
      </c>
      <c r="G7518" s="348">
        <v>55</v>
      </c>
      <c r="H7518" s="348">
        <v>605</v>
      </c>
      <c r="I7518" s="355">
        <v>5.2646921895463227E-3</v>
      </c>
      <c r="J7518" s="355">
        <v>9.5721676173569502E-5</v>
      </c>
      <c r="K7518" s="355">
        <v>0</v>
      </c>
      <c r="M7518" s="364"/>
      <c r="N7518" s="364"/>
    </row>
    <row r="7519" spans="2:14" s="358" customFormat="1" x14ac:dyDescent="0.2">
      <c r="B7519" s="305">
        <v>41598.496527777781</v>
      </c>
      <c r="C7519" s="117" t="s">
        <v>596</v>
      </c>
      <c r="D7519" s="117" t="s">
        <v>554</v>
      </c>
      <c r="E7519" s="116"/>
      <c r="F7519" s="348">
        <v>30</v>
      </c>
      <c r="G7519" s="348">
        <v>60</v>
      </c>
      <c r="H7519" s="348">
        <v>1800</v>
      </c>
      <c r="I7519" s="355">
        <v>1.5663547010220463E-2</v>
      </c>
      <c r="J7519" s="355">
        <v>2.6105911683700774E-4</v>
      </c>
      <c r="K7519" s="355">
        <v>0</v>
      </c>
      <c r="M7519" s="364"/>
      <c r="N7519" s="364"/>
    </row>
    <row r="7520" spans="2:14" s="358" customFormat="1" x14ac:dyDescent="0.2">
      <c r="B7520" s="305">
        <v>41600.375</v>
      </c>
      <c r="C7520" s="117" t="s">
        <v>836</v>
      </c>
      <c r="D7520" s="117" t="s">
        <v>554</v>
      </c>
      <c r="E7520" s="116"/>
      <c r="F7520" s="348">
        <v>36</v>
      </c>
      <c r="G7520" s="348">
        <v>221</v>
      </c>
      <c r="H7520" s="348">
        <v>7956</v>
      </c>
      <c r="I7520" s="355">
        <v>6.9232877785174451E-2</v>
      </c>
      <c r="J7520" s="355">
        <v>3.1327094020440927E-4</v>
      </c>
      <c r="K7520" s="355">
        <v>0</v>
      </c>
      <c r="M7520" s="364"/>
      <c r="N7520" s="364"/>
    </row>
    <row r="7521" spans="2:14" s="358" customFormat="1" x14ac:dyDescent="0.2">
      <c r="B7521" s="305">
        <v>41600.423611111109</v>
      </c>
      <c r="C7521" s="117" t="s">
        <v>658</v>
      </c>
      <c r="D7521" s="117" t="s">
        <v>551</v>
      </c>
      <c r="E7521" s="116"/>
      <c r="F7521" s="348">
        <v>2</v>
      </c>
      <c r="G7521" s="348">
        <v>50</v>
      </c>
      <c r="H7521" s="348">
        <v>100</v>
      </c>
      <c r="I7521" s="355">
        <v>3.8723143080077524E-4</v>
      </c>
      <c r="J7521" s="355">
        <v>7.7446286160155041E-6</v>
      </c>
      <c r="K7521" s="355">
        <v>0</v>
      </c>
      <c r="M7521" s="364"/>
      <c r="N7521" s="364"/>
    </row>
    <row r="7522" spans="2:14" s="358" customFormat="1" x14ac:dyDescent="0.2">
      <c r="B7522" s="305">
        <v>41600.421527777777</v>
      </c>
      <c r="C7522" s="117" t="s">
        <v>660</v>
      </c>
      <c r="D7522" s="117" t="s">
        <v>551</v>
      </c>
      <c r="E7522" s="116"/>
      <c r="F7522" s="348">
        <v>3</v>
      </c>
      <c r="G7522" s="348">
        <v>36</v>
      </c>
      <c r="H7522" s="348">
        <v>108</v>
      </c>
      <c r="I7522" s="355">
        <v>4.1820994526483728E-4</v>
      </c>
      <c r="J7522" s="355">
        <v>1.1616942924023257E-5</v>
      </c>
      <c r="K7522" s="355">
        <v>0</v>
      </c>
      <c r="M7522" s="364"/>
      <c r="N7522" s="364"/>
    </row>
    <row r="7523" spans="2:14" s="358" customFormat="1" x14ac:dyDescent="0.2">
      <c r="B7523" s="305">
        <v>41598.548611111109</v>
      </c>
      <c r="C7523" s="117" t="s">
        <v>711</v>
      </c>
      <c r="D7523" s="117" t="s">
        <v>554</v>
      </c>
      <c r="E7523" s="116"/>
      <c r="F7523" s="348">
        <v>4</v>
      </c>
      <c r="G7523" s="348">
        <v>110</v>
      </c>
      <c r="H7523" s="348">
        <v>440</v>
      </c>
      <c r="I7523" s="355">
        <v>3.8288670469427801E-3</v>
      </c>
      <c r="J7523" s="355">
        <v>3.4807882244934363E-5</v>
      </c>
      <c r="K7523" s="355">
        <v>0</v>
      </c>
      <c r="M7523" s="364"/>
      <c r="N7523" s="364"/>
    </row>
    <row r="7524" spans="2:14" s="358" customFormat="1" x14ac:dyDescent="0.2">
      <c r="B7524" s="305">
        <v>41598.393750000003</v>
      </c>
      <c r="C7524" s="117" t="s">
        <v>615</v>
      </c>
      <c r="D7524" s="117" t="s">
        <v>554</v>
      </c>
      <c r="E7524" s="116"/>
      <c r="F7524" s="348">
        <v>86</v>
      </c>
      <c r="G7524" s="348">
        <v>403</v>
      </c>
      <c r="H7524" s="348">
        <v>34658</v>
      </c>
      <c r="I7524" s="355">
        <v>0.30159289571123382</v>
      </c>
      <c r="J7524" s="355">
        <v>7.483694682660888E-4</v>
      </c>
      <c r="K7524" s="355">
        <v>0</v>
      </c>
      <c r="M7524" s="364"/>
      <c r="N7524" s="364"/>
    </row>
    <row r="7525" spans="2:14" s="358" customFormat="1" x14ac:dyDescent="0.2">
      <c r="B7525" s="305">
        <v>41600.524305555555</v>
      </c>
      <c r="C7525" s="117" t="s">
        <v>685</v>
      </c>
      <c r="D7525" s="117" t="s">
        <v>554</v>
      </c>
      <c r="E7525" s="116"/>
      <c r="F7525" s="348">
        <v>4</v>
      </c>
      <c r="G7525" s="348">
        <v>70</v>
      </c>
      <c r="H7525" s="348">
        <v>280</v>
      </c>
      <c r="I7525" s="355">
        <v>2.4365517571454057E-3</v>
      </c>
      <c r="J7525" s="355">
        <v>3.4807882244934363E-5</v>
      </c>
      <c r="K7525" s="355">
        <v>0</v>
      </c>
      <c r="M7525" s="364"/>
      <c r="N7525" s="364"/>
    </row>
    <row r="7526" spans="2:14" s="358" customFormat="1" x14ac:dyDescent="0.2">
      <c r="B7526" s="305">
        <v>41601.354166666664</v>
      </c>
      <c r="C7526" s="117" t="s">
        <v>699</v>
      </c>
      <c r="D7526" s="117" t="s">
        <v>554</v>
      </c>
      <c r="E7526" s="116"/>
      <c r="F7526" s="348">
        <v>3</v>
      </c>
      <c r="G7526" s="348">
        <v>60</v>
      </c>
      <c r="H7526" s="348">
        <v>180</v>
      </c>
      <c r="I7526" s="355">
        <v>1.5663547010220465E-3</v>
      </c>
      <c r="J7526" s="355">
        <v>2.6105911683700774E-5</v>
      </c>
      <c r="K7526" s="355">
        <v>0</v>
      </c>
      <c r="M7526" s="364"/>
      <c r="N7526" s="364"/>
    </row>
    <row r="7527" spans="2:14" s="358" customFormat="1" x14ac:dyDescent="0.2">
      <c r="B7527" s="305">
        <v>41603.427083333336</v>
      </c>
      <c r="C7527" s="117" t="s">
        <v>607</v>
      </c>
      <c r="D7527" s="117" t="s">
        <v>551</v>
      </c>
      <c r="E7527" s="116"/>
      <c r="F7527" s="348">
        <v>2</v>
      </c>
      <c r="G7527" s="348">
        <v>150</v>
      </c>
      <c r="H7527" s="348">
        <v>300</v>
      </c>
      <c r="I7527" s="355">
        <v>1.1616942924023257E-3</v>
      </c>
      <c r="J7527" s="355">
        <v>7.7446286160155041E-6</v>
      </c>
      <c r="K7527" s="355">
        <v>0</v>
      </c>
      <c r="M7527" s="364"/>
      <c r="N7527" s="364"/>
    </row>
    <row r="7528" spans="2:14" s="358" customFormat="1" x14ac:dyDescent="0.2">
      <c r="B7528" s="305">
        <v>41603.487500000003</v>
      </c>
      <c r="C7528" s="117" t="s">
        <v>616</v>
      </c>
      <c r="D7528" s="117" t="s">
        <v>554</v>
      </c>
      <c r="E7528" s="116"/>
      <c r="F7528" s="348">
        <v>139</v>
      </c>
      <c r="G7528" s="348">
        <v>308</v>
      </c>
      <c r="H7528" s="348">
        <v>42812</v>
      </c>
      <c r="I7528" s="355">
        <v>0.37254876366753253</v>
      </c>
      <c r="J7528" s="355">
        <v>1.2095739080114692E-3</v>
      </c>
      <c r="K7528" s="355">
        <v>0</v>
      </c>
      <c r="M7528" s="364"/>
      <c r="N7528" s="364"/>
    </row>
    <row r="7529" spans="2:14" s="358" customFormat="1" x14ac:dyDescent="0.2">
      <c r="B7529" s="305">
        <v>41603.398611111108</v>
      </c>
      <c r="C7529" s="117" t="s">
        <v>611</v>
      </c>
      <c r="D7529" s="117" t="s">
        <v>551</v>
      </c>
      <c r="E7529" s="116"/>
      <c r="F7529" s="348">
        <v>38</v>
      </c>
      <c r="G7529" s="348">
        <v>377</v>
      </c>
      <c r="H7529" s="348">
        <v>14326</v>
      </c>
      <c r="I7529" s="355">
        <v>5.5474774776519062E-2</v>
      </c>
      <c r="J7529" s="355">
        <v>1.4714794370429459E-4</v>
      </c>
      <c r="K7529" s="355">
        <v>0</v>
      </c>
      <c r="M7529" s="364"/>
      <c r="N7529" s="364"/>
    </row>
    <row r="7530" spans="2:14" s="358" customFormat="1" x14ac:dyDescent="0.2">
      <c r="B7530" s="305">
        <v>41603.375</v>
      </c>
      <c r="C7530" s="117" t="s">
        <v>626</v>
      </c>
      <c r="D7530" s="117" t="s">
        <v>554</v>
      </c>
      <c r="E7530" s="116"/>
      <c r="F7530" s="348">
        <v>15</v>
      </c>
      <c r="G7530" s="348">
        <v>220</v>
      </c>
      <c r="H7530" s="348">
        <v>3300</v>
      </c>
      <c r="I7530" s="355">
        <v>2.8716502852070853E-2</v>
      </c>
      <c r="J7530" s="355">
        <v>1.3052955841850387E-4</v>
      </c>
      <c r="K7530" s="355">
        <v>0</v>
      </c>
      <c r="M7530" s="364"/>
      <c r="N7530" s="364"/>
    </row>
    <row r="7531" spans="2:14" s="358" customFormat="1" x14ac:dyDescent="0.2">
      <c r="B7531" s="305">
        <v>41603.357638888891</v>
      </c>
      <c r="C7531" s="117" t="s">
        <v>615</v>
      </c>
      <c r="D7531" s="117" t="s">
        <v>554</v>
      </c>
      <c r="E7531" s="116"/>
      <c r="F7531" s="348">
        <v>67</v>
      </c>
      <c r="G7531" s="348">
        <v>400</v>
      </c>
      <c r="H7531" s="348">
        <v>26800</v>
      </c>
      <c r="I7531" s="355">
        <v>0.23321281104106026</v>
      </c>
      <c r="J7531" s="355">
        <v>5.8303202760265067E-4</v>
      </c>
      <c r="K7531" s="355">
        <v>0</v>
      </c>
      <c r="M7531" s="364"/>
      <c r="N7531" s="364"/>
    </row>
    <row r="7532" spans="2:14" s="358" customFormat="1" x14ac:dyDescent="0.2">
      <c r="B7532" s="305">
        <v>41603.408333333333</v>
      </c>
      <c r="C7532" s="117" t="s">
        <v>637</v>
      </c>
      <c r="D7532" s="117" t="s">
        <v>554</v>
      </c>
      <c r="E7532" s="116"/>
      <c r="F7532" s="348">
        <v>2</v>
      </c>
      <c r="G7532" s="348">
        <v>65</v>
      </c>
      <c r="H7532" s="348">
        <v>130</v>
      </c>
      <c r="I7532" s="355">
        <v>1.1312561729603669E-3</v>
      </c>
      <c r="J7532" s="355">
        <v>1.7403941122467181E-5</v>
      </c>
      <c r="K7532" s="355">
        <v>0</v>
      </c>
      <c r="M7532" s="364"/>
      <c r="N7532" s="364"/>
    </row>
    <row r="7533" spans="2:14" s="358" customFormat="1" x14ac:dyDescent="0.2">
      <c r="B7533" s="305">
        <v>41603.34375</v>
      </c>
      <c r="C7533" s="117" t="s">
        <v>611</v>
      </c>
      <c r="D7533" s="117" t="s">
        <v>551</v>
      </c>
      <c r="E7533" s="116"/>
      <c r="F7533" s="348">
        <v>16</v>
      </c>
      <c r="G7533" s="348">
        <v>450</v>
      </c>
      <c r="H7533" s="348">
        <v>7200</v>
      </c>
      <c r="I7533" s="355">
        <v>2.7880663017655818E-2</v>
      </c>
      <c r="J7533" s="355">
        <v>6.1957028928124033E-5</v>
      </c>
      <c r="K7533" s="355">
        <v>0</v>
      </c>
      <c r="M7533" s="364"/>
      <c r="N7533" s="364"/>
    </row>
    <row r="7534" spans="2:14" s="358" customFormat="1" x14ac:dyDescent="0.2">
      <c r="B7534" s="305">
        <v>41603.378472222219</v>
      </c>
      <c r="C7534" s="117" t="s">
        <v>611</v>
      </c>
      <c r="D7534" s="117" t="s">
        <v>551</v>
      </c>
      <c r="E7534" s="116"/>
      <c r="F7534" s="348">
        <v>23</v>
      </c>
      <c r="G7534" s="348">
        <v>310</v>
      </c>
      <c r="H7534" s="348">
        <v>7130</v>
      </c>
      <c r="I7534" s="355">
        <v>2.7609601016095275E-2</v>
      </c>
      <c r="J7534" s="355">
        <v>8.9063229084178301E-5</v>
      </c>
      <c r="K7534" s="355">
        <v>0</v>
      </c>
      <c r="M7534" s="364"/>
      <c r="N7534" s="364"/>
    </row>
    <row r="7535" spans="2:14" s="358" customFormat="1" x14ac:dyDescent="0.2">
      <c r="B7535" s="305">
        <v>41603.493055555555</v>
      </c>
      <c r="C7535" s="117" t="s">
        <v>726</v>
      </c>
      <c r="D7535" s="117" t="s">
        <v>554</v>
      </c>
      <c r="E7535" s="116"/>
      <c r="F7535" s="348">
        <v>222</v>
      </c>
      <c r="G7535" s="348">
        <v>120</v>
      </c>
      <c r="H7535" s="348">
        <v>26640</v>
      </c>
      <c r="I7535" s="355">
        <v>0.23182049575126287</v>
      </c>
      <c r="J7535" s="355">
        <v>1.9318374645938574E-3</v>
      </c>
      <c r="K7535" s="355">
        <v>0</v>
      </c>
      <c r="M7535" s="364"/>
      <c r="N7535" s="364"/>
    </row>
    <row r="7536" spans="2:14" s="358" customFormat="1" x14ac:dyDescent="0.2">
      <c r="B7536" s="305">
        <v>41603.409722222219</v>
      </c>
      <c r="C7536" s="117" t="s">
        <v>598</v>
      </c>
      <c r="D7536" s="117" t="s">
        <v>551</v>
      </c>
      <c r="E7536" s="116"/>
      <c r="F7536" s="348">
        <v>172</v>
      </c>
      <c r="G7536" s="348">
        <v>216</v>
      </c>
      <c r="H7536" s="348">
        <v>37152</v>
      </c>
      <c r="I7536" s="355">
        <v>0.14386422117110401</v>
      </c>
      <c r="J7536" s="355">
        <v>6.6603806097733341E-4</v>
      </c>
      <c r="K7536" s="355">
        <v>0</v>
      </c>
      <c r="M7536" s="364"/>
      <c r="N7536" s="364"/>
    </row>
    <row r="7537" spans="2:14" s="358" customFormat="1" x14ac:dyDescent="0.2">
      <c r="B7537" s="305">
        <v>41603.40625</v>
      </c>
      <c r="C7537" s="117" t="s">
        <v>734</v>
      </c>
      <c r="D7537" s="117" t="s">
        <v>554</v>
      </c>
      <c r="E7537" s="116"/>
      <c r="F7537" s="348">
        <v>83</v>
      </c>
      <c r="G7537" s="348">
        <v>380</v>
      </c>
      <c r="H7537" s="348">
        <v>31540</v>
      </c>
      <c r="I7537" s="355">
        <v>0.27446015150130748</v>
      </c>
      <c r="J7537" s="355">
        <v>7.2226355658238804E-4</v>
      </c>
      <c r="K7537" s="355">
        <v>0</v>
      </c>
      <c r="M7537" s="364"/>
      <c r="N7537" s="364"/>
    </row>
    <row r="7538" spans="2:14" s="358" customFormat="1" x14ac:dyDescent="0.2">
      <c r="B7538" s="305">
        <v>41598.416666666664</v>
      </c>
      <c r="C7538" s="117" t="s">
        <v>590</v>
      </c>
      <c r="D7538" s="117" t="s">
        <v>551</v>
      </c>
      <c r="E7538" s="116"/>
      <c r="F7538" s="348">
        <v>19</v>
      </c>
      <c r="G7538" s="348">
        <v>110</v>
      </c>
      <c r="H7538" s="348">
        <v>2090</v>
      </c>
      <c r="I7538" s="355">
        <v>8.093136903736203E-3</v>
      </c>
      <c r="J7538" s="355">
        <v>7.3573971852147296E-5</v>
      </c>
      <c r="K7538" s="355">
        <v>0</v>
      </c>
      <c r="M7538" s="364"/>
      <c r="N7538" s="364"/>
    </row>
    <row r="7539" spans="2:14" s="358" customFormat="1" x14ac:dyDescent="0.2">
      <c r="B7539" s="305">
        <v>41598.409722222219</v>
      </c>
      <c r="C7539" s="117" t="s">
        <v>704</v>
      </c>
      <c r="D7539" s="117" t="s">
        <v>554</v>
      </c>
      <c r="E7539" s="116"/>
      <c r="F7539" s="348">
        <v>1</v>
      </c>
      <c r="G7539" s="348">
        <v>120</v>
      </c>
      <c r="H7539" s="348">
        <v>120</v>
      </c>
      <c r="I7539" s="355">
        <v>1.044236467348031E-3</v>
      </c>
      <c r="J7539" s="355">
        <v>8.7019705612335906E-6</v>
      </c>
      <c r="K7539" s="355">
        <v>0</v>
      </c>
      <c r="M7539" s="364"/>
      <c r="N7539" s="364"/>
    </row>
    <row r="7540" spans="2:14" s="358" customFormat="1" x14ac:dyDescent="0.2">
      <c r="B7540" s="305">
        <v>41600.365277777775</v>
      </c>
      <c r="C7540" s="117" t="s">
        <v>560</v>
      </c>
      <c r="D7540" s="117" t="s">
        <v>551</v>
      </c>
      <c r="E7540" s="116"/>
      <c r="F7540" s="348">
        <v>553</v>
      </c>
      <c r="G7540" s="348">
        <v>399</v>
      </c>
      <c r="H7540" s="348">
        <v>220647</v>
      </c>
      <c r="I7540" s="355">
        <v>0.85441453511898657</v>
      </c>
      <c r="J7540" s="355">
        <v>2.1413898123282872E-3</v>
      </c>
      <c r="K7540" s="355">
        <v>0</v>
      </c>
      <c r="M7540" s="364"/>
      <c r="N7540" s="364"/>
    </row>
    <row r="7541" spans="2:14" s="358" customFormat="1" x14ac:dyDescent="0.2">
      <c r="B7541" s="305">
        <v>41601.370138888888</v>
      </c>
      <c r="C7541" s="117" t="s">
        <v>759</v>
      </c>
      <c r="D7541" s="117" t="s">
        <v>542</v>
      </c>
      <c r="E7541" s="116"/>
      <c r="F7541" s="348">
        <v>9</v>
      </c>
      <c r="G7541" s="348">
        <v>198</v>
      </c>
      <c r="H7541" s="348">
        <v>1782</v>
      </c>
      <c r="I7541" s="355">
        <v>6.2075668219138949E-3</v>
      </c>
      <c r="J7541" s="355">
        <v>3.1351347585423712E-5</v>
      </c>
      <c r="K7541" s="355">
        <v>0</v>
      </c>
      <c r="M7541" s="364"/>
      <c r="N7541" s="364"/>
    </row>
    <row r="7542" spans="2:14" s="358" customFormat="1" x14ac:dyDescent="0.2">
      <c r="B7542" s="305">
        <v>41598.5</v>
      </c>
      <c r="C7542" s="117" t="s">
        <v>799</v>
      </c>
      <c r="D7542" s="117" t="s">
        <v>554</v>
      </c>
      <c r="E7542" s="116"/>
      <c r="F7542" s="348">
        <v>10</v>
      </c>
      <c r="G7542" s="348">
        <v>150</v>
      </c>
      <c r="H7542" s="348">
        <v>1500</v>
      </c>
      <c r="I7542" s="355">
        <v>1.3052955841850388E-2</v>
      </c>
      <c r="J7542" s="355">
        <v>8.701970561233591E-5</v>
      </c>
      <c r="K7542" s="355">
        <v>0</v>
      </c>
      <c r="M7542" s="364"/>
      <c r="N7542" s="364"/>
    </row>
    <row r="7543" spans="2:14" s="358" customFormat="1" x14ac:dyDescent="0.2">
      <c r="B7543" s="305">
        <v>41599.694444444445</v>
      </c>
      <c r="C7543" s="117" t="s">
        <v>629</v>
      </c>
      <c r="D7543" s="117" t="s">
        <v>551</v>
      </c>
      <c r="E7543" s="116"/>
      <c r="F7543" s="348">
        <v>2</v>
      </c>
      <c r="G7543" s="348">
        <v>125</v>
      </c>
      <c r="H7543" s="348">
        <v>250</v>
      </c>
      <c r="I7543" s="355">
        <v>9.6807857700193813E-4</v>
      </c>
      <c r="J7543" s="355">
        <v>7.7446286160155041E-6</v>
      </c>
      <c r="K7543" s="355">
        <v>0</v>
      </c>
      <c r="M7543" s="364"/>
      <c r="N7543" s="364"/>
    </row>
    <row r="7544" spans="2:14" s="358" customFormat="1" x14ac:dyDescent="0.2">
      <c r="B7544" s="305">
        <v>41603.420138888891</v>
      </c>
      <c r="C7544" s="117" t="s">
        <v>725</v>
      </c>
      <c r="D7544" s="117" t="s">
        <v>554</v>
      </c>
      <c r="E7544" s="116"/>
      <c r="F7544" s="348">
        <v>37</v>
      </c>
      <c r="G7544" s="348">
        <v>195</v>
      </c>
      <c r="H7544" s="348">
        <v>7215</v>
      </c>
      <c r="I7544" s="355">
        <v>6.2784717599300363E-2</v>
      </c>
      <c r="J7544" s="355">
        <v>3.2197291076564288E-4</v>
      </c>
      <c r="K7544" s="355">
        <v>0</v>
      </c>
      <c r="M7544" s="364"/>
      <c r="N7544" s="364"/>
    </row>
    <row r="7545" spans="2:14" s="358" customFormat="1" x14ac:dyDescent="0.2">
      <c r="B7545" s="305">
        <v>41603.368055555555</v>
      </c>
      <c r="C7545" s="117" t="s">
        <v>569</v>
      </c>
      <c r="D7545" s="117" t="s">
        <v>551</v>
      </c>
      <c r="E7545" s="116"/>
      <c r="F7545" s="348">
        <v>172</v>
      </c>
      <c r="G7545" s="348">
        <v>370</v>
      </c>
      <c r="H7545" s="348">
        <v>63640</v>
      </c>
      <c r="I7545" s="355">
        <v>0.24643408256161337</v>
      </c>
      <c r="J7545" s="355">
        <v>6.6603806097733341E-4</v>
      </c>
      <c r="K7545" s="355">
        <v>0</v>
      </c>
      <c r="M7545" s="364"/>
      <c r="N7545" s="364"/>
    </row>
    <row r="7546" spans="2:14" s="358" customFormat="1" x14ac:dyDescent="0.2">
      <c r="B7546" s="305">
        <v>41601.388888888891</v>
      </c>
      <c r="C7546" s="117" t="s">
        <v>592</v>
      </c>
      <c r="D7546" s="117" t="s">
        <v>554</v>
      </c>
      <c r="E7546" s="116"/>
      <c r="F7546" s="348">
        <v>46</v>
      </c>
      <c r="G7546" s="348">
        <v>264</v>
      </c>
      <c r="H7546" s="348">
        <v>12144</v>
      </c>
      <c r="I7546" s="355">
        <v>0.10567673049562074</v>
      </c>
      <c r="J7546" s="355">
        <v>4.0029064581674522E-4</v>
      </c>
      <c r="K7546" s="355">
        <v>0</v>
      </c>
      <c r="M7546" s="364"/>
      <c r="N7546" s="364"/>
    </row>
    <row r="7547" spans="2:14" s="358" customFormat="1" x14ac:dyDescent="0.2">
      <c r="B7547" s="305">
        <v>41592.390972222223</v>
      </c>
      <c r="C7547" s="117" t="s">
        <v>569</v>
      </c>
      <c r="D7547" s="117" t="s">
        <v>551</v>
      </c>
      <c r="E7547" s="116"/>
      <c r="F7547" s="348">
        <v>1</v>
      </c>
      <c r="G7547" s="348">
        <v>17</v>
      </c>
      <c r="H7547" s="348">
        <v>17</v>
      </c>
      <c r="I7547" s="355">
        <v>6.5829343236131787E-5</v>
      </c>
      <c r="J7547" s="355">
        <v>3.872314308007752E-6</v>
      </c>
      <c r="K7547" s="355">
        <v>0</v>
      </c>
      <c r="M7547" s="364"/>
      <c r="N7547" s="364"/>
    </row>
    <row r="7548" spans="2:14" s="358" customFormat="1" x14ac:dyDescent="0.2">
      <c r="B7548" s="305">
        <v>41599.440972222219</v>
      </c>
      <c r="C7548" s="117" t="s">
        <v>833</v>
      </c>
      <c r="D7548" s="117" t="s">
        <v>554</v>
      </c>
      <c r="E7548" s="116"/>
      <c r="F7548" s="348">
        <v>36</v>
      </c>
      <c r="G7548" s="348">
        <v>265</v>
      </c>
      <c r="H7548" s="348">
        <v>9540</v>
      </c>
      <c r="I7548" s="355">
        <v>8.3016799154168458E-2</v>
      </c>
      <c r="J7548" s="355">
        <v>3.1327094020440927E-4</v>
      </c>
      <c r="K7548" s="355">
        <v>0</v>
      </c>
      <c r="M7548" s="364"/>
      <c r="N7548" s="364"/>
    </row>
    <row r="7549" spans="2:14" s="358" customFormat="1" x14ac:dyDescent="0.2">
      <c r="B7549" s="305">
        <v>41598.534722222219</v>
      </c>
      <c r="C7549" s="117" t="s">
        <v>704</v>
      </c>
      <c r="D7549" s="117" t="s">
        <v>554</v>
      </c>
      <c r="E7549" s="116"/>
      <c r="F7549" s="348">
        <v>1</v>
      </c>
      <c r="G7549" s="348">
        <v>25</v>
      </c>
      <c r="H7549" s="348">
        <v>25</v>
      </c>
      <c r="I7549" s="355">
        <v>2.1754926403083979E-4</v>
      </c>
      <c r="J7549" s="355">
        <v>8.7019705612335906E-6</v>
      </c>
      <c r="K7549" s="355">
        <v>0</v>
      </c>
      <c r="M7549" s="364"/>
      <c r="N7549" s="364"/>
    </row>
    <row r="7550" spans="2:14" s="358" customFormat="1" x14ac:dyDescent="0.2">
      <c r="B7550" s="305">
        <v>41599.387499999997</v>
      </c>
      <c r="C7550" s="117" t="s">
        <v>664</v>
      </c>
      <c r="D7550" s="117" t="s">
        <v>551</v>
      </c>
      <c r="E7550" s="116"/>
      <c r="F7550" s="348">
        <v>108</v>
      </c>
      <c r="G7550" s="348">
        <v>305</v>
      </c>
      <c r="H7550" s="348">
        <v>32940</v>
      </c>
      <c r="I7550" s="355">
        <v>0.12755403330577536</v>
      </c>
      <c r="J7550" s="355">
        <v>4.1820994526483728E-4</v>
      </c>
      <c r="K7550" s="355">
        <v>0</v>
      </c>
      <c r="M7550" s="364"/>
      <c r="N7550" s="364"/>
    </row>
    <row r="7551" spans="2:14" s="358" customFormat="1" x14ac:dyDescent="0.2">
      <c r="B7551" s="305">
        <v>41600.572916666664</v>
      </c>
      <c r="C7551" s="117" t="s">
        <v>625</v>
      </c>
      <c r="D7551" s="117" t="s">
        <v>551</v>
      </c>
      <c r="E7551" s="116"/>
      <c r="F7551" s="348">
        <v>7</v>
      </c>
      <c r="G7551" s="348">
        <v>40</v>
      </c>
      <c r="H7551" s="348">
        <v>280</v>
      </c>
      <c r="I7551" s="355">
        <v>1.0842480062421707E-3</v>
      </c>
      <c r="J7551" s="355">
        <v>2.7106200156054265E-5</v>
      </c>
      <c r="K7551" s="355">
        <v>0</v>
      </c>
      <c r="M7551" s="364"/>
      <c r="N7551" s="364"/>
    </row>
    <row r="7552" spans="2:14" s="358" customFormat="1" x14ac:dyDescent="0.2">
      <c r="B7552" s="305">
        <v>41600.368055555555</v>
      </c>
      <c r="C7552" s="117" t="s">
        <v>706</v>
      </c>
      <c r="D7552" s="117" t="s">
        <v>551</v>
      </c>
      <c r="E7552" s="116"/>
      <c r="F7552" s="348">
        <v>9</v>
      </c>
      <c r="G7552" s="348">
        <v>235</v>
      </c>
      <c r="H7552" s="348">
        <v>2115</v>
      </c>
      <c r="I7552" s="355">
        <v>8.1899447614363959E-3</v>
      </c>
      <c r="J7552" s="355">
        <v>3.4850828772069771E-5</v>
      </c>
      <c r="K7552" s="355">
        <v>0</v>
      </c>
      <c r="M7552" s="364"/>
      <c r="N7552" s="364"/>
    </row>
    <row r="7553" spans="2:14" s="358" customFormat="1" x14ac:dyDescent="0.2">
      <c r="B7553" s="305">
        <v>41602.361111111109</v>
      </c>
      <c r="C7553" s="117" t="s">
        <v>706</v>
      </c>
      <c r="D7553" s="117" t="s">
        <v>551</v>
      </c>
      <c r="E7553" s="116"/>
      <c r="F7553" s="348">
        <v>1058</v>
      </c>
      <c r="G7553" s="348">
        <v>451</v>
      </c>
      <c r="H7553" s="348">
        <v>477158</v>
      </c>
      <c r="I7553" s="355">
        <v>1.8477057505803631</v>
      </c>
      <c r="J7553" s="355">
        <v>4.0969085378722023E-3</v>
      </c>
      <c r="K7553" s="355">
        <v>0</v>
      </c>
      <c r="M7553" s="364"/>
      <c r="N7553" s="364"/>
    </row>
    <row r="7554" spans="2:14" s="358" customFormat="1" x14ac:dyDescent="0.2">
      <c r="B7554" s="305">
        <v>41600.416666666664</v>
      </c>
      <c r="C7554" s="117" t="s">
        <v>643</v>
      </c>
      <c r="D7554" s="117" t="s">
        <v>551</v>
      </c>
      <c r="E7554" s="116"/>
      <c r="F7554" s="348">
        <v>3</v>
      </c>
      <c r="G7554" s="348">
        <v>245</v>
      </c>
      <c r="H7554" s="348">
        <v>735</v>
      </c>
      <c r="I7554" s="355">
        <v>2.8461510163856978E-3</v>
      </c>
      <c r="J7554" s="355">
        <v>1.1616942924023257E-5</v>
      </c>
      <c r="K7554" s="355">
        <v>0</v>
      </c>
      <c r="M7554" s="364"/>
      <c r="N7554" s="364"/>
    </row>
    <row r="7555" spans="2:14" s="358" customFormat="1" x14ac:dyDescent="0.2">
      <c r="B7555" s="305">
        <v>41600.388888888891</v>
      </c>
      <c r="C7555" s="117" t="s">
        <v>625</v>
      </c>
      <c r="D7555" s="117" t="s">
        <v>551</v>
      </c>
      <c r="E7555" s="116"/>
      <c r="F7555" s="348">
        <v>2</v>
      </c>
      <c r="G7555" s="348">
        <v>190</v>
      </c>
      <c r="H7555" s="348">
        <v>380</v>
      </c>
      <c r="I7555" s="355">
        <v>1.4714794370429458E-3</v>
      </c>
      <c r="J7555" s="355">
        <v>7.7446286160155041E-6</v>
      </c>
      <c r="K7555" s="355">
        <v>0</v>
      </c>
      <c r="M7555" s="364"/>
      <c r="N7555" s="364"/>
    </row>
    <row r="7556" spans="2:14" s="358" customFormat="1" x14ac:dyDescent="0.2">
      <c r="B7556" s="305">
        <v>41599.381944444445</v>
      </c>
      <c r="C7556" s="117" t="s">
        <v>563</v>
      </c>
      <c r="D7556" s="117" t="s">
        <v>551</v>
      </c>
      <c r="E7556" s="116"/>
      <c r="F7556" s="348">
        <v>1</v>
      </c>
      <c r="G7556" s="348">
        <v>160</v>
      </c>
      <c r="H7556" s="348">
        <v>160</v>
      </c>
      <c r="I7556" s="355">
        <v>6.1957028928124041E-4</v>
      </c>
      <c r="J7556" s="355">
        <v>3.872314308007752E-6</v>
      </c>
      <c r="K7556" s="355">
        <v>0</v>
      </c>
      <c r="M7556" s="364"/>
      <c r="N7556" s="364"/>
    </row>
    <row r="7557" spans="2:14" s="358" customFormat="1" x14ac:dyDescent="0.2">
      <c r="B7557" s="305">
        <v>41600.4375</v>
      </c>
      <c r="C7557" s="117" t="s">
        <v>670</v>
      </c>
      <c r="D7557" s="117" t="s">
        <v>551</v>
      </c>
      <c r="E7557" s="116"/>
      <c r="F7557" s="348">
        <v>41</v>
      </c>
      <c r="G7557" s="348">
        <v>216</v>
      </c>
      <c r="H7557" s="348">
        <v>8856</v>
      </c>
      <c r="I7557" s="355">
        <v>3.4293215511716657E-2</v>
      </c>
      <c r="J7557" s="355">
        <v>1.5876488662831784E-4</v>
      </c>
      <c r="K7557" s="355">
        <v>0</v>
      </c>
      <c r="M7557" s="364"/>
      <c r="N7557" s="364"/>
    </row>
    <row r="7558" spans="2:14" s="358" customFormat="1" x14ac:dyDescent="0.2">
      <c r="B7558" s="305">
        <v>41599.364583333336</v>
      </c>
      <c r="C7558" s="117" t="s">
        <v>837</v>
      </c>
      <c r="D7558" s="117" t="s">
        <v>542</v>
      </c>
      <c r="E7558" s="116"/>
      <c r="F7558" s="348">
        <v>116</v>
      </c>
      <c r="G7558" s="348">
        <v>405</v>
      </c>
      <c r="H7558" s="348">
        <v>46980</v>
      </c>
      <c r="I7558" s="355">
        <v>0.16365403439591178</v>
      </c>
      <c r="J7558" s="355">
        <v>4.0408403554546119E-4</v>
      </c>
      <c r="K7558" s="355">
        <v>0</v>
      </c>
      <c r="M7558" s="364"/>
      <c r="N7558" s="364"/>
    </row>
    <row r="7559" spans="2:14" s="358" customFormat="1" x14ac:dyDescent="0.2">
      <c r="B7559" s="305">
        <v>41599.385416666664</v>
      </c>
      <c r="C7559" s="117" t="s">
        <v>590</v>
      </c>
      <c r="D7559" s="117" t="s">
        <v>551</v>
      </c>
      <c r="E7559" s="116"/>
      <c r="F7559" s="348">
        <v>3</v>
      </c>
      <c r="G7559" s="348">
        <v>35</v>
      </c>
      <c r="H7559" s="348">
        <v>105</v>
      </c>
      <c r="I7559" s="355">
        <v>4.0659300234081397E-4</v>
      </c>
      <c r="J7559" s="355">
        <v>1.1616942924023257E-5</v>
      </c>
      <c r="K7559" s="355">
        <v>0</v>
      </c>
      <c r="M7559" s="364"/>
      <c r="N7559" s="364"/>
    </row>
    <row r="7560" spans="2:14" s="358" customFormat="1" x14ac:dyDescent="0.2">
      <c r="B7560" s="305">
        <v>41599.368055555555</v>
      </c>
      <c r="C7560" s="117" t="s">
        <v>599</v>
      </c>
      <c r="D7560" s="117" t="s">
        <v>554</v>
      </c>
      <c r="E7560" s="116"/>
      <c r="F7560" s="348">
        <v>87</v>
      </c>
      <c r="G7560" s="348">
        <v>377</v>
      </c>
      <c r="H7560" s="348">
        <v>32799</v>
      </c>
      <c r="I7560" s="355">
        <v>0.28541593243790059</v>
      </c>
      <c r="J7560" s="355">
        <v>7.5707143882732246E-4</v>
      </c>
      <c r="K7560" s="355">
        <v>0</v>
      </c>
      <c r="M7560" s="364"/>
      <c r="N7560" s="364"/>
    </row>
    <row r="7561" spans="2:14" s="358" customFormat="1" x14ac:dyDescent="0.2">
      <c r="B7561" s="305">
        <v>41599.375</v>
      </c>
      <c r="C7561" s="117" t="s">
        <v>590</v>
      </c>
      <c r="D7561" s="117" t="s">
        <v>551</v>
      </c>
      <c r="E7561" s="116"/>
      <c r="F7561" s="348">
        <v>20</v>
      </c>
      <c r="G7561" s="348">
        <v>185</v>
      </c>
      <c r="H7561" s="348">
        <v>3700</v>
      </c>
      <c r="I7561" s="355">
        <v>1.4327562939628684E-2</v>
      </c>
      <c r="J7561" s="355">
        <v>7.7446286160155051E-5</v>
      </c>
      <c r="K7561" s="355">
        <v>0</v>
      </c>
      <c r="M7561" s="364"/>
      <c r="N7561" s="364"/>
    </row>
    <row r="7562" spans="2:14" s="358" customFormat="1" x14ac:dyDescent="0.2">
      <c r="B7562" s="305">
        <v>41599.364583333336</v>
      </c>
      <c r="C7562" s="117" t="s">
        <v>747</v>
      </c>
      <c r="D7562" s="117" t="s">
        <v>554</v>
      </c>
      <c r="E7562" s="116"/>
      <c r="F7562" s="348">
        <v>57</v>
      </c>
      <c r="G7562" s="348">
        <v>420</v>
      </c>
      <c r="H7562" s="348">
        <v>23940</v>
      </c>
      <c r="I7562" s="355">
        <v>0.20832517523593216</v>
      </c>
      <c r="J7562" s="355">
        <v>4.9601232199031472E-4</v>
      </c>
      <c r="K7562" s="355">
        <v>0</v>
      </c>
      <c r="M7562" s="364"/>
      <c r="N7562" s="364"/>
    </row>
    <row r="7563" spans="2:14" s="358" customFormat="1" x14ac:dyDescent="0.2">
      <c r="B7563" s="305">
        <v>41599.554861111108</v>
      </c>
      <c r="C7563" s="117" t="s">
        <v>563</v>
      </c>
      <c r="D7563" s="117" t="s">
        <v>551</v>
      </c>
      <c r="E7563" s="116"/>
      <c r="F7563" s="348">
        <v>1</v>
      </c>
      <c r="G7563" s="348">
        <v>44</v>
      </c>
      <c r="H7563" s="348">
        <v>44</v>
      </c>
      <c r="I7563" s="355">
        <v>1.7038182955234109E-4</v>
      </c>
      <c r="J7563" s="355">
        <v>3.872314308007752E-6</v>
      </c>
      <c r="K7563" s="355">
        <v>0</v>
      </c>
      <c r="M7563" s="364"/>
      <c r="N7563" s="364"/>
    </row>
    <row r="7564" spans="2:14" s="358" customFormat="1" x14ac:dyDescent="0.2">
      <c r="B7564" s="305">
        <v>41600.388888888891</v>
      </c>
      <c r="C7564" s="117" t="s">
        <v>829</v>
      </c>
      <c r="D7564" s="117" t="s">
        <v>554</v>
      </c>
      <c r="E7564" s="116"/>
      <c r="F7564" s="348">
        <v>18</v>
      </c>
      <c r="G7564" s="348">
        <v>180</v>
      </c>
      <c r="H7564" s="348">
        <v>3240</v>
      </c>
      <c r="I7564" s="355">
        <v>2.8194384618396837E-2</v>
      </c>
      <c r="J7564" s="355">
        <v>1.5663547010220463E-4</v>
      </c>
      <c r="K7564" s="355">
        <v>0</v>
      </c>
      <c r="M7564" s="364"/>
      <c r="N7564" s="364"/>
    </row>
    <row r="7565" spans="2:14" s="358" customFormat="1" x14ac:dyDescent="0.2">
      <c r="B7565" s="305">
        <v>41600.388888888891</v>
      </c>
      <c r="C7565" s="117" t="s">
        <v>673</v>
      </c>
      <c r="D7565" s="117" t="s">
        <v>554</v>
      </c>
      <c r="E7565" s="116"/>
      <c r="F7565" s="348">
        <v>7</v>
      </c>
      <c r="G7565" s="348">
        <v>250</v>
      </c>
      <c r="H7565" s="348">
        <v>1750</v>
      </c>
      <c r="I7565" s="355">
        <v>1.5228448482158785E-2</v>
      </c>
      <c r="J7565" s="355">
        <v>6.0913793928635139E-5</v>
      </c>
      <c r="K7565" s="355">
        <v>0</v>
      </c>
      <c r="M7565" s="364"/>
      <c r="N7565" s="364"/>
    </row>
    <row r="7566" spans="2:14" s="358" customFormat="1" x14ac:dyDescent="0.2">
      <c r="B7566" s="305">
        <v>41600.381944444445</v>
      </c>
      <c r="C7566" s="117" t="s">
        <v>687</v>
      </c>
      <c r="D7566" s="117" t="s">
        <v>554</v>
      </c>
      <c r="E7566" s="116"/>
      <c r="F7566" s="348">
        <v>37</v>
      </c>
      <c r="G7566" s="348">
        <v>329</v>
      </c>
      <c r="H7566" s="348">
        <v>12173</v>
      </c>
      <c r="I7566" s="355">
        <v>0.10592908764189651</v>
      </c>
      <c r="J7566" s="355">
        <v>3.2197291076564288E-4</v>
      </c>
      <c r="K7566" s="355">
        <v>0</v>
      </c>
      <c r="M7566" s="364"/>
      <c r="N7566" s="364"/>
    </row>
    <row r="7567" spans="2:14" s="358" customFormat="1" x14ac:dyDescent="0.2">
      <c r="B7567" s="305">
        <v>41602.385416666664</v>
      </c>
      <c r="C7567" s="117" t="s">
        <v>829</v>
      </c>
      <c r="D7567" s="117" t="s">
        <v>554</v>
      </c>
      <c r="E7567" s="116"/>
      <c r="F7567" s="348">
        <v>33</v>
      </c>
      <c r="G7567" s="348">
        <v>225</v>
      </c>
      <c r="H7567" s="348">
        <v>7425</v>
      </c>
      <c r="I7567" s="355">
        <v>6.4612131417159421E-2</v>
      </c>
      <c r="J7567" s="355">
        <v>2.8716502852070851E-4</v>
      </c>
      <c r="K7567" s="355">
        <v>0</v>
      </c>
      <c r="M7567" s="364"/>
      <c r="N7567" s="364"/>
    </row>
    <row r="7568" spans="2:14" s="358" customFormat="1" x14ac:dyDescent="0.2">
      <c r="B7568" s="305">
        <v>41600.53125</v>
      </c>
      <c r="C7568" s="117" t="s">
        <v>829</v>
      </c>
      <c r="D7568" s="117" t="s">
        <v>554</v>
      </c>
      <c r="E7568" s="116"/>
      <c r="F7568" s="348">
        <v>6</v>
      </c>
      <c r="G7568" s="348">
        <v>35</v>
      </c>
      <c r="H7568" s="348">
        <v>210</v>
      </c>
      <c r="I7568" s="355">
        <v>1.8274138178590541E-3</v>
      </c>
      <c r="J7568" s="355">
        <v>5.2211823367401547E-5</v>
      </c>
      <c r="K7568" s="355">
        <v>0</v>
      </c>
      <c r="M7568" s="364"/>
      <c r="N7568" s="364"/>
    </row>
    <row r="7569" spans="2:14" s="358" customFormat="1" x14ac:dyDescent="0.2">
      <c r="B7569" s="305">
        <v>41600.398611111108</v>
      </c>
      <c r="C7569" s="117" t="s">
        <v>626</v>
      </c>
      <c r="D7569" s="117" t="s">
        <v>554</v>
      </c>
      <c r="E7569" s="116"/>
      <c r="F7569" s="348">
        <v>292</v>
      </c>
      <c r="G7569" s="348">
        <v>89</v>
      </c>
      <c r="H7569" s="348">
        <v>25988</v>
      </c>
      <c r="I7569" s="355">
        <v>0.22614681094533856</v>
      </c>
      <c r="J7569" s="355">
        <v>2.5409754038802088E-3</v>
      </c>
      <c r="K7569" s="355">
        <v>0</v>
      </c>
      <c r="M7569" s="364"/>
      <c r="N7569" s="364"/>
    </row>
    <row r="7570" spans="2:14" s="358" customFormat="1" x14ac:dyDescent="0.2">
      <c r="B7570" s="305">
        <v>41600.354166666664</v>
      </c>
      <c r="C7570" s="117" t="s">
        <v>690</v>
      </c>
      <c r="D7570" s="117" t="s">
        <v>551</v>
      </c>
      <c r="E7570" s="116"/>
      <c r="F7570" s="348">
        <v>14</v>
      </c>
      <c r="G7570" s="348">
        <v>250</v>
      </c>
      <c r="H7570" s="348">
        <v>3500</v>
      </c>
      <c r="I7570" s="355">
        <v>1.3553100078027134E-2</v>
      </c>
      <c r="J7570" s="355">
        <v>5.421240031210853E-5</v>
      </c>
      <c r="K7570" s="355">
        <v>0</v>
      </c>
      <c r="M7570" s="364"/>
      <c r="N7570" s="364"/>
    </row>
    <row r="7571" spans="2:14" s="358" customFormat="1" x14ac:dyDescent="0.2">
      <c r="B7571" s="305">
        <v>41600.378472222219</v>
      </c>
      <c r="C7571" s="117" t="s">
        <v>599</v>
      </c>
      <c r="D7571" s="117" t="s">
        <v>554</v>
      </c>
      <c r="E7571" s="116"/>
      <c r="F7571" s="348">
        <v>23</v>
      </c>
      <c r="G7571" s="348">
        <v>280</v>
      </c>
      <c r="H7571" s="348">
        <v>6440</v>
      </c>
      <c r="I7571" s="355">
        <v>5.6040690414344327E-2</v>
      </c>
      <c r="J7571" s="355">
        <v>2.0014532290837261E-4</v>
      </c>
      <c r="K7571" s="355">
        <v>0</v>
      </c>
      <c r="M7571" s="364"/>
      <c r="N7571" s="364"/>
    </row>
    <row r="7572" spans="2:14" s="358" customFormat="1" x14ac:dyDescent="0.2">
      <c r="B7572" s="305">
        <v>41602.375</v>
      </c>
      <c r="C7572" s="117" t="s">
        <v>663</v>
      </c>
      <c r="D7572" s="117" t="s">
        <v>551</v>
      </c>
      <c r="E7572" s="116"/>
      <c r="F7572" s="348">
        <v>2</v>
      </c>
      <c r="G7572" s="348">
        <v>555</v>
      </c>
      <c r="H7572" s="348">
        <v>1110</v>
      </c>
      <c r="I7572" s="355">
        <v>4.2982688818886047E-3</v>
      </c>
      <c r="J7572" s="355">
        <v>7.7446286160155041E-6</v>
      </c>
      <c r="K7572" s="355">
        <v>0</v>
      </c>
      <c r="M7572" s="364"/>
      <c r="N7572" s="364"/>
    </row>
    <row r="7573" spans="2:14" s="358" customFormat="1" x14ac:dyDescent="0.2">
      <c r="B7573" s="305">
        <v>41603.420138888891</v>
      </c>
      <c r="C7573" s="117" t="s">
        <v>690</v>
      </c>
      <c r="D7573" s="117" t="s">
        <v>551</v>
      </c>
      <c r="E7573" s="116"/>
      <c r="F7573" s="348">
        <v>1</v>
      </c>
      <c r="G7573" s="348">
        <v>105</v>
      </c>
      <c r="H7573" s="348">
        <v>105</v>
      </c>
      <c r="I7573" s="355">
        <v>4.0659300234081397E-4</v>
      </c>
      <c r="J7573" s="355">
        <v>3.872314308007752E-6</v>
      </c>
      <c r="K7573" s="355">
        <v>0</v>
      </c>
      <c r="M7573" s="364"/>
      <c r="N7573" s="364"/>
    </row>
    <row r="7574" spans="2:14" s="358" customFormat="1" x14ac:dyDescent="0.2">
      <c r="B7574" s="305">
        <v>41600.395833333336</v>
      </c>
      <c r="C7574" s="117" t="s">
        <v>743</v>
      </c>
      <c r="D7574" s="117" t="s">
        <v>554</v>
      </c>
      <c r="E7574" s="116"/>
      <c r="F7574" s="348">
        <v>41</v>
      </c>
      <c r="G7574" s="348">
        <v>205</v>
      </c>
      <c r="H7574" s="348">
        <v>8405</v>
      </c>
      <c r="I7574" s="355">
        <v>7.3140062567168332E-2</v>
      </c>
      <c r="J7574" s="355">
        <v>3.5678079301057724E-4</v>
      </c>
      <c r="K7574" s="355">
        <v>0</v>
      </c>
      <c r="M7574" s="364"/>
      <c r="N7574" s="364"/>
    </row>
    <row r="7575" spans="2:14" s="358" customFormat="1" x14ac:dyDescent="0.2">
      <c r="B7575" s="305">
        <v>41603.413194444445</v>
      </c>
      <c r="C7575" s="117" t="s">
        <v>645</v>
      </c>
      <c r="D7575" s="117" t="s">
        <v>554</v>
      </c>
      <c r="E7575" s="116"/>
      <c r="F7575" s="348">
        <v>3</v>
      </c>
      <c r="G7575" s="348">
        <v>125</v>
      </c>
      <c r="H7575" s="348">
        <v>375</v>
      </c>
      <c r="I7575" s="355">
        <v>3.2632389604625969E-3</v>
      </c>
      <c r="J7575" s="355">
        <v>2.6105911683700774E-5</v>
      </c>
      <c r="K7575" s="355">
        <v>0</v>
      </c>
      <c r="M7575" s="364"/>
      <c r="N7575" s="364"/>
    </row>
    <row r="7576" spans="2:14" s="358" customFormat="1" x14ac:dyDescent="0.2">
      <c r="B7576" s="305">
        <v>41601.381944444445</v>
      </c>
      <c r="C7576" s="117" t="s">
        <v>743</v>
      </c>
      <c r="D7576" s="117" t="s">
        <v>554</v>
      </c>
      <c r="E7576" s="116"/>
      <c r="F7576" s="348">
        <v>64</v>
      </c>
      <c r="G7576" s="348">
        <v>60</v>
      </c>
      <c r="H7576" s="348">
        <v>3840</v>
      </c>
      <c r="I7576" s="355">
        <v>3.3415566955136991E-2</v>
      </c>
      <c r="J7576" s="355">
        <v>5.569261159189498E-4</v>
      </c>
      <c r="K7576" s="355">
        <v>0</v>
      </c>
      <c r="M7576" s="364"/>
      <c r="N7576" s="364"/>
    </row>
    <row r="7577" spans="2:14" s="358" customFormat="1" x14ac:dyDescent="0.2">
      <c r="B7577" s="305">
        <v>41589.451388888891</v>
      </c>
      <c r="C7577" s="117" t="s">
        <v>673</v>
      </c>
      <c r="D7577" s="117" t="s">
        <v>554</v>
      </c>
      <c r="E7577" s="116"/>
      <c r="F7577" s="348">
        <v>5</v>
      </c>
      <c r="G7577" s="348">
        <v>120</v>
      </c>
      <c r="H7577" s="348">
        <v>600</v>
      </c>
      <c r="I7577" s="355">
        <v>5.2211823367401544E-3</v>
      </c>
      <c r="J7577" s="355">
        <v>4.3509852806167955E-5</v>
      </c>
      <c r="K7577" s="355">
        <v>0</v>
      </c>
      <c r="M7577" s="364"/>
      <c r="N7577" s="364"/>
    </row>
    <row r="7578" spans="2:14" s="358" customFormat="1" x14ac:dyDescent="0.2">
      <c r="B7578" s="305">
        <v>41604.392361111109</v>
      </c>
      <c r="C7578" s="117" t="s">
        <v>586</v>
      </c>
      <c r="D7578" s="117" t="s">
        <v>554</v>
      </c>
      <c r="E7578" s="116"/>
      <c r="F7578" s="348">
        <v>203</v>
      </c>
      <c r="G7578" s="348">
        <v>359</v>
      </c>
      <c r="H7578" s="348">
        <v>72877</v>
      </c>
      <c r="I7578" s="355">
        <v>0.6341735085910204</v>
      </c>
      <c r="J7578" s="355">
        <v>1.7665000239304191E-3</v>
      </c>
      <c r="K7578" s="355">
        <v>0</v>
      </c>
      <c r="M7578" s="364"/>
      <c r="N7578" s="364"/>
    </row>
    <row r="7579" spans="2:14" s="358" customFormat="1" x14ac:dyDescent="0.2">
      <c r="B7579" s="305">
        <v>41605.342361111114</v>
      </c>
      <c r="C7579" s="117" t="s">
        <v>620</v>
      </c>
      <c r="D7579" s="117" t="s">
        <v>542</v>
      </c>
      <c r="E7579" s="116"/>
      <c r="F7579" s="348">
        <v>584</v>
      </c>
      <c r="G7579" s="348">
        <v>510</v>
      </c>
      <c r="H7579" s="348">
        <v>297840</v>
      </c>
      <c r="I7579" s="355">
        <v>1.037520596093622</v>
      </c>
      <c r="J7579" s="355">
        <v>2.0343541099874943E-3</v>
      </c>
      <c r="K7579" s="355">
        <v>0</v>
      </c>
      <c r="M7579" s="364"/>
      <c r="N7579" s="364"/>
    </row>
    <row r="7580" spans="2:14" s="358" customFormat="1" x14ac:dyDescent="0.2">
      <c r="B7580" s="305">
        <v>41604.412499999999</v>
      </c>
      <c r="C7580" s="117" t="s">
        <v>864</v>
      </c>
      <c r="D7580" s="117" t="s">
        <v>554</v>
      </c>
      <c r="E7580" s="116"/>
      <c r="F7580" s="348">
        <v>92</v>
      </c>
      <c r="G7580" s="348">
        <v>78.369565217391298</v>
      </c>
      <c r="H7580" s="348">
        <v>7210</v>
      </c>
      <c r="I7580" s="355">
        <v>6.2741207746494193E-2</v>
      </c>
      <c r="J7580" s="355">
        <v>8.0058129163349044E-4</v>
      </c>
      <c r="K7580" s="355">
        <v>0</v>
      </c>
      <c r="M7580" s="364"/>
      <c r="N7580" s="364"/>
    </row>
    <row r="7581" spans="2:14" s="358" customFormat="1" x14ac:dyDescent="0.2">
      <c r="B7581" s="305">
        <v>41604.395833333336</v>
      </c>
      <c r="C7581" s="117" t="s">
        <v>656</v>
      </c>
      <c r="D7581" s="117" t="s">
        <v>554</v>
      </c>
      <c r="E7581" s="116"/>
      <c r="F7581" s="348">
        <v>9</v>
      </c>
      <c r="G7581" s="348">
        <v>350</v>
      </c>
      <c r="H7581" s="348">
        <v>3150</v>
      </c>
      <c r="I7581" s="355">
        <v>2.7411207267885814E-2</v>
      </c>
      <c r="J7581" s="355">
        <v>7.8317735051102317E-5</v>
      </c>
      <c r="K7581" s="355">
        <v>0</v>
      </c>
      <c r="M7581" s="364"/>
      <c r="N7581" s="364"/>
    </row>
    <row r="7582" spans="2:14" s="358" customFormat="1" x14ac:dyDescent="0.2">
      <c r="B7582" s="305">
        <v>41604.458333333336</v>
      </c>
      <c r="C7582" s="117" t="s">
        <v>744</v>
      </c>
      <c r="D7582" s="117" t="s">
        <v>554</v>
      </c>
      <c r="E7582" s="116"/>
      <c r="F7582" s="348">
        <v>2</v>
      </c>
      <c r="G7582" s="348">
        <v>45</v>
      </c>
      <c r="H7582" s="348">
        <v>90</v>
      </c>
      <c r="I7582" s="355">
        <v>7.8317735051102323E-4</v>
      </c>
      <c r="J7582" s="355">
        <v>1.7403941122467181E-5</v>
      </c>
      <c r="K7582" s="355">
        <v>0</v>
      </c>
      <c r="M7582" s="364"/>
      <c r="N7582" s="364"/>
    </row>
    <row r="7583" spans="2:14" s="358" customFormat="1" x14ac:dyDescent="0.2">
      <c r="B7583" s="305">
        <v>41604.572916666664</v>
      </c>
      <c r="C7583" s="117" t="s">
        <v>681</v>
      </c>
      <c r="D7583" s="117" t="s">
        <v>554</v>
      </c>
      <c r="E7583" s="116"/>
      <c r="F7583" s="348">
        <v>3</v>
      </c>
      <c r="G7583" s="348">
        <v>99</v>
      </c>
      <c r="H7583" s="348">
        <v>297</v>
      </c>
      <c r="I7583" s="355">
        <v>2.5844852566863767E-3</v>
      </c>
      <c r="J7583" s="355">
        <v>2.6105911683700774E-5</v>
      </c>
      <c r="K7583" s="355">
        <v>0</v>
      </c>
      <c r="M7583" s="364"/>
      <c r="N7583" s="364"/>
    </row>
    <row r="7584" spans="2:14" s="358" customFormat="1" x14ac:dyDescent="0.2">
      <c r="B7584" s="305">
        <v>41606.375</v>
      </c>
      <c r="C7584" s="117" t="s">
        <v>744</v>
      </c>
      <c r="D7584" s="117" t="s">
        <v>554</v>
      </c>
      <c r="E7584" s="116"/>
      <c r="F7584" s="348">
        <v>76</v>
      </c>
      <c r="G7584" s="348">
        <v>314</v>
      </c>
      <c r="H7584" s="348">
        <v>23864</v>
      </c>
      <c r="I7584" s="355">
        <v>0.20766382547327841</v>
      </c>
      <c r="J7584" s="355">
        <v>6.6134976265375296E-4</v>
      </c>
      <c r="K7584" s="355">
        <v>0</v>
      </c>
      <c r="M7584" s="364"/>
      <c r="N7584" s="364"/>
    </row>
    <row r="7585" spans="2:14" s="358" customFormat="1" x14ac:dyDescent="0.2">
      <c r="B7585" s="305">
        <v>41604.416666666664</v>
      </c>
      <c r="C7585" s="117" t="s">
        <v>637</v>
      </c>
      <c r="D7585" s="117" t="s">
        <v>554</v>
      </c>
      <c r="E7585" s="116"/>
      <c r="F7585" s="348">
        <v>6</v>
      </c>
      <c r="G7585" s="348">
        <v>353</v>
      </c>
      <c r="H7585" s="348">
        <v>2118</v>
      </c>
      <c r="I7585" s="355">
        <v>1.8430773648692746E-2</v>
      </c>
      <c r="J7585" s="355">
        <v>5.2211823367401547E-5</v>
      </c>
      <c r="K7585" s="355">
        <v>0</v>
      </c>
      <c r="M7585" s="364"/>
      <c r="N7585" s="364"/>
    </row>
    <row r="7586" spans="2:14" s="358" customFormat="1" x14ac:dyDescent="0.2">
      <c r="B7586" s="305">
        <v>41604.355555555558</v>
      </c>
      <c r="C7586" s="117" t="s">
        <v>638</v>
      </c>
      <c r="D7586" s="117" t="s">
        <v>554</v>
      </c>
      <c r="E7586" s="116"/>
      <c r="F7586" s="348">
        <v>43</v>
      </c>
      <c r="G7586" s="348">
        <v>473</v>
      </c>
      <c r="H7586" s="348">
        <v>20339</v>
      </c>
      <c r="I7586" s="355">
        <v>0.17698937924493002</v>
      </c>
      <c r="J7586" s="355">
        <v>3.741847341330444E-4</v>
      </c>
      <c r="K7586" s="355">
        <v>0</v>
      </c>
      <c r="M7586" s="364"/>
      <c r="N7586" s="364"/>
    </row>
    <row r="7587" spans="2:14" s="358" customFormat="1" x14ac:dyDescent="0.2">
      <c r="B7587" s="305">
        <v>41604.370138888888</v>
      </c>
      <c r="C7587" s="117" t="s">
        <v>726</v>
      </c>
      <c r="D7587" s="117" t="s">
        <v>554</v>
      </c>
      <c r="E7587" s="116"/>
      <c r="F7587" s="348">
        <v>66</v>
      </c>
      <c r="G7587" s="348">
        <v>292</v>
      </c>
      <c r="H7587" s="348">
        <v>19272</v>
      </c>
      <c r="I7587" s="355">
        <v>0.16770437665609378</v>
      </c>
      <c r="J7587" s="355">
        <v>5.7433005704141701E-4</v>
      </c>
      <c r="K7587" s="355">
        <v>0</v>
      </c>
      <c r="M7587" s="364"/>
      <c r="N7587" s="364"/>
    </row>
    <row r="7588" spans="2:14" s="358" customFormat="1" x14ac:dyDescent="0.2">
      <c r="B7588" s="305">
        <v>41603.5</v>
      </c>
      <c r="C7588" s="117" t="s">
        <v>637</v>
      </c>
      <c r="D7588" s="117" t="s">
        <v>554</v>
      </c>
      <c r="E7588" s="116"/>
      <c r="F7588" s="348">
        <v>1</v>
      </c>
      <c r="G7588" s="348">
        <v>105</v>
      </c>
      <c r="H7588" s="348">
        <v>105</v>
      </c>
      <c r="I7588" s="355">
        <v>9.1370690892952704E-4</v>
      </c>
      <c r="J7588" s="355">
        <v>8.7019705612335906E-6</v>
      </c>
      <c r="K7588" s="355">
        <v>0</v>
      </c>
      <c r="M7588" s="364"/>
      <c r="N7588" s="364"/>
    </row>
    <row r="7589" spans="2:14" s="358" customFormat="1" x14ac:dyDescent="0.2">
      <c r="B7589" s="305">
        <v>41604.390277777777</v>
      </c>
      <c r="C7589" s="117" t="s">
        <v>598</v>
      </c>
      <c r="D7589" s="117" t="s">
        <v>551</v>
      </c>
      <c r="E7589" s="116"/>
      <c r="F7589" s="348">
        <v>82</v>
      </c>
      <c r="G7589" s="348">
        <v>278</v>
      </c>
      <c r="H7589" s="348">
        <v>22796</v>
      </c>
      <c r="I7589" s="355">
        <v>8.8273276965344719E-2</v>
      </c>
      <c r="J7589" s="355">
        <v>3.1752977325663569E-4</v>
      </c>
      <c r="K7589" s="355">
        <v>0</v>
      </c>
      <c r="M7589" s="364"/>
      <c r="N7589" s="364"/>
    </row>
    <row r="7590" spans="2:14" s="358" customFormat="1" x14ac:dyDescent="0.2">
      <c r="B7590" s="305">
        <v>41604.552083333336</v>
      </c>
      <c r="C7590" s="117" t="s">
        <v>607</v>
      </c>
      <c r="D7590" s="117" t="s">
        <v>551</v>
      </c>
      <c r="E7590" s="116"/>
      <c r="F7590" s="348">
        <v>3</v>
      </c>
      <c r="G7590" s="348">
        <v>110</v>
      </c>
      <c r="H7590" s="348">
        <v>330</v>
      </c>
      <c r="I7590" s="355">
        <v>1.2778637216425584E-3</v>
      </c>
      <c r="J7590" s="355">
        <v>1.1616942924023257E-5</v>
      </c>
      <c r="K7590" s="355">
        <v>0</v>
      </c>
      <c r="M7590" s="364"/>
      <c r="N7590" s="364"/>
    </row>
    <row r="7591" spans="2:14" s="358" customFormat="1" x14ac:dyDescent="0.2">
      <c r="B7591" s="305">
        <v>41604.375</v>
      </c>
      <c r="C7591" s="117" t="s">
        <v>748</v>
      </c>
      <c r="D7591" s="117" t="s">
        <v>551</v>
      </c>
      <c r="E7591" s="116"/>
      <c r="F7591" s="348">
        <v>74</v>
      </c>
      <c r="G7591" s="348">
        <v>370</v>
      </c>
      <c r="H7591" s="348">
        <v>27380</v>
      </c>
      <c r="I7591" s="355">
        <v>0.10602396575325226</v>
      </c>
      <c r="J7591" s="355">
        <v>2.8655125879257365E-4</v>
      </c>
      <c r="K7591" s="355">
        <v>0</v>
      </c>
      <c r="M7591" s="364"/>
      <c r="N7591" s="364"/>
    </row>
    <row r="7592" spans="2:14" s="358" customFormat="1" x14ac:dyDescent="0.2">
      <c r="B7592" s="305">
        <v>41605.375</v>
      </c>
      <c r="C7592" s="117" t="s">
        <v>686</v>
      </c>
      <c r="D7592" s="117" t="s">
        <v>551</v>
      </c>
      <c r="E7592" s="116"/>
      <c r="F7592" s="348">
        <v>190</v>
      </c>
      <c r="G7592" s="348">
        <v>369</v>
      </c>
      <c r="H7592" s="348">
        <v>70110</v>
      </c>
      <c r="I7592" s="355">
        <v>0.2714879561344235</v>
      </c>
      <c r="J7592" s="355">
        <v>7.3573971852147291E-4</v>
      </c>
      <c r="K7592" s="355">
        <v>0</v>
      </c>
      <c r="M7592" s="364"/>
      <c r="N7592" s="364"/>
    </row>
    <row r="7593" spans="2:14" s="358" customFormat="1" x14ac:dyDescent="0.2">
      <c r="B7593" s="305">
        <v>41604.413888888892</v>
      </c>
      <c r="C7593" s="117" t="s">
        <v>649</v>
      </c>
      <c r="D7593" s="117" t="s">
        <v>551</v>
      </c>
      <c r="E7593" s="116"/>
      <c r="F7593" s="348">
        <v>2</v>
      </c>
      <c r="G7593" s="348">
        <v>44</v>
      </c>
      <c r="H7593" s="348">
        <v>88</v>
      </c>
      <c r="I7593" s="355">
        <v>3.4076365910468219E-4</v>
      </c>
      <c r="J7593" s="355">
        <v>7.7446286160155041E-6</v>
      </c>
      <c r="K7593" s="355">
        <v>0</v>
      </c>
      <c r="M7593" s="364"/>
      <c r="N7593" s="364"/>
    </row>
    <row r="7594" spans="2:14" s="358" customFormat="1" x14ac:dyDescent="0.2">
      <c r="B7594" s="305">
        <v>41606.477777777778</v>
      </c>
      <c r="C7594" s="117" t="s">
        <v>678</v>
      </c>
      <c r="D7594" s="117" t="s">
        <v>554</v>
      </c>
      <c r="E7594" s="116"/>
      <c r="F7594" s="348">
        <v>4</v>
      </c>
      <c r="G7594" s="348">
        <v>185</v>
      </c>
      <c r="H7594" s="348">
        <v>740</v>
      </c>
      <c r="I7594" s="355">
        <v>6.4394582153128573E-3</v>
      </c>
      <c r="J7594" s="355">
        <v>3.4807882244934363E-5</v>
      </c>
      <c r="K7594" s="355">
        <v>0</v>
      </c>
      <c r="M7594" s="364"/>
      <c r="N7594" s="364"/>
    </row>
    <row r="7595" spans="2:14" s="358" customFormat="1" x14ac:dyDescent="0.2">
      <c r="B7595" s="305">
        <v>41605.375</v>
      </c>
      <c r="C7595" s="117" t="s">
        <v>702</v>
      </c>
      <c r="D7595" s="117" t="s">
        <v>554</v>
      </c>
      <c r="E7595" s="116"/>
      <c r="F7595" s="348">
        <v>15</v>
      </c>
      <c r="G7595" s="348">
        <v>280</v>
      </c>
      <c r="H7595" s="348">
        <v>4200</v>
      </c>
      <c r="I7595" s="355">
        <v>3.6548276357181081E-2</v>
      </c>
      <c r="J7595" s="355">
        <v>1.3052955841850387E-4</v>
      </c>
      <c r="K7595" s="355">
        <v>0</v>
      </c>
      <c r="M7595" s="364"/>
      <c r="N7595" s="364"/>
    </row>
    <row r="7596" spans="2:14" s="358" customFormat="1" x14ac:dyDescent="0.2">
      <c r="B7596" s="305">
        <v>41605.416666666664</v>
      </c>
      <c r="C7596" s="117" t="s">
        <v>726</v>
      </c>
      <c r="D7596" s="117" t="s">
        <v>554</v>
      </c>
      <c r="E7596" s="116"/>
      <c r="F7596" s="348">
        <v>2</v>
      </c>
      <c r="G7596" s="348">
        <v>200</v>
      </c>
      <c r="H7596" s="348">
        <v>400</v>
      </c>
      <c r="I7596" s="355">
        <v>3.4807882244934367E-3</v>
      </c>
      <c r="J7596" s="355">
        <v>1.7403941122467181E-5</v>
      </c>
      <c r="K7596" s="355">
        <v>0</v>
      </c>
      <c r="M7596" s="364"/>
      <c r="N7596" s="364"/>
    </row>
    <row r="7597" spans="2:14" s="358" customFormat="1" x14ac:dyDescent="0.2">
      <c r="B7597" s="305">
        <v>41605.388888888891</v>
      </c>
      <c r="C7597" s="117" t="s">
        <v>637</v>
      </c>
      <c r="D7597" s="117" t="s">
        <v>554</v>
      </c>
      <c r="E7597" s="116"/>
      <c r="F7597" s="348">
        <v>53</v>
      </c>
      <c r="G7597" s="348">
        <v>408</v>
      </c>
      <c r="H7597" s="348">
        <v>21624</v>
      </c>
      <c r="I7597" s="355">
        <v>0.18817141141611518</v>
      </c>
      <c r="J7597" s="355">
        <v>4.6120443974538035E-4</v>
      </c>
      <c r="K7597" s="355">
        <v>0</v>
      </c>
      <c r="M7597" s="364"/>
      <c r="N7597" s="364"/>
    </row>
    <row r="7598" spans="2:14" s="358" customFormat="1" x14ac:dyDescent="0.2">
      <c r="B7598" s="305">
        <v>41605.40902777778</v>
      </c>
      <c r="C7598" s="117" t="s">
        <v>726</v>
      </c>
      <c r="D7598" s="117" t="s">
        <v>554</v>
      </c>
      <c r="E7598" s="116"/>
      <c r="F7598" s="348">
        <v>9</v>
      </c>
      <c r="G7598" s="348">
        <v>122</v>
      </c>
      <c r="H7598" s="348">
        <v>1098</v>
      </c>
      <c r="I7598" s="355">
        <v>9.5547636762344824E-3</v>
      </c>
      <c r="J7598" s="355">
        <v>7.8317735051102317E-5</v>
      </c>
      <c r="K7598" s="355">
        <v>0</v>
      </c>
      <c r="M7598" s="364"/>
      <c r="N7598" s="364"/>
    </row>
    <row r="7599" spans="2:14" s="358" customFormat="1" x14ac:dyDescent="0.2">
      <c r="B7599" s="305">
        <v>41604.375</v>
      </c>
      <c r="C7599" s="117" t="s">
        <v>665</v>
      </c>
      <c r="D7599" s="117" t="s">
        <v>554</v>
      </c>
      <c r="E7599" s="116"/>
      <c r="F7599" s="348">
        <v>123</v>
      </c>
      <c r="G7599" s="348">
        <v>240</v>
      </c>
      <c r="H7599" s="348">
        <v>29520</v>
      </c>
      <c r="I7599" s="355">
        <v>0.25688217096761562</v>
      </c>
      <c r="J7599" s="355">
        <v>1.0703423790317317E-3</v>
      </c>
      <c r="K7599" s="355">
        <v>0</v>
      </c>
      <c r="M7599" s="364"/>
      <c r="N7599" s="364"/>
    </row>
    <row r="7600" spans="2:14" s="358" customFormat="1" x14ac:dyDescent="0.2">
      <c r="B7600" s="305">
        <v>41605.375</v>
      </c>
      <c r="C7600" s="117" t="s">
        <v>686</v>
      </c>
      <c r="D7600" s="117" t="s">
        <v>551</v>
      </c>
      <c r="E7600" s="116"/>
      <c r="F7600" s="348">
        <v>8</v>
      </c>
      <c r="G7600" s="348">
        <v>397</v>
      </c>
      <c r="H7600" s="348">
        <v>3176</v>
      </c>
      <c r="I7600" s="355">
        <v>1.2298470242232622E-2</v>
      </c>
      <c r="J7600" s="355">
        <v>3.0978514464062016E-5</v>
      </c>
      <c r="K7600" s="355">
        <v>0</v>
      </c>
      <c r="M7600" s="364"/>
      <c r="N7600" s="364"/>
    </row>
    <row r="7601" spans="2:14" s="358" customFormat="1" x14ac:dyDescent="0.2">
      <c r="B7601" s="305">
        <v>41606.402777777781</v>
      </c>
      <c r="C7601" s="117" t="s">
        <v>725</v>
      </c>
      <c r="D7601" s="117" t="s">
        <v>554</v>
      </c>
      <c r="E7601" s="116"/>
      <c r="F7601" s="348">
        <v>3</v>
      </c>
      <c r="G7601" s="348">
        <v>120</v>
      </c>
      <c r="H7601" s="348">
        <v>360</v>
      </c>
      <c r="I7601" s="355">
        <v>3.1327094020440929E-3</v>
      </c>
      <c r="J7601" s="355">
        <v>2.6105911683700774E-5</v>
      </c>
      <c r="K7601" s="355">
        <v>0</v>
      </c>
      <c r="M7601" s="364"/>
      <c r="N7601" s="364"/>
    </row>
    <row r="7602" spans="2:14" s="358" customFormat="1" x14ac:dyDescent="0.2">
      <c r="B7602" s="305">
        <v>41604.364583333336</v>
      </c>
      <c r="C7602" s="117" t="s">
        <v>611</v>
      </c>
      <c r="D7602" s="117" t="s">
        <v>551</v>
      </c>
      <c r="E7602" s="116"/>
      <c r="F7602" s="348">
        <v>56</v>
      </c>
      <c r="G7602" s="348">
        <v>235</v>
      </c>
      <c r="H7602" s="348">
        <v>13160</v>
      </c>
      <c r="I7602" s="355">
        <v>5.0959656293382019E-2</v>
      </c>
      <c r="J7602" s="355">
        <v>2.1684960124843412E-4</v>
      </c>
      <c r="K7602" s="355">
        <v>0</v>
      </c>
      <c r="M7602" s="364"/>
      <c r="N7602" s="364"/>
    </row>
    <row r="7603" spans="2:14" s="358" customFormat="1" x14ac:dyDescent="0.2">
      <c r="B7603" s="305">
        <v>41604.368055555555</v>
      </c>
      <c r="C7603" s="117" t="s">
        <v>632</v>
      </c>
      <c r="D7603" s="117" t="s">
        <v>554</v>
      </c>
      <c r="E7603" s="116"/>
      <c r="F7603" s="348">
        <v>2</v>
      </c>
      <c r="G7603" s="348">
        <v>350</v>
      </c>
      <c r="H7603" s="348">
        <v>700</v>
      </c>
      <c r="I7603" s="355">
        <v>6.0913793928635144E-3</v>
      </c>
      <c r="J7603" s="355">
        <v>1.7403941122467181E-5</v>
      </c>
      <c r="K7603" s="355">
        <v>0</v>
      </c>
      <c r="M7603" s="364"/>
      <c r="N7603" s="364"/>
    </row>
    <row r="7604" spans="2:14" s="358" customFormat="1" x14ac:dyDescent="0.2">
      <c r="B7604" s="305">
        <v>41606.42291666667</v>
      </c>
      <c r="C7604" s="117" t="s">
        <v>708</v>
      </c>
      <c r="D7604" s="117" t="s">
        <v>554</v>
      </c>
      <c r="E7604" s="116"/>
      <c r="F7604" s="348">
        <v>73</v>
      </c>
      <c r="G7604" s="348">
        <v>91</v>
      </c>
      <c r="H7604" s="348">
        <v>6643</v>
      </c>
      <c r="I7604" s="355">
        <v>5.7807190438274744E-2</v>
      </c>
      <c r="J7604" s="355">
        <v>6.352438509700522E-4</v>
      </c>
      <c r="K7604" s="355">
        <v>0</v>
      </c>
      <c r="M7604" s="364"/>
      <c r="N7604" s="364"/>
    </row>
    <row r="7605" spans="2:14" s="358" customFormat="1" x14ac:dyDescent="0.2">
      <c r="B7605" s="305">
        <v>41606.357638888891</v>
      </c>
      <c r="C7605" s="117" t="s">
        <v>726</v>
      </c>
      <c r="D7605" s="117" t="s">
        <v>554</v>
      </c>
      <c r="E7605" s="116"/>
      <c r="F7605" s="348">
        <v>54</v>
      </c>
      <c r="G7605" s="348">
        <v>255</v>
      </c>
      <c r="H7605" s="348">
        <v>13770</v>
      </c>
      <c r="I7605" s="355">
        <v>0.11982613462818656</v>
      </c>
      <c r="J7605" s="355">
        <v>4.6990641030661396E-4</v>
      </c>
      <c r="K7605" s="355">
        <v>0</v>
      </c>
      <c r="M7605" s="364"/>
      <c r="N7605" s="364"/>
    </row>
    <row r="7606" spans="2:14" s="358" customFormat="1" x14ac:dyDescent="0.2">
      <c r="B7606" s="305">
        <v>41605.388888888891</v>
      </c>
      <c r="C7606" s="117" t="s">
        <v>725</v>
      </c>
      <c r="D7606" s="117" t="s">
        <v>554</v>
      </c>
      <c r="E7606" s="116"/>
      <c r="F7606" s="348">
        <v>119</v>
      </c>
      <c r="G7606" s="348">
        <v>430</v>
      </c>
      <c r="H7606" s="348">
        <v>51170</v>
      </c>
      <c r="I7606" s="355">
        <v>0.44527983361832285</v>
      </c>
      <c r="J7606" s="355">
        <v>1.0355344967867973E-3</v>
      </c>
      <c r="K7606" s="355">
        <v>0</v>
      </c>
      <c r="M7606" s="364"/>
      <c r="N7606" s="364"/>
    </row>
    <row r="7607" spans="2:14" s="358" customFormat="1" x14ac:dyDescent="0.2">
      <c r="B7607" s="305">
        <v>41606.385416666664</v>
      </c>
      <c r="C7607" s="117" t="s">
        <v>700</v>
      </c>
      <c r="D7607" s="117" t="s">
        <v>554</v>
      </c>
      <c r="E7607" s="116"/>
      <c r="F7607" s="348">
        <v>8</v>
      </c>
      <c r="G7607" s="348">
        <v>210</v>
      </c>
      <c r="H7607" s="348">
        <v>1680</v>
      </c>
      <c r="I7607" s="355">
        <v>1.4619310542872433E-2</v>
      </c>
      <c r="J7607" s="355">
        <v>6.9615764489868725E-5</v>
      </c>
      <c r="K7607" s="355">
        <v>0</v>
      </c>
      <c r="M7607" s="364"/>
      <c r="N7607" s="364"/>
    </row>
    <row r="7608" spans="2:14" s="358" customFormat="1" x14ac:dyDescent="0.2">
      <c r="B7608" s="305">
        <v>41604.425694444442</v>
      </c>
      <c r="C7608" s="117" t="s">
        <v>680</v>
      </c>
      <c r="D7608" s="117" t="s">
        <v>554</v>
      </c>
      <c r="E7608" s="116"/>
      <c r="F7608" s="348">
        <v>384</v>
      </c>
      <c r="G7608" s="348">
        <v>176</v>
      </c>
      <c r="H7608" s="348">
        <v>67584</v>
      </c>
      <c r="I7608" s="355">
        <v>0.58811397841041102</v>
      </c>
      <c r="J7608" s="355">
        <v>3.341556695513699E-3</v>
      </c>
      <c r="K7608" s="355">
        <v>0</v>
      </c>
      <c r="M7608" s="364"/>
      <c r="N7608" s="364"/>
    </row>
    <row r="7609" spans="2:14" s="358" customFormat="1" x14ac:dyDescent="0.2">
      <c r="B7609" s="305">
        <v>41604.381944444445</v>
      </c>
      <c r="C7609" s="117" t="s">
        <v>626</v>
      </c>
      <c r="D7609" s="117" t="s">
        <v>554</v>
      </c>
      <c r="E7609" s="116"/>
      <c r="F7609" s="348">
        <v>4</v>
      </c>
      <c r="G7609" s="348">
        <v>360</v>
      </c>
      <c r="H7609" s="348">
        <v>1440</v>
      </c>
      <c r="I7609" s="355">
        <v>1.2530837608176372E-2</v>
      </c>
      <c r="J7609" s="355">
        <v>3.4807882244934363E-5</v>
      </c>
      <c r="K7609" s="355">
        <v>0</v>
      </c>
      <c r="M7609" s="364"/>
      <c r="N7609" s="364"/>
    </row>
    <row r="7610" spans="2:14" s="358" customFormat="1" x14ac:dyDescent="0.2">
      <c r="B7610" s="305">
        <v>41604.395833333336</v>
      </c>
      <c r="C7610" s="117" t="s">
        <v>641</v>
      </c>
      <c r="D7610" s="117" t="s">
        <v>551</v>
      </c>
      <c r="E7610" s="116"/>
      <c r="F7610" s="348">
        <v>39</v>
      </c>
      <c r="G7610" s="348">
        <v>330</v>
      </c>
      <c r="H7610" s="348">
        <v>12870</v>
      </c>
      <c r="I7610" s="355">
        <v>4.983668514405977E-2</v>
      </c>
      <c r="J7610" s="355">
        <v>1.5102025801230233E-4</v>
      </c>
      <c r="K7610" s="355">
        <v>0</v>
      </c>
      <c r="M7610" s="364"/>
      <c r="N7610" s="364"/>
    </row>
    <row r="7611" spans="2:14" s="358" customFormat="1" x14ac:dyDescent="0.2">
      <c r="B7611" s="305">
        <v>41604.370138888888</v>
      </c>
      <c r="C7611" s="117" t="s">
        <v>592</v>
      </c>
      <c r="D7611" s="117" t="s">
        <v>554</v>
      </c>
      <c r="E7611" s="116"/>
      <c r="F7611" s="348">
        <v>794</v>
      </c>
      <c r="G7611" s="348">
        <v>446.23551637279598</v>
      </c>
      <c r="H7611" s="348">
        <v>354311</v>
      </c>
      <c r="I7611" s="355">
        <v>3.0832038915212352</v>
      </c>
      <c r="J7611" s="355">
        <v>6.9093646256194715E-3</v>
      </c>
      <c r="K7611" s="355">
        <v>0</v>
      </c>
      <c r="M7611" s="364"/>
      <c r="N7611" s="364"/>
    </row>
    <row r="7612" spans="2:14" s="358" customFormat="1" x14ac:dyDescent="0.2">
      <c r="B7612" s="305">
        <v>41605.458333333336</v>
      </c>
      <c r="C7612" s="117" t="s">
        <v>601</v>
      </c>
      <c r="D7612" s="117" t="s">
        <v>551</v>
      </c>
      <c r="E7612" s="116"/>
      <c r="F7612" s="348">
        <v>1</v>
      </c>
      <c r="G7612" s="348">
        <v>196</v>
      </c>
      <c r="H7612" s="348">
        <v>196</v>
      </c>
      <c r="I7612" s="355">
        <v>7.5897360436951952E-4</v>
      </c>
      <c r="J7612" s="355">
        <v>3.872314308007752E-6</v>
      </c>
      <c r="K7612" s="355">
        <v>0</v>
      </c>
      <c r="M7612" s="364"/>
      <c r="N7612" s="364"/>
    </row>
    <row r="7613" spans="2:14" s="358" customFormat="1" x14ac:dyDescent="0.2">
      <c r="B7613" s="305">
        <v>41604.381944444445</v>
      </c>
      <c r="C7613" s="117" t="s">
        <v>699</v>
      </c>
      <c r="D7613" s="117" t="s">
        <v>554</v>
      </c>
      <c r="E7613" s="116"/>
      <c r="F7613" s="348">
        <v>15</v>
      </c>
      <c r="G7613" s="348">
        <v>185</v>
      </c>
      <c r="H7613" s="348">
        <v>2775</v>
      </c>
      <c r="I7613" s="355">
        <v>2.4147968307423218E-2</v>
      </c>
      <c r="J7613" s="355">
        <v>1.3052955841850387E-4</v>
      </c>
      <c r="K7613" s="355">
        <v>0</v>
      </c>
      <c r="M7613" s="364"/>
      <c r="N7613" s="364"/>
    </row>
    <row r="7614" spans="2:14" s="358" customFormat="1" x14ac:dyDescent="0.2">
      <c r="B7614" s="305">
        <v>41604.388888888891</v>
      </c>
      <c r="C7614" s="117" t="s">
        <v>597</v>
      </c>
      <c r="D7614" s="117" t="s">
        <v>551</v>
      </c>
      <c r="E7614" s="116"/>
      <c r="F7614" s="348">
        <v>53</v>
      </c>
      <c r="G7614" s="348">
        <v>615</v>
      </c>
      <c r="H7614" s="348">
        <v>32595</v>
      </c>
      <c r="I7614" s="355">
        <v>0.12621808486951269</v>
      </c>
      <c r="J7614" s="355">
        <v>2.0523265832441087E-4</v>
      </c>
      <c r="K7614" s="355">
        <v>0</v>
      </c>
      <c r="M7614" s="364"/>
      <c r="N7614" s="364"/>
    </row>
    <row r="7615" spans="2:14" s="358" customFormat="1" x14ac:dyDescent="0.2">
      <c r="B7615" s="305">
        <v>41603.545138888891</v>
      </c>
      <c r="C7615" s="117" t="s">
        <v>690</v>
      </c>
      <c r="D7615" s="117" t="s">
        <v>551</v>
      </c>
      <c r="E7615" s="116"/>
      <c r="F7615" s="348">
        <v>1</v>
      </c>
      <c r="G7615" s="348">
        <v>125</v>
      </c>
      <c r="H7615" s="348">
        <v>125</v>
      </c>
      <c r="I7615" s="355">
        <v>4.8403928850096906E-4</v>
      </c>
      <c r="J7615" s="355">
        <v>3.872314308007752E-6</v>
      </c>
      <c r="K7615" s="355">
        <v>0</v>
      </c>
      <c r="M7615" s="364"/>
      <c r="N7615" s="364"/>
    </row>
    <row r="7616" spans="2:14" s="358" customFormat="1" x14ac:dyDescent="0.2">
      <c r="B7616" s="305">
        <v>41604.555555555555</v>
      </c>
      <c r="C7616" s="117" t="s">
        <v>699</v>
      </c>
      <c r="D7616" s="117" t="s">
        <v>554</v>
      </c>
      <c r="E7616" s="116"/>
      <c r="F7616" s="348">
        <v>68</v>
      </c>
      <c r="G7616" s="348">
        <v>27.926470588235293</v>
      </c>
      <c r="H7616" s="348">
        <v>1899</v>
      </c>
      <c r="I7616" s="355">
        <v>1.652504209578259E-2</v>
      </c>
      <c r="J7616" s="355">
        <v>5.9173399816388422E-4</v>
      </c>
      <c r="K7616" s="355">
        <v>0</v>
      </c>
      <c r="M7616" s="364"/>
      <c r="N7616" s="364"/>
    </row>
    <row r="7617" spans="2:14" s="358" customFormat="1" x14ac:dyDescent="0.2">
      <c r="B7617" s="305">
        <v>41596.465277777781</v>
      </c>
      <c r="C7617" s="117" t="s">
        <v>732</v>
      </c>
      <c r="D7617" s="117" t="s">
        <v>542</v>
      </c>
      <c r="E7617" s="116"/>
      <c r="F7617" s="348">
        <v>82</v>
      </c>
      <c r="G7617" s="348">
        <v>58</v>
      </c>
      <c r="H7617" s="348">
        <v>4756</v>
      </c>
      <c r="I7617" s="355">
        <v>1.6567445457363911E-2</v>
      </c>
      <c r="J7617" s="355">
        <v>2.8564561133386049E-4</v>
      </c>
      <c r="K7617" s="355">
        <v>0</v>
      </c>
      <c r="M7617" s="364"/>
      <c r="N7617" s="364"/>
    </row>
    <row r="7618" spans="2:14" s="358" customFormat="1" x14ac:dyDescent="0.2">
      <c r="B7618" s="305">
        <v>41602.382638888892</v>
      </c>
      <c r="C7618" s="117" t="s">
        <v>568</v>
      </c>
      <c r="D7618" s="117" t="s">
        <v>554</v>
      </c>
      <c r="E7618" s="116"/>
      <c r="F7618" s="348">
        <v>453</v>
      </c>
      <c r="G7618" s="348">
        <v>412</v>
      </c>
      <c r="H7618" s="348">
        <v>186636</v>
      </c>
      <c r="I7618" s="355">
        <v>1.6241009776663926</v>
      </c>
      <c r="J7618" s="355">
        <v>3.9419926642388168E-3</v>
      </c>
      <c r="K7618" s="355">
        <v>0</v>
      </c>
      <c r="M7618" s="364"/>
      <c r="N7618" s="364"/>
    </row>
    <row r="7619" spans="2:14" s="358" customFormat="1" x14ac:dyDescent="0.2">
      <c r="B7619" s="305">
        <v>41606.364583333336</v>
      </c>
      <c r="C7619" s="117" t="s">
        <v>626</v>
      </c>
      <c r="D7619" s="117" t="s">
        <v>554</v>
      </c>
      <c r="E7619" s="116"/>
      <c r="F7619" s="348">
        <v>1</v>
      </c>
      <c r="G7619" s="348">
        <v>113</v>
      </c>
      <c r="H7619" s="348">
        <v>113</v>
      </c>
      <c r="I7619" s="355">
        <v>9.8332267341939578E-4</v>
      </c>
      <c r="J7619" s="355">
        <v>8.7019705612335906E-6</v>
      </c>
      <c r="K7619" s="355">
        <v>0</v>
      </c>
      <c r="M7619" s="364"/>
      <c r="N7619" s="364"/>
    </row>
    <row r="7620" spans="2:14" s="358" customFormat="1" x14ac:dyDescent="0.2">
      <c r="B7620" s="305">
        <v>41604.394444444442</v>
      </c>
      <c r="C7620" s="117" t="s">
        <v>776</v>
      </c>
      <c r="D7620" s="117" t="s">
        <v>554</v>
      </c>
      <c r="E7620" s="116"/>
      <c r="F7620" s="348">
        <v>139</v>
      </c>
      <c r="G7620" s="348">
        <v>76</v>
      </c>
      <c r="H7620" s="348">
        <v>10564</v>
      </c>
      <c r="I7620" s="355">
        <v>9.1927617008871657E-2</v>
      </c>
      <c r="J7620" s="355">
        <v>1.2095739080114692E-3</v>
      </c>
      <c r="K7620" s="355">
        <v>0</v>
      </c>
      <c r="M7620" s="364"/>
      <c r="N7620" s="364"/>
    </row>
    <row r="7621" spans="2:14" s="358" customFormat="1" x14ac:dyDescent="0.2">
      <c r="B7621" s="305">
        <v>41606.421527777777</v>
      </c>
      <c r="C7621" s="117" t="s">
        <v>626</v>
      </c>
      <c r="D7621" s="117" t="s">
        <v>554</v>
      </c>
      <c r="E7621" s="116"/>
      <c r="F7621" s="348">
        <v>70</v>
      </c>
      <c r="G7621" s="348">
        <v>413</v>
      </c>
      <c r="H7621" s="348">
        <v>28910</v>
      </c>
      <c r="I7621" s="355">
        <v>0.25157396892526313</v>
      </c>
      <c r="J7621" s="355">
        <v>6.0913793928635144E-4</v>
      </c>
      <c r="K7621" s="355">
        <v>0</v>
      </c>
      <c r="M7621" s="364"/>
      <c r="N7621" s="364"/>
    </row>
    <row r="7622" spans="2:14" s="358" customFormat="1" x14ac:dyDescent="0.2">
      <c r="B7622" s="305">
        <v>41606.486111111109</v>
      </c>
      <c r="C7622" s="117" t="s">
        <v>626</v>
      </c>
      <c r="D7622" s="117" t="s">
        <v>554</v>
      </c>
      <c r="E7622" s="116"/>
      <c r="F7622" s="348">
        <v>2</v>
      </c>
      <c r="G7622" s="348">
        <v>35</v>
      </c>
      <c r="H7622" s="348">
        <v>70</v>
      </c>
      <c r="I7622" s="355">
        <v>6.0913793928635144E-4</v>
      </c>
      <c r="J7622" s="355">
        <v>1.7403941122467181E-5</v>
      </c>
      <c r="K7622" s="355">
        <v>0</v>
      </c>
      <c r="M7622" s="364"/>
      <c r="N7622" s="364"/>
    </row>
    <row r="7623" spans="2:14" s="358" customFormat="1" x14ac:dyDescent="0.2">
      <c r="B7623" s="305">
        <v>41598.406944444447</v>
      </c>
      <c r="C7623" s="117" t="s">
        <v>858</v>
      </c>
      <c r="D7623" s="117" t="s">
        <v>551</v>
      </c>
      <c r="E7623" s="116"/>
      <c r="F7623" s="348">
        <v>93</v>
      </c>
      <c r="G7623" s="348">
        <v>311</v>
      </c>
      <c r="H7623" s="348">
        <v>28923</v>
      </c>
      <c r="I7623" s="355">
        <v>0.11199894673050823</v>
      </c>
      <c r="J7623" s="355">
        <v>3.6012523064472097E-4</v>
      </c>
      <c r="K7623" s="355">
        <v>0</v>
      </c>
      <c r="M7623" s="364"/>
      <c r="N7623" s="364"/>
    </row>
    <row r="7624" spans="2:14" s="358" customFormat="1" x14ac:dyDescent="0.2">
      <c r="B7624" s="305">
        <v>41603.375</v>
      </c>
      <c r="C7624" s="117" t="s">
        <v>570</v>
      </c>
      <c r="D7624" s="117" t="s">
        <v>551</v>
      </c>
      <c r="E7624" s="116"/>
      <c r="F7624" s="348">
        <v>53</v>
      </c>
      <c r="G7624" s="348">
        <v>11</v>
      </c>
      <c r="H7624" s="348">
        <v>583</v>
      </c>
      <c r="I7624" s="355">
        <v>2.2575592415685197E-3</v>
      </c>
      <c r="J7624" s="355">
        <v>2.0523265832441087E-4</v>
      </c>
      <c r="K7624" s="355">
        <v>0</v>
      </c>
      <c r="M7624" s="364"/>
      <c r="N7624" s="364"/>
    </row>
    <row r="7625" spans="2:14" s="358" customFormat="1" x14ac:dyDescent="0.2">
      <c r="B7625" s="305">
        <v>41596.392361111109</v>
      </c>
      <c r="C7625" s="117" t="s">
        <v>690</v>
      </c>
      <c r="D7625" s="117" t="s">
        <v>551</v>
      </c>
      <c r="E7625" s="116"/>
      <c r="F7625" s="348">
        <v>4</v>
      </c>
      <c r="G7625" s="348">
        <v>45</v>
      </c>
      <c r="H7625" s="348">
        <v>180</v>
      </c>
      <c r="I7625" s="355">
        <v>6.9701657544139544E-4</v>
      </c>
      <c r="J7625" s="355">
        <v>1.5489257232031008E-5</v>
      </c>
      <c r="K7625" s="355">
        <v>0</v>
      </c>
      <c r="M7625" s="364"/>
      <c r="N7625" s="364"/>
    </row>
    <row r="7626" spans="2:14" s="358" customFormat="1" x14ac:dyDescent="0.2">
      <c r="B7626" s="305">
        <v>41598.552083333336</v>
      </c>
      <c r="C7626" s="117" t="s">
        <v>616</v>
      </c>
      <c r="D7626" s="117" t="s">
        <v>554</v>
      </c>
      <c r="E7626" s="116"/>
      <c r="F7626" s="348">
        <v>3</v>
      </c>
      <c r="G7626" s="348">
        <v>45</v>
      </c>
      <c r="H7626" s="348">
        <v>135</v>
      </c>
      <c r="I7626" s="355">
        <v>1.1747660257665348E-3</v>
      </c>
      <c r="J7626" s="355">
        <v>2.6105911683700774E-5</v>
      </c>
      <c r="K7626" s="355">
        <v>0</v>
      </c>
      <c r="M7626" s="364"/>
      <c r="N7626" s="364"/>
    </row>
    <row r="7627" spans="2:14" s="358" customFormat="1" x14ac:dyDescent="0.2">
      <c r="B7627" s="305">
        <v>41599.395833333336</v>
      </c>
      <c r="C7627" s="117" t="s">
        <v>609</v>
      </c>
      <c r="D7627" s="117" t="s">
        <v>554</v>
      </c>
      <c r="E7627" s="116"/>
      <c r="F7627" s="348">
        <v>139</v>
      </c>
      <c r="G7627" s="348">
        <v>122</v>
      </c>
      <c r="H7627" s="348">
        <v>16958</v>
      </c>
      <c r="I7627" s="355">
        <v>0.14756801677739925</v>
      </c>
      <c r="J7627" s="355">
        <v>1.2095739080114692E-3</v>
      </c>
      <c r="K7627" s="355">
        <v>0</v>
      </c>
      <c r="M7627" s="364"/>
      <c r="N7627" s="364"/>
    </row>
    <row r="7628" spans="2:14" s="358" customFormat="1" x14ac:dyDescent="0.2">
      <c r="B7628" s="305">
        <v>41599.381944444445</v>
      </c>
      <c r="C7628" s="117" t="s">
        <v>760</v>
      </c>
      <c r="D7628" s="117" t="s">
        <v>542</v>
      </c>
      <c r="E7628" s="116"/>
      <c r="F7628" s="348">
        <v>233</v>
      </c>
      <c r="G7628" s="348">
        <v>332</v>
      </c>
      <c r="H7628" s="348">
        <v>77356</v>
      </c>
      <c r="I7628" s="355">
        <v>0.26946831597978188</v>
      </c>
      <c r="J7628" s="355">
        <v>8.1165155415596952E-4</v>
      </c>
      <c r="K7628" s="355">
        <v>0</v>
      </c>
      <c r="M7628" s="364"/>
      <c r="N7628" s="364"/>
    </row>
    <row r="7629" spans="2:14" s="358" customFormat="1" x14ac:dyDescent="0.2">
      <c r="B7629" s="305">
        <v>41605.354166666664</v>
      </c>
      <c r="C7629" s="117" t="s">
        <v>592</v>
      </c>
      <c r="D7629" s="117" t="s">
        <v>554</v>
      </c>
      <c r="E7629" s="116"/>
      <c r="F7629" s="348">
        <v>95</v>
      </c>
      <c r="G7629" s="348">
        <v>425</v>
      </c>
      <c r="H7629" s="348">
        <v>40375</v>
      </c>
      <c r="I7629" s="355">
        <v>0.35134206140980623</v>
      </c>
      <c r="J7629" s="355">
        <v>8.266872033171912E-4</v>
      </c>
      <c r="K7629" s="355">
        <v>0</v>
      </c>
      <c r="M7629" s="364"/>
      <c r="N7629" s="364"/>
    </row>
    <row r="7630" spans="2:14" s="358" customFormat="1" x14ac:dyDescent="0.2">
      <c r="B7630" s="305">
        <v>41606.385416666664</v>
      </c>
      <c r="C7630" s="117" t="s">
        <v>601</v>
      </c>
      <c r="D7630" s="117" t="s">
        <v>551</v>
      </c>
      <c r="E7630" s="116"/>
      <c r="F7630" s="348">
        <v>1499</v>
      </c>
      <c r="G7630" s="348">
        <v>39.619746497665112</v>
      </c>
      <c r="H7630" s="348">
        <v>59390</v>
      </c>
      <c r="I7630" s="355">
        <v>0.22997674675258042</v>
      </c>
      <c r="J7630" s="355">
        <v>5.8045991477036207E-3</v>
      </c>
      <c r="K7630" s="355">
        <v>0</v>
      </c>
      <c r="M7630" s="364"/>
      <c r="N7630" s="364"/>
    </row>
    <row r="7631" spans="2:14" s="358" customFormat="1" x14ac:dyDescent="0.2">
      <c r="B7631" s="305">
        <v>41606.378472222219</v>
      </c>
      <c r="C7631" s="117" t="s">
        <v>697</v>
      </c>
      <c r="D7631" s="117" t="s">
        <v>551</v>
      </c>
      <c r="E7631" s="116"/>
      <c r="F7631" s="348">
        <v>14</v>
      </c>
      <c r="G7631" s="348">
        <v>205</v>
      </c>
      <c r="H7631" s="348">
        <v>2870</v>
      </c>
      <c r="I7631" s="355">
        <v>1.1113542063982249E-2</v>
      </c>
      <c r="J7631" s="355">
        <v>5.421240031210853E-5</v>
      </c>
      <c r="K7631" s="355">
        <v>0</v>
      </c>
      <c r="M7631" s="364"/>
      <c r="N7631" s="364"/>
    </row>
    <row r="7632" spans="2:14" s="358" customFormat="1" x14ac:dyDescent="0.2">
      <c r="B7632" s="305">
        <v>41606.434027777781</v>
      </c>
      <c r="C7632" s="117" t="s">
        <v>697</v>
      </c>
      <c r="D7632" s="117" t="s">
        <v>551</v>
      </c>
      <c r="E7632" s="116"/>
      <c r="F7632" s="348">
        <v>1</v>
      </c>
      <c r="G7632" s="348">
        <v>220</v>
      </c>
      <c r="H7632" s="348">
        <v>220</v>
      </c>
      <c r="I7632" s="355">
        <v>8.5190914776170552E-4</v>
      </c>
      <c r="J7632" s="355">
        <v>3.872314308007752E-6</v>
      </c>
      <c r="K7632" s="355">
        <v>0</v>
      </c>
      <c r="M7632" s="364"/>
      <c r="N7632" s="364"/>
    </row>
    <row r="7633" spans="2:14" s="358" customFormat="1" x14ac:dyDescent="0.2">
      <c r="B7633" s="305">
        <v>41603.378472222219</v>
      </c>
      <c r="C7633" s="117" t="s">
        <v>550</v>
      </c>
      <c r="D7633" s="117" t="s">
        <v>551</v>
      </c>
      <c r="E7633" s="116"/>
      <c r="F7633" s="348">
        <v>1</v>
      </c>
      <c r="G7633" s="348">
        <v>328</v>
      </c>
      <c r="H7633" s="348">
        <v>328</v>
      </c>
      <c r="I7633" s="355">
        <v>1.2701190930265427E-3</v>
      </c>
      <c r="J7633" s="355">
        <v>3.872314308007752E-6</v>
      </c>
      <c r="K7633" s="355">
        <v>0</v>
      </c>
      <c r="M7633" s="364"/>
      <c r="N7633" s="364"/>
    </row>
    <row r="7634" spans="2:14" s="358" customFormat="1" x14ac:dyDescent="0.2">
      <c r="B7634" s="305">
        <v>41600.395833333336</v>
      </c>
      <c r="C7634" s="117" t="s">
        <v>858</v>
      </c>
      <c r="D7634" s="117" t="s">
        <v>551</v>
      </c>
      <c r="E7634" s="116"/>
      <c r="F7634" s="348">
        <v>38</v>
      </c>
      <c r="G7634" s="348">
        <v>280</v>
      </c>
      <c r="H7634" s="348">
        <v>10640</v>
      </c>
      <c r="I7634" s="355">
        <v>4.1201424237202487E-2</v>
      </c>
      <c r="J7634" s="355">
        <v>1.4714794370429459E-4</v>
      </c>
      <c r="K7634" s="355">
        <v>0</v>
      </c>
      <c r="M7634" s="364"/>
      <c r="N7634" s="364"/>
    </row>
    <row r="7635" spans="2:14" s="358" customFormat="1" x14ac:dyDescent="0.2">
      <c r="B7635" s="305">
        <v>41603.4375</v>
      </c>
      <c r="C7635" s="117" t="s">
        <v>552</v>
      </c>
      <c r="D7635" s="117" t="s">
        <v>551</v>
      </c>
      <c r="E7635" s="116"/>
      <c r="F7635" s="348">
        <v>31</v>
      </c>
      <c r="G7635" s="348">
        <v>220</v>
      </c>
      <c r="H7635" s="348">
        <v>6820</v>
      </c>
      <c r="I7635" s="355">
        <v>2.640918358061287E-2</v>
      </c>
      <c r="J7635" s="355">
        <v>1.2004174354824032E-4</v>
      </c>
      <c r="K7635" s="355">
        <v>0</v>
      </c>
      <c r="M7635" s="364"/>
      <c r="N7635" s="364"/>
    </row>
    <row r="7636" spans="2:14" s="358" customFormat="1" x14ac:dyDescent="0.2">
      <c r="B7636" s="305">
        <v>41604.354166666664</v>
      </c>
      <c r="C7636" s="117" t="s">
        <v>690</v>
      </c>
      <c r="D7636" s="117" t="s">
        <v>551</v>
      </c>
      <c r="E7636" s="116"/>
      <c r="F7636" s="348">
        <v>1</v>
      </c>
      <c r="G7636" s="348">
        <v>130</v>
      </c>
      <c r="H7636" s="348">
        <v>130</v>
      </c>
      <c r="I7636" s="355">
        <v>5.034008600410078E-4</v>
      </c>
      <c r="J7636" s="355">
        <v>3.872314308007752E-6</v>
      </c>
      <c r="K7636" s="355">
        <v>0</v>
      </c>
      <c r="M7636" s="364"/>
      <c r="N7636" s="364"/>
    </row>
    <row r="7637" spans="2:14" s="358" customFormat="1" x14ac:dyDescent="0.2">
      <c r="B7637" s="305">
        <v>41595.40625</v>
      </c>
      <c r="C7637" s="117" t="s">
        <v>592</v>
      </c>
      <c r="D7637" s="117" t="s">
        <v>554</v>
      </c>
      <c r="E7637" s="116"/>
      <c r="F7637" s="348">
        <v>4</v>
      </c>
      <c r="G7637" s="348">
        <v>270</v>
      </c>
      <c r="H7637" s="348">
        <v>1080</v>
      </c>
      <c r="I7637" s="355">
        <v>9.3981282061322783E-3</v>
      </c>
      <c r="J7637" s="355">
        <v>3.4807882244934363E-5</v>
      </c>
      <c r="K7637" s="355">
        <v>0</v>
      </c>
      <c r="M7637" s="364"/>
      <c r="N7637" s="364"/>
    </row>
    <row r="7638" spans="2:14" s="358" customFormat="1" x14ac:dyDescent="0.2">
      <c r="B7638" s="305">
        <v>41599.541805555556</v>
      </c>
      <c r="C7638" s="117" t="s">
        <v>740</v>
      </c>
      <c r="D7638" s="117" t="s">
        <v>554</v>
      </c>
      <c r="E7638" s="116"/>
      <c r="F7638" s="348">
        <v>4</v>
      </c>
      <c r="G7638" s="348">
        <v>103</v>
      </c>
      <c r="H7638" s="348">
        <v>412</v>
      </c>
      <c r="I7638" s="355">
        <v>3.5852118712282398E-3</v>
      </c>
      <c r="J7638" s="355">
        <v>3.4807882244934363E-5</v>
      </c>
      <c r="K7638" s="355">
        <v>0</v>
      </c>
      <c r="M7638" s="364"/>
      <c r="N7638" s="364"/>
    </row>
    <row r="7639" spans="2:14" s="358" customFormat="1" x14ac:dyDescent="0.2">
      <c r="B7639" s="305">
        <v>41605.381944444445</v>
      </c>
      <c r="C7639" s="117" t="s">
        <v>690</v>
      </c>
      <c r="D7639" s="117" t="s">
        <v>551</v>
      </c>
      <c r="E7639" s="116"/>
      <c r="F7639" s="348">
        <v>2</v>
      </c>
      <c r="G7639" s="348">
        <v>50</v>
      </c>
      <c r="H7639" s="348">
        <v>100</v>
      </c>
      <c r="I7639" s="355">
        <v>3.8723143080077524E-4</v>
      </c>
      <c r="J7639" s="355">
        <v>7.7446286160155041E-6</v>
      </c>
      <c r="K7639" s="355">
        <v>0</v>
      </c>
      <c r="M7639" s="364"/>
      <c r="N7639" s="364"/>
    </row>
    <row r="7640" spans="2:14" s="358" customFormat="1" x14ac:dyDescent="0.2">
      <c r="B7640" s="305">
        <v>41605.5</v>
      </c>
      <c r="C7640" s="117" t="s">
        <v>690</v>
      </c>
      <c r="D7640" s="117" t="s">
        <v>551</v>
      </c>
      <c r="E7640" s="116"/>
      <c r="F7640" s="348">
        <v>1</v>
      </c>
      <c r="G7640" s="348">
        <v>80</v>
      </c>
      <c r="H7640" s="348">
        <v>80</v>
      </c>
      <c r="I7640" s="355">
        <v>3.097851446406202E-4</v>
      </c>
      <c r="J7640" s="355">
        <v>3.872314308007752E-6</v>
      </c>
      <c r="K7640" s="355">
        <v>0</v>
      </c>
      <c r="M7640" s="364"/>
      <c r="N7640" s="364"/>
    </row>
    <row r="7641" spans="2:14" s="358" customFormat="1" x14ac:dyDescent="0.2">
      <c r="B7641" s="305">
        <v>41606.354166666664</v>
      </c>
      <c r="C7641" s="117" t="s">
        <v>690</v>
      </c>
      <c r="D7641" s="117" t="s">
        <v>551</v>
      </c>
      <c r="E7641" s="116"/>
      <c r="F7641" s="348">
        <v>2</v>
      </c>
      <c r="G7641" s="348">
        <v>140</v>
      </c>
      <c r="H7641" s="348">
        <v>280</v>
      </c>
      <c r="I7641" s="355">
        <v>1.0842480062421707E-3</v>
      </c>
      <c r="J7641" s="355">
        <v>7.7446286160155041E-6</v>
      </c>
      <c r="K7641" s="355">
        <v>0</v>
      </c>
      <c r="M7641" s="364"/>
      <c r="N7641" s="364"/>
    </row>
    <row r="7642" spans="2:14" s="358" customFormat="1" x14ac:dyDescent="0.2">
      <c r="B7642" s="305">
        <v>41585.402777777781</v>
      </c>
      <c r="C7642" s="117" t="s">
        <v>674</v>
      </c>
      <c r="D7642" s="117" t="s">
        <v>551</v>
      </c>
      <c r="E7642" s="116"/>
      <c r="F7642" s="348">
        <v>17</v>
      </c>
      <c r="G7642" s="348">
        <v>26.470588235294116</v>
      </c>
      <c r="H7642" s="348">
        <v>450</v>
      </c>
      <c r="I7642" s="355">
        <v>1.7425414386034886E-3</v>
      </c>
      <c r="J7642" s="355">
        <v>6.5829343236131787E-5</v>
      </c>
      <c r="K7642" s="355">
        <v>0</v>
      </c>
      <c r="M7642" s="364"/>
      <c r="N7642" s="364"/>
    </row>
    <row r="7643" spans="2:14" s="358" customFormat="1" x14ac:dyDescent="0.2">
      <c r="B7643" s="305">
        <v>41586.371527777781</v>
      </c>
      <c r="C7643" s="117" t="s">
        <v>674</v>
      </c>
      <c r="D7643" s="117" t="s">
        <v>551</v>
      </c>
      <c r="E7643" s="116"/>
      <c r="F7643" s="348">
        <v>22</v>
      </c>
      <c r="G7643" s="348">
        <v>22.727272727272727</v>
      </c>
      <c r="H7643" s="348">
        <v>500</v>
      </c>
      <c r="I7643" s="355">
        <v>1.9361571540038763E-3</v>
      </c>
      <c r="J7643" s="355">
        <v>8.5190914776170546E-5</v>
      </c>
      <c r="K7643" s="355">
        <v>0</v>
      </c>
      <c r="M7643" s="364"/>
      <c r="N7643" s="364"/>
    </row>
    <row r="7644" spans="2:14" s="358" customFormat="1" x14ac:dyDescent="0.2">
      <c r="B7644" s="305">
        <v>41586.354166666664</v>
      </c>
      <c r="C7644" s="117" t="s">
        <v>674</v>
      </c>
      <c r="D7644" s="117" t="s">
        <v>551</v>
      </c>
      <c r="E7644" s="116"/>
      <c r="F7644" s="348">
        <v>5</v>
      </c>
      <c r="G7644" s="348">
        <v>42</v>
      </c>
      <c r="H7644" s="348">
        <v>210</v>
      </c>
      <c r="I7644" s="355">
        <v>8.1318600468162795E-4</v>
      </c>
      <c r="J7644" s="355">
        <v>1.9361571540038763E-5</v>
      </c>
      <c r="K7644" s="355">
        <v>0</v>
      </c>
      <c r="M7644" s="364"/>
      <c r="N7644" s="364"/>
    </row>
    <row r="7645" spans="2:14" s="358" customFormat="1" x14ac:dyDescent="0.2">
      <c r="B7645" s="305">
        <v>41585.381944444445</v>
      </c>
      <c r="C7645" s="117" t="s">
        <v>674</v>
      </c>
      <c r="D7645" s="117" t="s">
        <v>551</v>
      </c>
      <c r="E7645" s="116"/>
      <c r="F7645" s="348">
        <v>20</v>
      </c>
      <c r="G7645" s="348">
        <v>20.5</v>
      </c>
      <c r="H7645" s="348">
        <v>410</v>
      </c>
      <c r="I7645" s="355">
        <v>1.5876488662831785E-3</v>
      </c>
      <c r="J7645" s="355">
        <v>7.7446286160155051E-5</v>
      </c>
      <c r="K7645" s="355">
        <v>0</v>
      </c>
      <c r="M7645" s="364"/>
      <c r="N7645" s="364"/>
    </row>
    <row r="7646" spans="2:14" s="358" customFormat="1" x14ac:dyDescent="0.2">
      <c r="B7646" s="305">
        <v>41578.586805555555</v>
      </c>
      <c r="C7646" s="117" t="s">
        <v>674</v>
      </c>
      <c r="D7646" s="117" t="s">
        <v>551</v>
      </c>
      <c r="E7646" s="116"/>
      <c r="F7646" s="348">
        <v>2</v>
      </c>
      <c r="G7646" s="348">
        <v>15</v>
      </c>
      <c r="H7646" s="348">
        <v>30</v>
      </c>
      <c r="I7646" s="355">
        <v>1.1616942924023257E-4</v>
      </c>
      <c r="J7646" s="355">
        <v>7.7446286160155041E-6</v>
      </c>
      <c r="K7646" s="355">
        <v>0</v>
      </c>
      <c r="M7646" s="364"/>
      <c r="N7646" s="364"/>
    </row>
    <row r="7647" spans="2:14" s="358" customFormat="1" x14ac:dyDescent="0.2">
      <c r="B7647" s="305">
        <v>41589.347222222219</v>
      </c>
      <c r="C7647" s="117" t="s">
        <v>674</v>
      </c>
      <c r="D7647" s="117" t="s">
        <v>551</v>
      </c>
      <c r="E7647" s="116"/>
      <c r="F7647" s="348">
        <v>6</v>
      </c>
      <c r="G7647" s="348">
        <v>13.333333333333334</v>
      </c>
      <c r="H7647" s="348">
        <v>80</v>
      </c>
      <c r="I7647" s="355">
        <v>3.097851446406202E-4</v>
      </c>
      <c r="J7647" s="355">
        <v>2.3233885848046514E-5</v>
      </c>
      <c r="K7647" s="355">
        <v>0</v>
      </c>
      <c r="M7647" s="364"/>
      <c r="N7647" s="364"/>
    </row>
    <row r="7648" spans="2:14" s="358" customFormat="1" x14ac:dyDescent="0.2">
      <c r="B7648" s="305">
        <v>41589.416666666664</v>
      </c>
      <c r="C7648" s="117" t="s">
        <v>674</v>
      </c>
      <c r="D7648" s="117" t="s">
        <v>551</v>
      </c>
      <c r="E7648" s="116"/>
      <c r="F7648" s="348">
        <v>16</v>
      </c>
      <c r="G7648" s="348">
        <v>19.6875</v>
      </c>
      <c r="H7648" s="348">
        <v>315</v>
      </c>
      <c r="I7648" s="355">
        <v>1.2197790070224419E-3</v>
      </c>
      <c r="J7648" s="355">
        <v>6.1957028928124033E-5</v>
      </c>
      <c r="K7648" s="355">
        <v>0</v>
      </c>
      <c r="M7648" s="364"/>
      <c r="N7648" s="364"/>
    </row>
    <row r="7649" spans="2:14" s="358" customFormat="1" x14ac:dyDescent="0.2">
      <c r="B7649" s="305">
        <v>41607.390972222223</v>
      </c>
      <c r="C7649" s="117" t="s">
        <v>613</v>
      </c>
      <c r="D7649" s="117" t="s">
        <v>554</v>
      </c>
      <c r="E7649" s="116"/>
      <c r="F7649" s="348">
        <v>1</v>
      </c>
      <c r="G7649" s="348">
        <v>82</v>
      </c>
      <c r="H7649" s="348">
        <v>82</v>
      </c>
      <c r="I7649" s="355">
        <v>7.1356158602115449E-4</v>
      </c>
      <c r="J7649" s="355">
        <v>8.7019705612335906E-6</v>
      </c>
      <c r="K7649" s="355">
        <v>0</v>
      </c>
      <c r="M7649" s="364"/>
      <c r="N7649" s="364"/>
    </row>
    <row r="7650" spans="2:14" s="358" customFormat="1" x14ac:dyDescent="0.2">
      <c r="B7650" s="305">
        <v>41606.611111111109</v>
      </c>
      <c r="C7650" s="117" t="s">
        <v>629</v>
      </c>
      <c r="D7650" s="117" t="s">
        <v>551</v>
      </c>
      <c r="E7650" s="116"/>
      <c r="F7650" s="348">
        <v>19</v>
      </c>
      <c r="G7650" s="348">
        <v>35</v>
      </c>
      <c r="H7650" s="348">
        <v>665</v>
      </c>
      <c r="I7650" s="355">
        <v>2.5750890148251554E-3</v>
      </c>
      <c r="J7650" s="355">
        <v>7.3573971852147296E-5</v>
      </c>
      <c r="K7650" s="355">
        <v>0</v>
      </c>
      <c r="M7650" s="364"/>
      <c r="N7650" s="364"/>
    </row>
    <row r="7651" spans="2:14" s="358" customFormat="1" x14ac:dyDescent="0.2">
      <c r="B7651" s="305">
        <v>41607.390277777777</v>
      </c>
      <c r="C7651" s="117" t="s">
        <v>622</v>
      </c>
      <c r="D7651" s="117" t="s">
        <v>554</v>
      </c>
      <c r="E7651" s="116"/>
      <c r="F7651" s="348">
        <v>1</v>
      </c>
      <c r="G7651" s="348">
        <v>44</v>
      </c>
      <c r="H7651" s="348">
        <v>44</v>
      </c>
      <c r="I7651" s="355">
        <v>3.8288670469427801E-4</v>
      </c>
      <c r="J7651" s="355">
        <v>8.7019705612335906E-6</v>
      </c>
      <c r="K7651" s="355">
        <v>0</v>
      </c>
      <c r="M7651" s="364"/>
      <c r="N7651" s="364"/>
    </row>
    <row r="7652" spans="2:14" s="358" customFormat="1" x14ac:dyDescent="0.2">
      <c r="B7652" s="305">
        <v>41607.450694444444</v>
      </c>
      <c r="C7652" s="117" t="s">
        <v>622</v>
      </c>
      <c r="D7652" s="117" t="s">
        <v>554</v>
      </c>
      <c r="E7652" s="116"/>
      <c r="F7652" s="348">
        <v>1</v>
      </c>
      <c r="G7652" s="348">
        <v>44</v>
      </c>
      <c r="H7652" s="348">
        <v>44</v>
      </c>
      <c r="I7652" s="355">
        <v>3.8288670469427801E-4</v>
      </c>
      <c r="J7652" s="355">
        <v>8.7019705612335906E-6</v>
      </c>
      <c r="K7652" s="355">
        <v>0</v>
      </c>
      <c r="M7652" s="364"/>
      <c r="N7652" s="364"/>
    </row>
    <row r="7653" spans="2:14" s="358" customFormat="1" x14ac:dyDescent="0.2">
      <c r="B7653" s="305">
        <v>41607.354166666664</v>
      </c>
      <c r="C7653" s="117" t="s">
        <v>613</v>
      </c>
      <c r="D7653" s="117" t="s">
        <v>554</v>
      </c>
      <c r="E7653" s="116"/>
      <c r="F7653" s="348">
        <v>56</v>
      </c>
      <c r="G7653" s="348">
        <v>160</v>
      </c>
      <c r="H7653" s="348">
        <v>8960</v>
      </c>
      <c r="I7653" s="355">
        <v>7.7969656228652984E-2</v>
      </c>
      <c r="J7653" s="355">
        <v>4.8731035142908112E-4</v>
      </c>
      <c r="K7653" s="355">
        <v>0</v>
      </c>
      <c r="M7653" s="364"/>
      <c r="N7653" s="364"/>
    </row>
    <row r="7654" spans="2:14" s="358" customFormat="1" x14ac:dyDescent="0.2">
      <c r="B7654" s="305">
        <v>41607.378472222219</v>
      </c>
      <c r="C7654" s="117" t="s">
        <v>639</v>
      </c>
      <c r="D7654" s="117" t="s">
        <v>554</v>
      </c>
      <c r="E7654" s="116"/>
      <c r="F7654" s="348">
        <v>7</v>
      </c>
      <c r="G7654" s="348">
        <v>412</v>
      </c>
      <c r="H7654" s="348">
        <v>2884</v>
      </c>
      <c r="I7654" s="355">
        <v>2.5096483098597678E-2</v>
      </c>
      <c r="J7654" s="355">
        <v>6.0913793928635139E-5</v>
      </c>
      <c r="K7654" s="355">
        <v>0</v>
      </c>
      <c r="M7654" s="364"/>
      <c r="N7654" s="364"/>
    </row>
    <row r="7655" spans="2:14" s="358" customFormat="1" x14ac:dyDescent="0.2">
      <c r="B7655" s="305">
        <v>41607.40625</v>
      </c>
      <c r="C7655" s="117" t="s">
        <v>656</v>
      </c>
      <c r="D7655" s="117" t="s">
        <v>554</v>
      </c>
      <c r="E7655" s="116"/>
      <c r="F7655" s="348">
        <v>2</v>
      </c>
      <c r="G7655" s="348">
        <v>35</v>
      </c>
      <c r="H7655" s="348">
        <v>70</v>
      </c>
      <c r="I7655" s="355">
        <v>6.0913793928635144E-4</v>
      </c>
      <c r="J7655" s="355">
        <v>1.7403941122467181E-5</v>
      </c>
      <c r="K7655" s="355">
        <v>0</v>
      </c>
      <c r="M7655" s="364"/>
      <c r="N7655" s="364"/>
    </row>
    <row r="7656" spans="2:14" s="358" customFormat="1" x14ac:dyDescent="0.2">
      <c r="B7656" s="305">
        <v>41607.371527777781</v>
      </c>
      <c r="C7656" s="117" t="s">
        <v>569</v>
      </c>
      <c r="D7656" s="117" t="s">
        <v>551</v>
      </c>
      <c r="E7656" s="116"/>
      <c r="F7656" s="348">
        <v>25</v>
      </c>
      <c r="G7656" s="348">
        <v>145</v>
      </c>
      <c r="H7656" s="348">
        <v>3625</v>
      </c>
      <c r="I7656" s="355">
        <v>1.4037139366528102E-2</v>
      </c>
      <c r="J7656" s="355">
        <v>9.680785770019381E-5</v>
      </c>
      <c r="K7656" s="355">
        <v>0</v>
      </c>
      <c r="M7656" s="364"/>
      <c r="N7656" s="364"/>
    </row>
    <row r="7657" spans="2:14" s="358" customFormat="1" x14ac:dyDescent="0.2">
      <c r="B7657" s="305">
        <v>41607.375</v>
      </c>
      <c r="C7657" s="117" t="s">
        <v>637</v>
      </c>
      <c r="D7657" s="117" t="s">
        <v>554</v>
      </c>
      <c r="E7657" s="116"/>
      <c r="F7657" s="348">
        <v>48</v>
      </c>
      <c r="G7657" s="348">
        <v>302</v>
      </c>
      <c r="H7657" s="348">
        <v>14496</v>
      </c>
      <c r="I7657" s="355">
        <v>0.12614376525564214</v>
      </c>
      <c r="J7657" s="355">
        <v>4.1769458693921238E-4</v>
      </c>
      <c r="K7657" s="355">
        <v>0</v>
      </c>
      <c r="M7657" s="364"/>
      <c r="N7657" s="364"/>
    </row>
    <row r="7658" spans="2:14" s="358" customFormat="1" x14ac:dyDescent="0.2">
      <c r="B7658" s="305">
        <v>41606.524305555555</v>
      </c>
      <c r="C7658" s="117" t="s">
        <v>626</v>
      </c>
      <c r="D7658" s="117" t="s">
        <v>554</v>
      </c>
      <c r="E7658" s="116"/>
      <c r="F7658" s="348">
        <v>34</v>
      </c>
      <c r="G7658" s="348">
        <v>122</v>
      </c>
      <c r="H7658" s="348">
        <v>4148</v>
      </c>
      <c r="I7658" s="355">
        <v>3.6095773887996938E-2</v>
      </c>
      <c r="J7658" s="355">
        <v>2.9586699908194211E-4</v>
      </c>
      <c r="K7658" s="355">
        <v>0</v>
      </c>
      <c r="M7658" s="364"/>
      <c r="N7658" s="364"/>
    </row>
    <row r="7659" spans="2:14" s="358" customFormat="1" x14ac:dyDescent="0.2">
      <c r="B7659" s="305">
        <v>41606.555555555555</v>
      </c>
      <c r="C7659" s="117" t="s">
        <v>626</v>
      </c>
      <c r="D7659" s="117" t="s">
        <v>554</v>
      </c>
      <c r="E7659" s="116"/>
      <c r="F7659" s="348">
        <v>1</v>
      </c>
      <c r="G7659" s="348">
        <v>60</v>
      </c>
      <c r="H7659" s="348">
        <v>60</v>
      </c>
      <c r="I7659" s="355">
        <v>5.2211823367401549E-4</v>
      </c>
      <c r="J7659" s="355">
        <v>8.7019705612335906E-6</v>
      </c>
      <c r="K7659" s="355">
        <v>0</v>
      </c>
      <c r="M7659" s="364"/>
      <c r="N7659" s="364"/>
    </row>
    <row r="7660" spans="2:14" s="358" customFormat="1" x14ac:dyDescent="0.2">
      <c r="B7660" s="305">
        <v>41607.375</v>
      </c>
      <c r="C7660" s="117" t="s">
        <v>570</v>
      </c>
      <c r="D7660" s="117" t="s">
        <v>551</v>
      </c>
      <c r="E7660" s="116"/>
      <c r="F7660" s="348">
        <v>26</v>
      </c>
      <c r="G7660" s="348">
        <v>264</v>
      </c>
      <c r="H7660" s="348">
        <v>6864</v>
      </c>
      <c r="I7660" s="355">
        <v>2.6579565410165214E-2</v>
      </c>
      <c r="J7660" s="355">
        <v>1.0068017200820156E-4</v>
      </c>
      <c r="K7660" s="355">
        <v>0</v>
      </c>
      <c r="M7660" s="364"/>
      <c r="N7660" s="364"/>
    </row>
    <row r="7661" spans="2:14" s="358" customFormat="1" x14ac:dyDescent="0.2">
      <c r="B7661" s="305">
        <v>41605.416666666664</v>
      </c>
      <c r="C7661" s="117" t="s">
        <v>760</v>
      </c>
      <c r="D7661" s="117" t="s">
        <v>542</v>
      </c>
      <c r="E7661" s="116"/>
      <c r="F7661" s="348">
        <v>189</v>
      </c>
      <c r="G7661" s="348">
        <v>283</v>
      </c>
      <c r="H7661" s="348">
        <v>53487</v>
      </c>
      <c r="I7661" s="355">
        <v>0.18632105870017313</v>
      </c>
      <c r="J7661" s="355">
        <v>6.5837829929389798E-4</v>
      </c>
      <c r="K7661" s="355">
        <v>0</v>
      </c>
      <c r="M7661" s="364"/>
      <c r="N7661" s="364"/>
    </row>
    <row r="7662" spans="2:14" s="358" customFormat="1" x14ac:dyDescent="0.2">
      <c r="B7662" s="305">
        <v>41606.378472222219</v>
      </c>
      <c r="C7662" s="117" t="s">
        <v>622</v>
      </c>
      <c r="D7662" s="117" t="s">
        <v>554</v>
      </c>
      <c r="E7662" s="116"/>
      <c r="F7662" s="348">
        <v>34</v>
      </c>
      <c r="G7662" s="348">
        <v>175</v>
      </c>
      <c r="H7662" s="348">
        <v>5950</v>
      </c>
      <c r="I7662" s="355">
        <v>5.1776724839339872E-2</v>
      </c>
      <c r="J7662" s="355">
        <v>2.9586699908194211E-4</v>
      </c>
      <c r="K7662" s="355">
        <v>0</v>
      </c>
      <c r="M7662" s="364"/>
      <c r="N7662" s="364"/>
    </row>
    <row r="7663" spans="2:14" s="358" customFormat="1" x14ac:dyDescent="0.2">
      <c r="B7663" s="305">
        <v>41604.392361111109</v>
      </c>
      <c r="C7663" s="117" t="s">
        <v>813</v>
      </c>
      <c r="D7663" s="117" t="s">
        <v>554</v>
      </c>
      <c r="E7663" s="116"/>
      <c r="F7663" s="348">
        <v>33</v>
      </c>
      <c r="G7663" s="348">
        <v>190</v>
      </c>
      <c r="H7663" s="348">
        <v>6270</v>
      </c>
      <c r="I7663" s="355">
        <v>5.4561355418934615E-2</v>
      </c>
      <c r="J7663" s="355">
        <v>2.8716502852070851E-4</v>
      </c>
      <c r="K7663" s="355">
        <v>0</v>
      </c>
      <c r="M7663" s="364"/>
      <c r="N7663" s="364"/>
    </row>
    <row r="7664" spans="2:14" s="358" customFormat="1" x14ac:dyDescent="0.2">
      <c r="B7664" s="305">
        <v>41606.40625</v>
      </c>
      <c r="C7664" s="117" t="s">
        <v>740</v>
      </c>
      <c r="D7664" s="117" t="s">
        <v>554</v>
      </c>
      <c r="E7664" s="116"/>
      <c r="F7664" s="348">
        <v>564</v>
      </c>
      <c r="G7664" s="348">
        <v>303</v>
      </c>
      <c r="H7664" s="348">
        <v>170892</v>
      </c>
      <c r="I7664" s="355">
        <v>1.487097153150331</v>
      </c>
      <c r="J7664" s="355">
        <v>4.9079113965357453E-3</v>
      </c>
      <c r="K7664" s="355">
        <v>0</v>
      </c>
      <c r="M7664" s="364"/>
      <c r="N7664" s="364"/>
    </row>
    <row r="7665" spans="2:14" s="358" customFormat="1" x14ac:dyDescent="0.2">
      <c r="B7665" s="305">
        <v>41606.378472222219</v>
      </c>
      <c r="C7665" s="117" t="s">
        <v>622</v>
      </c>
      <c r="D7665" s="117" t="s">
        <v>554</v>
      </c>
      <c r="E7665" s="116"/>
      <c r="F7665" s="348">
        <v>19</v>
      </c>
      <c r="G7665" s="348">
        <v>295</v>
      </c>
      <c r="H7665" s="348">
        <v>5605</v>
      </c>
      <c r="I7665" s="355">
        <v>4.8774544995714278E-2</v>
      </c>
      <c r="J7665" s="355">
        <v>1.6533744066343824E-4</v>
      </c>
      <c r="K7665" s="355">
        <v>0</v>
      </c>
      <c r="M7665" s="364"/>
      <c r="N7665" s="364"/>
    </row>
    <row r="7666" spans="2:14" s="358" customFormat="1" x14ac:dyDescent="0.2">
      <c r="B7666" s="305">
        <v>41600.375</v>
      </c>
      <c r="C7666" s="117" t="s">
        <v>662</v>
      </c>
      <c r="D7666" s="117" t="s">
        <v>554</v>
      </c>
      <c r="E7666" s="116"/>
      <c r="F7666" s="348">
        <v>3</v>
      </c>
      <c r="G7666" s="348">
        <v>164</v>
      </c>
      <c r="H7666" s="348">
        <v>492</v>
      </c>
      <c r="I7666" s="355">
        <v>4.2813695161269269E-3</v>
      </c>
      <c r="J7666" s="355">
        <v>2.6105911683700774E-5</v>
      </c>
      <c r="K7666" s="355">
        <v>0</v>
      </c>
      <c r="M7666" s="364"/>
      <c r="N7666" s="364"/>
    </row>
    <row r="7667" spans="2:14" s="358" customFormat="1" x14ac:dyDescent="0.2">
      <c r="B7667" s="305">
        <v>41606.43472222222</v>
      </c>
      <c r="C7667" s="117" t="s">
        <v>607</v>
      </c>
      <c r="D7667" s="117" t="s">
        <v>551</v>
      </c>
      <c r="E7667" s="116"/>
      <c r="F7667" s="348">
        <v>2</v>
      </c>
      <c r="G7667" s="348">
        <v>24</v>
      </c>
      <c r="H7667" s="348">
        <v>48</v>
      </c>
      <c r="I7667" s="355">
        <v>1.8587108678437211E-4</v>
      </c>
      <c r="J7667" s="355">
        <v>7.7446286160155041E-6</v>
      </c>
      <c r="K7667" s="355">
        <v>0</v>
      </c>
      <c r="M7667" s="364"/>
      <c r="N7667" s="364"/>
    </row>
    <row r="7668" spans="2:14" s="358" customFormat="1" x14ac:dyDescent="0.2">
      <c r="B7668" s="305">
        <v>41604.395833333336</v>
      </c>
      <c r="C7668" s="117" t="s">
        <v>624</v>
      </c>
      <c r="D7668" s="117" t="s">
        <v>554</v>
      </c>
      <c r="E7668" s="116"/>
      <c r="F7668" s="348">
        <v>1</v>
      </c>
      <c r="G7668" s="348">
        <v>315</v>
      </c>
      <c r="H7668" s="348">
        <v>315</v>
      </c>
      <c r="I7668" s="355">
        <v>2.7411207267885812E-3</v>
      </c>
      <c r="J7668" s="355">
        <v>8.7019705612335906E-6</v>
      </c>
      <c r="K7668" s="355">
        <v>0</v>
      </c>
      <c r="M7668" s="364"/>
      <c r="N7668" s="364"/>
    </row>
    <row r="7669" spans="2:14" s="358" customFormat="1" x14ac:dyDescent="0.2">
      <c r="B7669" s="305">
        <v>41605.380555555559</v>
      </c>
      <c r="C7669" s="117" t="s">
        <v>752</v>
      </c>
      <c r="D7669" s="117" t="s">
        <v>554</v>
      </c>
      <c r="E7669" s="116"/>
      <c r="F7669" s="348">
        <v>4</v>
      </c>
      <c r="G7669" s="348">
        <v>168</v>
      </c>
      <c r="H7669" s="348">
        <v>672</v>
      </c>
      <c r="I7669" s="355">
        <v>5.8477242171489736E-3</v>
      </c>
      <c r="J7669" s="355">
        <v>3.4807882244934363E-5</v>
      </c>
      <c r="K7669" s="355">
        <v>0</v>
      </c>
      <c r="M7669" s="364"/>
      <c r="N7669" s="364"/>
    </row>
    <row r="7670" spans="2:14" s="358" customFormat="1" x14ac:dyDescent="0.2">
      <c r="B7670" s="305">
        <v>41602.375127314815</v>
      </c>
      <c r="C7670" s="117" t="s">
        <v>812</v>
      </c>
      <c r="D7670" s="117" t="s">
        <v>542</v>
      </c>
      <c r="E7670" s="116"/>
      <c r="F7670" s="348">
        <v>94</v>
      </c>
      <c r="G7670" s="348">
        <v>115</v>
      </c>
      <c r="H7670" s="348">
        <v>10810</v>
      </c>
      <c r="I7670" s="355">
        <v>3.7656451933158926E-2</v>
      </c>
      <c r="J7670" s="355">
        <v>3.2744740811442547E-4</v>
      </c>
      <c r="K7670" s="355">
        <v>0</v>
      </c>
      <c r="M7670" s="364"/>
      <c r="N7670" s="364"/>
    </row>
    <row r="7671" spans="2:14" s="358" customFormat="1" x14ac:dyDescent="0.2">
      <c r="B7671" s="305">
        <v>41605.388888888891</v>
      </c>
      <c r="C7671" s="117" t="s">
        <v>594</v>
      </c>
      <c r="D7671" s="117" t="s">
        <v>551</v>
      </c>
      <c r="E7671" s="116"/>
      <c r="F7671" s="348">
        <v>187</v>
      </c>
      <c r="G7671" s="348">
        <v>322</v>
      </c>
      <c r="H7671" s="348">
        <v>60214</v>
      </c>
      <c r="I7671" s="355">
        <v>0.23316753374237881</v>
      </c>
      <c r="J7671" s="355">
        <v>7.2412277559744966E-4</v>
      </c>
      <c r="K7671" s="355">
        <v>0</v>
      </c>
      <c r="M7671" s="364"/>
      <c r="N7671" s="364"/>
    </row>
    <row r="7672" spans="2:14" s="358" customFormat="1" x14ac:dyDescent="0.2">
      <c r="B7672" s="305">
        <v>41602.387499999997</v>
      </c>
      <c r="C7672" s="117" t="s">
        <v>615</v>
      </c>
      <c r="D7672" s="117" t="s">
        <v>554</v>
      </c>
      <c r="E7672" s="116"/>
      <c r="F7672" s="348">
        <v>199</v>
      </c>
      <c r="G7672" s="348">
        <v>381</v>
      </c>
      <c r="H7672" s="348">
        <v>75819</v>
      </c>
      <c r="I7672" s="355">
        <v>0.6597747059821697</v>
      </c>
      <c r="J7672" s="355">
        <v>1.7316921416854847E-3</v>
      </c>
      <c r="K7672" s="355">
        <v>0</v>
      </c>
      <c r="M7672" s="364"/>
      <c r="N7672" s="364"/>
    </row>
    <row r="7673" spans="2:14" s="358" customFormat="1" x14ac:dyDescent="0.2">
      <c r="B7673" s="305">
        <v>41605.430555555555</v>
      </c>
      <c r="C7673" s="117" t="s">
        <v>566</v>
      </c>
      <c r="D7673" s="117" t="s">
        <v>551</v>
      </c>
      <c r="E7673" s="116"/>
      <c r="F7673" s="348">
        <v>2</v>
      </c>
      <c r="G7673" s="348">
        <v>115</v>
      </c>
      <c r="H7673" s="348">
        <v>230</v>
      </c>
      <c r="I7673" s="355">
        <v>8.9063229084178309E-4</v>
      </c>
      <c r="J7673" s="355">
        <v>7.7446286160155041E-6</v>
      </c>
      <c r="K7673" s="355">
        <v>0</v>
      </c>
      <c r="M7673" s="364"/>
      <c r="N7673" s="364"/>
    </row>
    <row r="7674" spans="2:14" s="358" customFormat="1" x14ac:dyDescent="0.2">
      <c r="B7674" s="305">
        <v>41606.375</v>
      </c>
      <c r="C7674" s="117" t="s">
        <v>559</v>
      </c>
      <c r="D7674" s="117" t="s">
        <v>551</v>
      </c>
      <c r="E7674" s="116"/>
      <c r="F7674" s="348">
        <v>10</v>
      </c>
      <c r="G7674" s="348">
        <v>60</v>
      </c>
      <c r="H7674" s="348">
        <v>600</v>
      </c>
      <c r="I7674" s="355">
        <v>2.3233885848046513E-3</v>
      </c>
      <c r="J7674" s="355">
        <v>3.8723143080077525E-5</v>
      </c>
      <c r="K7674" s="355">
        <v>0</v>
      </c>
      <c r="M7674" s="364"/>
      <c r="N7674" s="364"/>
    </row>
    <row r="7675" spans="2:14" s="358" customFormat="1" x14ac:dyDescent="0.2">
      <c r="B7675" s="305">
        <v>41602.475694444445</v>
      </c>
      <c r="C7675" s="117" t="s">
        <v>735</v>
      </c>
      <c r="D7675" s="117" t="s">
        <v>542</v>
      </c>
      <c r="E7675" s="116"/>
      <c r="F7675" s="348">
        <v>32</v>
      </c>
      <c r="G7675" s="348">
        <v>185</v>
      </c>
      <c r="H7675" s="348">
        <v>5920</v>
      </c>
      <c r="I7675" s="355">
        <v>2.0622219745078708E-2</v>
      </c>
      <c r="J7675" s="355">
        <v>1.1147145808150654E-4</v>
      </c>
      <c r="K7675" s="355">
        <v>0</v>
      </c>
      <c r="M7675" s="364"/>
      <c r="N7675" s="364"/>
    </row>
    <row r="7676" spans="2:14" s="358" customFormat="1" x14ac:dyDescent="0.2">
      <c r="B7676" s="305">
        <v>41604.353472222225</v>
      </c>
      <c r="C7676" s="117" t="s">
        <v>858</v>
      </c>
      <c r="D7676" s="117" t="s">
        <v>551</v>
      </c>
      <c r="E7676" s="116"/>
      <c r="F7676" s="348">
        <v>733</v>
      </c>
      <c r="G7676" s="348">
        <v>435</v>
      </c>
      <c r="H7676" s="348">
        <v>318855</v>
      </c>
      <c r="I7676" s="355">
        <v>1.2347067786798118</v>
      </c>
      <c r="J7676" s="355">
        <v>2.8384063877696826E-3</v>
      </c>
      <c r="K7676" s="355">
        <v>0</v>
      </c>
      <c r="M7676" s="364"/>
      <c r="N7676" s="364"/>
    </row>
    <row r="7677" spans="2:14" s="358" customFormat="1" x14ac:dyDescent="0.2">
      <c r="B7677" s="305">
        <v>41603.364583333336</v>
      </c>
      <c r="C7677" s="117" t="s">
        <v>743</v>
      </c>
      <c r="D7677" s="117" t="s">
        <v>554</v>
      </c>
      <c r="E7677" s="116"/>
      <c r="F7677" s="348">
        <v>1</v>
      </c>
      <c r="G7677" s="348">
        <v>70</v>
      </c>
      <c r="H7677" s="348">
        <v>70</v>
      </c>
      <c r="I7677" s="355">
        <v>6.0913793928635144E-4</v>
      </c>
      <c r="J7677" s="355">
        <v>8.7019705612335906E-6</v>
      </c>
      <c r="K7677" s="355">
        <v>0</v>
      </c>
      <c r="M7677" s="364"/>
      <c r="N7677" s="364"/>
    </row>
    <row r="7678" spans="2:14" s="358" customFormat="1" x14ac:dyDescent="0.2">
      <c r="B7678" s="305">
        <v>41603.442361111112</v>
      </c>
      <c r="C7678" s="117" t="s">
        <v>798</v>
      </c>
      <c r="D7678" s="117" t="s">
        <v>554</v>
      </c>
      <c r="E7678" s="116"/>
      <c r="F7678" s="348">
        <v>2</v>
      </c>
      <c r="G7678" s="348">
        <v>85</v>
      </c>
      <c r="H7678" s="348">
        <v>170</v>
      </c>
      <c r="I7678" s="355">
        <v>1.4793349954097105E-3</v>
      </c>
      <c r="J7678" s="355">
        <v>1.7403941122467181E-5</v>
      </c>
      <c r="K7678" s="355">
        <v>0</v>
      </c>
      <c r="M7678" s="364"/>
      <c r="N7678" s="364"/>
    </row>
    <row r="7679" spans="2:14" s="358" customFormat="1" x14ac:dyDescent="0.2">
      <c r="B7679" s="305">
        <v>41598.552083333336</v>
      </c>
      <c r="C7679" s="117" t="s">
        <v>567</v>
      </c>
      <c r="D7679" s="117" t="s">
        <v>551</v>
      </c>
      <c r="E7679" s="116"/>
      <c r="F7679" s="348">
        <v>3</v>
      </c>
      <c r="G7679" s="348">
        <v>10</v>
      </c>
      <c r="H7679" s="348">
        <v>30</v>
      </c>
      <c r="I7679" s="355">
        <v>1.1616942924023257E-4</v>
      </c>
      <c r="J7679" s="355">
        <v>1.1616942924023257E-5</v>
      </c>
      <c r="K7679" s="355">
        <v>0</v>
      </c>
      <c r="M7679" s="364"/>
      <c r="N7679" s="364"/>
    </row>
    <row r="7680" spans="2:14" s="358" customFormat="1" x14ac:dyDescent="0.2">
      <c r="B7680" s="305">
        <v>41604.363194444442</v>
      </c>
      <c r="C7680" s="117" t="s">
        <v>570</v>
      </c>
      <c r="D7680" s="117" t="s">
        <v>551</v>
      </c>
      <c r="E7680" s="116"/>
      <c r="F7680" s="348">
        <v>51</v>
      </c>
      <c r="G7680" s="348">
        <v>399</v>
      </c>
      <c r="H7680" s="348">
        <v>20349</v>
      </c>
      <c r="I7680" s="355">
        <v>7.8797723853649748E-2</v>
      </c>
      <c r="J7680" s="355">
        <v>1.9748802970839536E-4</v>
      </c>
      <c r="K7680" s="355">
        <v>0</v>
      </c>
      <c r="M7680" s="364"/>
      <c r="N7680" s="364"/>
    </row>
    <row r="7681" spans="2:14" s="358" customFormat="1" x14ac:dyDescent="0.2">
      <c r="B7681" s="305">
        <v>41607.532638888886</v>
      </c>
      <c r="C7681" s="117" t="s">
        <v>622</v>
      </c>
      <c r="D7681" s="117" t="s">
        <v>554</v>
      </c>
      <c r="E7681" s="116"/>
      <c r="F7681" s="348">
        <v>1</v>
      </c>
      <c r="G7681" s="348">
        <v>73</v>
      </c>
      <c r="H7681" s="348">
        <v>73</v>
      </c>
      <c r="I7681" s="355">
        <v>6.352438509700522E-4</v>
      </c>
      <c r="J7681" s="355">
        <v>8.7019705612335906E-6</v>
      </c>
      <c r="K7681" s="355">
        <v>0</v>
      </c>
      <c r="M7681" s="364"/>
      <c r="N7681" s="364"/>
    </row>
    <row r="7682" spans="2:14" s="358" customFormat="1" x14ac:dyDescent="0.2">
      <c r="B7682" s="305">
        <v>41608.357638888891</v>
      </c>
      <c r="C7682" s="117" t="s">
        <v>566</v>
      </c>
      <c r="D7682" s="117" t="s">
        <v>551</v>
      </c>
      <c r="E7682" s="116"/>
      <c r="F7682" s="348">
        <v>160</v>
      </c>
      <c r="G7682" s="348">
        <v>400</v>
      </c>
      <c r="H7682" s="348">
        <v>64000</v>
      </c>
      <c r="I7682" s="355">
        <v>0.24782811571249616</v>
      </c>
      <c r="J7682" s="355">
        <v>6.1957028928124041E-4</v>
      </c>
      <c r="K7682" s="355">
        <v>0</v>
      </c>
      <c r="M7682" s="364"/>
      <c r="N7682" s="364"/>
    </row>
    <row r="7683" spans="2:14" s="358" customFormat="1" x14ac:dyDescent="0.2">
      <c r="B7683" s="305">
        <v>41606.354166666664</v>
      </c>
      <c r="C7683" s="117" t="s">
        <v>559</v>
      </c>
      <c r="D7683" s="117" t="s">
        <v>551</v>
      </c>
      <c r="E7683" s="116"/>
      <c r="F7683" s="348">
        <v>276</v>
      </c>
      <c r="G7683" s="348">
        <v>348</v>
      </c>
      <c r="H7683" s="348">
        <v>96048</v>
      </c>
      <c r="I7683" s="355">
        <v>0.37192804465552859</v>
      </c>
      <c r="J7683" s="355">
        <v>1.0687587490101397E-3</v>
      </c>
      <c r="K7683" s="355">
        <v>0</v>
      </c>
      <c r="M7683" s="364"/>
      <c r="N7683" s="364"/>
    </row>
    <row r="7684" spans="2:14" s="358" customFormat="1" x14ac:dyDescent="0.2">
      <c r="B7684" s="305">
        <v>41604.431944444441</v>
      </c>
      <c r="C7684" s="117" t="s">
        <v>664</v>
      </c>
      <c r="D7684" s="117" t="s">
        <v>551</v>
      </c>
      <c r="E7684" s="116"/>
      <c r="F7684" s="348">
        <v>3</v>
      </c>
      <c r="G7684" s="348">
        <v>68</v>
      </c>
      <c r="H7684" s="348">
        <v>204</v>
      </c>
      <c r="I7684" s="355">
        <v>7.8995211883358145E-4</v>
      </c>
      <c r="J7684" s="355">
        <v>1.1616942924023257E-5</v>
      </c>
      <c r="K7684" s="355">
        <v>0</v>
      </c>
      <c r="M7684" s="364"/>
      <c r="N7684" s="364"/>
    </row>
    <row r="7685" spans="2:14" s="358" customFormat="1" x14ac:dyDescent="0.2">
      <c r="B7685" s="305">
        <v>41604.5</v>
      </c>
      <c r="C7685" s="117" t="s">
        <v>664</v>
      </c>
      <c r="D7685" s="117" t="s">
        <v>551</v>
      </c>
      <c r="E7685" s="116"/>
      <c r="F7685" s="348">
        <v>1</v>
      </c>
      <c r="G7685" s="348">
        <v>115</v>
      </c>
      <c r="H7685" s="348">
        <v>115</v>
      </c>
      <c r="I7685" s="355">
        <v>4.4531614542089155E-4</v>
      </c>
      <c r="J7685" s="355">
        <v>3.872314308007752E-6</v>
      </c>
      <c r="K7685" s="355">
        <v>0</v>
      </c>
      <c r="M7685" s="364"/>
      <c r="N7685" s="364"/>
    </row>
    <row r="7686" spans="2:14" s="358" customFormat="1" x14ac:dyDescent="0.2">
      <c r="B7686" s="305">
        <v>41605.361111111109</v>
      </c>
      <c r="C7686" s="117" t="s">
        <v>733</v>
      </c>
      <c r="D7686" s="117" t="s">
        <v>551</v>
      </c>
      <c r="E7686" s="116"/>
      <c r="F7686" s="348">
        <v>1</v>
      </c>
      <c r="G7686" s="348">
        <v>150</v>
      </c>
      <c r="H7686" s="348">
        <v>150</v>
      </c>
      <c r="I7686" s="355">
        <v>5.8084714620116283E-4</v>
      </c>
      <c r="J7686" s="355">
        <v>3.872314308007752E-6</v>
      </c>
      <c r="K7686" s="355">
        <v>0</v>
      </c>
      <c r="M7686" s="364"/>
      <c r="N7686" s="364"/>
    </row>
    <row r="7687" spans="2:14" s="358" customFormat="1" x14ac:dyDescent="0.2">
      <c r="B7687" s="305">
        <v>41600.381944444445</v>
      </c>
      <c r="C7687" s="117" t="s">
        <v>672</v>
      </c>
      <c r="D7687" s="117" t="s">
        <v>551</v>
      </c>
      <c r="E7687" s="116"/>
      <c r="F7687" s="348">
        <v>1</v>
      </c>
      <c r="G7687" s="348">
        <v>65</v>
      </c>
      <c r="H7687" s="348">
        <v>65</v>
      </c>
      <c r="I7687" s="355">
        <v>2.517004300205039E-4</v>
      </c>
      <c r="J7687" s="355">
        <v>3.872314308007752E-6</v>
      </c>
      <c r="K7687" s="355">
        <v>0</v>
      </c>
      <c r="M7687" s="364"/>
      <c r="N7687" s="364"/>
    </row>
    <row r="7688" spans="2:14" s="358" customFormat="1" x14ac:dyDescent="0.2">
      <c r="B7688" s="305">
        <v>41600.375</v>
      </c>
      <c r="C7688" s="117" t="s">
        <v>649</v>
      </c>
      <c r="D7688" s="117" t="s">
        <v>551</v>
      </c>
      <c r="E7688" s="116"/>
      <c r="F7688" s="348">
        <v>1</v>
      </c>
      <c r="G7688" s="348">
        <v>115</v>
      </c>
      <c r="H7688" s="348">
        <v>115</v>
      </c>
      <c r="I7688" s="355">
        <v>4.4531614542089155E-4</v>
      </c>
      <c r="J7688" s="355">
        <v>3.872314308007752E-6</v>
      </c>
      <c r="K7688" s="355">
        <v>0</v>
      </c>
      <c r="M7688" s="364"/>
      <c r="N7688" s="364"/>
    </row>
    <row r="7689" spans="2:14" s="358" customFormat="1" x14ac:dyDescent="0.2">
      <c r="B7689" s="305">
        <v>41605.34375</v>
      </c>
      <c r="C7689" s="117" t="s">
        <v>733</v>
      </c>
      <c r="D7689" s="117" t="s">
        <v>551</v>
      </c>
      <c r="E7689" s="116"/>
      <c r="F7689" s="348">
        <v>2</v>
      </c>
      <c r="G7689" s="348">
        <v>198</v>
      </c>
      <c r="H7689" s="348">
        <v>396</v>
      </c>
      <c r="I7689" s="355">
        <v>1.5334364659710699E-3</v>
      </c>
      <c r="J7689" s="355">
        <v>7.7446286160155041E-6</v>
      </c>
      <c r="K7689" s="355">
        <v>0</v>
      </c>
      <c r="M7689" s="364"/>
      <c r="N7689" s="364"/>
    </row>
    <row r="7690" spans="2:14" s="358" customFormat="1" x14ac:dyDescent="0.2">
      <c r="B7690" s="305">
        <v>41606.395833333336</v>
      </c>
      <c r="C7690" s="117" t="s">
        <v>726</v>
      </c>
      <c r="D7690" s="117" t="s">
        <v>554</v>
      </c>
      <c r="E7690" s="116"/>
      <c r="F7690" s="348">
        <v>86</v>
      </c>
      <c r="G7690" s="348">
        <v>191</v>
      </c>
      <c r="H7690" s="348">
        <v>16426</v>
      </c>
      <c r="I7690" s="355">
        <v>0.14293856843882297</v>
      </c>
      <c r="J7690" s="355">
        <v>7.483694682660888E-4</v>
      </c>
      <c r="K7690" s="355">
        <v>0</v>
      </c>
      <c r="M7690" s="364"/>
      <c r="N7690" s="364"/>
    </row>
    <row r="7691" spans="2:14" s="358" customFormat="1" x14ac:dyDescent="0.2">
      <c r="B7691" s="305">
        <v>41606.399305555555</v>
      </c>
      <c r="C7691" s="117" t="s">
        <v>748</v>
      </c>
      <c r="D7691" s="117" t="s">
        <v>551</v>
      </c>
      <c r="E7691" s="116"/>
      <c r="F7691" s="348">
        <v>42</v>
      </c>
      <c r="G7691" s="348">
        <v>299</v>
      </c>
      <c r="H7691" s="348">
        <v>12558</v>
      </c>
      <c r="I7691" s="355">
        <v>4.8628523079961357E-2</v>
      </c>
      <c r="J7691" s="355">
        <v>1.6263720093632561E-4</v>
      </c>
      <c r="K7691" s="355">
        <v>0</v>
      </c>
      <c r="M7691" s="364"/>
      <c r="N7691" s="364"/>
    </row>
    <row r="7692" spans="2:14" s="358" customFormat="1" x14ac:dyDescent="0.2">
      <c r="B7692" s="305">
        <v>41606.445833333331</v>
      </c>
      <c r="C7692" s="117" t="s">
        <v>620</v>
      </c>
      <c r="D7692" s="117" t="s">
        <v>542</v>
      </c>
      <c r="E7692" s="116"/>
      <c r="F7692" s="348">
        <v>283</v>
      </c>
      <c r="G7692" s="348">
        <v>223</v>
      </c>
      <c r="H7692" s="348">
        <v>63109</v>
      </c>
      <c r="I7692" s="355">
        <v>0.21983913275205613</v>
      </c>
      <c r="J7692" s="355">
        <v>9.8582570740832339E-4</v>
      </c>
      <c r="K7692" s="355">
        <v>0</v>
      </c>
      <c r="M7692" s="364"/>
      <c r="N7692" s="364"/>
    </row>
    <row r="7693" spans="2:14" s="358" customFormat="1" x14ac:dyDescent="0.2">
      <c r="B7693" s="305">
        <v>41605.354166666664</v>
      </c>
      <c r="C7693" s="117" t="s">
        <v>683</v>
      </c>
      <c r="D7693" s="117" t="s">
        <v>554</v>
      </c>
      <c r="E7693" s="116"/>
      <c r="F7693" s="348">
        <v>219</v>
      </c>
      <c r="G7693" s="348">
        <v>390</v>
      </c>
      <c r="H7693" s="348">
        <v>85410</v>
      </c>
      <c r="I7693" s="355">
        <v>0.74323530563496099</v>
      </c>
      <c r="J7693" s="355">
        <v>1.9057315529101566E-3</v>
      </c>
      <c r="K7693" s="355">
        <v>0</v>
      </c>
      <c r="M7693" s="364"/>
      <c r="N7693" s="364"/>
    </row>
    <row r="7694" spans="2:14" s="358" customFormat="1" x14ac:dyDescent="0.2">
      <c r="B7694" s="305">
        <v>41604.357638888891</v>
      </c>
      <c r="C7694" s="117" t="s">
        <v>625</v>
      </c>
      <c r="D7694" s="117" t="s">
        <v>551</v>
      </c>
      <c r="E7694" s="116"/>
      <c r="F7694" s="348">
        <v>19</v>
      </c>
      <c r="G7694" s="348">
        <v>215</v>
      </c>
      <c r="H7694" s="348">
        <v>4085</v>
      </c>
      <c r="I7694" s="355">
        <v>1.5818403948211667E-2</v>
      </c>
      <c r="J7694" s="355">
        <v>7.3573971852147296E-5</v>
      </c>
      <c r="K7694" s="355">
        <v>0</v>
      </c>
      <c r="M7694" s="364"/>
      <c r="N7694" s="364"/>
    </row>
    <row r="7695" spans="2:14" s="358" customFormat="1" x14ac:dyDescent="0.2">
      <c r="B7695" s="305">
        <v>41604.375694444447</v>
      </c>
      <c r="C7695" s="117" t="s">
        <v>644</v>
      </c>
      <c r="D7695" s="117" t="s">
        <v>542</v>
      </c>
      <c r="E7695" s="116"/>
      <c r="F7695" s="348">
        <v>3</v>
      </c>
      <c r="G7695" s="348">
        <v>253</v>
      </c>
      <c r="H7695" s="348">
        <v>759</v>
      </c>
      <c r="I7695" s="355">
        <v>2.643963646370733E-3</v>
      </c>
      <c r="J7695" s="355">
        <v>1.0450449195141237E-5</v>
      </c>
      <c r="K7695" s="355">
        <v>0</v>
      </c>
      <c r="M7695" s="364"/>
      <c r="N7695" s="364"/>
    </row>
    <row r="7696" spans="2:14" s="358" customFormat="1" x14ac:dyDescent="0.2">
      <c r="B7696" s="305">
        <v>41605.427083333336</v>
      </c>
      <c r="C7696" s="117" t="s">
        <v>624</v>
      </c>
      <c r="D7696" s="117" t="s">
        <v>554</v>
      </c>
      <c r="E7696" s="116"/>
      <c r="F7696" s="348">
        <v>3</v>
      </c>
      <c r="G7696" s="348">
        <v>270</v>
      </c>
      <c r="H7696" s="348">
        <v>810</v>
      </c>
      <c r="I7696" s="355">
        <v>7.0485961545992092E-3</v>
      </c>
      <c r="J7696" s="355">
        <v>2.6105911683700774E-5</v>
      </c>
      <c r="K7696" s="355">
        <v>0</v>
      </c>
      <c r="M7696" s="364"/>
      <c r="N7696" s="364"/>
    </row>
    <row r="7697" spans="2:14" s="358" customFormat="1" x14ac:dyDescent="0.2">
      <c r="B7697" s="305">
        <v>41605.395833333336</v>
      </c>
      <c r="C7697" s="117" t="s">
        <v>618</v>
      </c>
      <c r="D7697" s="117" t="s">
        <v>551</v>
      </c>
      <c r="E7697" s="116"/>
      <c r="F7697" s="348">
        <v>1</v>
      </c>
      <c r="G7697" s="348">
        <v>250</v>
      </c>
      <c r="H7697" s="348">
        <v>250</v>
      </c>
      <c r="I7697" s="355">
        <v>9.6807857700193813E-4</v>
      </c>
      <c r="J7697" s="355">
        <v>3.872314308007752E-6</v>
      </c>
      <c r="K7697" s="355">
        <v>0</v>
      </c>
      <c r="M7697" s="364"/>
      <c r="N7697" s="364"/>
    </row>
    <row r="7698" spans="2:14" s="358" customFormat="1" x14ac:dyDescent="0.2">
      <c r="B7698" s="305">
        <v>41607.375</v>
      </c>
      <c r="C7698" s="117" t="s">
        <v>641</v>
      </c>
      <c r="D7698" s="117" t="s">
        <v>551</v>
      </c>
      <c r="E7698" s="116"/>
      <c r="F7698" s="348">
        <v>76</v>
      </c>
      <c r="G7698" s="348">
        <v>385</v>
      </c>
      <c r="H7698" s="348">
        <v>29260</v>
      </c>
      <c r="I7698" s="355">
        <v>0.11330391665230684</v>
      </c>
      <c r="J7698" s="355">
        <v>2.9429588740858918E-4</v>
      </c>
      <c r="K7698" s="355">
        <v>0</v>
      </c>
      <c r="M7698" s="364"/>
      <c r="N7698" s="364"/>
    </row>
    <row r="7699" spans="2:14" s="358" customFormat="1" x14ac:dyDescent="0.2">
      <c r="B7699" s="305">
        <v>41601.375</v>
      </c>
      <c r="C7699" s="117" t="s">
        <v>662</v>
      </c>
      <c r="D7699" s="117" t="s">
        <v>554</v>
      </c>
      <c r="E7699" s="116"/>
      <c r="F7699" s="348">
        <v>356</v>
      </c>
      <c r="G7699" s="348">
        <v>80</v>
      </c>
      <c r="H7699" s="348">
        <v>28480</v>
      </c>
      <c r="I7699" s="355">
        <v>0.24783212158393267</v>
      </c>
      <c r="J7699" s="355">
        <v>3.0979015197991587E-3</v>
      </c>
      <c r="K7699" s="355">
        <v>0</v>
      </c>
      <c r="M7699" s="364"/>
      <c r="N7699" s="364"/>
    </row>
    <row r="7700" spans="2:14" s="358" customFormat="1" x14ac:dyDescent="0.2">
      <c r="B7700" s="305">
        <v>41605.375</v>
      </c>
      <c r="C7700" s="117" t="s">
        <v>733</v>
      </c>
      <c r="D7700" s="117" t="s">
        <v>551</v>
      </c>
      <c r="E7700" s="116"/>
      <c r="F7700" s="348">
        <v>38</v>
      </c>
      <c r="G7700" s="348">
        <v>420</v>
      </c>
      <c r="H7700" s="348">
        <v>15960</v>
      </c>
      <c r="I7700" s="355">
        <v>6.1802136355803727E-2</v>
      </c>
      <c r="J7700" s="355">
        <v>1.4714794370429459E-4</v>
      </c>
      <c r="K7700" s="355">
        <v>0</v>
      </c>
      <c r="M7700" s="364"/>
      <c r="N7700" s="364"/>
    </row>
    <row r="7701" spans="2:14" s="358" customFormat="1" x14ac:dyDescent="0.2">
      <c r="B7701" s="305">
        <v>41605.496527777781</v>
      </c>
      <c r="C7701" s="117" t="s">
        <v>733</v>
      </c>
      <c r="D7701" s="117" t="s">
        <v>551</v>
      </c>
      <c r="E7701" s="116"/>
      <c r="F7701" s="348">
        <v>2</v>
      </c>
      <c r="G7701" s="348">
        <v>242</v>
      </c>
      <c r="H7701" s="348">
        <v>484</v>
      </c>
      <c r="I7701" s="355">
        <v>1.8742001250757522E-3</v>
      </c>
      <c r="J7701" s="355">
        <v>7.7446286160155041E-6</v>
      </c>
      <c r="K7701" s="355">
        <v>0</v>
      </c>
      <c r="M7701" s="364"/>
      <c r="N7701" s="364"/>
    </row>
    <row r="7702" spans="2:14" s="358" customFormat="1" x14ac:dyDescent="0.2">
      <c r="B7702" s="305">
        <v>41606.423611111109</v>
      </c>
      <c r="C7702" s="117" t="s">
        <v>620</v>
      </c>
      <c r="D7702" s="117" t="s">
        <v>542</v>
      </c>
      <c r="E7702" s="116"/>
      <c r="F7702" s="348">
        <v>8</v>
      </c>
      <c r="G7702" s="348">
        <v>80</v>
      </c>
      <c r="H7702" s="348">
        <v>640</v>
      </c>
      <c r="I7702" s="355">
        <v>2.2294291616301309E-3</v>
      </c>
      <c r="J7702" s="355">
        <v>2.7867864520376635E-5</v>
      </c>
      <c r="K7702" s="355">
        <v>0</v>
      </c>
      <c r="M7702" s="364"/>
      <c r="N7702" s="364"/>
    </row>
    <row r="7703" spans="2:14" s="358" customFormat="1" x14ac:dyDescent="0.2">
      <c r="B7703" s="305">
        <v>41605.364583333336</v>
      </c>
      <c r="C7703" s="117" t="s">
        <v>618</v>
      </c>
      <c r="D7703" s="117" t="s">
        <v>551</v>
      </c>
      <c r="E7703" s="116"/>
      <c r="F7703" s="348">
        <v>4</v>
      </c>
      <c r="G7703" s="348">
        <v>345</v>
      </c>
      <c r="H7703" s="348">
        <v>1380</v>
      </c>
      <c r="I7703" s="355">
        <v>5.3437937450506985E-3</v>
      </c>
      <c r="J7703" s="355">
        <v>1.5489257232031008E-5</v>
      </c>
      <c r="K7703" s="355">
        <v>0</v>
      </c>
      <c r="M7703" s="364"/>
      <c r="N7703" s="364"/>
    </row>
    <row r="7704" spans="2:14" s="358" customFormat="1" x14ac:dyDescent="0.2">
      <c r="B7704" s="305">
        <v>41605.399305555555</v>
      </c>
      <c r="C7704" s="117" t="s">
        <v>705</v>
      </c>
      <c r="D7704" s="117" t="s">
        <v>554</v>
      </c>
      <c r="E7704" s="116"/>
      <c r="F7704" s="348">
        <v>2</v>
      </c>
      <c r="G7704" s="348">
        <v>55</v>
      </c>
      <c r="H7704" s="348">
        <v>110</v>
      </c>
      <c r="I7704" s="355">
        <v>9.5721676173569502E-4</v>
      </c>
      <c r="J7704" s="355">
        <v>1.7403941122467181E-5</v>
      </c>
      <c r="K7704" s="355">
        <v>0</v>
      </c>
      <c r="M7704" s="364"/>
      <c r="N7704" s="364"/>
    </row>
    <row r="7705" spans="2:14" s="358" customFormat="1" x14ac:dyDescent="0.2">
      <c r="B7705" s="305">
        <v>41605.475694444445</v>
      </c>
      <c r="C7705" s="117" t="s">
        <v>705</v>
      </c>
      <c r="D7705" s="117" t="s">
        <v>554</v>
      </c>
      <c r="E7705" s="116"/>
      <c r="F7705" s="348">
        <v>1</v>
      </c>
      <c r="G7705" s="348">
        <v>25</v>
      </c>
      <c r="H7705" s="348">
        <v>25</v>
      </c>
      <c r="I7705" s="355">
        <v>2.1754926403083979E-4</v>
      </c>
      <c r="J7705" s="355">
        <v>8.7019705612335906E-6</v>
      </c>
      <c r="K7705" s="355">
        <v>0</v>
      </c>
      <c r="M7705" s="364"/>
      <c r="N7705" s="364"/>
    </row>
    <row r="7706" spans="2:14" s="358" customFormat="1" x14ac:dyDescent="0.2">
      <c r="B7706" s="305">
        <v>41605.605555555558</v>
      </c>
      <c r="C7706" s="117" t="s">
        <v>733</v>
      </c>
      <c r="D7706" s="117" t="s">
        <v>551</v>
      </c>
      <c r="E7706" s="116"/>
      <c r="F7706" s="348">
        <v>1</v>
      </c>
      <c r="G7706" s="348">
        <v>141</v>
      </c>
      <c r="H7706" s="348">
        <v>141</v>
      </c>
      <c r="I7706" s="355">
        <v>5.4599631742909308E-4</v>
      </c>
      <c r="J7706" s="355">
        <v>3.872314308007752E-6</v>
      </c>
      <c r="K7706" s="355">
        <v>0</v>
      </c>
      <c r="M7706" s="364"/>
      <c r="N7706" s="364"/>
    </row>
    <row r="7707" spans="2:14" s="358" customFormat="1" x14ac:dyDescent="0.2">
      <c r="B7707" s="305">
        <v>41605.506944444445</v>
      </c>
      <c r="C7707" s="117" t="s">
        <v>705</v>
      </c>
      <c r="D7707" s="117" t="s">
        <v>554</v>
      </c>
      <c r="E7707" s="116"/>
      <c r="F7707" s="348">
        <v>1</v>
      </c>
      <c r="G7707" s="348">
        <v>35</v>
      </c>
      <c r="H7707" s="348">
        <v>35</v>
      </c>
      <c r="I7707" s="355">
        <v>3.0456896964317572E-4</v>
      </c>
      <c r="J7707" s="355">
        <v>8.7019705612335906E-6</v>
      </c>
      <c r="K7707" s="355">
        <v>0</v>
      </c>
      <c r="M7707" s="364"/>
      <c r="N7707" s="364"/>
    </row>
    <row r="7708" spans="2:14" s="358" customFormat="1" x14ac:dyDescent="0.2">
      <c r="B7708" s="305">
        <v>41605.586805555555</v>
      </c>
      <c r="C7708" s="117" t="s">
        <v>705</v>
      </c>
      <c r="D7708" s="117" t="s">
        <v>554</v>
      </c>
      <c r="E7708" s="116"/>
      <c r="F7708" s="348">
        <v>1</v>
      </c>
      <c r="G7708" s="348">
        <v>43</v>
      </c>
      <c r="H7708" s="348">
        <v>43</v>
      </c>
      <c r="I7708" s="355">
        <v>3.741847341330444E-4</v>
      </c>
      <c r="J7708" s="355">
        <v>8.7019705612335906E-6</v>
      </c>
      <c r="K7708" s="355">
        <v>0</v>
      </c>
      <c r="M7708" s="364"/>
      <c r="N7708" s="364"/>
    </row>
    <row r="7709" spans="2:14" s="358" customFormat="1" x14ac:dyDescent="0.2">
      <c r="B7709" s="305">
        <v>41605.399305555555</v>
      </c>
      <c r="C7709" s="117" t="s">
        <v>598</v>
      </c>
      <c r="D7709" s="117" t="s">
        <v>551</v>
      </c>
      <c r="E7709" s="116"/>
      <c r="F7709" s="348">
        <v>93</v>
      </c>
      <c r="G7709" s="348">
        <v>274</v>
      </c>
      <c r="H7709" s="348">
        <v>25482</v>
      </c>
      <c r="I7709" s="355">
        <v>9.867431319665354E-2</v>
      </c>
      <c r="J7709" s="355">
        <v>3.6012523064472097E-4</v>
      </c>
      <c r="K7709" s="355">
        <v>0</v>
      </c>
      <c r="M7709" s="364"/>
      <c r="N7709" s="364"/>
    </row>
    <row r="7710" spans="2:14" s="358" customFormat="1" x14ac:dyDescent="0.2">
      <c r="B7710" s="305">
        <v>41606.541666666664</v>
      </c>
      <c r="C7710" s="117" t="s">
        <v>558</v>
      </c>
      <c r="D7710" s="117" t="s">
        <v>551</v>
      </c>
      <c r="E7710" s="116"/>
      <c r="F7710" s="348">
        <v>7</v>
      </c>
      <c r="G7710" s="348">
        <v>62</v>
      </c>
      <c r="H7710" s="348">
        <v>434</v>
      </c>
      <c r="I7710" s="355">
        <v>1.6805844096753645E-3</v>
      </c>
      <c r="J7710" s="355">
        <v>2.7106200156054265E-5</v>
      </c>
      <c r="K7710" s="355">
        <v>0</v>
      </c>
      <c r="M7710" s="364"/>
      <c r="N7710" s="364"/>
    </row>
    <row r="7711" spans="2:14" s="358" customFormat="1" x14ac:dyDescent="0.2">
      <c r="B7711" s="305">
        <v>41605.354166666664</v>
      </c>
      <c r="C7711" s="117" t="s">
        <v>624</v>
      </c>
      <c r="D7711" s="117" t="s">
        <v>554</v>
      </c>
      <c r="E7711" s="116"/>
      <c r="F7711" s="348">
        <v>1</v>
      </c>
      <c r="G7711" s="348">
        <v>240</v>
      </c>
      <c r="H7711" s="348">
        <v>240</v>
      </c>
      <c r="I7711" s="355">
        <v>2.0884729346960619E-3</v>
      </c>
      <c r="J7711" s="355">
        <v>8.7019705612335906E-6</v>
      </c>
      <c r="K7711" s="355">
        <v>0</v>
      </c>
      <c r="M7711" s="364"/>
      <c r="N7711" s="364"/>
    </row>
    <row r="7712" spans="2:14" s="358" customFormat="1" x14ac:dyDescent="0.2">
      <c r="B7712" s="305">
        <v>41606.375</v>
      </c>
      <c r="C7712" s="117" t="s">
        <v>625</v>
      </c>
      <c r="D7712" s="117" t="s">
        <v>551</v>
      </c>
      <c r="E7712" s="116"/>
      <c r="F7712" s="348">
        <v>2506</v>
      </c>
      <c r="G7712" s="348">
        <v>185</v>
      </c>
      <c r="H7712" s="348">
        <v>463610</v>
      </c>
      <c r="I7712" s="355">
        <v>1.795243636335474</v>
      </c>
      <c r="J7712" s="355">
        <v>9.7040196558674276E-3</v>
      </c>
      <c r="K7712" s="355">
        <v>0</v>
      </c>
      <c r="M7712" s="364"/>
      <c r="N7712" s="364"/>
    </row>
    <row r="7713" spans="2:14" s="358" customFormat="1" x14ac:dyDescent="0.2">
      <c r="B7713" s="305">
        <v>41607.385416666664</v>
      </c>
      <c r="C7713" s="117" t="s">
        <v>607</v>
      </c>
      <c r="D7713" s="117" t="s">
        <v>551</v>
      </c>
      <c r="E7713" s="116"/>
      <c r="F7713" s="348">
        <v>4</v>
      </c>
      <c r="G7713" s="348">
        <v>115</v>
      </c>
      <c r="H7713" s="348">
        <v>460</v>
      </c>
      <c r="I7713" s="355">
        <v>1.7812645816835662E-3</v>
      </c>
      <c r="J7713" s="355">
        <v>1.5489257232031008E-5</v>
      </c>
      <c r="K7713" s="355">
        <v>0</v>
      </c>
      <c r="M7713" s="364"/>
      <c r="N7713" s="364"/>
    </row>
    <row r="7714" spans="2:14" s="358" customFormat="1" x14ac:dyDescent="0.2">
      <c r="B7714" s="305">
        <v>41606.378472222219</v>
      </c>
      <c r="C7714" s="117" t="s">
        <v>748</v>
      </c>
      <c r="D7714" s="117" t="s">
        <v>551</v>
      </c>
      <c r="E7714" s="116"/>
      <c r="F7714" s="348">
        <v>31</v>
      </c>
      <c r="G7714" s="348">
        <v>405</v>
      </c>
      <c r="H7714" s="348">
        <v>12555</v>
      </c>
      <c r="I7714" s="355">
        <v>4.8616906137037334E-2</v>
      </c>
      <c r="J7714" s="355">
        <v>1.2004174354824032E-4</v>
      </c>
      <c r="K7714" s="355">
        <v>0</v>
      </c>
      <c r="M7714" s="364"/>
      <c r="N7714" s="364"/>
    </row>
    <row r="7715" spans="2:14" s="358" customFormat="1" x14ac:dyDescent="0.2">
      <c r="B7715" s="305">
        <v>41606.506944444445</v>
      </c>
      <c r="C7715" s="117" t="s">
        <v>620</v>
      </c>
      <c r="D7715" s="117" t="s">
        <v>542</v>
      </c>
      <c r="E7715" s="116"/>
      <c r="F7715" s="348">
        <v>2</v>
      </c>
      <c r="G7715" s="348">
        <v>60</v>
      </c>
      <c r="H7715" s="348">
        <v>120</v>
      </c>
      <c r="I7715" s="355">
        <v>4.180179678056495E-4</v>
      </c>
      <c r="J7715" s="355">
        <v>6.9669661300941588E-6</v>
      </c>
      <c r="K7715" s="355">
        <v>0</v>
      </c>
      <c r="M7715" s="364"/>
      <c r="N7715" s="364"/>
    </row>
    <row r="7716" spans="2:14" s="358" customFormat="1" x14ac:dyDescent="0.2">
      <c r="B7716" s="305">
        <v>41599.552083333336</v>
      </c>
      <c r="C7716" s="117" t="s">
        <v>645</v>
      </c>
      <c r="D7716" s="117" t="s">
        <v>554</v>
      </c>
      <c r="E7716" s="116"/>
      <c r="F7716" s="348">
        <v>33</v>
      </c>
      <c r="G7716" s="348">
        <v>105</v>
      </c>
      <c r="H7716" s="348">
        <v>3465</v>
      </c>
      <c r="I7716" s="355">
        <v>3.0152327994674395E-2</v>
      </c>
      <c r="J7716" s="355">
        <v>2.8716502852070851E-4</v>
      </c>
      <c r="K7716" s="355">
        <v>0</v>
      </c>
      <c r="M7716" s="364"/>
      <c r="N7716" s="364"/>
    </row>
    <row r="7717" spans="2:14" s="358" customFormat="1" x14ac:dyDescent="0.2">
      <c r="B7717" s="305">
        <v>41600.388888888891</v>
      </c>
      <c r="C7717" s="117" t="s">
        <v>861</v>
      </c>
      <c r="D7717" s="117" t="s">
        <v>554</v>
      </c>
      <c r="E7717" s="116"/>
      <c r="F7717" s="348">
        <v>3219</v>
      </c>
      <c r="G7717" s="348">
        <v>13.896551724137931</v>
      </c>
      <c r="H7717" s="348">
        <v>44733</v>
      </c>
      <c r="I7717" s="355">
        <v>0.38926524911566224</v>
      </c>
      <c r="J7717" s="355">
        <v>2.8011643236610932E-2</v>
      </c>
      <c r="K7717" s="355">
        <v>0</v>
      </c>
      <c r="M7717" s="364"/>
      <c r="N7717" s="364"/>
    </row>
    <row r="7718" spans="2:14" s="358" customFormat="1" x14ac:dyDescent="0.2">
      <c r="B7718" s="305">
        <v>41604.388888888891</v>
      </c>
      <c r="C7718" s="117" t="s">
        <v>652</v>
      </c>
      <c r="D7718" s="117" t="s">
        <v>554</v>
      </c>
      <c r="E7718" s="116"/>
      <c r="F7718" s="348">
        <v>16</v>
      </c>
      <c r="G7718" s="348">
        <v>166</v>
      </c>
      <c r="H7718" s="348">
        <v>2656</v>
      </c>
      <c r="I7718" s="355">
        <v>2.3112433810636417E-2</v>
      </c>
      <c r="J7718" s="355">
        <v>1.3923152897973745E-4</v>
      </c>
      <c r="K7718" s="355">
        <v>0</v>
      </c>
      <c r="M7718" s="364"/>
      <c r="N7718" s="364"/>
    </row>
    <row r="7719" spans="2:14" s="358" customFormat="1" x14ac:dyDescent="0.2">
      <c r="B7719" s="305">
        <v>41604.355555555558</v>
      </c>
      <c r="C7719" s="117" t="s">
        <v>599</v>
      </c>
      <c r="D7719" s="117" t="s">
        <v>554</v>
      </c>
      <c r="E7719" s="116"/>
      <c r="F7719" s="348">
        <v>18</v>
      </c>
      <c r="G7719" s="348">
        <v>319</v>
      </c>
      <c r="H7719" s="348">
        <v>5742</v>
      </c>
      <c r="I7719" s="355">
        <v>4.9966714962603284E-2</v>
      </c>
      <c r="J7719" s="355">
        <v>1.5663547010220463E-4</v>
      </c>
      <c r="K7719" s="355">
        <v>0</v>
      </c>
      <c r="M7719" s="364"/>
      <c r="N7719" s="364"/>
    </row>
    <row r="7720" spans="2:14" s="358" customFormat="1" x14ac:dyDescent="0.2">
      <c r="B7720" s="305">
        <v>41608.354166666664</v>
      </c>
      <c r="C7720" s="117" t="s">
        <v>707</v>
      </c>
      <c r="D7720" s="117" t="s">
        <v>554</v>
      </c>
      <c r="E7720" s="116"/>
      <c r="F7720" s="348">
        <v>206</v>
      </c>
      <c r="G7720" s="348">
        <v>390</v>
      </c>
      <c r="H7720" s="348">
        <v>80340</v>
      </c>
      <c r="I7720" s="355">
        <v>0.69911631488950676</v>
      </c>
      <c r="J7720" s="355">
        <v>1.7926059356141199E-3</v>
      </c>
      <c r="K7720" s="355">
        <v>0</v>
      </c>
      <c r="M7720" s="364"/>
      <c r="N7720" s="364"/>
    </row>
    <row r="7721" spans="2:14" s="358" customFormat="1" x14ac:dyDescent="0.2">
      <c r="B7721" s="305">
        <v>41604.378472222219</v>
      </c>
      <c r="C7721" s="117" t="s">
        <v>599</v>
      </c>
      <c r="D7721" s="117" t="s">
        <v>554</v>
      </c>
      <c r="E7721" s="116"/>
      <c r="F7721" s="348">
        <v>53</v>
      </c>
      <c r="G7721" s="348">
        <v>359</v>
      </c>
      <c r="H7721" s="348">
        <v>19027</v>
      </c>
      <c r="I7721" s="355">
        <v>0.16557239386859154</v>
      </c>
      <c r="J7721" s="355">
        <v>4.6120443974538035E-4</v>
      </c>
      <c r="K7721" s="355">
        <v>0</v>
      </c>
      <c r="M7721" s="364"/>
      <c r="N7721" s="364"/>
    </row>
    <row r="7722" spans="2:14" s="358" customFormat="1" x14ac:dyDescent="0.2">
      <c r="B7722" s="305">
        <v>41604.378472222219</v>
      </c>
      <c r="C7722" s="117" t="s">
        <v>711</v>
      </c>
      <c r="D7722" s="117" t="s">
        <v>554</v>
      </c>
      <c r="E7722" s="116"/>
      <c r="F7722" s="348">
        <v>148</v>
      </c>
      <c r="G7722" s="348">
        <v>377.5337837837838</v>
      </c>
      <c r="H7722" s="348">
        <v>55875</v>
      </c>
      <c r="I7722" s="355">
        <v>0.4862226051089269</v>
      </c>
      <c r="J7722" s="355">
        <v>1.2878916430625715E-3</v>
      </c>
      <c r="K7722" s="355">
        <v>0</v>
      </c>
      <c r="M7722" s="364"/>
      <c r="N7722" s="364"/>
    </row>
    <row r="7723" spans="2:14" s="358" customFormat="1" x14ac:dyDescent="0.2">
      <c r="B7723" s="305">
        <v>41604.388888888891</v>
      </c>
      <c r="C7723" s="117" t="s">
        <v>743</v>
      </c>
      <c r="D7723" s="117" t="s">
        <v>554</v>
      </c>
      <c r="E7723" s="116"/>
      <c r="F7723" s="348">
        <v>6</v>
      </c>
      <c r="G7723" s="348">
        <v>128</v>
      </c>
      <c r="H7723" s="348">
        <v>768</v>
      </c>
      <c r="I7723" s="355">
        <v>6.683113391027398E-3</v>
      </c>
      <c r="J7723" s="355">
        <v>5.2211823367401547E-5</v>
      </c>
      <c r="K7723" s="355">
        <v>0</v>
      </c>
      <c r="M7723" s="364"/>
      <c r="N7723" s="364"/>
    </row>
    <row r="7724" spans="2:14" s="358" customFormat="1" x14ac:dyDescent="0.2">
      <c r="B7724" s="305">
        <v>41604.388888888891</v>
      </c>
      <c r="C7724" s="117" t="s">
        <v>597</v>
      </c>
      <c r="D7724" s="117" t="s">
        <v>551</v>
      </c>
      <c r="E7724" s="116"/>
      <c r="F7724" s="348">
        <v>17</v>
      </c>
      <c r="G7724" s="348">
        <v>170</v>
      </c>
      <c r="H7724" s="348">
        <v>2890</v>
      </c>
      <c r="I7724" s="355">
        <v>1.1190988350142404E-2</v>
      </c>
      <c r="J7724" s="355">
        <v>6.5829343236131787E-5</v>
      </c>
      <c r="K7724" s="355">
        <v>0</v>
      </c>
      <c r="M7724" s="364"/>
      <c r="N7724" s="364"/>
    </row>
    <row r="7725" spans="2:14" s="358" customFormat="1" x14ac:dyDescent="0.2">
      <c r="B7725" s="305">
        <v>41604.559027777781</v>
      </c>
      <c r="C7725" s="117" t="s">
        <v>761</v>
      </c>
      <c r="D7725" s="117" t="s">
        <v>554</v>
      </c>
      <c r="E7725" s="116"/>
      <c r="F7725" s="348">
        <v>1</v>
      </c>
      <c r="G7725" s="348">
        <v>70</v>
      </c>
      <c r="H7725" s="348">
        <v>70</v>
      </c>
      <c r="I7725" s="355">
        <v>6.0913793928635144E-4</v>
      </c>
      <c r="J7725" s="355">
        <v>8.7019705612335906E-6</v>
      </c>
      <c r="K7725" s="355">
        <v>0</v>
      </c>
      <c r="M7725" s="364"/>
      <c r="N7725" s="364"/>
    </row>
    <row r="7726" spans="2:14" s="358" customFormat="1" x14ac:dyDescent="0.2">
      <c r="B7726" s="305">
        <v>41606.354166666664</v>
      </c>
      <c r="C7726" s="117" t="s">
        <v>568</v>
      </c>
      <c r="D7726" s="117" t="s">
        <v>554</v>
      </c>
      <c r="E7726" s="116"/>
      <c r="F7726" s="348">
        <v>12</v>
      </c>
      <c r="G7726" s="348">
        <v>405</v>
      </c>
      <c r="H7726" s="348">
        <v>4860</v>
      </c>
      <c r="I7726" s="355">
        <v>4.2291576927595255E-2</v>
      </c>
      <c r="J7726" s="355">
        <v>1.0442364673480309E-4</v>
      </c>
      <c r="K7726" s="355">
        <v>0</v>
      </c>
      <c r="M7726" s="364"/>
      <c r="N7726" s="364"/>
    </row>
    <row r="7727" spans="2:14" s="358" customFormat="1" x14ac:dyDescent="0.2">
      <c r="B7727" s="305">
        <v>41590.369444444441</v>
      </c>
      <c r="C7727" s="117" t="s">
        <v>674</v>
      </c>
      <c r="D7727" s="117" t="s">
        <v>551</v>
      </c>
      <c r="E7727" s="116"/>
      <c r="F7727" s="348">
        <v>14</v>
      </c>
      <c r="G7727" s="348">
        <v>10.642857142857142</v>
      </c>
      <c r="H7727" s="348">
        <v>149</v>
      </c>
      <c r="I7727" s="355">
        <v>5.7697483189315512E-4</v>
      </c>
      <c r="J7727" s="355">
        <v>5.421240031210853E-5</v>
      </c>
      <c r="K7727" s="355">
        <v>0</v>
      </c>
      <c r="M7727" s="364"/>
      <c r="N7727" s="364"/>
    </row>
    <row r="7728" spans="2:14" s="358" customFormat="1" x14ac:dyDescent="0.2">
      <c r="B7728" s="305">
        <v>41609.363194444442</v>
      </c>
      <c r="C7728" s="117" t="s">
        <v>613</v>
      </c>
      <c r="D7728" s="117" t="s">
        <v>554</v>
      </c>
      <c r="E7728" s="116"/>
      <c r="F7728" s="348">
        <v>202</v>
      </c>
      <c r="G7728" s="348">
        <v>403</v>
      </c>
      <c r="H7728" s="348">
        <v>81406</v>
      </c>
      <c r="I7728" s="355">
        <v>0.70839261550778176</v>
      </c>
      <c r="J7728" s="355">
        <v>1.7577980533691855E-3</v>
      </c>
      <c r="K7728" s="355">
        <v>0</v>
      </c>
      <c r="M7728" s="364"/>
      <c r="N7728" s="364"/>
    </row>
    <row r="7729" spans="2:14" s="358" customFormat="1" x14ac:dyDescent="0.2">
      <c r="B7729" s="305">
        <v>41609.378472222219</v>
      </c>
      <c r="C7729" s="117" t="s">
        <v>641</v>
      </c>
      <c r="D7729" s="117" t="s">
        <v>551</v>
      </c>
      <c r="E7729" s="116"/>
      <c r="F7729" s="348">
        <v>147</v>
      </c>
      <c r="G7729" s="348">
        <v>355</v>
      </c>
      <c r="H7729" s="348">
        <v>52185</v>
      </c>
      <c r="I7729" s="355">
        <v>0.20207672216338457</v>
      </c>
      <c r="J7729" s="355">
        <v>5.6923020327713958E-4</v>
      </c>
      <c r="K7729" s="355">
        <v>0</v>
      </c>
      <c r="M7729" s="364"/>
      <c r="N7729" s="364"/>
    </row>
    <row r="7730" spans="2:14" s="358" customFormat="1" x14ac:dyDescent="0.2">
      <c r="B7730" s="305">
        <v>41609.395833333336</v>
      </c>
      <c r="C7730" s="117" t="s">
        <v>705</v>
      </c>
      <c r="D7730" s="117" t="s">
        <v>554</v>
      </c>
      <c r="E7730" s="116"/>
      <c r="F7730" s="348">
        <v>116</v>
      </c>
      <c r="G7730" s="348">
        <v>282</v>
      </c>
      <c r="H7730" s="348">
        <v>32712</v>
      </c>
      <c r="I7730" s="355">
        <v>0.28465886099907323</v>
      </c>
      <c r="J7730" s="355">
        <v>1.0094285851030965E-3</v>
      </c>
      <c r="K7730" s="355">
        <v>0</v>
      </c>
      <c r="M7730" s="364"/>
      <c r="N7730" s="364"/>
    </row>
    <row r="7731" spans="2:14" s="358" customFormat="1" x14ac:dyDescent="0.2">
      <c r="B7731" s="305">
        <v>41603.361111111109</v>
      </c>
      <c r="C7731" s="117" t="s">
        <v>648</v>
      </c>
      <c r="D7731" s="117" t="s">
        <v>554</v>
      </c>
      <c r="E7731" s="116"/>
      <c r="F7731" s="348">
        <v>3</v>
      </c>
      <c r="G7731" s="348">
        <v>340</v>
      </c>
      <c r="H7731" s="348">
        <v>1020</v>
      </c>
      <c r="I7731" s="355">
        <v>8.8760099724582639E-3</v>
      </c>
      <c r="J7731" s="355">
        <v>2.6105911683700774E-5</v>
      </c>
      <c r="K7731" s="355">
        <v>0</v>
      </c>
      <c r="M7731" s="364"/>
      <c r="N7731" s="364"/>
    </row>
    <row r="7732" spans="2:14" s="358" customFormat="1" x14ac:dyDescent="0.2">
      <c r="B7732" s="305">
        <v>41606.385416666664</v>
      </c>
      <c r="C7732" s="117" t="s">
        <v>803</v>
      </c>
      <c r="D7732" s="117" t="s">
        <v>542</v>
      </c>
      <c r="E7732" s="116"/>
      <c r="F7732" s="348">
        <v>8</v>
      </c>
      <c r="G7732" s="348">
        <v>83</v>
      </c>
      <c r="H7732" s="348">
        <v>664</v>
      </c>
      <c r="I7732" s="355">
        <v>2.3130327551912607E-3</v>
      </c>
      <c r="J7732" s="355">
        <v>2.7867864520376635E-5</v>
      </c>
      <c r="K7732" s="355">
        <v>0</v>
      </c>
      <c r="M7732" s="364"/>
      <c r="N7732" s="364"/>
    </row>
    <row r="7733" spans="2:14" s="358" customFormat="1" x14ac:dyDescent="0.2">
      <c r="B7733" s="305">
        <v>41603.398611111108</v>
      </c>
      <c r="C7733" s="117" t="s">
        <v>753</v>
      </c>
      <c r="D7733" s="117" t="s">
        <v>554</v>
      </c>
      <c r="E7733" s="116"/>
      <c r="F7733" s="348">
        <v>36</v>
      </c>
      <c r="G7733" s="348">
        <v>416</v>
      </c>
      <c r="H7733" s="348">
        <v>14976</v>
      </c>
      <c r="I7733" s="355">
        <v>0.13032071112503427</v>
      </c>
      <c r="J7733" s="355">
        <v>3.1327094020440927E-4</v>
      </c>
      <c r="K7733" s="355">
        <v>0</v>
      </c>
      <c r="M7733" s="364"/>
      <c r="N7733" s="364"/>
    </row>
    <row r="7734" spans="2:14" s="358" customFormat="1" x14ac:dyDescent="0.2">
      <c r="B7734" s="305">
        <v>41604.387499999997</v>
      </c>
      <c r="C7734" s="117" t="s">
        <v>670</v>
      </c>
      <c r="D7734" s="117" t="s">
        <v>551</v>
      </c>
      <c r="E7734" s="116"/>
      <c r="F7734" s="348">
        <v>53</v>
      </c>
      <c r="G7734" s="348">
        <v>147</v>
      </c>
      <c r="H7734" s="348">
        <v>7791</v>
      </c>
      <c r="I7734" s="355">
        <v>3.0169200773688398E-2</v>
      </c>
      <c r="J7734" s="355">
        <v>2.0523265832441087E-4</v>
      </c>
      <c r="K7734" s="355">
        <v>0</v>
      </c>
      <c r="M7734" s="364"/>
      <c r="N7734" s="364"/>
    </row>
    <row r="7735" spans="2:14" s="358" customFormat="1" x14ac:dyDescent="0.2">
      <c r="B7735" s="305">
        <v>41608.395833333336</v>
      </c>
      <c r="C7735" s="117" t="s">
        <v>633</v>
      </c>
      <c r="D7735" s="117" t="s">
        <v>554</v>
      </c>
      <c r="E7735" s="116"/>
      <c r="F7735" s="348">
        <v>199</v>
      </c>
      <c r="G7735" s="348">
        <v>270</v>
      </c>
      <c r="H7735" s="348">
        <v>53730</v>
      </c>
      <c r="I7735" s="355">
        <v>0.46755687825508085</v>
      </c>
      <c r="J7735" s="355">
        <v>1.7316921416854847E-3</v>
      </c>
      <c r="K7735" s="355">
        <v>0</v>
      </c>
      <c r="M7735" s="364"/>
      <c r="N7735" s="364"/>
    </row>
    <row r="7736" spans="2:14" s="358" customFormat="1" x14ac:dyDescent="0.2">
      <c r="B7736" s="305">
        <v>41606.458333333336</v>
      </c>
      <c r="C7736" s="117" t="s">
        <v>631</v>
      </c>
      <c r="D7736" s="117" t="s">
        <v>542</v>
      </c>
      <c r="E7736" s="116"/>
      <c r="F7736" s="348">
        <v>14</v>
      </c>
      <c r="G7736" s="348">
        <v>240</v>
      </c>
      <c r="H7736" s="348">
        <v>3360</v>
      </c>
      <c r="I7736" s="355">
        <v>1.1704503098558186E-2</v>
      </c>
      <c r="J7736" s="355">
        <v>4.876876291065911E-5</v>
      </c>
      <c r="K7736" s="355">
        <v>0</v>
      </c>
      <c r="M7736" s="364"/>
      <c r="N7736" s="364"/>
    </row>
    <row r="7737" spans="2:14" s="358" customFormat="1" x14ac:dyDescent="0.2">
      <c r="B7737" s="305">
        <v>41608.364583333336</v>
      </c>
      <c r="C7737" s="117" t="s">
        <v>629</v>
      </c>
      <c r="D7737" s="117" t="s">
        <v>551</v>
      </c>
      <c r="E7737" s="116"/>
      <c r="F7737" s="348">
        <v>122</v>
      </c>
      <c r="G7737" s="348">
        <v>473</v>
      </c>
      <c r="H7737" s="348">
        <v>57706</v>
      </c>
      <c r="I7737" s="355">
        <v>0.22345576945789536</v>
      </c>
      <c r="J7737" s="355">
        <v>4.7242234557694581E-4</v>
      </c>
      <c r="K7737" s="355">
        <v>0</v>
      </c>
      <c r="M7737" s="364"/>
      <c r="N7737" s="364"/>
    </row>
    <row r="7738" spans="2:14" s="358" customFormat="1" x14ac:dyDescent="0.2">
      <c r="B7738" s="305">
        <v>41609.395833333336</v>
      </c>
      <c r="C7738" s="117" t="s">
        <v>697</v>
      </c>
      <c r="D7738" s="117" t="s">
        <v>551</v>
      </c>
      <c r="E7738" s="116"/>
      <c r="F7738" s="348">
        <v>184</v>
      </c>
      <c r="G7738" s="348">
        <v>389</v>
      </c>
      <c r="H7738" s="348">
        <v>71576</v>
      </c>
      <c r="I7738" s="355">
        <v>0.27716476890996289</v>
      </c>
      <c r="J7738" s="355">
        <v>7.1250583267342641E-4</v>
      </c>
      <c r="K7738" s="355">
        <v>0</v>
      </c>
      <c r="M7738" s="364"/>
      <c r="N7738" s="364"/>
    </row>
    <row r="7739" spans="2:14" s="358" customFormat="1" x14ac:dyDescent="0.2">
      <c r="B7739" s="305">
        <v>41605.354166666664</v>
      </c>
      <c r="C7739" s="117" t="s">
        <v>643</v>
      </c>
      <c r="D7739" s="117" t="s">
        <v>551</v>
      </c>
      <c r="E7739" s="116"/>
      <c r="F7739" s="348">
        <v>3</v>
      </c>
      <c r="G7739" s="348">
        <v>240</v>
      </c>
      <c r="H7739" s="348">
        <v>720</v>
      </c>
      <c r="I7739" s="355">
        <v>2.7880663017655818E-3</v>
      </c>
      <c r="J7739" s="355">
        <v>1.1616942924023257E-5</v>
      </c>
      <c r="K7739" s="355">
        <v>0</v>
      </c>
      <c r="M7739" s="364"/>
      <c r="N7739" s="364"/>
    </row>
    <row r="7740" spans="2:14" s="358" customFormat="1" x14ac:dyDescent="0.2">
      <c r="B7740" s="305">
        <v>41605.347222222219</v>
      </c>
      <c r="C7740" s="117" t="s">
        <v>858</v>
      </c>
      <c r="D7740" s="117" t="s">
        <v>551</v>
      </c>
      <c r="E7740" s="116"/>
      <c r="F7740" s="348">
        <v>1</v>
      </c>
      <c r="G7740" s="348">
        <v>70</v>
      </c>
      <c r="H7740" s="348">
        <v>70</v>
      </c>
      <c r="I7740" s="355">
        <v>2.7106200156054268E-4</v>
      </c>
      <c r="J7740" s="355">
        <v>3.872314308007752E-6</v>
      </c>
      <c r="K7740" s="355">
        <v>0</v>
      </c>
      <c r="M7740" s="364"/>
      <c r="N7740" s="364"/>
    </row>
    <row r="7741" spans="2:14" s="358" customFormat="1" x14ac:dyDescent="0.2">
      <c r="B7741" s="305">
        <v>41606.375</v>
      </c>
      <c r="C7741" s="117" t="s">
        <v>624</v>
      </c>
      <c r="D7741" s="117" t="s">
        <v>554</v>
      </c>
      <c r="E7741" s="116"/>
      <c r="F7741" s="348">
        <v>21</v>
      </c>
      <c r="G7741" s="348">
        <v>295</v>
      </c>
      <c r="H7741" s="348">
        <v>6195</v>
      </c>
      <c r="I7741" s="355">
        <v>5.3908707626842099E-2</v>
      </c>
      <c r="J7741" s="355">
        <v>1.8274138178590543E-4</v>
      </c>
      <c r="K7741" s="355">
        <v>0</v>
      </c>
      <c r="M7741" s="364"/>
      <c r="N7741" s="364"/>
    </row>
    <row r="7742" spans="2:14" s="358" customFormat="1" x14ac:dyDescent="0.2">
      <c r="B7742" s="305">
        <v>41604.381944444445</v>
      </c>
      <c r="C7742" s="117" t="s">
        <v>567</v>
      </c>
      <c r="D7742" s="117" t="s">
        <v>551</v>
      </c>
      <c r="E7742" s="116"/>
      <c r="F7742" s="348">
        <v>35</v>
      </c>
      <c r="G7742" s="348">
        <v>185</v>
      </c>
      <c r="H7742" s="348">
        <v>6475</v>
      </c>
      <c r="I7742" s="355">
        <v>2.5073235144350198E-2</v>
      </c>
      <c r="J7742" s="355">
        <v>1.3553100078027134E-4</v>
      </c>
      <c r="K7742" s="355">
        <v>0</v>
      </c>
      <c r="M7742" s="364"/>
      <c r="N7742" s="364"/>
    </row>
    <row r="7743" spans="2:14" s="358" customFormat="1" x14ac:dyDescent="0.2">
      <c r="B7743" s="305">
        <v>41607.388888888891</v>
      </c>
      <c r="C7743" s="117" t="s">
        <v>686</v>
      </c>
      <c r="D7743" s="117" t="s">
        <v>551</v>
      </c>
      <c r="E7743" s="116"/>
      <c r="F7743" s="348">
        <v>33</v>
      </c>
      <c r="G7743" s="348">
        <v>134</v>
      </c>
      <c r="H7743" s="348">
        <v>4422</v>
      </c>
      <c r="I7743" s="355">
        <v>1.712337387001028E-2</v>
      </c>
      <c r="J7743" s="355">
        <v>1.2778637216425583E-4</v>
      </c>
      <c r="K7743" s="355">
        <v>0</v>
      </c>
      <c r="M7743" s="364"/>
      <c r="N7743" s="364"/>
    </row>
    <row r="7744" spans="2:14" s="358" customFormat="1" x14ac:dyDescent="0.2">
      <c r="B7744" s="305">
        <v>41604.388888888891</v>
      </c>
      <c r="C7744" s="117" t="s">
        <v>829</v>
      </c>
      <c r="D7744" s="117" t="s">
        <v>554</v>
      </c>
      <c r="E7744" s="116"/>
      <c r="F7744" s="348">
        <v>50</v>
      </c>
      <c r="G7744" s="348">
        <v>175</v>
      </c>
      <c r="H7744" s="348">
        <v>8750</v>
      </c>
      <c r="I7744" s="355">
        <v>7.6142242410793926E-2</v>
      </c>
      <c r="J7744" s="355">
        <v>4.3509852806167959E-4</v>
      </c>
      <c r="K7744" s="355">
        <v>0</v>
      </c>
      <c r="M7744" s="364"/>
      <c r="N7744" s="364"/>
    </row>
    <row r="7745" spans="2:14" s="358" customFormat="1" x14ac:dyDescent="0.2">
      <c r="B7745" s="305">
        <v>41606.354166666664</v>
      </c>
      <c r="C7745" s="117" t="s">
        <v>706</v>
      </c>
      <c r="D7745" s="117" t="s">
        <v>551</v>
      </c>
      <c r="E7745" s="116"/>
      <c r="F7745" s="348">
        <v>61</v>
      </c>
      <c r="G7745" s="348">
        <v>315</v>
      </c>
      <c r="H7745" s="348">
        <v>19215</v>
      </c>
      <c r="I7745" s="355">
        <v>7.4406519428368956E-2</v>
      </c>
      <c r="J7745" s="355">
        <v>2.3621117278847291E-4</v>
      </c>
      <c r="K7745" s="355">
        <v>0</v>
      </c>
      <c r="M7745" s="364"/>
      <c r="N7745" s="364"/>
    </row>
    <row r="7746" spans="2:14" s="358" customFormat="1" x14ac:dyDescent="0.2">
      <c r="B7746" s="305">
        <v>41605.524305555555</v>
      </c>
      <c r="C7746" s="117" t="s">
        <v>624</v>
      </c>
      <c r="D7746" s="117" t="s">
        <v>554</v>
      </c>
      <c r="E7746" s="116"/>
      <c r="F7746" s="348">
        <v>3</v>
      </c>
      <c r="G7746" s="348">
        <v>75</v>
      </c>
      <c r="H7746" s="348">
        <v>225</v>
      </c>
      <c r="I7746" s="355">
        <v>1.9579433762775579E-3</v>
      </c>
      <c r="J7746" s="355">
        <v>2.6105911683700774E-5</v>
      </c>
      <c r="K7746" s="355">
        <v>0</v>
      </c>
      <c r="M7746" s="364"/>
      <c r="N7746" s="364"/>
    </row>
    <row r="7747" spans="2:14" s="358" customFormat="1" x14ac:dyDescent="0.2">
      <c r="B7747" s="305">
        <v>41600.378472222219</v>
      </c>
      <c r="C7747" s="117" t="s">
        <v>659</v>
      </c>
      <c r="D7747" s="117" t="s">
        <v>551</v>
      </c>
      <c r="E7747" s="116"/>
      <c r="F7747" s="348">
        <v>6</v>
      </c>
      <c r="G7747" s="348">
        <v>55</v>
      </c>
      <c r="H7747" s="348">
        <v>330</v>
      </c>
      <c r="I7747" s="355">
        <v>1.2778637216425584E-3</v>
      </c>
      <c r="J7747" s="355">
        <v>2.3233885848046514E-5</v>
      </c>
      <c r="K7747" s="355">
        <v>0</v>
      </c>
      <c r="M7747" s="364"/>
      <c r="N7747" s="364"/>
    </row>
    <row r="7748" spans="2:14" s="358" customFormat="1" x14ac:dyDescent="0.2">
      <c r="B7748" s="305">
        <v>41607.527777777781</v>
      </c>
      <c r="C7748" s="117" t="s">
        <v>686</v>
      </c>
      <c r="D7748" s="117" t="s">
        <v>551</v>
      </c>
      <c r="E7748" s="116"/>
      <c r="F7748" s="348">
        <v>55</v>
      </c>
      <c r="G7748" s="348">
        <v>135</v>
      </c>
      <c r="H7748" s="348">
        <v>7425</v>
      </c>
      <c r="I7748" s="355">
        <v>2.8751933736957561E-2</v>
      </c>
      <c r="J7748" s="355">
        <v>2.1297728694042638E-4</v>
      </c>
      <c r="K7748" s="355">
        <v>0</v>
      </c>
      <c r="M7748" s="364"/>
      <c r="N7748" s="364"/>
    </row>
    <row r="7749" spans="2:14" s="358" customFormat="1" x14ac:dyDescent="0.2">
      <c r="B7749" s="305">
        <v>41606.375</v>
      </c>
      <c r="C7749" s="117" t="s">
        <v>643</v>
      </c>
      <c r="D7749" s="117" t="s">
        <v>551</v>
      </c>
      <c r="E7749" s="116"/>
      <c r="F7749" s="348">
        <v>4</v>
      </c>
      <c r="G7749" s="348">
        <v>310</v>
      </c>
      <c r="H7749" s="348">
        <v>1240</v>
      </c>
      <c r="I7749" s="355">
        <v>4.801669741929613E-3</v>
      </c>
      <c r="J7749" s="355">
        <v>1.5489257232031008E-5</v>
      </c>
      <c r="K7749" s="355">
        <v>0</v>
      </c>
      <c r="M7749" s="364"/>
      <c r="N7749" s="364"/>
    </row>
    <row r="7750" spans="2:14" s="358" customFormat="1" x14ac:dyDescent="0.2">
      <c r="B7750" s="305">
        <v>41607.378472222219</v>
      </c>
      <c r="C7750" s="117" t="s">
        <v>563</v>
      </c>
      <c r="D7750" s="117" t="s">
        <v>551</v>
      </c>
      <c r="E7750" s="116"/>
      <c r="F7750" s="348">
        <v>4</v>
      </c>
      <c r="G7750" s="348">
        <v>345</v>
      </c>
      <c r="H7750" s="348">
        <v>1380</v>
      </c>
      <c r="I7750" s="355">
        <v>5.3437937450506985E-3</v>
      </c>
      <c r="J7750" s="355">
        <v>1.5489257232031008E-5</v>
      </c>
      <c r="K7750" s="355">
        <v>0</v>
      </c>
      <c r="M7750" s="364"/>
      <c r="N7750" s="364"/>
    </row>
    <row r="7751" spans="2:14" s="358" customFormat="1" x14ac:dyDescent="0.2">
      <c r="B7751" s="305">
        <v>41605.388888888891</v>
      </c>
      <c r="C7751" s="117" t="s">
        <v>596</v>
      </c>
      <c r="D7751" s="117" t="s">
        <v>554</v>
      </c>
      <c r="E7751" s="116"/>
      <c r="F7751" s="348">
        <v>49</v>
      </c>
      <c r="G7751" s="348">
        <v>370</v>
      </c>
      <c r="H7751" s="348">
        <v>18130</v>
      </c>
      <c r="I7751" s="355">
        <v>0.157766726275165</v>
      </c>
      <c r="J7751" s="355">
        <v>4.2639655750044598E-4</v>
      </c>
      <c r="K7751" s="355">
        <v>0</v>
      </c>
      <c r="M7751" s="364"/>
      <c r="N7751" s="364"/>
    </row>
    <row r="7752" spans="2:14" s="358" customFormat="1" x14ac:dyDescent="0.2">
      <c r="B7752" s="305">
        <v>41605.385416666664</v>
      </c>
      <c r="C7752" s="117" t="s">
        <v>799</v>
      </c>
      <c r="D7752" s="117" t="s">
        <v>554</v>
      </c>
      <c r="E7752" s="116"/>
      <c r="F7752" s="348">
        <v>99</v>
      </c>
      <c r="G7752" s="348">
        <v>380</v>
      </c>
      <c r="H7752" s="348">
        <v>37620</v>
      </c>
      <c r="I7752" s="355">
        <v>0.32736813251360769</v>
      </c>
      <c r="J7752" s="355">
        <v>8.6149508556212552E-4</v>
      </c>
      <c r="K7752" s="355">
        <v>0</v>
      </c>
      <c r="M7752" s="364"/>
      <c r="N7752" s="364"/>
    </row>
    <row r="7753" spans="2:14" s="358" customFormat="1" x14ac:dyDescent="0.2">
      <c r="B7753" s="305">
        <v>41605.375</v>
      </c>
      <c r="C7753" s="117" t="s">
        <v>812</v>
      </c>
      <c r="D7753" s="117" t="s">
        <v>542</v>
      </c>
      <c r="E7753" s="116"/>
      <c r="F7753" s="348">
        <v>381</v>
      </c>
      <c r="G7753" s="348">
        <v>220</v>
      </c>
      <c r="H7753" s="348">
        <v>83820</v>
      </c>
      <c r="I7753" s="355">
        <v>0.29198555051224617</v>
      </c>
      <c r="J7753" s="355">
        <v>1.3272070477829373E-3</v>
      </c>
      <c r="K7753" s="355">
        <v>0</v>
      </c>
      <c r="M7753" s="364"/>
      <c r="N7753" s="364"/>
    </row>
    <row r="7754" spans="2:14" s="358" customFormat="1" x14ac:dyDescent="0.2">
      <c r="B7754" s="305">
        <v>41605.361111111109</v>
      </c>
      <c r="C7754" s="117" t="s">
        <v>599</v>
      </c>
      <c r="D7754" s="117" t="s">
        <v>554</v>
      </c>
      <c r="E7754" s="116"/>
      <c r="F7754" s="348">
        <v>2</v>
      </c>
      <c r="G7754" s="348">
        <v>410</v>
      </c>
      <c r="H7754" s="348">
        <v>820</v>
      </c>
      <c r="I7754" s="355">
        <v>7.1356158602115449E-3</v>
      </c>
      <c r="J7754" s="355">
        <v>1.7403941122467181E-5</v>
      </c>
      <c r="K7754" s="355">
        <v>0</v>
      </c>
      <c r="M7754" s="364"/>
      <c r="N7754" s="364"/>
    </row>
    <row r="7755" spans="2:14" s="358" customFormat="1" x14ac:dyDescent="0.2">
      <c r="B7755" s="305">
        <v>41605.416666666664</v>
      </c>
      <c r="C7755" s="117" t="s">
        <v>658</v>
      </c>
      <c r="D7755" s="117" t="s">
        <v>551</v>
      </c>
      <c r="E7755" s="116"/>
      <c r="F7755" s="348">
        <v>37</v>
      </c>
      <c r="G7755" s="348">
        <v>153</v>
      </c>
      <c r="H7755" s="348">
        <v>5661</v>
      </c>
      <c r="I7755" s="355">
        <v>2.1921171297631888E-2</v>
      </c>
      <c r="J7755" s="355">
        <v>1.4327562939628682E-4</v>
      </c>
      <c r="K7755" s="355">
        <v>0</v>
      </c>
      <c r="M7755" s="364"/>
      <c r="N7755" s="364"/>
    </row>
    <row r="7756" spans="2:14" s="358" customFormat="1" x14ac:dyDescent="0.2">
      <c r="B7756" s="305">
        <v>41605.375</v>
      </c>
      <c r="C7756" s="117" t="s">
        <v>597</v>
      </c>
      <c r="D7756" s="117" t="s">
        <v>551</v>
      </c>
      <c r="E7756" s="116"/>
      <c r="F7756" s="348">
        <v>76</v>
      </c>
      <c r="G7756" s="348">
        <v>400</v>
      </c>
      <c r="H7756" s="348">
        <v>30400</v>
      </c>
      <c r="I7756" s="355">
        <v>0.11771835496343568</v>
      </c>
      <c r="J7756" s="355">
        <v>2.9429588740858918E-4</v>
      </c>
      <c r="K7756" s="355">
        <v>0</v>
      </c>
      <c r="M7756" s="364"/>
      <c r="N7756" s="364"/>
    </row>
    <row r="7757" spans="2:14" s="358" customFormat="1" x14ac:dyDescent="0.2">
      <c r="B7757" s="305">
        <v>41605.625</v>
      </c>
      <c r="C7757" s="117" t="s">
        <v>799</v>
      </c>
      <c r="D7757" s="117" t="s">
        <v>554</v>
      </c>
      <c r="E7757" s="116"/>
      <c r="F7757" s="348">
        <v>21</v>
      </c>
      <c r="G7757" s="348">
        <v>10</v>
      </c>
      <c r="H7757" s="348">
        <v>210</v>
      </c>
      <c r="I7757" s="355">
        <v>1.8274138178590541E-3</v>
      </c>
      <c r="J7757" s="355">
        <v>1.8274138178590543E-4</v>
      </c>
      <c r="K7757" s="355">
        <v>0</v>
      </c>
      <c r="M7757" s="364"/>
      <c r="N7757" s="364"/>
    </row>
    <row r="7758" spans="2:14" s="358" customFormat="1" x14ac:dyDescent="0.2">
      <c r="B7758" s="305">
        <v>41606.375</v>
      </c>
      <c r="C7758" s="117" t="s">
        <v>799</v>
      </c>
      <c r="D7758" s="117" t="s">
        <v>554</v>
      </c>
      <c r="E7758" s="116"/>
      <c r="F7758" s="348">
        <v>30</v>
      </c>
      <c r="G7758" s="348">
        <v>270</v>
      </c>
      <c r="H7758" s="348">
        <v>8100</v>
      </c>
      <c r="I7758" s="355">
        <v>7.0485961545992085E-2</v>
      </c>
      <c r="J7758" s="355">
        <v>2.6105911683700774E-4</v>
      </c>
      <c r="K7758" s="355">
        <v>0</v>
      </c>
      <c r="M7758" s="364"/>
      <c r="N7758" s="364"/>
    </row>
    <row r="7759" spans="2:14" s="358" customFormat="1" x14ac:dyDescent="0.2">
      <c r="B7759" s="305">
        <v>41606.351388888892</v>
      </c>
      <c r="C7759" s="117" t="s">
        <v>570</v>
      </c>
      <c r="D7759" s="117" t="s">
        <v>551</v>
      </c>
      <c r="E7759" s="116"/>
      <c r="F7759" s="348">
        <v>173</v>
      </c>
      <c r="G7759" s="348">
        <v>283</v>
      </c>
      <c r="H7759" s="348">
        <v>48959</v>
      </c>
      <c r="I7759" s="355">
        <v>0.18958463620575156</v>
      </c>
      <c r="J7759" s="355">
        <v>6.6991037528534112E-4</v>
      </c>
      <c r="K7759" s="355">
        <v>0</v>
      </c>
      <c r="M7759" s="364"/>
      <c r="N7759" s="364"/>
    </row>
    <row r="7760" spans="2:14" s="358" customFormat="1" x14ac:dyDescent="0.2">
      <c r="B7760" s="305">
        <v>41594.336111111108</v>
      </c>
      <c r="C7760" s="117" t="s">
        <v>711</v>
      </c>
      <c r="D7760" s="117" t="s">
        <v>554</v>
      </c>
      <c r="E7760" s="116"/>
      <c r="F7760" s="348">
        <v>1</v>
      </c>
      <c r="G7760" s="348">
        <v>122</v>
      </c>
      <c r="H7760" s="348">
        <v>122</v>
      </c>
      <c r="I7760" s="355">
        <v>1.0616404084704981E-3</v>
      </c>
      <c r="J7760" s="355">
        <v>8.7019705612335906E-6</v>
      </c>
      <c r="K7760" s="355">
        <v>0</v>
      </c>
      <c r="M7760" s="364"/>
      <c r="N7760" s="364"/>
    </row>
    <row r="7761" spans="2:14" s="358" customFormat="1" x14ac:dyDescent="0.2">
      <c r="B7761" s="305">
        <v>41610.385416666664</v>
      </c>
      <c r="C7761" s="117" t="s">
        <v>744</v>
      </c>
      <c r="D7761" s="117" t="s">
        <v>554</v>
      </c>
      <c r="E7761" s="116"/>
      <c r="F7761" s="348">
        <v>2</v>
      </c>
      <c r="G7761" s="348">
        <v>105</v>
      </c>
      <c r="H7761" s="348">
        <v>210</v>
      </c>
      <c r="I7761" s="355">
        <v>1.8274138178590541E-3</v>
      </c>
      <c r="J7761" s="355">
        <v>1.7403941122467181E-5</v>
      </c>
      <c r="K7761" s="355">
        <v>0</v>
      </c>
      <c r="M7761" s="364"/>
      <c r="N7761" s="364"/>
    </row>
    <row r="7762" spans="2:14" s="358" customFormat="1" x14ac:dyDescent="0.2">
      <c r="B7762" s="305">
        <v>41610.381944444445</v>
      </c>
      <c r="C7762" s="117" t="s">
        <v>628</v>
      </c>
      <c r="D7762" s="117" t="s">
        <v>554</v>
      </c>
      <c r="E7762" s="116"/>
      <c r="F7762" s="348">
        <v>2</v>
      </c>
      <c r="G7762" s="348">
        <v>130</v>
      </c>
      <c r="H7762" s="348">
        <v>260</v>
      </c>
      <c r="I7762" s="355">
        <v>2.2625123459207338E-3</v>
      </c>
      <c r="J7762" s="355">
        <v>1.7403941122467181E-5</v>
      </c>
      <c r="K7762" s="355">
        <v>0</v>
      </c>
      <c r="M7762" s="364"/>
      <c r="N7762" s="364"/>
    </row>
    <row r="7763" spans="2:14" s="358" customFormat="1" x14ac:dyDescent="0.2">
      <c r="B7763" s="305">
        <v>41610.385416666664</v>
      </c>
      <c r="C7763" s="117" t="s">
        <v>601</v>
      </c>
      <c r="D7763" s="117" t="s">
        <v>551</v>
      </c>
      <c r="E7763" s="116"/>
      <c r="F7763" s="348">
        <v>5</v>
      </c>
      <c r="G7763" s="348">
        <v>285</v>
      </c>
      <c r="H7763" s="348">
        <v>1425</v>
      </c>
      <c r="I7763" s="355">
        <v>5.5180478889110471E-3</v>
      </c>
      <c r="J7763" s="355">
        <v>1.9361571540038763E-5</v>
      </c>
      <c r="K7763" s="355">
        <v>0</v>
      </c>
      <c r="M7763" s="364"/>
      <c r="N7763" s="364"/>
    </row>
    <row r="7764" spans="2:14" s="358" customFormat="1" x14ac:dyDescent="0.2">
      <c r="B7764" s="305">
        <v>41610.40625</v>
      </c>
      <c r="C7764" s="117" t="s">
        <v>632</v>
      </c>
      <c r="D7764" s="117" t="s">
        <v>554</v>
      </c>
      <c r="E7764" s="116"/>
      <c r="F7764" s="348">
        <v>74</v>
      </c>
      <c r="G7764" s="348">
        <v>210</v>
      </c>
      <c r="H7764" s="348">
        <v>15540</v>
      </c>
      <c r="I7764" s="355">
        <v>0.13522862252157</v>
      </c>
      <c r="J7764" s="355">
        <v>6.4394582153128575E-4</v>
      </c>
      <c r="K7764" s="355">
        <v>0</v>
      </c>
      <c r="M7764" s="364"/>
      <c r="N7764" s="364"/>
    </row>
    <row r="7765" spans="2:14" s="358" customFormat="1" x14ac:dyDescent="0.2">
      <c r="B7765" s="305">
        <v>41610.388888888891</v>
      </c>
      <c r="C7765" s="117" t="s">
        <v>672</v>
      </c>
      <c r="D7765" s="117" t="s">
        <v>551</v>
      </c>
      <c r="E7765" s="116"/>
      <c r="F7765" s="348">
        <v>47</v>
      </c>
      <c r="G7765" s="348">
        <v>405</v>
      </c>
      <c r="H7765" s="348">
        <v>19035</v>
      </c>
      <c r="I7765" s="355">
        <v>7.3709502852927572E-2</v>
      </c>
      <c r="J7765" s="355">
        <v>1.8199877247636437E-4</v>
      </c>
      <c r="K7765" s="355">
        <v>0</v>
      </c>
      <c r="M7765" s="364"/>
      <c r="N7765" s="364"/>
    </row>
    <row r="7766" spans="2:14" s="358" customFormat="1" x14ac:dyDescent="0.2">
      <c r="B7766" s="305">
        <v>41610.385416666664</v>
      </c>
      <c r="C7766" s="117" t="s">
        <v>567</v>
      </c>
      <c r="D7766" s="117" t="s">
        <v>551</v>
      </c>
      <c r="E7766" s="116"/>
      <c r="F7766" s="348">
        <v>6</v>
      </c>
      <c r="G7766" s="348">
        <v>245</v>
      </c>
      <c r="H7766" s="348">
        <v>1470</v>
      </c>
      <c r="I7766" s="355">
        <v>5.6923020327713956E-3</v>
      </c>
      <c r="J7766" s="355">
        <v>2.3233885848046514E-5</v>
      </c>
      <c r="K7766" s="355">
        <v>0</v>
      </c>
      <c r="M7766" s="364"/>
      <c r="N7766" s="364"/>
    </row>
    <row r="7767" spans="2:14" s="358" customFormat="1" x14ac:dyDescent="0.2">
      <c r="B7767" s="305">
        <v>41610.385416666664</v>
      </c>
      <c r="C7767" s="117" t="s">
        <v>567</v>
      </c>
      <c r="D7767" s="117" t="s">
        <v>551</v>
      </c>
      <c r="E7767" s="116"/>
      <c r="F7767" s="348">
        <v>43</v>
      </c>
      <c r="G7767" s="348">
        <v>331.16279069767444</v>
      </c>
      <c r="H7767" s="348">
        <v>14240</v>
      </c>
      <c r="I7767" s="355">
        <v>5.5141755746030391E-2</v>
      </c>
      <c r="J7767" s="355">
        <v>1.6650951524433335E-4</v>
      </c>
      <c r="K7767" s="355">
        <v>0</v>
      </c>
      <c r="M7767" s="364"/>
      <c r="N7767" s="364"/>
    </row>
    <row r="7768" spans="2:14" s="358" customFormat="1" x14ac:dyDescent="0.2">
      <c r="B7768" s="305">
        <v>41610.493055555555</v>
      </c>
      <c r="C7768" s="117" t="s">
        <v>660</v>
      </c>
      <c r="D7768" s="117" t="s">
        <v>551</v>
      </c>
      <c r="E7768" s="116"/>
      <c r="F7768" s="348">
        <v>17</v>
      </c>
      <c r="G7768" s="348">
        <v>370</v>
      </c>
      <c r="H7768" s="348">
        <v>6290</v>
      </c>
      <c r="I7768" s="355">
        <v>2.4356856997368764E-2</v>
      </c>
      <c r="J7768" s="355">
        <v>6.5829343236131787E-5</v>
      </c>
      <c r="K7768" s="355">
        <v>0</v>
      </c>
      <c r="M7768" s="364"/>
      <c r="N7768" s="364"/>
    </row>
    <row r="7769" spans="2:14" s="358" customFormat="1" x14ac:dyDescent="0.2">
      <c r="B7769" s="305">
        <v>41610.378472222219</v>
      </c>
      <c r="C7769" s="117" t="s">
        <v>702</v>
      </c>
      <c r="D7769" s="117" t="s">
        <v>554</v>
      </c>
      <c r="E7769" s="116"/>
      <c r="F7769" s="348">
        <v>6</v>
      </c>
      <c r="G7769" s="348">
        <v>215</v>
      </c>
      <c r="H7769" s="348">
        <v>1290</v>
      </c>
      <c r="I7769" s="355">
        <v>1.1225542023991333E-2</v>
      </c>
      <c r="J7769" s="355">
        <v>5.2211823367401547E-5</v>
      </c>
      <c r="K7769" s="355">
        <v>0</v>
      </c>
      <c r="M7769" s="364"/>
      <c r="N7769" s="364"/>
    </row>
    <row r="7770" spans="2:14" s="358" customFormat="1" x14ac:dyDescent="0.2">
      <c r="B7770" s="305">
        <v>41606.361111111109</v>
      </c>
      <c r="C7770" s="117" t="s">
        <v>658</v>
      </c>
      <c r="D7770" s="117" t="s">
        <v>551</v>
      </c>
      <c r="E7770" s="116"/>
      <c r="F7770" s="348">
        <v>1</v>
      </c>
      <c r="G7770" s="348">
        <v>20</v>
      </c>
      <c r="H7770" s="348">
        <v>20</v>
      </c>
      <c r="I7770" s="355">
        <v>7.7446286160155051E-5</v>
      </c>
      <c r="J7770" s="355">
        <v>3.872314308007752E-6</v>
      </c>
      <c r="K7770" s="355">
        <v>0</v>
      </c>
      <c r="M7770" s="364"/>
      <c r="N7770" s="364"/>
    </row>
    <row r="7771" spans="2:14" s="358" customFormat="1" x14ac:dyDescent="0.2">
      <c r="B7771" s="305">
        <v>41605.465277777781</v>
      </c>
      <c r="C7771" s="117" t="s">
        <v>590</v>
      </c>
      <c r="D7771" s="117" t="s">
        <v>551</v>
      </c>
      <c r="E7771" s="116"/>
      <c r="F7771" s="348">
        <v>7</v>
      </c>
      <c r="G7771" s="348">
        <v>60</v>
      </c>
      <c r="H7771" s="348">
        <v>420</v>
      </c>
      <c r="I7771" s="355">
        <v>1.6263720093632559E-3</v>
      </c>
      <c r="J7771" s="355">
        <v>2.7106200156054265E-5</v>
      </c>
      <c r="K7771" s="355">
        <v>0</v>
      </c>
      <c r="M7771" s="364"/>
      <c r="N7771" s="364"/>
    </row>
    <row r="7772" spans="2:14" s="358" customFormat="1" x14ac:dyDescent="0.2">
      <c r="B7772" s="305">
        <v>41606.372916666667</v>
      </c>
      <c r="C7772" s="117" t="s">
        <v>731</v>
      </c>
      <c r="D7772" s="117" t="s">
        <v>542</v>
      </c>
      <c r="E7772" s="116"/>
      <c r="F7772" s="348">
        <v>39</v>
      </c>
      <c r="G7772" s="348">
        <v>254</v>
      </c>
      <c r="H7772" s="348">
        <v>9906</v>
      </c>
      <c r="I7772" s="355">
        <v>3.4507383242356367E-2</v>
      </c>
      <c r="J7772" s="355">
        <v>1.3585583953683609E-4</v>
      </c>
      <c r="K7772" s="355">
        <v>0</v>
      </c>
      <c r="M7772" s="364"/>
      <c r="N7772" s="364"/>
    </row>
    <row r="7773" spans="2:14" s="358" customFormat="1" x14ac:dyDescent="0.2">
      <c r="B7773" s="305">
        <v>41606.361111111109</v>
      </c>
      <c r="C7773" s="117" t="s">
        <v>597</v>
      </c>
      <c r="D7773" s="117" t="s">
        <v>551</v>
      </c>
      <c r="E7773" s="116"/>
      <c r="F7773" s="348">
        <v>22</v>
      </c>
      <c r="G7773" s="348">
        <v>125</v>
      </c>
      <c r="H7773" s="348">
        <v>2750</v>
      </c>
      <c r="I7773" s="355">
        <v>1.0648864347021319E-2</v>
      </c>
      <c r="J7773" s="355">
        <v>8.5190914776170546E-5</v>
      </c>
      <c r="K7773" s="355">
        <v>0</v>
      </c>
      <c r="M7773" s="364"/>
      <c r="N7773" s="364"/>
    </row>
    <row r="7774" spans="2:14" s="358" customFormat="1" x14ac:dyDescent="0.2">
      <c r="B7774" s="305">
        <v>41606.381944444445</v>
      </c>
      <c r="C7774" s="117" t="s">
        <v>658</v>
      </c>
      <c r="D7774" s="117" t="s">
        <v>551</v>
      </c>
      <c r="E7774" s="116"/>
      <c r="F7774" s="348">
        <v>2</v>
      </c>
      <c r="G7774" s="348">
        <v>30</v>
      </c>
      <c r="H7774" s="348">
        <v>60</v>
      </c>
      <c r="I7774" s="355">
        <v>2.3233885848046514E-4</v>
      </c>
      <c r="J7774" s="355">
        <v>7.7446286160155041E-6</v>
      </c>
      <c r="K7774" s="355">
        <v>0</v>
      </c>
      <c r="M7774" s="364"/>
      <c r="N7774" s="364"/>
    </row>
    <row r="7775" spans="2:14" s="358" customFormat="1" x14ac:dyDescent="0.2">
      <c r="B7775" s="305">
        <v>41606.395833333336</v>
      </c>
      <c r="C7775" s="117" t="s">
        <v>658</v>
      </c>
      <c r="D7775" s="117" t="s">
        <v>551</v>
      </c>
      <c r="E7775" s="116"/>
      <c r="F7775" s="348">
        <v>1</v>
      </c>
      <c r="G7775" s="348">
        <v>30</v>
      </c>
      <c r="H7775" s="348">
        <v>30</v>
      </c>
      <c r="I7775" s="355">
        <v>1.1616942924023257E-4</v>
      </c>
      <c r="J7775" s="355">
        <v>3.872314308007752E-6</v>
      </c>
      <c r="K7775" s="355">
        <v>0</v>
      </c>
      <c r="M7775" s="364"/>
      <c r="N7775" s="364"/>
    </row>
    <row r="7776" spans="2:14" s="358" customFormat="1" x14ac:dyDescent="0.2">
      <c r="B7776" s="305">
        <v>41606.364583333336</v>
      </c>
      <c r="C7776" s="117" t="s">
        <v>658</v>
      </c>
      <c r="D7776" s="117" t="s">
        <v>551</v>
      </c>
      <c r="E7776" s="116"/>
      <c r="F7776" s="348">
        <v>26</v>
      </c>
      <c r="G7776" s="348">
        <v>145</v>
      </c>
      <c r="H7776" s="348">
        <v>3770</v>
      </c>
      <c r="I7776" s="355">
        <v>1.4598624941189227E-2</v>
      </c>
      <c r="J7776" s="355">
        <v>1.0068017200820156E-4</v>
      </c>
      <c r="K7776" s="355">
        <v>0</v>
      </c>
      <c r="M7776" s="364"/>
      <c r="N7776" s="364"/>
    </row>
    <row r="7777" spans="2:14" s="358" customFormat="1" x14ac:dyDescent="0.2">
      <c r="B7777" s="305">
        <v>41606.520833333336</v>
      </c>
      <c r="C7777" s="117" t="s">
        <v>597</v>
      </c>
      <c r="D7777" s="117" t="s">
        <v>551</v>
      </c>
      <c r="E7777" s="116"/>
      <c r="F7777" s="348">
        <v>2</v>
      </c>
      <c r="G7777" s="348">
        <v>50</v>
      </c>
      <c r="H7777" s="348">
        <v>100</v>
      </c>
      <c r="I7777" s="355">
        <v>3.8723143080077524E-4</v>
      </c>
      <c r="J7777" s="355">
        <v>7.7446286160155041E-6</v>
      </c>
      <c r="K7777" s="355">
        <v>0</v>
      </c>
      <c r="M7777" s="364"/>
      <c r="N7777" s="364"/>
    </row>
    <row r="7778" spans="2:14" s="358" customFormat="1" x14ac:dyDescent="0.2">
      <c r="B7778" s="305">
        <v>41606.385416666664</v>
      </c>
      <c r="C7778" s="117" t="s">
        <v>590</v>
      </c>
      <c r="D7778" s="117" t="s">
        <v>551</v>
      </c>
      <c r="E7778" s="116"/>
      <c r="F7778" s="348">
        <v>3</v>
      </c>
      <c r="G7778" s="348">
        <v>155</v>
      </c>
      <c r="H7778" s="348">
        <v>465</v>
      </c>
      <c r="I7778" s="355">
        <v>1.8006261532236049E-3</v>
      </c>
      <c r="J7778" s="355">
        <v>1.1616942924023257E-5</v>
      </c>
      <c r="K7778" s="355">
        <v>0</v>
      </c>
      <c r="M7778" s="364"/>
      <c r="N7778" s="364"/>
    </row>
    <row r="7779" spans="2:14" s="358" customFormat="1" x14ac:dyDescent="0.2">
      <c r="B7779" s="305">
        <v>41606.46875</v>
      </c>
      <c r="C7779" s="117" t="s">
        <v>658</v>
      </c>
      <c r="D7779" s="117" t="s">
        <v>551</v>
      </c>
      <c r="E7779" s="116"/>
      <c r="F7779" s="348">
        <v>18</v>
      </c>
      <c r="G7779" s="348">
        <v>175</v>
      </c>
      <c r="H7779" s="348">
        <v>3150</v>
      </c>
      <c r="I7779" s="355">
        <v>1.219779007022442E-2</v>
      </c>
      <c r="J7779" s="355">
        <v>6.9701657544139542E-5</v>
      </c>
      <c r="K7779" s="355">
        <v>0</v>
      </c>
      <c r="M7779" s="364"/>
      <c r="N7779" s="364"/>
    </row>
    <row r="7780" spans="2:14" s="358" customFormat="1" x14ac:dyDescent="0.2">
      <c r="B7780" s="305">
        <v>41606.5</v>
      </c>
      <c r="C7780" s="117" t="s">
        <v>599</v>
      </c>
      <c r="D7780" s="117" t="s">
        <v>554</v>
      </c>
      <c r="E7780" s="116"/>
      <c r="F7780" s="348">
        <v>34</v>
      </c>
      <c r="G7780" s="348">
        <v>84</v>
      </c>
      <c r="H7780" s="348">
        <v>2856</v>
      </c>
      <c r="I7780" s="355">
        <v>2.4852827922883135E-2</v>
      </c>
      <c r="J7780" s="355">
        <v>2.9586699908194211E-4</v>
      </c>
      <c r="K7780" s="355">
        <v>0</v>
      </c>
      <c r="M7780" s="364"/>
      <c r="N7780" s="364"/>
    </row>
    <row r="7781" spans="2:14" s="358" customFormat="1" x14ac:dyDescent="0.2">
      <c r="B7781" s="305">
        <v>41606.565972222219</v>
      </c>
      <c r="C7781" s="117" t="s">
        <v>597</v>
      </c>
      <c r="D7781" s="117" t="s">
        <v>551</v>
      </c>
      <c r="E7781" s="116"/>
      <c r="F7781" s="348">
        <v>2</v>
      </c>
      <c r="G7781" s="348">
        <v>55</v>
      </c>
      <c r="H7781" s="348">
        <v>110</v>
      </c>
      <c r="I7781" s="355">
        <v>4.2595457388085276E-4</v>
      </c>
      <c r="J7781" s="355">
        <v>7.7446286160155041E-6</v>
      </c>
      <c r="K7781" s="355">
        <v>0</v>
      </c>
      <c r="M7781" s="364"/>
      <c r="N7781" s="364"/>
    </row>
    <row r="7782" spans="2:14" s="358" customFormat="1" x14ac:dyDescent="0.2">
      <c r="B7782" s="305">
        <v>41607.381944444445</v>
      </c>
      <c r="C7782" s="117" t="s">
        <v>590</v>
      </c>
      <c r="D7782" s="117" t="s">
        <v>551</v>
      </c>
      <c r="E7782" s="116"/>
      <c r="F7782" s="348">
        <v>9</v>
      </c>
      <c r="G7782" s="348">
        <v>245</v>
      </c>
      <c r="H7782" s="348">
        <v>2205</v>
      </c>
      <c r="I7782" s="355">
        <v>8.5384530491570947E-3</v>
      </c>
      <c r="J7782" s="355">
        <v>3.4850828772069771E-5</v>
      </c>
      <c r="K7782" s="355">
        <v>0</v>
      </c>
      <c r="M7782" s="364"/>
      <c r="N7782" s="364"/>
    </row>
    <row r="7783" spans="2:14" s="358" customFormat="1" x14ac:dyDescent="0.2">
      <c r="B7783" s="305">
        <v>41606.375</v>
      </c>
      <c r="C7783" s="117" t="s">
        <v>677</v>
      </c>
      <c r="D7783" s="117" t="s">
        <v>554</v>
      </c>
      <c r="E7783" s="116"/>
      <c r="F7783" s="348">
        <v>5</v>
      </c>
      <c r="G7783" s="348">
        <v>75</v>
      </c>
      <c r="H7783" s="348">
        <v>375</v>
      </c>
      <c r="I7783" s="355">
        <v>3.2632389604625969E-3</v>
      </c>
      <c r="J7783" s="355">
        <v>4.3509852806167955E-5</v>
      </c>
      <c r="K7783" s="355">
        <v>0</v>
      </c>
      <c r="M7783" s="364"/>
      <c r="N7783" s="364"/>
    </row>
    <row r="7784" spans="2:14" s="358" customFormat="1" x14ac:dyDescent="0.2">
      <c r="B7784" s="305">
        <v>41607.401388888888</v>
      </c>
      <c r="C7784" s="117" t="s">
        <v>652</v>
      </c>
      <c r="D7784" s="117" t="s">
        <v>554</v>
      </c>
      <c r="E7784" s="116"/>
      <c r="F7784" s="348">
        <v>45</v>
      </c>
      <c r="G7784" s="348">
        <v>307.22222222222223</v>
      </c>
      <c r="H7784" s="348">
        <v>13825</v>
      </c>
      <c r="I7784" s="355">
        <v>0.1203047430090544</v>
      </c>
      <c r="J7784" s="355">
        <v>3.9158867525551161E-4</v>
      </c>
      <c r="K7784" s="355">
        <v>0</v>
      </c>
      <c r="M7784" s="364"/>
      <c r="N7784" s="364"/>
    </row>
    <row r="7785" spans="2:14" s="358" customFormat="1" x14ac:dyDescent="0.2">
      <c r="B7785" s="305">
        <v>41599.359722222223</v>
      </c>
      <c r="C7785" s="117" t="s">
        <v>674</v>
      </c>
      <c r="D7785" s="117" t="s">
        <v>551</v>
      </c>
      <c r="E7785" s="116"/>
      <c r="F7785" s="348">
        <v>3</v>
      </c>
      <c r="G7785" s="348">
        <v>387</v>
      </c>
      <c r="H7785" s="348">
        <v>1161</v>
      </c>
      <c r="I7785" s="355">
        <v>4.4957569115970002E-3</v>
      </c>
      <c r="J7785" s="355">
        <v>1.1616942924023257E-5</v>
      </c>
      <c r="K7785" s="355">
        <v>0</v>
      </c>
      <c r="M7785" s="364"/>
      <c r="N7785" s="364"/>
    </row>
    <row r="7786" spans="2:14" s="358" customFormat="1" x14ac:dyDescent="0.2">
      <c r="B7786" s="305">
        <v>41607.409722222219</v>
      </c>
      <c r="C7786" s="117" t="s">
        <v>643</v>
      </c>
      <c r="D7786" s="117" t="s">
        <v>551</v>
      </c>
      <c r="E7786" s="116"/>
      <c r="F7786" s="348">
        <v>6</v>
      </c>
      <c r="G7786" s="348">
        <v>340</v>
      </c>
      <c r="H7786" s="348">
        <v>2040</v>
      </c>
      <c r="I7786" s="355">
        <v>7.8995211883358153E-3</v>
      </c>
      <c r="J7786" s="355">
        <v>2.3233885848046514E-5</v>
      </c>
      <c r="K7786" s="355">
        <v>0</v>
      </c>
      <c r="M7786" s="364"/>
      <c r="N7786" s="364"/>
    </row>
    <row r="7787" spans="2:14" s="358" customFormat="1" x14ac:dyDescent="0.2">
      <c r="B7787" s="305">
        <v>41607.385416666664</v>
      </c>
      <c r="C7787" s="117" t="s">
        <v>670</v>
      </c>
      <c r="D7787" s="117" t="s">
        <v>551</v>
      </c>
      <c r="E7787" s="116"/>
      <c r="F7787" s="348">
        <v>137</v>
      </c>
      <c r="G7787" s="348">
        <v>262</v>
      </c>
      <c r="H7787" s="348">
        <v>35894</v>
      </c>
      <c r="I7787" s="355">
        <v>0.13899284977163026</v>
      </c>
      <c r="J7787" s="355">
        <v>5.3050706019706212E-4</v>
      </c>
      <c r="K7787" s="355">
        <v>0</v>
      </c>
      <c r="M7787" s="364"/>
      <c r="N7787" s="364"/>
    </row>
    <row r="7788" spans="2:14" s="358" customFormat="1" x14ac:dyDescent="0.2">
      <c r="B7788" s="305">
        <v>41607.364583333336</v>
      </c>
      <c r="C7788" s="117" t="s">
        <v>706</v>
      </c>
      <c r="D7788" s="117" t="s">
        <v>551</v>
      </c>
      <c r="E7788" s="116"/>
      <c r="F7788" s="348">
        <v>11</v>
      </c>
      <c r="G7788" s="348">
        <v>360</v>
      </c>
      <c r="H7788" s="348">
        <v>3960</v>
      </c>
      <c r="I7788" s="355">
        <v>1.5334364659710699E-2</v>
      </c>
      <c r="J7788" s="355">
        <v>4.2595457388085273E-5</v>
      </c>
      <c r="K7788" s="355">
        <v>0</v>
      </c>
      <c r="M7788" s="364"/>
      <c r="N7788" s="364"/>
    </row>
    <row r="7789" spans="2:14" s="358" customFormat="1" x14ac:dyDescent="0.2">
      <c r="B7789" s="305">
        <v>41607.392361111109</v>
      </c>
      <c r="C7789" s="117" t="s">
        <v>705</v>
      </c>
      <c r="D7789" s="117" t="s">
        <v>554</v>
      </c>
      <c r="E7789" s="116"/>
      <c r="F7789" s="348">
        <v>7</v>
      </c>
      <c r="G7789" s="348">
        <v>320</v>
      </c>
      <c r="H7789" s="348">
        <v>2240</v>
      </c>
      <c r="I7789" s="355">
        <v>1.9492414057163246E-2</v>
      </c>
      <c r="J7789" s="355">
        <v>6.0913793928635139E-5</v>
      </c>
      <c r="K7789" s="355">
        <v>0</v>
      </c>
      <c r="M7789" s="364"/>
      <c r="N7789" s="364"/>
    </row>
    <row r="7790" spans="2:14" s="358" customFormat="1" x14ac:dyDescent="0.2">
      <c r="B7790" s="305">
        <v>41607.451388888891</v>
      </c>
      <c r="C7790" s="117" t="s">
        <v>661</v>
      </c>
      <c r="D7790" s="117" t="s">
        <v>554</v>
      </c>
      <c r="E7790" s="116"/>
      <c r="F7790" s="348">
        <v>5</v>
      </c>
      <c r="G7790" s="348">
        <v>240</v>
      </c>
      <c r="H7790" s="348">
        <v>1200</v>
      </c>
      <c r="I7790" s="355">
        <v>1.0442364673480309E-2</v>
      </c>
      <c r="J7790" s="355">
        <v>4.3509852806167955E-5</v>
      </c>
      <c r="K7790" s="355">
        <v>0</v>
      </c>
      <c r="M7790" s="364"/>
      <c r="N7790" s="364"/>
    </row>
    <row r="7791" spans="2:14" s="358" customFormat="1" x14ac:dyDescent="0.2">
      <c r="B7791" s="305">
        <v>41609.37777777778</v>
      </c>
      <c r="C7791" s="117" t="s">
        <v>865</v>
      </c>
      <c r="D7791" s="117" t="s">
        <v>554</v>
      </c>
      <c r="E7791" s="116"/>
      <c r="F7791" s="348">
        <v>83</v>
      </c>
      <c r="G7791" s="348">
        <v>116</v>
      </c>
      <c r="H7791" s="348">
        <v>9628</v>
      </c>
      <c r="I7791" s="355">
        <v>8.378257256355702E-2</v>
      </c>
      <c r="J7791" s="355">
        <v>7.2226355658238804E-4</v>
      </c>
      <c r="K7791" s="355">
        <v>0</v>
      </c>
      <c r="M7791" s="364"/>
      <c r="N7791" s="364"/>
    </row>
    <row r="7792" spans="2:14" s="358" customFormat="1" x14ac:dyDescent="0.2">
      <c r="B7792" s="305">
        <v>41603.392361111109</v>
      </c>
      <c r="C7792" s="117" t="s">
        <v>569</v>
      </c>
      <c r="D7792" s="117" t="s">
        <v>551</v>
      </c>
      <c r="E7792" s="116"/>
      <c r="F7792" s="348">
        <v>1</v>
      </c>
      <c r="G7792" s="348">
        <v>40</v>
      </c>
      <c r="H7792" s="348">
        <v>40</v>
      </c>
      <c r="I7792" s="355">
        <v>1.548925723203101E-4</v>
      </c>
      <c r="J7792" s="355">
        <v>3.872314308007752E-6</v>
      </c>
      <c r="K7792" s="355">
        <v>0</v>
      </c>
      <c r="M7792" s="364"/>
      <c r="N7792" s="364"/>
    </row>
    <row r="7793" spans="2:14" s="358" customFormat="1" x14ac:dyDescent="0.2">
      <c r="B7793" s="305">
        <v>41610.402777777781</v>
      </c>
      <c r="C7793" s="117" t="s">
        <v>590</v>
      </c>
      <c r="D7793" s="117" t="s">
        <v>551</v>
      </c>
      <c r="E7793" s="116"/>
      <c r="F7793" s="348">
        <v>2</v>
      </c>
      <c r="G7793" s="348">
        <v>170</v>
      </c>
      <c r="H7793" s="348">
        <v>340</v>
      </c>
      <c r="I7793" s="355">
        <v>1.3165868647226357E-3</v>
      </c>
      <c r="J7793" s="355">
        <v>7.7446286160155041E-6</v>
      </c>
      <c r="K7793" s="355">
        <v>0</v>
      </c>
      <c r="M7793" s="364"/>
      <c r="N7793" s="364"/>
    </row>
    <row r="7794" spans="2:14" s="358" customFormat="1" x14ac:dyDescent="0.2">
      <c r="B7794" s="305">
        <v>41610.392361111109</v>
      </c>
      <c r="C7794" s="117" t="s">
        <v>697</v>
      </c>
      <c r="D7794" s="117" t="s">
        <v>551</v>
      </c>
      <c r="E7794" s="116"/>
      <c r="F7794" s="348">
        <v>1</v>
      </c>
      <c r="G7794" s="348">
        <v>60</v>
      </c>
      <c r="H7794" s="348">
        <v>60</v>
      </c>
      <c r="I7794" s="355">
        <v>2.3233885848046514E-4</v>
      </c>
      <c r="J7794" s="355">
        <v>3.872314308007752E-6</v>
      </c>
      <c r="K7794" s="355">
        <v>0</v>
      </c>
      <c r="M7794" s="364"/>
      <c r="N7794" s="364"/>
    </row>
    <row r="7795" spans="2:14" s="358" customFormat="1" x14ac:dyDescent="0.2">
      <c r="B7795" s="305">
        <v>41607.423611111109</v>
      </c>
      <c r="C7795" s="117" t="s">
        <v>609</v>
      </c>
      <c r="D7795" s="117" t="s">
        <v>554</v>
      </c>
      <c r="E7795" s="116"/>
      <c r="F7795" s="348">
        <v>69</v>
      </c>
      <c r="G7795" s="348">
        <v>410</v>
      </c>
      <c r="H7795" s="348">
        <v>28290</v>
      </c>
      <c r="I7795" s="355">
        <v>0.24617874717729829</v>
      </c>
      <c r="J7795" s="355">
        <v>6.0043596872511778E-4</v>
      </c>
      <c r="K7795" s="355">
        <v>0</v>
      </c>
      <c r="M7795" s="364"/>
      <c r="N7795" s="364"/>
    </row>
    <row r="7796" spans="2:14" s="358" customFormat="1" x14ac:dyDescent="0.2">
      <c r="B7796" s="305">
        <v>41607.361111111109</v>
      </c>
      <c r="C7796" s="117" t="s">
        <v>652</v>
      </c>
      <c r="D7796" s="117" t="s">
        <v>554</v>
      </c>
      <c r="E7796" s="116"/>
      <c r="F7796" s="348">
        <v>76</v>
      </c>
      <c r="G7796" s="348">
        <v>206</v>
      </c>
      <c r="H7796" s="348">
        <v>15656</v>
      </c>
      <c r="I7796" s="355">
        <v>0.13623805110667311</v>
      </c>
      <c r="J7796" s="355">
        <v>6.6134976265375296E-4</v>
      </c>
      <c r="K7796" s="355">
        <v>0</v>
      </c>
      <c r="M7796" s="364"/>
      <c r="N7796" s="364"/>
    </row>
    <row r="7797" spans="2:14" s="358" customFormat="1" x14ac:dyDescent="0.2">
      <c r="B7797" s="305">
        <v>41607.395833333336</v>
      </c>
      <c r="C7797" s="117" t="s">
        <v>599</v>
      </c>
      <c r="D7797" s="117" t="s">
        <v>554</v>
      </c>
      <c r="E7797" s="116"/>
      <c r="F7797" s="348">
        <v>212</v>
      </c>
      <c r="G7797" s="348">
        <v>360</v>
      </c>
      <c r="H7797" s="348">
        <v>76320</v>
      </c>
      <c r="I7797" s="355">
        <v>0.66413439323334766</v>
      </c>
      <c r="J7797" s="355">
        <v>1.8448177589815214E-3</v>
      </c>
      <c r="K7797" s="355">
        <v>0</v>
      </c>
      <c r="M7797" s="364"/>
      <c r="N7797" s="364"/>
    </row>
    <row r="7798" spans="2:14" s="358" customFormat="1" x14ac:dyDescent="0.2">
      <c r="B7798" s="305">
        <v>41612.420138888891</v>
      </c>
      <c r="C7798" s="117" t="s">
        <v>622</v>
      </c>
      <c r="D7798" s="117" t="s">
        <v>554</v>
      </c>
      <c r="E7798" s="116"/>
      <c r="F7798" s="348">
        <v>10</v>
      </c>
      <c r="G7798" s="348">
        <v>135</v>
      </c>
      <c r="H7798" s="348">
        <v>1350</v>
      </c>
      <c r="I7798" s="355">
        <v>1.1747660257665349E-2</v>
      </c>
      <c r="J7798" s="355">
        <v>8.701970561233591E-5</v>
      </c>
      <c r="K7798" s="355">
        <v>0</v>
      </c>
      <c r="M7798" s="364"/>
      <c r="N7798" s="364"/>
    </row>
    <row r="7799" spans="2:14" s="358" customFormat="1" x14ac:dyDescent="0.2">
      <c r="B7799" s="305">
        <v>41612.423611111109</v>
      </c>
      <c r="C7799" s="117" t="s">
        <v>622</v>
      </c>
      <c r="D7799" s="117" t="s">
        <v>554</v>
      </c>
      <c r="E7799" s="116"/>
      <c r="F7799" s="348">
        <v>22</v>
      </c>
      <c r="G7799" s="348">
        <v>85</v>
      </c>
      <c r="H7799" s="348">
        <v>1870</v>
      </c>
      <c r="I7799" s="355">
        <v>1.6272684949506816E-2</v>
      </c>
      <c r="J7799" s="355">
        <v>1.91443352347139E-4</v>
      </c>
      <c r="K7799" s="355">
        <v>0</v>
      </c>
      <c r="M7799" s="364"/>
      <c r="N7799" s="364"/>
    </row>
    <row r="7800" spans="2:14" s="358" customFormat="1" x14ac:dyDescent="0.2">
      <c r="B7800" s="305">
        <v>41613.376388888886</v>
      </c>
      <c r="C7800" s="117" t="s">
        <v>622</v>
      </c>
      <c r="D7800" s="117" t="s">
        <v>554</v>
      </c>
      <c r="E7800" s="116"/>
      <c r="F7800" s="348">
        <v>15</v>
      </c>
      <c r="G7800" s="348">
        <v>208</v>
      </c>
      <c r="H7800" s="348">
        <v>3120</v>
      </c>
      <c r="I7800" s="355">
        <v>2.7150148151048804E-2</v>
      </c>
      <c r="J7800" s="355">
        <v>1.3052955841850387E-4</v>
      </c>
      <c r="K7800" s="355">
        <v>0</v>
      </c>
      <c r="M7800" s="364"/>
      <c r="N7800" s="364"/>
    </row>
    <row r="7801" spans="2:14" s="358" customFormat="1" x14ac:dyDescent="0.2">
      <c r="B7801" s="305">
        <v>41613.375</v>
      </c>
      <c r="C7801" s="117" t="s">
        <v>622</v>
      </c>
      <c r="D7801" s="117" t="s">
        <v>554</v>
      </c>
      <c r="E7801" s="116"/>
      <c r="F7801" s="348">
        <v>40</v>
      </c>
      <c r="G7801" s="348">
        <v>210</v>
      </c>
      <c r="H7801" s="348">
        <v>8400</v>
      </c>
      <c r="I7801" s="355">
        <v>7.3096552714362162E-2</v>
      </c>
      <c r="J7801" s="355">
        <v>3.4807882244934364E-4</v>
      </c>
      <c r="K7801" s="355">
        <v>0</v>
      </c>
      <c r="M7801" s="364"/>
      <c r="N7801" s="364"/>
    </row>
    <row r="7802" spans="2:14" s="358" customFormat="1" x14ac:dyDescent="0.2">
      <c r="B7802" s="305">
        <v>41613.385416666664</v>
      </c>
      <c r="C7802" s="117" t="s">
        <v>622</v>
      </c>
      <c r="D7802" s="117" t="s">
        <v>554</v>
      </c>
      <c r="E7802" s="116"/>
      <c r="F7802" s="348">
        <v>5</v>
      </c>
      <c r="G7802" s="348">
        <v>177</v>
      </c>
      <c r="H7802" s="348">
        <v>885</v>
      </c>
      <c r="I7802" s="355">
        <v>7.7012439466917285E-3</v>
      </c>
      <c r="J7802" s="355">
        <v>4.3509852806167955E-5</v>
      </c>
      <c r="K7802" s="355">
        <v>0</v>
      </c>
      <c r="M7802" s="364"/>
      <c r="N7802" s="364"/>
    </row>
    <row r="7803" spans="2:14" s="358" customFormat="1" x14ac:dyDescent="0.2">
      <c r="B7803" s="305">
        <v>41611.364583333336</v>
      </c>
      <c r="C7803" s="117" t="s">
        <v>697</v>
      </c>
      <c r="D7803" s="117" t="s">
        <v>551</v>
      </c>
      <c r="E7803" s="116"/>
      <c r="F7803" s="348">
        <v>2</v>
      </c>
      <c r="G7803" s="348">
        <v>142</v>
      </c>
      <c r="H7803" s="348">
        <v>284</v>
      </c>
      <c r="I7803" s="355">
        <v>1.0997372634742016E-3</v>
      </c>
      <c r="J7803" s="355">
        <v>7.7446286160155041E-6</v>
      </c>
      <c r="K7803" s="355">
        <v>0</v>
      </c>
      <c r="M7803" s="364"/>
      <c r="N7803" s="364"/>
    </row>
    <row r="7804" spans="2:14" s="358" customFormat="1" x14ac:dyDescent="0.2">
      <c r="B7804" s="305">
        <v>41611.548611111109</v>
      </c>
      <c r="C7804" s="117" t="s">
        <v>697</v>
      </c>
      <c r="D7804" s="117" t="s">
        <v>551</v>
      </c>
      <c r="E7804" s="116"/>
      <c r="F7804" s="348">
        <v>12</v>
      </c>
      <c r="G7804" s="348">
        <v>250</v>
      </c>
      <c r="H7804" s="348">
        <v>3000</v>
      </c>
      <c r="I7804" s="355">
        <v>1.1616942924023257E-2</v>
      </c>
      <c r="J7804" s="355">
        <v>4.6467771696093028E-5</v>
      </c>
      <c r="K7804" s="355">
        <v>0</v>
      </c>
      <c r="M7804" s="364"/>
      <c r="N7804" s="364"/>
    </row>
    <row r="7805" spans="2:14" s="358" customFormat="1" x14ac:dyDescent="0.2">
      <c r="B7805" s="305">
        <v>41610.5</v>
      </c>
      <c r="C7805" s="117" t="s">
        <v>629</v>
      </c>
      <c r="D7805" s="117" t="s">
        <v>551</v>
      </c>
      <c r="E7805" s="116"/>
      <c r="F7805" s="348">
        <v>1</v>
      </c>
      <c r="G7805" s="348">
        <v>30</v>
      </c>
      <c r="H7805" s="348">
        <v>30</v>
      </c>
      <c r="I7805" s="355">
        <v>1.1616942924023257E-4</v>
      </c>
      <c r="J7805" s="355">
        <v>3.872314308007752E-6</v>
      </c>
      <c r="K7805" s="355">
        <v>0</v>
      </c>
      <c r="M7805" s="364"/>
      <c r="N7805" s="364"/>
    </row>
    <row r="7806" spans="2:14" s="358" customFormat="1" x14ac:dyDescent="0.2">
      <c r="B7806" s="305">
        <v>41611.399305555555</v>
      </c>
      <c r="C7806" s="117" t="s">
        <v>697</v>
      </c>
      <c r="D7806" s="117" t="s">
        <v>551</v>
      </c>
      <c r="E7806" s="116"/>
      <c r="F7806" s="348">
        <v>2</v>
      </c>
      <c r="G7806" s="348">
        <v>165</v>
      </c>
      <c r="H7806" s="348">
        <v>330</v>
      </c>
      <c r="I7806" s="355">
        <v>1.2778637216425584E-3</v>
      </c>
      <c r="J7806" s="355">
        <v>7.7446286160155041E-6</v>
      </c>
      <c r="K7806" s="355">
        <v>0</v>
      </c>
      <c r="M7806" s="364"/>
      <c r="N7806" s="364"/>
    </row>
    <row r="7807" spans="2:14" s="358" customFormat="1" x14ac:dyDescent="0.2">
      <c r="B7807" s="305">
        <v>41611.427083333336</v>
      </c>
      <c r="C7807" s="117" t="s">
        <v>697</v>
      </c>
      <c r="D7807" s="117" t="s">
        <v>551</v>
      </c>
      <c r="E7807" s="116"/>
      <c r="F7807" s="348">
        <v>1</v>
      </c>
      <c r="G7807" s="348">
        <v>100</v>
      </c>
      <c r="H7807" s="348">
        <v>100</v>
      </c>
      <c r="I7807" s="355">
        <v>3.8723143080077524E-4</v>
      </c>
      <c r="J7807" s="355">
        <v>3.872314308007752E-6</v>
      </c>
      <c r="K7807" s="355">
        <v>0</v>
      </c>
      <c r="M7807" s="364"/>
      <c r="N7807" s="364"/>
    </row>
    <row r="7808" spans="2:14" s="358" customFormat="1" x14ac:dyDescent="0.2">
      <c r="B7808" s="305">
        <v>41612.381944444445</v>
      </c>
      <c r="C7808" s="117" t="s">
        <v>672</v>
      </c>
      <c r="D7808" s="117" t="s">
        <v>551</v>
      </c>
      <c r="E7808" s="116"/>
      <c r="F7808" s="348">
        <v>24</v>
      </c>
      <c r="G7808" s="348">
        <v>210</v>
      </c>
      <c r="H7808" s="348">
        <v>5040</v>
      </c>
      <c r="I7808" s="355">
        <v>1.9516464112359071E-2</v>
      </c>
      <c r="J7808" s="355">
        <v>9.2935543392186056E-5</v>
      </c>
      <c r="K7808" s="355">
        <v>0</v>
      </c>
      <c r="M7808" s="364"/>
      <c r="N7808" s="364"/>
    </row>
    <row r="7809" spans="2:14" s="358" customFormat="1" x14ac:dyDescent="0.2">
      <c r="B7809" s="305">
        <v>41610.5</v>
      </c>
      <c r="C7809" s="117" t="s">
        <v>601</v>
      </c>
      <c r="D7809" s="117" t="s">
        <v>551</v>
      </c>
      <c r="E7809" s="116"/>
      <c r="F7809" s="348">
        <v>13</v>
      </c>
      <c r="G7809" s="348">
        <v>110</v>
      </c>
      <c r="H7809" s="348">
        <v>1430</v>
      </c>
      <c r="I7809" s="355">
        <v>5.5374094604510862E-3</v>
      </c>
      <c r="J7809" s="355">
        <v>5.0340086004100782E-5</v>
      </c>
      <c r="K7809" s="355">
        <v>0</v>
      </c>
      <c r="M7809" s="364"/>
      <c r="N7809" s="364"/>
    </row>
    <row r="7810" spans="2:14" s="358" customFormat="1" x14ac:dyDescent="0.2">
      <c r="B7810" s="305">
        <v>41611.361111111109</v>
      </c>
      <c r="C7810" s="117" t="s">
        <v>626</v>
      </c>
      <c r="D7810" s="117" t="s">
        <v>554</v>
      </c>
      <c r="E7810" s="116"/>
      <c r="F7810" s="348">
        <v>17</v>
      </c>
      <c r="G7810" s="348">
        <v>220</v>
      </c>
      <c r="H7810" s="348">
        <v>3740</v>
      </c>
      <c r="I7810" s="355">
        <v>3.2545369899013632E-2</v>
      </c>
      <c r="J7810" s="355">
        <v>1.4793349954097106E-4</v>
      </c>
      <c r="K7810" s="355">
        <v>0</v>
      </c>
      <c r="M7810" s="364"/>
      <c r="N7810" s="364"/>
    </row>
    <row r="7811" spans="2:14" s="358" customFormat="1" x14ac:dyDescent="0.2">
      <c r="B7811" s="305">
        <v>41611.420138888891</v>
      </c>
      <c r="C7811" s="117" t="s">
        <v>601</v>
      </c>
      <c r="D7811" s="117" t="s">
        <v>551</v>
      </c>
      <c r="E7811" s="116"/>
      <c r="F7811" s="348">
        <v>3</v>
      </c>
      <c r="G7811" s="348">
        <v>124</v>
      </c>
      <c r="H7811" s="348">
        <v>372</v>
      </c>
      <c r="I7811" s="355">
        <v>1.4405009225788839E-3</v>
      </c>
      <c r="J7811" s="355">
        <v>1.1616942924023257E-5</v>
      </c>
      <c r="K7811" s="355">
        <v>0</v>
      </c>
      <c r="M7811" s="364"/>
      <c r="N7811" s="364"/>
    </row>
    <row r="7812" spans="2:14" s="358" customFormat="1" x14ac:dyDescent="0.2">
      <c r="B7812" s="305">
        <v>41612.381944444445</v>
      </c>
      <c r="C7812" s="117" t="s">
        <v>697</v>
      </c>
      <c r="D7812" s="117" t="s">
        <v>551</v>
      </c>
      <c r="E7812" s="116"/>
      <c r="F7812" s="348">
        <v>28</v>
      </c>
      <c r="G7812" s="348">
        <v>360</v>
      </c>
      <c r="H7812" s="348">
        <v>10080</v>
      </c>
      <c r="I7812" s="355">
        <v>3.9032928224718141E-2</v>
      </c>
      <c r="J7812" s="355">
        <v>1.0842480062421706E-4</v>
      </c>
      <c r="K7812" s="355">
        <v>0</v>
      </c>
      <c r="M7812" s="364"/>
      <c r="N7812" s="364"/>
    </row>
    <row r="7813" spans="2:14" s="358" customFormat="1" x14ac:dyDescent="0.2">
      <c r="B7813" s="305">
        <v>41611.388888888891</v>
      </c>
      <c r="C7813" s="117" t="s">
        <v>672</v>
      </c>
      <c r="D7813" s="117" t="s">
        <v>551</v>
      </c>
      <c r="E7813" s="116"/>
      <c r="F7813" s="348">
        <v>50</v>
      </c>
      <c r="G7813" s="348">
        <v>425</v>
      </c>
      <c r="H7813" s="348">
        <v>21250</v>
      </c>
      <c r="I7813" s="355">
        <v>8.2286679045164735E-2</v>
      </c>
      <c r="J7813" s="355">
        <v>1.9361571540038762E-4</v>
      </c>
      <c r="K7813" s="355">
        <v>0</v>
      </c>
      <c r="M7813" s="364"/>
      <c r="N7813" s="364"/>
    </row>
    <row r="7814" spans="2:14" s="358" customFormat="1" x14ac:dyDescent="0.2">
      <c r="B7814" s="305">
        <v>41612.357638888891</v>
      </c>
      <c r="C7814" s="117" t="s">
        <v>626</v>
      </c>
      <c r="D7814" s="117" t="s">
        <v>554</v>
      </c>
      <c r="E7814" s="116"/>
      <c r="F7814" s="348">
        <v>16</v>
      </c>
      <c r="G7814" s="348">
        <v>135</v>
      </c>
      <c r="H7814" s="348">
        <v>2160</v>
      </c>
      <c r="I7814" s="355">
        <v>1.8796256412264557E-2</v>
      </c>
      <c r="J7814" s="355">
        <v>1.3923152897973745E-4</v>
      </c>
      <c r="K7814" s="355">
        <v>0</v>
      </c>
      <c r="M7814" s="364"/>
      <c r="N7814" s="364"/>
    </row>
    <row r="7815" spans="2:14" s="358" customFormat="1" x14ac:dyDescent="0.2">
      <c r="B7815" s="305">
        <v>41612.395833333336</v>
      </c>
      <c r="C7815" s="117" t="s">
        <v>611</v>
      </c>
      <c r="D7815" s="117" t="s">
        <v>551</v>
      </c>
      <c r="E7815" s="116"/>
      <c r="F7815" s="348">
        <v>3</v>
      </c>
      <c r="G7815" s="348">
        <v>205</v>
      </c>
      <c r="H7815" s="348">
        <v>615</v>
      </c>
      <c r="I7815" s="355">
        <v>2.3814732994247678E-3</v>
      </c>
      <c r="J7815" s="355">
        <v>1.1616942924023257E-5</v>
      </c>
      <c r="K7815" s="355">
        <v>0</v>
      </c>
      <c r="M7815" s="364"/>
      <c r="N7815" s="364"/>
    </row>
    <row r="7816" spans="2:14" s="358" customFormat="1" x14ac:dyDescent="0.2">
      <c r="B7816" s="305">
        <v>41611.375694444447</v>
      </c>
      <c r="C7816" s="117" t="s">
        <v>598</v>
      </c>
      <c r="D7816" s="117" t="s">
        <v>551</v>
      </c>
      <c r="E7816" s="116"/>
      <c r="F7816" s="348">
        <v>23</v>
      </c>
      <c r="G7816" s="348">
        <v>264</v>
      </c>
      <c r="H7816" s="348">
        <v>6072</v>
      </c>
      <c r="I7816" s="355">
        <v>2.3512692478223074E-2</v>
      </c>
      <c r="J7816" s="355">
        <v>8.9063229084178301E-5</v>
      </c>
      <c r="K7816" s="355">
        <v>0</v>
      </c>
      <c r="M7816" s="364"/>
      <c r="N7816" s="364"/>
    </row>
    <row r="7817" spans="2:14" s="358" customFormat="1" x14ac:dyDescent="0.2">
      <c r="B7817" s="305">
        <v>41611.361111111109</v>
      </c>
      <c r="C7817" s="117" t="s">
        <v>726</v>
      </c>
      <c r="D7817" s="117" t="s">
        <v>554</v>
      </c>
      <c r="E7817" s="116"/>
      <c r="F7817" s="348">
        <v>221</v>
      </c>
      <c r="G7817" s="348">
        <v>135</v>
      </c>
      <c r="H7817" s="348">
        <v>29835</v>
      </c>
      <c r="I7817" s="355">
        <v>0.25962329169440418</v>
      </c>
      <c r="J7817" s="355">
        <v>1.9231354940326237E-3</v>
      </c>
      <c r="K7817" s="355">
        <v>0</v>
      </c>
      <c r="M7817" s="364"/>
      <c r="N7817" s="364"/>
    </row>
    <row r="7818" spans="2:14" s="358" customFormat="1" x14ac:dyDescent="0.2">
      <c r="B7818" s="305">
        <v>41612.354861111111</v>
      </c>
      <c r="C7818" s="117" t="s">
        <v>748</v>
      </c>
      <c r="D7818" s="117" t="s">
        <v>551</v>
      </c>
      <c r="E7818" s="116"/>
      <c r="F7818" s="348">
        <v>48</v>
      </c>
      <c r="G7818" s="348">
        <v>69</v>
      </c>
      <c r="H7818" s="348">
        <v>3312</v>
      </c>
      <c r="I7818" s="355">
        <v>1.2825104988121675E-2</v>
      </c>
      <c r="J7818" s="355">
        <v>1.8587108678437211E-4</v>
      </c>
      <c r="K7818" s="355">
        <v>0</v>
      </c>
      <c r="M7818" s="364"/>
      <c r="N7818" s="364"/>
    </row>
    <row r="7819" spans="2:14" s="358" customFormat="1" x14ac:dyDescent="0.2">
      <c r="B7819" s="305">
        <v>41611.370138888888</v>
      </c>
      <c r="C7819" s="117" t="s">
        <v>556</v>
      </c>
      <c r="D7819" s="117" t="s">
        <v>551</v>
      </c>
      <c r="E7819" s="116"/>
      <c r="F7819" s="348">
        <v>144</v>
      </c>
      <c r="G7819" s="348">
        <v>513</v>
      </c>
      <c r="H7819" s="348">
        <v>73872</v>
      </c>
      <c r="I7819" s="355">
        <v>0.2860556025611487</v>
      </c>
      <c r="J7819" s="355">
        <v>5.5761326035311633E-4</v>
      </c>
      <c r="K7819" s="355">
        <v>0</v>
      </c>
      <c r="M7819" s="364"/>
      <c r="N7819" s="364"/>
    </row>
    <row r="7820" spans="2:14" s="358" customFormat="1" x14ac:dyDescent="0.2">
      <c r="B7820" s="305">
        <v>41612.375</v>
      </c>
      <c r="C7820" s="117" t="s">
        <v>672</v>
      </c>
      <c r="D7820" s="117" t="s">
        <v>551</v>
      </c>
      <c r="E7820" s="116"/>
      <c r="F7820" s="348">
        <v>214</v>
      </c>
      <c r="G7820" s="348">
        <v>230</v>
      </c>
      <c r="H7820" s="348">
        <v>49220</v>
      </c>
      <c r="I7820" s="355">
        <v>0.19059531024014156</v>
      </c>
      <c r="J7820" s="355">
        <v>8.2867526191365902E-4</v>
      </c>
      <c r="K7820" s="355">
        <v>0</v>
      </c>
      <c r="M7820" s="364"/>
      <c r="N7820" s="364"/>
    </row>
    <row r="7821" spans="2:14" s="358" customFormat="1" x14ac:dyDescent="0.2">
      <c r="B7821" s="305">
        <v>41613.364583333336</v>
      </c>
      <c r="C7821" s="117" t="s">
        <v>592</v>
      </c>
      <c r="D7821" s="117" t="s">
        <v>554</v>
      </c>
      <c r="E7821" s="116"/>
      <c r="F7821" s="348">
        <v>136</v>
      </c>
      <c r="G7821" s="348">
        <v>410</v>
      </c>
      <c r="H7821" s="348">
        <v>55760</v>
      </c>
      <c r="I7821" s="355">
        <v>0.48522187849438503</v>
      </c>
      <c r="J7821" s="355">
        <v>1.1834679963277684E-3</v>
      </c>
      <c r="K7821" s="355">
        <v>0</v>
      </c>
      <c r="M7821" s="364"/>
      <c r="N7821" s="364"/>
    </row>
    <row r="7822" spans="2:14" s="358" customFormat="1" x14ac:dyDescent="0.2">
      <c r="B7822" s="305">
        <v>41612.333333333336</v>
      </c>
      <c r="C7822" s="117" t="s">
        <v>616</v>
      </c>
      <c r="D7822" s="117" t="s">
        <v>554</v>
      </c>
      <c r="E7822" s="116"/>
      <c r="F7822" s="348">
        <v>34</v>
      </c>
      <c r="G7822" s="348">
        <v>430</v>
      </c>
      <c r="H7822" s="348">
        <v>14620</v>
      </c>
      <c r="I7822" s="355">
        <v>0.1272228096052351</v>
      </c>
      <c r="J7822" s="355">
        <v>2.9586699908194211E-4</v>
      </c>
      <c r="K7822" s="355">
        <v>0</v>
      </c>
      <c r="M7822" s="364"/>
      <c r="N7822" s="364"/>
    </row>
    <row r="7823" spans="2:14" s="358" customFormat="1" x14ac:dyDescent="0.2">
      <c r="B7823" s="305">
        <v>41611.375</v>
      </c>
      <c r="C7823" s="117" t="s">
        <v>567</v>
      </c>
      <c r="D7823" s="117" t="s">
        <v>551</v>
      </c>
      <c r="E7823" s="116"/>
      <c r="F7823" s="348">
        <v>37</v>
      </c>
      <c r="G7823" s="348">
        <v>254</v>
      </c>
      <c r="H7823" s="348">
        <v>9398</v>
      </c>
      <c r="I7823" s="355">
        <v>3.6392009866656853E-2</v>
      </c>
      <c r="J7823" s="355">
        <v>1.4327562939628682E-4</v>
      </c>
      <c r="K7823" s="355">
        <v>0</v>
      </c>
      <c r="M7823" s="364"/>
      <c r="N7823" s="364"/>
    </row>
    <row r="7824" spans="2:14" s="358" customFormat="1" x14ac:dyDescent="0.2">
      <c r="B7824" s="305">
        <v>41611.443055555559</v>
      </c>
      <c r="C7824" s="117" t="s">
        <v>567</v>
      </c>
      <c r="D7824" s="117" t="s">
        <v>551</v>
      </c>
      <c r="E7824" s="116"/>
      <c r="F7824" s="348">
        <v>1</v>
      </c>
      <c r="G7824" s="348">
        <v>65</v>
      </c>
      <c r="H7824" s="348">
        <v>65</v>
      </c>
      <c r="I7824" s="355">
        <v>2.517004300205039E-4</v>
      </c>
      <c r="J7824" s="355">
        <v>3.872314308007752E-6</v>
      </c>
      <c r="K7824" s="355">
        <v>0</v>
      </c>
      <c r="M7824" s="364"/>
      <c r="N7824" s="364"/>
    </row>
    <row r="7825" spans="2:14" s="358" customFormat="1" x14ac:dyDescent="0.2">
      <c r="B7825" s="305">
        <v>41612.380555555559</v>
      </c>
      <c r="C7825" s="117" t="s">
        <v>589</v>
      </c>
      <c r="D7825" s="117" t="s">
        <v>554</v>
      </c>
      <c r="E7825" s="116"/>
      <c r="F7825" s="348">
        <v>433</v>
      </c>
      <c r="G7825" s="348">
        <v>165</v>
      </c>
      <c r="H7825" s="348">
        <v>71445</v>
      </c>
      <c r="I7825" s="355">
        <v>0.62171228674733392</v>
      </c>
      <c r="J7825" s="355">
        <v>3.7679532530141449E-3</v>
      </c>
      <c r="K7825" s="355">
        <v>0</v>
      </c>
      <c r="M7825" s="364"/>
      <c r="N7825" s="364"/>
    </row>
    <row r="7826" spans="2:14" s="358" customFormat="1" x14ac:dyDescent="0.2">
      <c r="B7826" s="305">
        <v>41612.361111111109</v>
      </c>
      <c r="C7826" s="117" t="s">
        <v>567</v>
      </c>
      <c r="D7826" s="117" t="s">
        <v>551</v>
      </c>
      <c r="E7826" s="116"/>
      <c r="F7826" s="348">
        <v>1</v>
      </c>
      <c r="G7826" s="348">
        <v>225</v>
      </c>
      <c r="H7826" s="348">
        <v>225</v>
      </c>
      <c r="I7826" s="355">
        <v>8.712707193017443E-4</v>
      </c>
      <c r="J7826" s="355">
        <v>3.872314308007752E-6</v>
      </c>
      <c r="K7826" s="355">
        <v>0</v>
      </c>
      <c r="M7826" s="364"/>
      <c r="N7826" s="364"/>
    </row>
    <row r="7827" spans="2:14" s="358" customFormat="1" x14ac:dyDescent="0.2">
      <c r="B7827" s="305">
        <v>41611.375</v>
      </c>
      <c r="C7827" s="117" t="s">
        <v>702</v>
      </c>
      <c r="D7827" s="117" t="s">
        <v>554</v>
      </c>
      <c r="E7827" s="116"/>
      <c r="F7827" s="348">
        <v>66</v>
      </c>
      <c r="G7827" s="348">
        <v>317</v>
      </c>
      <c r="H7827" s="348">
        <v>20922</v>
      </c>
      <c r="I7827" s="355">
        <v>0.1820626280821292</v>
      </c>
      <c r="J7827" s="355">
        <v>5.7433005704141701E-4</v>
      </c>
      <c r="K7827" s="355">
        <v>0</v>
      </c>
      <c r="M7827" s="364"/>
      <c r="N7827" s="364"/>
    </row>
    <row r="7828" spans="2:14" s="358" customFormat="1" x14ac:dyDescent="0.2">
      <c r="B7828" s="305">
        <v>41613.420138888891</v>
      </c>
      <c r="C7828" s="117" t="s">
        <v>570</v>
      </c>
      <c r="D7828" s="117" t="s">
        <v>551</v>
      </c>
      <c r="E7828" s="116"/>
      <c r="F7828" s="348">
        <v>1</v>
      </c>
      <c r="G7828" s="348">
        <v>73</v>
      </c>
      <c r="H7828" s="348">
        <v>73</v>
      </c>
      <c r="I7828" s="355">
        <v>2.8267894448456593E-4</v>
      </c>
      <c r="J7828" s="355">
        <v>3.872314308007752E-6</v>
      </c>
      <c r="K7828" s="355">
        <v>0</v>
      </c>
      <c r="M7828" s="364"/>
      <c r="N7828" s="364"/>
    </row>
    <row r="7829" spans="2:14" s="358" customFormat="1" x14ac:dyDescent="0.2">
      <c r="B7829" s="305">
        <v>41612.392361111109</v>
      </c>
      <c r="C7829" s="117" t="s">
        <v>607</v>
      </c>
      <c r="D7829" s="117" t="s">
        <v>551</v>
      </c>
      <c r="E7829" s="116"/>
      <c r="F7829" s="348">
        <v>4</v>
      </c>
      <c r="G7829" s="348">
        <v>125</v>
      </c>
      <c r="H7829" s="348">
        <v>500</v>
      </c>
      <c r="I7829" s="355">
        <v>1.9361571540038763E-3</v>
      </c>
      <c r="J7829" s="355">
        <v>1.5489257232031008E-5</v>
      </c>
      <c r="K7829" s="355">
        <v>0</v>
      </c>
      <c r="M7829" s="364"/>
      <c r="N7829" s="364"/>
    </row>
    <row r="7830" spans="2:14" s="358" customFormat="1" x14ac:dyDescent="0.2">
      <c r="B7830" s="305">
        <v>41613.368055555555</v>
      </c>
      <c r="C7830" s="117" t="s">
        <v>686</v>
      </c>
      <c r="D7830" s="117" t="s">
        <v>551</v>
      </c>
      <c r="E7830" s="116"/>
      <c r="F7830" s="348">
        <v>93</v>
      </c>
      <c r="G7830" s="348">
        <v>530</v>
      </c>
      <c r="H7830" s="348">
        <v>49290</v>
      </c>
      <c r="I7830" s="355">
        <v>0.19086637224170211</v>
      </c>
      <c r="J7830" s="355">
        <v>3.6012523064472097E-4</v>
      </c>
      <c r="K7830" s="355">
        <v>0</v>
      </c>
      <c r="M7830" s="364"/>
      <c r="N7830" s="364"/>
    </row>
    <row r="7831" spans="2:14" s="358" customFormat="1" x14ac:dyDescent="0.2">
      <c r="B7831" s="305">
        <v>41613.492361111108</v>
      </c>
      <c r="C7831" s="117" t="s">
        <v>570</v>
      </c>
      <c r="D7831" s="117" t="s">
        <v>551</v>
      </c>
      <c r="E7831" s="116"/>
      <c r="F7831" s="348">
        <v>1</v>
      </c>
      <c r="G7831" s="348">
        <v>43</v>
      </c>
      <c r="H7831" s="348">
        <v>43</v>
      </c>
      <c r="I7831" s="355">
        <v>1.6650951524433335E-4</v>
      </c>
      <c r="J7831" s="355">
        <v>3.872314308007752E-6</v>
      </c>
      <c r="K7831" s="355">
        <v>0</v>
      </c>
      <c r="M7831" s="364"/>
      <c r="N7831" s="364"/>
    </row>
    <row r="7832" spans="2:14" s="358" customFormat="1" x14ac:dyDescent="0.2">
      <c r="B7832" s="305">
        <v>41612.378472222219</v>
      </c>
      <c r="C7832" s="117" t="s">
        <v>849</v>
      </c>
      <c r="D7832" s="117" t="s">
        <v>551</v>
      </c>
      <c r="E7832" s="116"/>
      <c r="F7832" s="348">
        <v>4</v>
      </c>
      <c r="G7832" s="348">
        <v>325</v>
      </c>
      <c r="H7832" s="348">
        <v>1300</v>
      </c>
      <c r="I7832" s="355">
        <v>5.034008600410078E-3</v>
      </c>
      <c r="J7832" s="355">
        <v>1.5489257232031008E-5</v>
      </c>
      <c r="K7832" s="355">
        <v>0</v>
      </c>
      <c r="M7832" s="364"/>
      <c r="N7832" s="364"/>
    </row>
    <row r="7833" spans="2:14" s="358" customFormat="1" x14ac:dyDescent="0.2">
      <c r="B7833" s="305">
        <v>41607.395833333336</v>
      </c>
      <c r="C7833" s="117" t="s">
        <v>711</v>
      </c>
      <c r="D7833" s="117" t="s">
        <v>554</v>
      </c>
      <c r="E7833" s="116"/>
      <c r="F7833" s="348">
        <v>133</v>
      </c>
      <c r="G7833" s="348">
        <v>345</v>
      </c>
      <c r="H7833" s="348">
        <v>45885</v>
      </c>
      <c r="I7833" s="355">
        <v>0.39928991920220336</v>
      </c>
      <c r="J7833" s="355">
        <v>1.1573620846440677E-3</v>
      </c>
      <c r="K7833" s="355">
        <v>0</v>
      </c>
      <c r="M7833" s="364"/>
      <c r="N7833" s="364"/>
    </row>
    <row r="7834" spans="2:14" s="358" customFormat="1" x14ac:dyDescent="0.2">
      <c r="B7834" s="305">
        <v>41607.402777777781</v>
      </c>
      <c r="C7834" s="117" t="s">
        <v>596</v>
      </c>
      <c r="D7834" s="117" t="s">
        <v>554</v>
      </c>
      <c r="E7834" s="116"/>
      <c r="F7834" s="348">
        <v>182</v>
      </c>
      <c r="G7834" s="348">
        <v>230</v>
      </c>
      <c r="H7834" s="348">
        <v>41860</v>
      </c>
      <c r="I7834" s="355">
        <v>0.36426448769323816</v>
      </c>
      <c r="J7834" s="355">
        <v>1.5837586421445136E-3</v>
      </c>
      <c r="K7834" s="355">
        <v>0</v>
      </c>
      <c r="M7834" s="364"/>
      <c r="N7834" s="364"/>
    </row>
    <row r="7835" spans="2:14" s="358" customFormat="1" x14ac:dyDescent="0.2">
      <c r="B7835" s="305">
        <v>41607.375</v>
      </c>
      <c r="C7835" s="117" t="s">
        <v>653</v>
      </c>
      <c r="D7835" s="117" t="s">
        <v>554</v>
      </c>
      <c r="E7835" s="116"/>
      <c r="F7835" s="348">
        <v>8</v>
      </c>
      <c r="G7835" s="348">
        <v>180</v>
      </c>
      <c r="H7835" s="348">
        <v>1440</v>
      </c>
      <c r="I7835" s="355">
        <v>1.2530837608176372E-2</v>
      </c>
      <c r="J7835" s="355">
        <v>6.9615764489868725E-5</v>
      </c>
      <c r="K7835" s="355">
        <v>0</v>
      </c>
      <c r="M7835" s="364"/>
      <c r="N7835" s="364"/>
    </row>
    <row r="7836" spans="2:14" s="358" customFormat="1" x14ac:dyDescent="0.2">
      <c r="B7836" s="305">
        <v>41607.548611111109</v>
      </c>
      <c r="C7836" s="117" t="s">
        <v>799</v>
      </c>
      <c r="D7836" s="117" t="s">
        <v>554</v>
      </c>
      <c r="E7836" s="116"/>
      <c r="F7836" s="348">
        <v>31</v>
      </c>
      <c r="G7836" s="348">
        <v>55</v>
      </c>
      <c r="H7836" s="348">
        <v>1705</v>
      </c>
      <c r="I7836" s="355">
        <v>1.4836859806903272E-2</v>
      </c>
      <c r="J7836" s="355">
        <v>2.6976108739824135E-4</v>
      </c>
      <c r="K7836" s="355">
        <v>0</v>
      </c>
      <c r="M7836" s="364"/>
      <c r="N7836" s="364"/>
    </row>
    <row r="7837" spans="2:14" s="358" customFormat="1" x14ac:dyDescent="0.2">
      <c r="B7837" s="305">
        <v>41607.5</v>
      </c>
      <c r="C7837" s="117" t="s">
        <v>658</v>
      </c>
      <c r="D7837" s="117" t="s">
        <v>551</v>
      </c>
      <c r="E7837" s="116"/>
      <c r="F7837" s="348">
        <v>133</v>
      </c>
      <c r="G7837" s="348">
        <v>169</v>
      </c>
      <c r="H7837" s="348">
        <v>22477</v>
      </c>
      <c r="I7837" s="355">
        <v>8.7038008701090255E-2</v>
      </c>
      <c r="J7837" s="355">
        <v>5.1501780296503105E-4</v>
      </c>
      <c r="K7837" s="355">
        <v>0</v>
      </c>
      <c r="M7837" s="364"/>
      <c r="N7837" s="364"/>
    </row>
    <row r="7838" spans="2:14" s="358" customFormat="1" x14ac:dyDescent="0.2">
      <c r="B7838" s="305">
        <v>41608.336805555555</v>
      </c>
      <c r="C7838" s="117" t="s">
        <v>596</v>
      </c>
      <c r="D7838" s="117" t="s">
        <v>554</v>
      </c>
      <c r="E7838" s="116"/>
      <c r="F7838" s="348">
        <v>293</v>
      </c>
      <c r="G7838" s="348">
        <v>129.20477815699658</v>
      </c>
      <c r="H7838" s="348">
        <v>37857</v>
      </c>
      <c r="I7838" s="355">
        <v>0.32943049953662007</v>
      </c>
      <c r="J7838" s="355">
        <v>2.5496773744414425E-3</v>
      </c>
      <c r="K7838" s="355">
        <v>0</v>
      </c>
      <c r="M7838" s="364"/>
      <c r="N7838" s="364"/>
    </row>
    <row r="7839" spans="2:14" s="358" customFormat="1" x14ac:dyDescent="0.2">
      <c r="B7839" s="305">
        <v>41608.354166666664</v>
      </c>
      <c r="C7839" s="117" t="s">
        <v>596</v>
      </c>
      <c r="D7839" s="117" t="s">
        <v>554</v>
      </c>
      <c r="E7839" s="116"/>
      <c r="F7839" s="348">
        <v>45</v>
      </c>
      <c r="G7839" s="348">
        <v>295</v>
      </c>
      <c r="H7839" s="348">
        <v>13275</v>
      </c>
      <c r="I7839" s="355">
        <v>0.11551865920037592</v>
      </c>
      <c r="J7839" s="355">
        <v>3.9158867525551161E-4</v>
      </c>
      <c r="K7839" s="355">
        <v>0</v>
      </c>
      <c r="M7839" s="364"/>
      <c r="N7839" s="364"/>
    </row>
    <row r="7840" spans="2:14" s="358" customFormat="1" x14ac:dyDescent="0.2">
      <c r="B7840" s="305">
        <v>41608.447916666664</v>
      </c>
      <c r="C7840" s="117" t="s">
        <v>658</v>
      </c>
      <c r="D7840" s="117" t="s">
        <v>551</v>
      </c>
      <c r="E7840" s="116"/>
      <c r="F7840" s="348">
        <v>41</v>
      </c>
      <c r="G7840" s="348">
        <v>43</v>
      </c>
      <c r="H7840" s="348">
        <v>1763</v>
      </c>
      <c r="I7840" s="355">
        <v>6.8268901250176676E-3</v>
      </c>
      <c r="J7840" s="355">
        <v>1.5876488662831784E-4</v>
      </c>
      <c r="K7840" s="355">
        <v>0</v>
      </c>
      <c r="M7840" s="364"/>
      <c r="N7840" s="364"/>
    </row>
    <row r="7841" spans="2:14" s="358" customFormat="1" x14ac:dyDescent="0.2">
      <c r="B7841" s="305">
        <v>41611.364583333336</v>
      </c>
      <c r="C7841" s="117" t="s">
        <v>625</v>
      </c>
      <c r="D7841" s="117" t="s">
        <v>551</v>
      </c>
      <c r="E7841" s="116"/>
      <c r="F7841" s="348">
        <v>1097</v>
      </c>
      <c r="G7841" s="348">
        <v>559</v>
      </c>
      <c r="H7841" s="348">
        <v>613223</v>
      </c>
      <c r="I7841" s="355">
        <v>2.3745921968994379</v>
      </c>
      <c r="J7841" s="355">
        <v>4.2479287958845048E-3</v>
      </c>
      <c r="K7841" s="355">
        <v>0</v>
      </c>
      <c r="M7841" s="364"/>
      <c r="N7841" s="364"/>
    </row>
    <row r="7842" spans="2:14" s="358" customFormat="1" x14ac:dyDescent="0.2">
      <c r="B7842" s="305">
        <v>41612.409722222219</v>
      </c>
      <c r="C7842" s="117" t="s">
        <v>629</v>
      </c>
      <c r="D7842" s="117" t="s">
        <v>551</v>
      </c>
      <c r="E7842" s="116"/>
      <c r="F7842" s="348">
        <v>4</v>
      </c>
      <c r="G7842" s="348">
        <v>220</v>
      </c>
      <c r="H7842" s="348">
        <v>880</v>
      </c>
      <c r="I7842" s="355">
        <v>3.4076365910468221E-3</v>
      </c>
      <c r="J7842" s="355">
        <v>1.5489257232031008E-5</v>
      </c>
      <c r="K7842" s="355">
        <v>0</v>
      </c>
      <c r="M7842" s="364"/>
      <c r="N7842" s="364"/>
    </row>
    <row r="7843" spans="2:14" s="358" customFormat="1" x14ac:dyDescent="0.2">
      <c r="B7843" s="305">
        <v>41613.395833333336</v>
      </c>
      <c r="C7843" s="117" t="s">
        <v>744</v>
      </c>
      <c r="D7843" s="117" t="s">
        <v>554</v>
      </c>
      <c r="E7843" s="116"/>
      <c r="F7843" s="348">
        <v>2</v>
      </c>
      <c r="G7843" s="348">
        <v>55</v>
      </c>
      <c r="H7843" s="348">
        <v>110</v>
      </c>
      <c r="I7843" s="355">
        <v>9.5721676173569502E-4</v>
      </c>
      <c r="J7843" s="355">
        <v>1.7403941122467181E-5</v>
      </c>
      <c r="K7843" s="355">
        <v>0</v>
      </c>
      <c r="M7843" s="364"/>
      <c r="N7843" s="364"/>
    </row>
    <row r="7844" spans="2:14" s="358" customFormat="1" x14ac:dyDescent="0.2">
      <c r="B7844" s="305">
        <v>41606.354166666664</v>
      </c>
      <c r="C7844" s="117" t="s">
        <v>688</v>
      </c>
      <c r="D7844" s="117" t="s">
        <v>554</v>
      </c>
      <c r="E7844" s="116"/>
      <c r="F7844" s="348">
        <v>2</v>
      </c>
      <c r="G7844" s="348">
        <v>135</v>
      </c>
      <c r="H7844" s="348">
        <v>270</v>
      </c>
      <c r="I7844" s="355">
        <v>2.3495320515330696E-3</v>
      </c>
      <c r="J7844" s="355">
        <v>1.7403941122467181E-5</v>
      </c>
      <c r="K7844" s="355">
        <v>0</v>
      </c>
      <c r="M7844" s="364"/>
      <c r="N7844" s="364"/>
    </row>
    <row r="7845" spans="2:14" s="358" customFormat="1" x14ac:dyDescent="0.2">
      <c r="B7845" s="305">
        <v>41613.392361111109</v>
      </c>
      <c r="C7845" s="117" t="s">
        <v>629</v>
      </c>
      <c r="D7845" s="117" t="s">
        <v>551</v>
      </c>
      <c r="E7845" s="116"/>
      <c r="F7845" s="348">
        <v>1</v>
      </c>
      <c r="G7845" s="348">
        <v>55</v>
      </c>
      <c r="H7845" s="348">
        <v>55</v>
      </c>
      <c r="I7845" s="355">
        <v>2.1297728694042638E-4</v>
      </c>
      <c r="J7845" s="355">
        <v>3.872314308007752E-6</v>
      </c>
      <c r="K7845" s="355">
        <v>0</v>
      </c>
      <c r="M7845" s="364"/>
      <c r="N7845" s="364"/>
    </row>
    <row r="7846" spans="2:14" s="358" customFormat="1" x14ac:dyDescent="0.2">
      <c r="B7846" s="305">
        <v>41613.388888888891</v>
      </c>
      <c r="C7846" s="117" t="s">
        <v>629</v>
      </c>
      <c r="D7846" s="117" t="s">
        <v>551</v>
      </c>
      <c r="E7846" s="116"/>
      <c r="F7846" s="348">
        <v>3</v>
      </c>
      <c r="G7846" s="348">
        <v>145</v>
      </c>
      <c r="H7846" s="348">
        <v>435</v>
      </c>
      <c r="I7846" s="355">
        <v>1.6844567239833724E-3</v>
      </c>
      <c r="J7846" s="355">
        <v>1.1616942924023257E-5</v>
      </c>
      <c r="K7846" s="355">
        <v>0</v>
      </c>
      <c r="M7846" s="364"/>
      <c r="N7846" s="364"/>
    </row>
    <row r="7847" spans="2:14" s="358" customFormat="1" x14ac:dyDescent="0.2">
      <c r="B7847" s="305">
        <v>41606.354166666664</v>
      </c>
      <c r="C7847" s="117" t="s">
        <v>592</v>
      </c>
      <c r="D7847" s="117" t="s">
        <v>554</v>
      </c>
      <c r="E7847" s="116"/>
      <c r="F7847" s="348">
        <v>158</v>
      </c>
      <c r="G7847" s="348">
        <v>450</v>
      </c>
      <c r="H7847" s="348">
        <v>71100</v>
      </c>
      <c r="I7847" s="355">
        <v>0.61871010690370831</v>
      </c>
      <c r="J7847" s="355">
        <v>1.3749113486749075E-3</v>
      </c>
      <c r="K7847" s="355">
        <v>0</v>
      </c>
      <c r="M7847" s="364"/>
      <c r="N7847" s="364"/>
    </row>
    <row r="7848" spans="2:14" s="358" customFormat="1" x14ac:dyDescent="0.2">
      <c r="B7848" s="305">
        <v>41612.545138888891</v>
      </c>
      <c r="C7848" s="117" t="s">
        <v>626</v>
      </c>
      <c r="D7848" s="117" t="s">
        <v>554</v>
      </c>
      <c r="E7848" s="116"/>
      <c r="F7848" s="348">
        <v>4</v>
      </c>
      <c r="G7848" s="348">
        <v>25</v>
      </c>
      <c r="H7848" s="348">
        <v>100</v>
      </c>
      <c r="I7848" s="355">
        <v>8.7019705612335918E-4</v>
      </c>
      <c r="J7848" s="355">
        <v>3.4807882244934363E-5</v>
      </c>
      <c r="K7848" s="355">
        <v>0</v>
      </c>
      <c r="M7848" s="364"/>
      <c r="N7848" s="364"/>
    </row>
    <row r="7849" spans="2:14" s="358" customFormat="1" x14ac:dyDescent="0.2">
      <c r="B7849" s="305">
        <v>41608.364583333336</v>
      </c>
      <c r="C7849" s="117" t="s">
        <v>556</v>
      </c>
      <c r="D7849" s="117" t="s">
        <v>551</v>
      </c>
      <c r="E7849" s="116"/>
      <c r="F7849" s="348">
        <v>1</v>
      </c>
      <c r="G7849" s="348">
        <v>110</v>
      </c>
      <c r="H7849" s="348">
        <v>110</v>
      </c>
      <c r="I7849" s="355">
        <v>4.2595457388085276E-4</v>
      </c>
      <c r="J7849" s="355">
        <v>3.872314308007752E-6</v>
      </c>
      <c r="K7849" s="355">
        <v>0</v>
      </c>
      <c r="M7849" s="364"/>
      <c r="N7849" s="364"/>
    </row>
    <row r="7850" spans="2:14" s="358" customFormat="1" x14ac:dyDescent="0.2">
      <c r="B7850" s="305">
        <v>41613.388888888891</v>
      </c>
      <c r="C7850" s="117" t="s">
        <v>626</v>
      </c>
      <c r="D7850" s="117" t="s">
        <v>554</v>
      </c>
      <c r="E7850" s="116"/>
      <c r="F7850" s="348">
        <v>11</v>
      </c>
      <c r="G7850" s="348">
        <v>370</v>
      </c>
      <c r="H7850" s="348">
        <v>4070</v>
      </c>
      <c r="I7850" s="355">
        <v>3.5417020184220716E-2</v>
      </c>
      <c r="J7850" s="355">
        <v>9.5721676173569502E-5</v>
      </c>
      <c r="K7850" s="355">
        <v>0</v>
      </c>
      <c r="M7850" s="364"/>
      <c r="N7850" s="364"/>
    </row>
    <row r="7851" spans="2:14" s="358" customFormat="1" x14ac:dyDescent="0.2">
      <c r="B7851" s="305">
        <v>41612.368055555555</v>
      </c>
      <c r="C7851" s="117" t="s">
        <v>620</v>
      </c>
      <c r="D7851" s="117" t="s">
        <v>542</v>
      </c>
      <c r="E7851" s="116"/>
      <c r="F7851" s="348">
        <v>70</v>
      </c>
      <c r="G7851" s="348">
        <v>145</v>
      </c>
      <c r="H7851" s="348">
        <v>10150</v>
      </c>
      <c r="I7851" s="355">
        <v>3.5357353110227856E-2</v>
      </c>
      <c r="J7851" s="355">
        <v>2.4384381455329554E-4</v>
      </c>
      <c r="K7851" s="355">
        <v>0</v>
      </c>
      <c r="M7851" s="364"/>
      <c r="N7851" s="364"/>
    </row>
    <row r="7852" spans="2:14" s="358" customFormat="1" x14ac:dyDescent="0.2">
      <c r="B7852" s="305">
        <v>41613.385416666664</v>
      </c>
      <c r="C7852" s="117" t="s">
        <v>748</v>
      </c>
      <c r="D7852" s="117" t="s">
        <v>551</v>
      </c>
      <c r="E7852" s="116"/>
      <c r="F7852" s="348">
        <v>19</v>
      </c>
      <c r="G7852" s="348">
        <v>275</v>
      </c>
      <c r="H7852" s="348">
        <v>5225</v>
      </c>
      <c r="I7852" s="355">
        <v>2.0232842259340505E-2</v>
      </c>
      <c r="J7852" s="355">
        <v>7.3573971852147296E-5</v>
      </c>
      <c r="K7852" s="355">
        <v>0</v>
      </c>
      <c r="M7852" s="364"/>
      <c r="N7852" s="364"/>
    </row>
    <row r="7853" spans="2:14" s="358" customFormat="1" x14ac:dyDescent="0.2">
      <c r="B7853" s="305">
        <v>41603.385416666664</v>
      </c>
      <c r="C7853" s="117" t="s">
        <v>607</v>
      </c>
      <c r="D7853" s="117" t="s">
        <v>551</v>
      </c>
      <c r="E7853" s="116"/>
      <c r="F7853" s="348">
        <v>2</v>
      </c>
      <c r="G7853" s="348">
        <v>105</v>
      </c>
      <c r="H7853" s="348">
        <v>210</v>
      </c>
      <c r="I7853" s="355">
        <v>8.1318600468162795E-4</v>
      </c>
      <c r="J7853" s="355">
        <v>7.7446286160155041E-6</v>
      </c>
      <c r="K7853" s="355">
        <v>0</v>
      </c>
      <c r="M7853" s="364"/>
      <c r="N7853" s="364"/>
    </row>
    <row r="7854" spans="2:14" s="358" customFormat="1" x14ac:dyDescent="0.2">
      <c r="B7854" s="305">
        <v>41613.385416666664</v>
      </c>
      <c r="C7854" s="117" t="s">
        <v>672</v>
      </c>
      <c r="D7854" s="117" t="s">
        <v>551</v>
      </c>
      <c r="E7854" s="116"/>
      <c r="F7854" s="348">
        <v>2</v>
      </c>
      <c r="G7854" s="348">
        <v>78</v>
      </c>
      <c r="H7854" s="348">
        <v>156</v>
      </c>
      <c r="I7854" s="355">
        <v>6.0408103204920933E-4</v>
      </c>
      <c r="J7854" s="355">
        <v>7.7446286160155041E-6</v>
      </c>
      <c r="K7854" s="355">
        <v>0</v>
      </c>
      <c r="M7854" s="364"/>
      <c r="N7854" s="364"/>
    </row>
    <row r="7855" spans="2:14" s="358" customFormat="1" x14ac:dyDescent="0.2">
      <c r="B7855" s="305">
        <v>41612.395833333336</v>
      </c>
      <c r="C7855" s="117" t="s">
        <v>552</v>
      </c>
      <c r="D7855" s="117" t="s">
        <v>551</v>
      </c>
      <c r="E7855" s="116"/>
      <c r="F7855" s="348">
        <v>110</v>
      </c>
      <c r="G7855" s="348">
        <v>195</v>
      </c>
      <c r="H7855" s="348">
        <v>21450</v>
      </c>
      <c r="I7855" s="355">
        <v>8.3061141906766292E-2</v>
      </c>
      <c r="J7855" s="355">
        <v>4.2595457388085276E-4</v>
      </c>
      <c r="K7855" s="355">
        <v>0</v>
      </c>
      <c r="M7855" s="364"/>
      <c r="N7855" s="364"/>
    </row>
    <row r="7856" spans="2:14" s="358" customFormat="1" x14ac:dyDescent="0.2">
      <c r="B7856" s="305">
        <v>41599.395833333336</v>
      </c>
      <c r="C7856" s="117" t="s">
        <v>634</v>
      </c>
      <c r="D7856" s="117" t="s">
        <v>542</v>
      </c>
      <c r="E7856" s="116"/>
      <c r="F7856" s="348">
        <v>16</v>
      </c>
      <c r="G7856" s="348">
        <v>582</v>
      </c>
      <c r="H7856" s="348">
        <v>9312</v>
      </c>
      <c r="I7856" s="355">
        <v>3.2438194301718404E-2</v>
      </c>
      <c r="J7856" s="355">
        <v>5.5735729040753271E-5</v>
      </c>
      <c r="K7856" s="355">
        <v>0</v>
      </c>
      <c r="M7856" s="364"/>
      <c r="N7856" s="364"/>
    </row>
    <row r="7857" spans="2:14" s="358" customFormat="1" x14ac:dyDescent="0.2">
      <c r="B7857" s="305">
        <v>41614.375</v>
      </c>
      <c r="C7857" s="117" t="s">
        <v>672</v>
      </c>
      <c r="D7857" s="117" t="s">
        <v>551</v>
      </c>
      <c r="E7857" s="116"/>
      <c r="F7857" s="348">
        <v>19</v>
      </c>
      <c r="G7857" s="348">
        <v>315</v>
      </c>
      <c r="H7857" s="348">
        <v>5985</v>
      </c>
      <c r="I7857" s="355">
        <v>2.3175801133426398E-2</v>
      </c>
      <c r="J7857" s="355">
        <v>7.3573971852147296E-5</v>
      </c>
      <c r="K7857" s="355">
        <v>0</v>
      </c>
      <c r="M7857" s="364"/>
      <c r="N7857" s="364"/>
    </row>
    <row r="7858" spans="2:14" s="358" customFormat="1" x14ac:dyDescent="0.2">
      <c r="B7858" s="305">
        <v>41614.40902777778</v>
      </c>
      <c r="C7858" s="117" t="s">
        <v>726</v>
      </c>
      <c r="D7858" s="117" t="s">
        <v>554</v>
      </c>
      <c r="E7858" s="116"/>
      <c r="F7858" s="348">
        <v>177</v>
      </c>
      <c r="G7858" s="348">
        <v>199</v>
      </c>
      <c r="H7858" s="348">
        <v>35223</v>
      </c>
      <c r="I7858" s="355">
        <v>0.3065095090783308</v>
      </c>
      <c r="J7858" s="355">
        <v>1.5402487893383457E-3</v>
      </c>
      <c r="K7858" s="355">
        <v>0</v>
      </c>
      <c r="M7858" s="364"/>
      <c r="N7858" s="364"/>
    </row>
    <row r="7859" spans="2:14" s="358" customFormat="1" x14ac:dyDescent="0.2">
      <c r="B7859" s="305">
        <v>41614.388888888891</v>
      </c>
      <c r="C7859" s="117" t="s">
        <v>611</v>
      </c>
      <c r="D7859" s="117" t="s">
        <v>551</v>
      </c>
      <c r="E7859" s="116"/>
      <c r="F7859" s="348">
        <v>58</v>
      </c>
      <c r="G7859" s="348">
        <v>489</v>
      </c>
      <c r="H7859" s="348">
        <v>28362</v>
      </c>
      <c r="I7859" s="355">
        <v>0.10982657840371587</v>
      </c>
      <c r="J7859" s="355">
        <v>2.2459422986444963E-4</v>
      </c>
      <c r="K7859" s="355">
        <v>0</v>
      </c>
      <c r="M7859" s="364"/>
      <c r="N7859" s="364"/>
    </row>
    <row r="7860" spans="2:14" s="358" customFormat="1" x14ac:dyDescent="0.2">
      <c r="B7860" s="305">
        <v>41614.520833333336</v>
      </c>
      <c r="C7860" s="117" t="s">
        <v>697</v>
      </c>
      <c r="D7860" s="117" t="s">
        <v>551</v>
      </c>
      <c r="E7860" s="116"/>
      <c r="F7860" s="348">
        <v>3</v>
      </c>
      <c r="G7860" s="348">
        <v>50</v>
      </c>
      <c r="H7860" s="348">
        <v>150</v>
      </c>
      <c r="I7860" s="355">
        <v>5.8084714620116283E-4</v>
      </c>
      <c r="J7860" s="355">
        <v>1.1616942924023257E-5</v>
      </c>
      <c r="K7860" s="355">
        <v>0</v>
      </c>
      <c r="M7860" s="364"/>
      <c r="N7860" s="364"/>
    </row>
    <row r="7861" spans="2:14" s="358" customFormat="1" x14ac:dyDescent="0.2">
      <c r="B7861" s="305">
        <v>41614.586805555555</v>
      </c>
      <c r="C7861" s="117" t="s">
        <v>697</v>
      </c>
      <c r="D7861" s="117" t="s">
        <v>551</v>
      </c>
      <c r="E7861" s="116"/>
      <c r="F7861" s="348">
        <v>3</v>
      </c>
      <c r="G7861" s="348">
        <v>40</v>
      </c>
      <c r="H7861" s="348">
        <v>120</v>
      </c>
      <c r="I7861" s="355">
        <v>4.6467771696093028E-4</v>
      </c>
      <c r="J7861" s="355">
        <v>1.1616942924023257E-5</v>
      </c>
      <c r="K7861" s="355">
        <v>0</v>
      </c>
      <c r="M7861" s="364"/>
      <c r="N7861" s="364"/>
    </row>
    <row r="7862" spans="2:14" s="358" customFormat="1" x14ac:dyDescent="0.2">
      <c r="B7862" s="305">
        <v>41614.416666666664</v>
      </c>
      <c r="C7862" s="117" t="s">
        <v>697</v>
      </c>
      <c r="D7862" s="117" t="s">
        <v>551</v>
      </c>
      <c r="E7862" s="116"/>
      <c r="F7862" s="348">
        <v>4</v>
      </c>
      <c r="G7862" s="348">
        <v>75</v>
      </c>
      <c r="H7862" s="348">
        <v>300</v>
      </c>
      <c r="I7862" s="355">
        <v>1.1616942924023257E-3</v>
      </c>
      <c r="J7862" s="355">
        <v>1.5489257232031008E-5</v>
      </c>
      <c r="K7862" s="355">
        <v>0</v>
      </c>
      <c r="M7862" s="364"/>
      <c r="N7862" s="364"/>
    </row>
    <row r="7863" spans="2:14" s="358" customFormat="1" x14ac:dyDescent="0.2">
      <c r="B7863" s="305">
        <v>41613.489583333336</v>
      </c>
      <c r="C7863" s="117" t="s">
        <v>567</v>
      </c>
      <c r="D7863" s="117" t="s">
        <v>551</v>
      </c>
      <c r="E7863" s="116"/>
      <c r="F7863" s="348">
        <v>1</v>
      </c>
      <c r="G7863" s="348">
        <v>135</v>
      </c>
      <c r="H7863" s="348">
        <v>135</v>
      </c>
      <c r="I7863" s="355">
        <v>5.2276243158104658E-4</v>
      </c>
      <c r="J7863" s="355">
        <v>3.872314308007752E-6</v>
      </c>
      <c r="K7863" s="355">
        <v>0</v>
      </c>
      <c r="M7863" s="364"/>
      <c r="N7863" s="364"/>
    </row>
    <row r="7864" spans="2:14" s="358" customFormat="1" x14ac:dyDescent="0.2">
      <c r="B7864" s="305">
        <v>41613.548611111109</v>
      </c>
      <c r="C7864" s="117" t="s">
        <v>570</v>
      </c>
      <c r="D7864" s="117" t="s">
        <v>551</v>
      </c>
      <c r="E7864" s="116"/>
      <c r="F7864" s="348">
        <v>3</v>
      </c>
      <c r="G7864" s="348">
        <v>30</v>
      </c>
      <c r="H7864" s="348">
        <v>90</v>
      </c>
      <c r="I7864" s="355">
        <v>3.4850828772069772E-4</v>
      </c>
      <c r="J7864" s="355">
        <v>1.1616942924023257E-5</v>
      </c>
      <c r="K7864" s="355">
        <v>0</v>
      </c>
      <c r="M7864" s="364"/>
      <c r="N7864" s="364"/>
    </row>
    <row r="7865" spans="2:14" s="358" customFormat="1" x14ac:dyDescent="0.2">
      <c r="B7865" s="305">
        <v>41614.399305555555</v>
      </c>
      <c r="C7865" s="117" t="s">
        <v>759</v>
      </c>
      <c r="D7865" s="117" t="s">
        <v>542</v>
      </c>
      <c r="E7865" s="116"/>
      <c r="F7865" s="348">
        <v>97</v>
      </c>
      <c r="G7865" s="348">
        <v>205</v>
      </c>
      <c r="H7865" s="348">
        <v>19885</v>
      </c>
      <c r="I7865" s="355">
        <v>6.9269060748461175E-2</v>
      </c>
      <c r="J7865" s="355">
        <v>3.3789785730956669E-4</v>
      </c>
      <c r="K7865" s="355">
        <v>0</v>
      </c>
      <c r="M7865" s="364"/>
      <c r="N7865" s="364"/>
    </row>
    <row r="7866" spans="2:14" s="358" customFormat="1" x14ac:dyDescent="0.2">
      <c r="B7866" s="305">
        <v>41614.430555555555</v>
      </c>
      <c r="C7866" s="117" t="s">
        <v>552</v>
      </c>
      <c r="D7866" s="117" t="s">
        <v>551</v>
      </c>
      <c r="E7866" s="116"/>
      <c r="F7866" s="348">
        <v>2</v>
      </c>
      <c r="G7866" s="348">
        <v>65</v>
      </c>
      <c r="H7866" s="348">
        <v>130</v>
      </c>
      <c r="I7866" s="355">
        <v>5.034008600410078E-4</v>
      </c>
      <c r="J7866" s="355">
        <v>7.7446286160155041E-6</v>
      </c>
      <c r="K7866" s="355">
        <v>0</v>
      </c>
      <c r="M7866" s="364"/>
      <c r="N7866" s="364"/>
    </row>
    <row r="7867" spans="2:14" s="358" customFormat="1" x14ac:dyDescent="0.2">
      <c r="B7867" s="305">
        <v>41614.34375</v>
      </c>
      <c r="C7867" s="117" t="s">
        <v>638</v>
      </c>
      <c r="D7867" s="117" t="s">
        <v>554</v>
      </c>
      <c r="E7867" s="116"/>
      <c r="F7867" s="348">
        <v>241</v>
      </c>
      <c r="G7867" s="348">
        <v>298</v>
      </c>
      <c r="H7867" s="348">
        <v>71818</v>
      </c>
      <c r="I7867" s="355">
        <v>0.62495812176667409</v>
      </c>
      <c r="J7867" s="355">
        <v>2.0971749052572956E-3</v>
      </c>
      <c r="K7867" s="355">
        <v>0</v>
      </c>
      <c r="M7867" s="364"/>
      <c r="N7867" s="364"/>
    </row>
    <row r="7868" spans="2:14" s="358" customFormat="1" x14ac:dyDescent="0.2">
      <c r="B7868" s="305">
        <v>41613.5625</v>
      </c>
      <c r="C7868" s="117" t="s">
        <v>629</v>
      </c>
      <c r="D7868" s="117" t="s">
        <v>551</v>
      </c>
      <c r="E7868" s="116"/>
      <c r="F7868" s="348">
        <v>2</v>
      </c>
      <c r="G7868" s="348">
        <v>40</v>
      </c>
      <c r="H7868" s="348">
        <v>80</v>
      </c>
      <c r="I7868" s="355">
        <v>3.097851446406202E-4</v>
      </c>
      <c r="J7868" s="355">
        <v>7.7446286160155041E-6</v>
      </c>
      <c r="K7868" s="355">
        <v>0</v>
      </c>
      <c r="M7868" s="364"/>
      <c r="N7868" s="364"/>
    </row>
    <row r="7869" spans="2:14" s="358" customFormat="1" x14ac:dyDescent="0.2">
      <c r="B7869" s="305">
        <v>41614.385416666664</v>
      </c>
      <c r="C7869" s="117" t="s">
        <v>566</v>
      </c>
      <c r="D7869" s="117" t="s">
        <v>551</v>
      </c>
      <c r="E7869" s="116"/>
      <c r="F7869" s="348">
        <v>1</v>
      </c>
      <c r="G7869" s="348">
        <v>165</v>
      </c>
      <c r="H7869" s="348">
        <v>165</v>
      </c>
      <c r="I7869" s="355">
        <v>6.3893186082127919E-4</v>
      </c>
      <c r="J7869" s="355">
        <v>3.872314308007752E-6</v>
      </c>
      <c r="K7869" s="355">
        <v>0</v>
      </c>
      <c r="M7869" s="364"/>
      <c r="N7869" s="364"/>
    </row>
    <row r="7870" spans="2:14" s="358" customFormat="1" x14ac:dyDescent="0.2">
      <c r="B7870" s="305">
        <v>41613.459722222222</v>
      </c>
      <c r="C7870" s="117" t="s">
        <v>672</v>
      </c>
      <c r="D7870" s="117" t="s">
        <v>551</v>
      </c>
      <c r="E7870" s="116"/>
      <c r="F7870" s="348">
        <v>1</v>
      </c>
      <c r="G7870" s="348">
        <v>68</v>
      </c>
      <c r="H7870" s="348">
        <v>68</v>
      </c>
      <c r="I7870" s="355">
        <v>2.6331737294452715E-4</v>
      </c>
      <c r="J7870" s="355">
        <v>3.872314308007752E-6</v>
      </c>
      <c r="K7870" s="355">
        <v>0</v>
      </c>
      <c r="M7870" s="364"/>
      <c r="N7870" s="364"/>
    </row>
    <row r="7871" spans="2:14" s="358" customFormat="1" x14ac:dyDescent="0.2">
      <c r="B7871" s="305">
        <v>41613.552083333336</v>
      </c>
      <c r="C7871" s="117" t="s">
        <v>672</v>
      </c>
      <c r="D7871" s="117" t="s">
        <v>551</v>
      </c>
      <c r="E7871" s="116"/>
      <c r="F7871" s="348">
        <v>3</v>
      </c>
      <c r="G7871" s="348">
        <v>40</v>
      </c>
      <c r="H7871" s="348">
        <v>120</v>
      </c>
      <c r="I7871" s="355">
        <v>4.6467771696093028E-4</v>
      </c>
      <c r="J7871" s="355">
        <v>1.1616942924023257E-5</v>
      </c>
      <c r="K7871" s="355">
        <v>0</v>
      </c>
      <c r="M7871" s="364"/>
      <c r="N7871" s="364"/>
    </row>
    <row r="7872" spans="2:14" s="358" customFormat="1" x14ac:dyDescent="0.2">
      <c r="B7872" s="305">
        <v>41614.393750000003</v>
      </c>
      <c r="C7872" s="117" t="s">
        <v>672</v>
      </c>
      <c r="D7872" s="117" t="s">
        <v>551</v>
      </c>
      <c r="E7872" s="116"/>
      <c r="F7872" s="348">
        <v>7</v>
      </c>
      <c r="G7872" s="348">
        <v>113</v>
      </c>
      <c r="H7872" s="348">
        <v>791</v>
      </c>
      <c r="I7872" s="355">
        <v>3.063000617634132E-3</v>
      </c>
      <c r="J7872" s="355">
        <v>2.7106200156054265E-5</v>
      </c>
      <c r="K7872" s="355">
        <v>0</v>
      </c>
      <c r="M7872" s="364"/>
      <c r="N7872" s="364"/>
    </row>
    <row r="7873" spans="2:14" s="358" customFormat="1" x14ac:dyDescent="0.2">
      <c r="B7873" s="305">
        <v>41611.548611111109</v>
      </c>
      <c r="C7873" s="117" t="s">
        <v>696</v>
      </c>
      <c r="D7873" s="117" t="s">
        <v>551</v>
      </c>
      <c r="E7873" s="116"/>
      <c r="F7873" s="348">
        <v>10</v>
      </c>
      <c r="G7873" s="348">
        <v>10</v>
      </c>
      <c r="H7873" s="348">
        <v>100</v>
      </c>
      <c r="I7873" s="355">
        <v>3.8723143080077524E-4</v>
      </c>
      <c r="J7873" s="355">
        <v>3.8723143080077525E-5</v>
      </c>
      <c r="K7873" s="355">
        <v>0</v>
      </c>
      <c r="M7873" s="364"/>
      <c r="N7873" s="364"/>
    </row>
    <row r="7874" spans="2:14" s="358" customFormat="1" x14ac:dyDescent="0.2">
      <c r="B7874" s="305">
        <v>41614.458333333336</v>
      </c>
      <c r="C7874" s="117" t="s">
        <v>552</v>
      </c>
      <c r="D7874" s="117" t="s">
        <v>551</v>
      </c>
      <c r="E7874" s="116"/>
      <c r="F7874" s="348">
        <v>1</v>
      </c>
      <c r="G7874" s="348">
        <v>55</v>
      </c>
      <c r="H7874" s="348">
        <v>55</v>
      </c>
      <c r="I7874" s="355">
        <v>2.1297728694042638E-4</v>
      </c>
      <c r="J7874" s="355">
        <v>3.872314308007752E-6</v>
      </c>
      <c r="K7874" s="355">
        <v>0</v>
      </c>
      <c r="M7874" s="364"/>
      <c r="N7874" s="364"/>
    </row>
    <row r="7875" spans="2:14" s="358" customFormat="1" x14ac:dyDescent="0.2">
      <c r="B7875" s="305">
        <v>41605.375</v>
      </c>
      <c r="C7875" s="117" t="s">
        <v>663</v>
      </c>
      <c r="D7875" s="117" t="s">
        <v>551</v>
      </c>
      <c r="E7875" s="116"/>
      <c r="F7875" s="348">
        <v>1</v>
      </c>
      <c r="G7875" s="348">
        <v>240</v>
      </c>
      <c r="H7875" s="348">
        <v>240</v>
      </c>
      <c r="I7875" s="355">
        <v>9.2935543392186056E-4</v>
      </c>
      <c r="J7875" s="355">
        <v>3.872314308007752E-6</v>
      </c>
      <c r="K7875" s="355">
        <v>0</v>
      </c>
      <c r="M7875" s="364"/>
      <c r="N7875" s="364"/>
    </row>
    <row r="7876" spans="2:14" s="358" customFormat="1" x14ac:dyDescent="0.2">
      <c r="B7876" s="305">
        <v>41610.361111111109</v>
      </c>
      <c r="C7876" s="117" t="s">
        <v>653</v>
      </c>
      <c r="D7876" s="117" t="s">
        <v>554</v>
      </c>
      <c r="E7876" s="116"/>
      <c r="F7876" s="348">
        <v>36</v>
      </c>
      <c r="G7876" s="348">
        <v>180</v>
      </c>
      <c r="H7876" s="348">
        <v>6480</v>
      </c>
      <c r="I7876" s="355">
        <v>5.6388769236793673E-2</v>
      </c>
      <c r="J7876" s="355">
        <v>3.1327094020440927E-4</v>
      </c>
      <c r="K7876" s="355">
        <v>0</v>
      </c>
      <c r="M7876" s="364"/>
      <c r="N7876" s="364"/>
    </row>
    <row r="7877" spans="2:14" s="358" customFormat="1" x14ac:dyDescent="0.2">
      <c r="B7877" s="305">
        <v>41600.379861111112</v>
      </c>
      <c r="C7877" s="117" t="s">
        <v>663</v>
      </c>
      <c r="D7877" s="117" t="s">
        <v>551</v>
      </c>
      <c r="E7877" s="116"/>
      <c r="F7877" s="348">
        <v>30</v>
      </c>
      <c r="G7877" s="348">
        <v>243</v>
      </c>
      <c r="H7877" s="348">
        <v>7290</v>
      </c>
      <c r="I7877" s="355">
        <v>2.8229171305376513E-2</v>
      </c>
      <c r="J7877" s="355">
        <v>1.1616942924023257E-4</v>
      </c>
      <c r="K7877" s="355">
        <v>0</v>
      </c>
      <c r="M7877" s="364"/>
      <c r="N7877" s="364"/>
    </row>
    <row r="7878" spans="2:14" s="358" customFormat="1" x14ac:dyDescent="0.2">
      <c r="B7878" s="305">
        <v>41605.40625</v>
      </c>
      <c r="C7878" s="117" t="s">
        <v>558</v>
      </c>
      <c r="D7878" s="117" t="s">
        <v>551</v>
      </c>
      <c r="E7878" s="116"/>
      <c r="F7878" s="348">
        <v>1</v>
      </c>
      <c r="G7878" s="348">
        <v>105</v>
      </c>
      <c r="H7878" s="348">
        <v>105</v>
      </c>
      <c r="I7878" s="355">
        <v>4.0659300234081397E-4</v>
      </c>
      <c r="J7878" s="355">
        <v>3.872314308007752E-6</v>
      </c>
      <c r="K7878" s="355">
        <v>0</v>
      </c>
      <c r="M7878" s="364"/>
      <c r="N7878" s="364"/>
    </row>
    <row r="7879" spans="2:14" s="358" customFormat="1" x14ac:dyDescent="0.2">
      <c r="B7879" s="305">
        <v>41605.370138888888</v>
      </c>
      <c r="C7879" s="117" t="s">
        <v>558</v>
      </c>
      <c r="D7879" s="117" t="s">
        <v>551</v>
      </c>
      <c r="E7879" s="116"/>
      <c r="F7879" s="348">
        <v>55</v>
      </c>
      <c r="G7879" s="348">
        <v>212</v>
      </c>
      <c r="H7879" s="348">
        <v>11660</v>
      </c>
      <c r="I7879" s="355">
        <v>4.5151184831370393E-2</v>
      </c>
      <c r="J7879" s="355">
        <v>2.1297728694042638E-4</v>
      </c>
      <c r="K7879" s="355">
        <v>0</v>
      </c>
      <c r="M7879" s="364"/>
      <c r="N7879" s="364"/>
    </row>
    <row r="7880" spans="2:14" s="358" customFormat="1" x14ac:dyDescent="0.2">
      <c r="B7880" s="305">
        <v>41610.375</v>
      </c>
      <c r="C7880" s="117" t="s">
        <v>823</v>
      </c>
      <c r="D7880" s="117" t="s">
        <v>554</v>
      </c>
      <c r="E7880" s="116"/>
      <c r="F7880" s="348">
        <v>8</v>
      </c>
      <c r="G7880" s="348">
        <v>610</v>
      </c>
      <c r="H7880" s="348">
        <v>4880</v>
      </c>
      <c r="I7880" s="355">
        <v>4.2465616338819928E-2</v>
      </c>
      <c r="J7880" s="355">
        <v>6.9615764489868725E-5</v>
      </c>
      <c r="K7880" s="355">
        <v>0</v>
      </c>
      <c r="M7880" s="364"/>
      <c r="N7880" s="364"/>
    </row>
    <row r="7881" spans="2:14" s="358" customFormat="1" x14ac:dyDescent="0.2">
      <c r="B7881" s="305">
        <v>41610.36041666667</v>
      </c>
      <c r="C7881" s="117" t="s">
        <v>687</v>
      </c>
      <c r="D7881" s="117" t="s">
        <v>554</v>
      </c>
      <c r="E7881" s="116"/>
      <c r="F7881" s="348">
        <v>66</v>
      </c>
      <c r="G7881" s="348">
        <v>427</v>
      </c>
      <c r="H7881" s="348">
        <v>28182</v>
      </c>
      <c r="I7881" s="355">
        <v>0.24523893435668506</v>
      </c>
      <c r="J7881" s="355">
        <v>5.7433005704141701E-4</v>
      </c>
      <c r="K7881" s="355">
        <v>0</v>
      </c>
      <c r="M7881" s="364"/>
      <c r="N7881" s="364"/>
    </row>
    <row r="7882" spans="2:14" s="358" customFormat="1" x14ac:dyDescent="0.2">
      <c r="B7882" s="305">
        <v>41612.364583333336</v>
      </c>
      <c r="C7882" s="117" t="s">
        <v>736</v>
      </c>
      <c r="D7882" s="117" t="s">
        <v>554</v>
      </c>
      <c r="E7882" s="116"/>
      <c r="F7882" s="348">
        <v>61</v>
      </c>
      <c r="G7882" s="348">
        <v>182</v>
      </c>
      <c r="H7882" s="348">
        <v>11102</v>
      </c>
      <c r="I7882" s="355">
        <v>9.6609277170815328E-2</v>
      </c>
      <c r="J7882" s="355">
        <v>5.3082020423524904E-4</v>
      </c>
      <c r="K7882" s="355">
        <v>0</v>
      </c>
      <c r="M7882" s="364"/>
      <c r="N7882" s="364"/>
    </row>
    <row r="7883" spans="2:14" s="358" customFormat="1" x14ac:dyDescent="0.2">
      <c r="B7883" s="305">
        <v>41600.378472222219</v>
      </c>
      <c r="C7883" s="117" t="s">
        <v>550</v>
      </c>
      <c r="D7883" s="117" t="s">
        <v>551</v>
      </c>
      <c r="E7883" s="116"/>
      <c r="F7883" s="348">
        <v>13</v>
      </c>
      <c r="G7883" s="348">
        <v>240</v>
      </c>
      <c r="H7883" s="348">
        <v>3120</v>
      </c>
      <c r="I7883" s="355">
        <v>1.2081620640984187E-2</v>
      </c>
      <c r="J7883" s="355">
        <v>5.0340086004100782E-5</v>
      </c>
      <c r="K7883" s="355">
        <v>0</v>
      </c>
      <c r="M7883" s="364"/>
      <c r="N7883" s="364"/>
    </row>
    <row r="7884" spans="2:14" s="358" customFormat="1" x14ac:dyDescent="0.2">
      <c r="B7884" s="305">
        <v>41607.40347222222</v>
      </c>
      <c r="C7884" s="117" t="s">
        <v>609</v>
      </c>
      <c r="D7884" s="117" t="s">
        <v>554</v>
      </c>
      <c r="E7884" s="116"/>
      <c r="F7884" s="348">
        <v>22</v>
      </c>
      <c r="G7884" s="348">
        <v>145</v>
      </c>
      <c r="H7884" s="348">
        <v>3190</v>
      </c>
      <c r="I7884" s="355">
        <v>2.7759286090335157E-2</v>
      </c>
      <c r="J7884" s="355">
        <v>1.91443352347139E-4</v>
      </c>
      <c r="K7884" s="355">
        <v>0</v>
      </c>
      <c r="M7884" s="364"/>
      <c r="N7884" s="364"/>
    </row>
    <row r="7885" spans="2:14" s="358" customFormat="1" x14ac:dyDescent="0.2">
      <c r="B7885" s="305">
        <v>41607.385416666664</v>
      </c>
      <c r="C7885" s="117" t="s">
        <v>706</v>
      </c>
      <c r="D7885" s="117" t="s">
        <v>551</v>
      </c>
      <c r="E7885" s="116"/>
      <c r="F7885" s="348">
        <v>69</v>
      </c>
      <c r="G7885" s="348">
        <v>400</v>
      </c>
      <c r="H7885" s="348">
        <v>27600</v>
      </c>
      <c r="I7885" s="355">
        <v>0.10687587490101397</v>
      </c>
      <c r="J7885" s="355">
        <v>2.6718968725253492E-4</v>
      </c>
      <c r="K7885" s="355">
        <v>0</v>
      </c>
      <c r="M7885" s="364"/>
      <c r="N7885" s="364"/>
    </row>
    <row r="7886" spans="2:14" s="358" customFormat="1" x14ac:dyDescent="0.2">
      <c r="B7886" s="305">
        <v>41605.400694444441</v>
      </c>
      <c r="C7886" s="117" t="s">
        <v>552</v>
      </c>
      <c r="D7886" s="117" t="s">
        <v>551</v>
      </c>
      <c r="E7886" s="116"/>
      <c r="F7886" s="348">
        <v>32</v>
      </c>
      <c r="G7886" s="348">
        <v>278</v>
      </c>
      <c r="H7886" s="348">
        <v>8896</v>
      </c>
      <c r="I7886" s="355">
        <v>3.4448108084036963E-2</v>
      </c>
      <c r="J7886" s="355">
        <v>1.2391405785624807E-4</v>
      </c>
      <c r="K7886" s="355">
        <v>0</v>
      </c>
      <c r="M7886" s="364"/>
      <c r="N7886" s="364"/>
    </row>
    <row r="7887" spans="2:14" s="358" customFormat="1" x14ac:dyDescent="0.2">
      <c r="B7887" s="305">
        <v>41611.354166666664</v>
      </c>
      <c r="C7887" s="117" t="s">
        <v>690</v>
      </c>
      <c r="D7887" s="117" t="s">
        <v>551</v>
      </c>
      <c r="E7887" s="116"/>
      <c r="F7887" s="348">
        <v>1</v>
      </c>
      <c r="G7887" s="348">
        <v>110</v>
      </c>
      <c r="H7887" s="348">
        <v>110</v>
      </c>
      <c r="I7887" s="355">
        <v>4.2595457388085276E-4</v>
      </c>
      <c r="J7887" s="355">
        <v>3.872314308007752E-6</v>
      </c>
      <c r="K7887" s="355">
        <v>0</v>
      </c>
      <c r="M7887" s="364"/>
      <c r="N7887" s="364"/>
    </row>
    <row r="7888" spans="2:14" s="358" customFormat="1" x14ac:dyDescent="0.2">
      <c r="B7888" s="305">
        <v>41610.386805555558</v>
      </c>
      <c r="C7888" s="117" t="s">
        <v>753</v>
      </c>
      <c r="D7888" s="117" t="s">
        <v>554</v>
      </c>
      <c r="E7888" s="116"/>
      <c r="F7888" s="348">
        <v>4</v>
      </c>
      <c r="G7888" s="348">
        <v>23</v>
      </c>
      <c r="H7888" s="348">
        <v>92</v>
      </c>
      <c r="I7888" s="355">
        <v>8.0058129163349044E-4</v>
      </c>
      <c r="J7888" s="355">
        <v>3.4807882244934363E-5</v>
      </c>
      <c r="K7888" s="355">
        <v>0</v>
      </c>
      <c r="M7888" s="364"/>
      <c r="N7888" s="364"/>
    </row>
    <row r="7889" spans="2:14" s="358" customFormat="1" x14ac:dyDescent="0.2">
      <c r="B7889" s="305">
        <v>41611.378472222219</v>
      </c>
      <c r="C7889" s="117" t="s">
        <v>612</v>
      </c>
      <c r="D7889" s="117" t="s">
        <v>551</v>
      </c>
      <c r="E7889" s="116"/>
      <c r="F7889" s="348">
        <v>53</v>
      </c>
      <c r="G7889" s="348">
        <v>355</v>
      </c>
      <c r="H7889" s="348">
        <v>18815</v>
      </c>
      <c r="I7889" s="355">
        <v>7.2857593705165855E-2</v>
      </c>
      <c r="J7889" s="355">
        <v>2.0523265832441087E-4</v>
      </c>
      <c r="K7889" s="355">
        <v>0</v>
      </c>
      <c r="M7889" s="364"/>
      <c r="N7889" s="364"/>
    </row>
    <row r="7890" spans="2:14" s="358" customFormat="1" x14ac:dyDescent="0.2">
      <c r="B7890" s="305">
        <v>41612.392361111109</v>
      </c>
      <c r="C7890" s="117" t="s">
        <v>705</v>
      </c>
      <c r="D7890" s="117" t="s">
        <v>554</v>
      </c>
      <c r="E7890" s="116"/>
      <c r="F7890" s="348">
        <v>5</v>
      </c>
      <c r="G7890" s="348">
        <v>155</v>
      </c>
      <c r="H7890" s="348">
        <v>775</v>
      </c>
      <c r="I7890" s="355">
        <v>6.7440271849560337E-3</v>
      </c>
      <c r="J7890" s="355">
        <v>4.3509852806167955E-5</v>
      </c>
      <c r="K7890" s="355">
        <v>0</v>
      </c>
      <c r="M7890" s="364"/>
      <c r="N7890" s="364"/>
    </row>
    <row r="7891" spans="2:14" s="358" customFormat="1" x14ac:dyDescent="0.2">
      <c r="B7891" s="305">
        <v>41605.375</v>
      </c>
      <c r="C7891" s="117" t="s">
        <v>761</v>
      </c>
      <c r="D7891" s="117" t="s">
        <v>554</v>
      </c>
      <c r="E7891" s="116"/>
      <c r="F7891" s="348">
        <v>34</v>
      </c>
      <c r="G7891" s="348">
        <v>180</v>
      </c>
      <c r="H7891" s="348">
        <v>6120</v>
      </c>
      <c r="I7891" s="355">
        <v>5.3256059834749576E-2</v>
      </c>
      <c r="J7891" s="355">
        <v>2.9586699908194211E-4</v>
      </c>
      <c r="K7891" s="355">
        <v>0</v>
      </c>
      <c r="M7891" s="364"/>
      <c r="N7891" s="364"/>
    </row>
    <row r="7892" spans="2:14" s="358" customFormat="1" x14ac:dyDescent="0.2">
      <c r="B7892" s="305">
        <v>41614.336805555555</v>
      </c>
      <c r="C7892" s="117" t="s">
        <v>849</v>
      </c>
      <c r="D7892" s="117" t="s">
        <v>551</v>
      </c>
      <c r="E7892" s="116"/>
      <c r="F7892" s="348">
        <v>45</v>
      </c>
      <c r="G7892" s="348">
        <v>375</v>
      </c>
      <c r="H7892" s="348">
        <v>16875</v>
      </c>
      <c r="I7892" s="355">
        <v>6.5345303947630815E-2</v>
      </c>
      <c r="J7892" s="355">
        <v>1.7425414386034886E-4</v>
      </c>
      <c r="K7892" s="355">
        <v>0</v>
      </c>
      <c r="M7892" s="364"/>
      <c r="N7892" s="364"/>
    </row>
    <row r="7893" spans="2:14" s="358" customFormat="1" x14ac:dyDescent="0.2">
      <c r="B7893" s="305">
        <v>41609.357638888891</v>
      </c>
      <c r="C7893" s="117" t="s">
        <v>556</v>
      </c>
      <c r="D7893" s="117" t="s">
        <v>551</v>
      </c>
      <c r="E7893" s="116"/>
      <c r="F7893" s="348">
        <v>26</v>
      </c>
      <c r="G7893" s="348">
        <v>360</v>
      </c>
      <c r="H7893" s="348">
        <v>9360</v>
      </c>
      <c r="I7893" s="355">
        <v>3.6244861922952565E-2</v>
      </c>
      <c r="J7893" s="355">
        <v>1.0068017200820156E-4</v>
      </c>
      <c r="K7893" s="355">
        <v>0</v>
      </c>
      <c r="M7893" s="364"/>
      <c r="N7893" s="364"/>
    </row>
    <row r="7894" spans="2:14" s="358" customFormat="1" x14ac:dyDescent="0.2">
      <c r="B7894" s="305">
        <v>41610.413194444445</v>
      </c>
      <c r="C7894" s="117" t="s">
        <v>564</v>
      </c>
      <c r="D7894" s="117" t="s">
        <v>554</v>
      </c>
      <c r="E7894" s="116"/>
      <c r="F7894" s="348">
        <v>1</v>
      </c>
      <c r="G7894" s="348">
        <v>365</v>
      </c>
      <c r="H7894" s="348">
        <v>365</v>
      </c>
      <c r="I7894" s="355">
        <v>3.1762192548502608E-3</v>
      </c>
      <c r="J7894" s="355">
        <v>8.7019705612335906E-6</v>
      </c>
      <c r="K7894" s="355">
        <v>0</v>
      </c>
      <c r="M7894" s="364"/>
      <c r="N7894" s="364"/>
    </row>
    <row r="7895" spans="2:14" s="358" customFormat="1" x14ac:dyDescent="0.2">
      <c r="B7895" s="305">
        <v>41608.361111111109</v>
      </c>
      <c r="C7895" s="117" t="s">
        <v>638</v>
      </c>
      <c r="D7895" s="117" t="s">
        <v>554</v>
      </c>
      <c r="E7895" s="116"/>
      <c r="F7895" s="348">
        <v>42</v>
      </c>
      <c r="G7895" s="348">
        <v>205</v>
      </c>
      <c r="H7895" s="348">
        <v>8610</v>
      </c>
      <c r="I7895" s="355">
        <v>7.492396653222122E-2</v>
      </c>
      <c r="J7895" s="355">
        <v>3.6548276357181085E-4</v>
      </c>
      <c r="K7895" s="355">
        <v>0</v>
      </c>
      <c r="M7895" s="364"/>
      <c r="N7895" s="364"/>
    </row>
    <row r="7896" spans="2:14" s="358" customFormat="1" x14ac:dyDescent="0.2">
      <c r="B7896" s="305">
        <v>41610.381944444445</v>
      </c>
      <c r="C7896" s="117" t="s">
        <v>714</v>
      </c>
      <c r="D7896" s="117" t="s">
        <v>554</v>
      </c>
      <c r="E7896" s="116"/>
      <c r="F7896" s="348">
        <v>52</v>
      </c>
      <c r="G7896" s="348">
        <v>204</v>
      </c>
      <c r="H7896" s="348">
        <v>10608</v>
      </c>
      <c r="I7896" s="355">
        <v>9.2310503713565931E-2</v>
      </c>
      <c r="J7896" s="355">
        <v>4.5250246918414675E-4</v>
      </c>
      <c r="K7896" s="355">
        <v>0</v>
      </c>
      <c r="M7896" s="364"/>
      <c r="N7896" s="364"/>
    </row>
    <row r="7897" spans="2:14" s="358" customFormat="1" x14ac:dyDescent="0.2">
      <c r="B7897" s="305">
        <v>41609.5</v>
      </c>
      <c r="C7897" s="117" t="s">
        <v>658</v>
      </c>
      <c r="D7897" s="117" t="s">
        <v>551</v>
      </c>
      <c r="E7897" s="116"/>
      <c r="F7897" s="348">
        <v>213</v>
      </c>
      <c r="G7897" s="348">
        <v>103</v>
      </c>
      <c r="H7897" s="348">
        <v>21939</v>
      </c>
      <c r="I7897" s="355">
        <v>8.4954703603382073E-2</v>
      </c>
      <c r="J7897" s="355">
        <v>8.248029476056513E-4</v>
      </c>
      <c r="K7897" s="355">
        <v>0</v>
      </c>
      <c r="M7897" s="364"/>
      <c r="N7897" s="364"/>
    </row>
    <row r="7898" spans="2:14" s="358" customFormat="1" x14ac:dyDescent="0.2">
      <c r="B7898" s="305">
        <v>41613.371527777781</v>
      </c>
      <c r="C7898" s="117" t="s">
        <v>703</v>
      </c>
      <c r="D7898" s="117" t="s">
        <v>551</v>
      </c>
      <c r="E7898" s="116"/>
      <c r="F7898" s="348">
        <v>17</v>
      </c>
      <c r="G7898" s="348">
        <v>415</v>
      </c>
      <c r="H7898" s="348">
        <v>7055</v>
      </c>
      <c r="I7898" s="355">
        <v>2.7319177442994693E-2</v>
      </c>
      <c r="J7898" s="355">
        <v>6.5829343236131787E-5</v>
      </c>
      <c r="K7898" s="355">
        <v>0</v>
      </c>
      <c r="M7898" s="364"/>
      <c r="N7898" s="364"/>
    </row>
    <row r="7899" spans="2:14" s="358" customFormat="1" x14ac:dyDescent="0.2">
      <c r="B7899" s="305">
        <v>41612.371527777781</v>
      </c>
      <c r="C7899" s="117" t="s">
        <v>797</v>
      </c>
      <c r="D7899" s="117" t="s">
        <v>554</v>
      </c>
      <c r="E7899" s="116"/>
      <c r="F7899" s="348">
        <v>2</v>
      </c>
      <c r="G7899" s="348">
        <v>10</v>
      </c>
      <c r="H7899" s="348">
        <v>20</v>
      </c>
      <c r="I7899" s="355">
        <v>1.7403941122467182E-4</v>
      </c>
      <c r="J7899" s="355">
        <v>1.7403941122467181E-5</v>
      </c>
      <c r="K7899" s="355">
        <v>0</v>
      </c>
      <c r="M7899" s="364"/>
      <c r="N7899" s="364"/>
    </row>
    <row r="7900" spans="2:14" s="358" customFormat="1" x14ac:dyDescent="0.2">
      <c r="B7900" s="305">
        <v>41609.395833333336</v>
      </c>
      <c r="C7900" s="117" t="s">
        <v>660</v>
      </c>
      <c r="D7900" s="117" t="s">
        <v>551</v>
      </c>
      <c r="E7900" s="116"/>
      <c r="F7900" s="348">
        <v>47</v>
      </c>
      <c r="G7900" s="348">
        <v>75</v>
      </c>
      <c r="H7900" s="348">
        <v>3525</v>
      </c>
      <c r="I7900" s="355">
        <v>1.3649907935727327E-2</v>
      </c>
      <c r="J7900" s="355">
        <v>1.8199877247636437E-4</v>
      </c>
      <c r="K7900" s="355">
        <v>0</v>
      </c>
      <c r="M7900" s="364"/>
      <c r="N7900" s="364"/>
    </row>
    <row r="7901" spans="2:14" s="358" customFormat="1" x14ac:dyDescent="0.2">
      <c r="B7901" s="305">
        <v>41612.538194444445</v>
      </c>
      <c r="C7901" s="117" t="s">
        <v>654</v>
      </c>
      <c r="D7901" s="117" t="s">
        <v>542</v>
      </c>
      <c r="E7901" s="116"/>
      <c r="F7901" s="348">
        <v>1</v>
      </c>
      <c r="G7901" s="348">
        <v>115</v>
      </c>
      <c r="H7901" s="348">
        <v>115</v>
      </c>
      <c r="I7901" s="355">
        <v>4.006005524804141E-4</v>
      </c>
      <c r="J7901" s="355">
        <v>3.4834830650470794E-6</v>
      </c>
      <c r="K7901" s="355">
        <v>0</v>
      </c>
      <c r="M7901" s="364"/>
      <c r="N7901" s="364"/>
    </row>
    <row r="7902" spans="2:14" s="358" customFormat="1" x14ac:dyDescent="0.2">
      <c r="B7902" s="305">
        <v>41612.461805555555</v>
      </c>
      <c r="C7902" s="117" t="s">
        <v>747</v>
      </c>
      <c r="D7902" s="117" t="s">
        <v>554</v>
      </c>
      <c r="E7902" s="116"/>
      <c r="F7902" s="348">
        <v>8</v>
      </c>
      <c r="G7902" s="348">
        <v>45</v>
      </c>
      <c r="H7902" s="348">
        <v>360</v>
      </c>
      <c r="I7902" s="355">
        <v>3.1327094020440929E-3</v>
      </c>
      <c r="J7902" s="355">
        <v>6.9615764489868725E-5</v>
      </c>
      <c r="K7902" s="355">
        <v>0</v>
      </c>
      <c r="M7902" s="364"/>
      <c r="N7902" s="364"/>
    </row>
    <row r="7903" spans="2:14" s="358" customFormat="1" x14ac:dyDescent="0.2">
      <c r="B7903" s="305">
        <v>41613.395833333336</v>
      </c>
      <c r="C7903" s="117" t="s">
        <v>649</v>
      </c>
      <c r="D7903" s="117" t="s">
        <v>551</v>
      </c>
      <c r="E7903" s="116"/>
      <c r="F7903" s="348">
        <v>16</v>
      </c>
      <c r="G7903" s="348">
        <v>335</v>
      </c>
      <c r="H7903" s="348">
        <v>5360</v>
      </c>
      <c r="I7903" s="355">
        <v>2.0755604690921553E-2</v>
      </c>
      <c r="J7903" s="355">
        <v>6.1957028928124033E-5</v>
      </c>
      <c r="K7903" s="355">
        <v>0</v>
      </c>
      <c r="M7903" s="364"/>
      <c r="N7903" s="364"/>
    </row>
    <row r="7904" spans="2:14" s="358" customFormat="1" x14ac:dyDescent="0.2">
      <c r="B7904" s="305">
        <v>41613.355555555558</v>
      </c>
      <c r="C7904" s="117" t="s">
        <v>700</v>
      </c>
      <c r="D7904" s="117" t="s">
        <v>554</v>
      </c>
      <c r="E7904" s="116"/>
      <c r="F7904" s="348">
        <v>108</v>
      </c>
      <c r="G7904" s="348">
        <v>301</v>
      </c>
      <c r="H7904" s="348">
        <v>32508</v>
      </c>
      <c r="I7904" s="355">
        <v>0.28288365900458157</v>
      </c>
      <c r="J7904" s="355">
        <v>9.3981282061322792E-4</v>
      </c>
      <c r="K7904" s="355">
        <v>0</v>
      </c>
      <c r="M7904" s="364"/>
      <c r="N7904" s="364"/>
    </row>
    <row r="7905" spans="2:14" s="358" customFormat="1" x14ac:dyDescent="0.2">
      <c r="B7905" s="305">
        <v>41613.5625</v>
      </c>
      <c r="C7905" s="117" t="s">
        <v>747</v>
      </c>
      <c r="D7905" s="117" t="s">
        <v>554</v>
      </c>
      <c r="E7905" s="116"/>
      <c r="F7905" s="348">
        <v>2</v>
      </c>
      <c r="G7905" s="348">
        <v>30</v>
      </c>
      <c r="H7905" s="348">
        <v>60</v>
      </c>
      <c r="I7905" s="355">
        <v>5.2211823367401549E-4</v>
      </c>
      <c r="J7905" s="355">
        <v>1.7403941122467181E-5</v>
      </c>
      <c r="K7905" s="355">
        <v>0</v>
      </c>
      <c r="M7905" s="364"/>
      <c r="N7905" s="364"/>
    </row>
    <row r="7906" spans="2:14" s="358" customFormat="1" x14ac:dyDescent="0.2">
      <c r="B7906" s="305">
        <v>41614.388888888891</v>
      </c>
      <c r="C7906" s="117" t="s">
        <v>672</v>
      </c>
      <c r="D7906" s="117" t="s">
        <v>551</v>
      </c>
      <c r="E7906" s="116"/>
      <c r="F7906" s="348">
        <v>6</v>
      </c>
      <c r="G7906" s="348">
        <v>265</v>
      </c>
      <c r="H7906" s="348">
        <v>1590</v>
      </c>
      <c r="I7906" s="355">
        <v>6.1569797497323265E-3</v>
      </c>
      <c r="J7906" s="355">
        <v>2.3233885848046514E-5</v>
      </c>
      <c r="K7906" s="355">
        <v>0</v>
      </c>
      <c r="M7906" s="364"/>
      <c r="N7906" s="364"/>
    </row>
    <row r="7907" spans="2:14" s="358" customFormat="1" x14ac:dyDescent="0.2">
      <c r="B7907" s="305">
        <v>41611.395833333336</v>
      </c>
      <c r="C7907" s="117" t="s">
        <v>609</v>
      </c>
      <c r="D7907" s="117" t="s">
        <v>554</v>
      </c>
      <c r="E7907" s="116"/>
      <c r="F7907" s="348">
        <v>127</v>
      </c>
      <c r="G7907" s="348">
        <v>375</v>
      </c>
      <c r="H7907" s="348">
        <v>47625</v>
      </c>
      <c r="I7907" s="355">
        <v>0.41443134797874981</v>
      </c>
      <c r="J7907" s="355">
        <v>1.1051502612766662E-3</v>
      </c>
      <c r="K7907" s="355">
        <v>0</v>
      </c>
      <c r="M7907" s="364"/>
      <c r="N7907" s="364"/>
    </row>
    <row r="7908" spans="2:14" s="358" customFormat="1" x14ac:dyDescent="0.2">
      <c r="B7908" s="305">
        <v>41613.386805555558</v>
      </c>
      <c r="C7908" s="117" t="s">
        <v>866</v>
      </c>
      <c r="D7908" s="117" t="s">
        <v>554</v>
      </c>
      <c r="E7908" s="116"/>
      <c r="F7908" s="348">
        <v>3</v>
      </c>
      <c r="G7908" s="348">
        <v>348</v>
      </c>
      <c r="H7908" s="348">
        <v>1044</v>
      </c>
      <c r="I7908" s="355">
        <v>9.08485726592787E-3</v>
      </c>
      <c r="J7908" s="355">
        <v>2.6105911683700774E-5</v>
      </c>
      <c r="K7908" s="355">
        <v>0</v>
      </c>
      <c r="M7908" s="364"/>
      <c r="N7908" s="364"/>
    </row>
    <row r="7909" spans="2:14" s="358" customFormat="1" x14ac:dyDescent="0.2">
      <c r="B7909" s="305">
        <v>41614.470833333333</v>
      </c>
      <c r="C7909" s="117" t="s">
        <v>556</v>
      </c>
      <c r="D7909" s="117" t="s">
        <v>551</v>
      </c>
      <c r="E7909" s="116"/>
      <c r="F7909" s="348">
        <v>2</v>
      </c>
      <c r="G7909" s="348">
        <v>51</v>
      </c>
      <c r="H7909" s="348">
        <v>102</v>
      </c>
      <c r="I7909" s="355">
        <v>3.9497605941679072E-4</v>
      </c>
      <c r="J7909" s="355">
        <v>7.7446286160155041E-6</v>
      </c>
      <c r="K7909" s="355">
        <v>0</v>
      </c>
      <c r="M7909" s="364"/>
      <c r="N7909" s="364"/>
    </row>
    <row r="7910" spans="2:14" s="358" customFormat="1" x14ac:dyDescent="0.2">
      <c r="B7910" s="305">
        <v>41614.375</v>
      </c>
      <c r="C7910" s="117" t="s">
        <v>660</v>
      </c>
      <c r="D7910" s="117" t="s">
        <v>551</v>
      </c>
      <c r="E7910" s="116"/>
      <c r="F7910" s="348">
        <v>16</v>
      </c>
      <c r="G7910" s="348">
        <v>200</v>
      </c>
      <c r="H7910" s="348">
        <v>3200</v>
      </c>
      <c r="I7910" s="355">
        <v>1.2391405785624808E-2</v>
      </c>
      <c r="J7910" s="355">
        <v>6.1957028928124033E-5</v>
      </c>
      <c r="K7910" s="355">
        <v>0</v>
      </c>
      <c r="M7910" s="364"/>
      <c r="N7910" s="364"/>
    </row>
    <row r="7911" spans="2:14" s="358" customFormat="1" x14ac:dyDescent="0.2">
      <c r="B7911" s="305">
        <v>41611.427083333336</v>
      </c>
      <c r="C7911" s="117" t="s">
        <v>590</v>
      </c>
      <c r="D7911" s="117" t="s">
        <v>551</v>
      </c>
      <c r="E7911" s="116"/>
      <c r="F7911" s="348">
        <v>4</v>
      </c>
      <c r="G7911" s="348">
        <v>55</v>
      </c>
      <c r="H7911" s="348">
        <v>220</v>
      </c>
      <c r="I7911" s="355">
        <v>8.5190914776170552E-4</v>
      </c>
      <c r="J7911" s="355">
        <v>1.5489257232031008E-5</v>
      </c>
      <c r="K7911" s="355">
        <v>0</v>
      </c>
      <c r="M7911" s="364"/>
      <c r="N7911" s="364"/>
    </row>
    <row r="7912" spans="2:14" s="358" customFormat="1" x14ac:dyDescent="0.2">
      <c r="B7912" s="305">
        <v>41614.392361111109</v>
      </c>
      <c r="C7912" s="117" t="s">
        <v>672</v>
      </c>
      <c r="D7912" s="117" t="s">
        <v>551</v>
      </c>
      <c r="E7912" s="116"/>
      <c r="F7912" s="348">
        <v>2</v>
      </c>
      <c r="G7912" s="348">
        <v>60</v>
      </c>
      <c r="H7912" s="348">
        <v>120</v>
      </c>
      <c r="I7912" s="355">
        <v>4.6467771696093028E-4</v>
      </c>
      <c r="J7912" s="355">
        <v>7.7446286160155041E-6</v>
      </c>
      <c r="K7912" s="355">
        <v>0</v>
      </c>
      <c r="M7912" s="364"/>
      <c r="N7912" s="364"/>
    </row>
    <row r="7913" spans="2:14" s="358" customFormat="1" x14ac:dyDescent="0.2">
      <c r="B7913" s="305">
        <v>41611.395833333336</v>
      </c>
      <c r="C7913" s="117" t="s">
        <v>590</v>
      </c>
      <c r="D7913" s="117" t="s">
        <v>551</v>
      </c>
      <c r="E7913" s="116"/>
      <c r="F7913" s="348">
        <v>2</v>
      </c>
      <c r="G7913" s="348">
        <v>25</v>
      </c>
      <c r="H7913" s="348">
        <v>50</v>
      </c>
      <c r="I7913" s="355">
        <v>1.9361571540038762E-4</v>
      </c>
      <c r="J7913" s="355">
        <v>7.7446286160155041E-6</v>
      </c>
      <c r="K7913" s="355">
        <v>0</v>
      </c>
      <c r="M7913" s="364"/>
      <c r="N7913" s="364"/>
    </row>
    <row r="7914" spans="2:14" s="358" customFormat="1" x14ac:dyDescent="0.2">
      <c r="B7914" s="305">
        <v>41614.375</v>
      </c>
      <c r="C7914" s="117" t="s">
        <v>626</v>
      </c>
      <c r="D7914" s="117" t="s">
        <v>554</v>
      </c>
      <c r="E7914" s="116"/>
      <c r="F7914" s="348">
        <v>19</v>
      </c>
      <c r="G7914" s="348">
        <v>210</v>
      </c>
      <c r="H7914" s="348">
        <v>3990</v>
      </c>
      <c r="I7914" s="355">
        <v>3.472086253932203E-2</v>
      </c>
      <c r="J7914" s="355">
        <v>1.6533744066343824E-4</v>
      </c>
      <c r="K7914" s="355">
        <v>0</v>
      </c>
      <c r="M7914" s="364"/>
      <c r="N7914" s="364"/>
    </row>
    <row r="7915" spans="2:14" s="358" customFormat="1" x14ac:dyDescent="0.2">
      <c r="B7915" s="305">
        <v>41611.472222222219</v>
      </c>
      <c r="C7915" s="117" t="s">
        <v>727</v>
      </c>
      <c r="D7915" s="117" t="s">
        <v>554</v>
      </c>
      <c r="E7915" s="116"/>
      <c r="F7915" s="348">
        <v>2</v>
      </c>
      <c r="G7915" s="348">
        <v>50</v>
      </c>
      <c r="H7915" s="348">
        <v>100</v>
      </c>
      <c r="I7915" s="355">
        <v>8.7019705612335918E-4</v>
      </c>
      <c r="J7915" s="355">
        <v>1.7403941122467181E-5</v>
      </c>
      <c r="K7915" s="355">
        <v>0</v>
      </c>
      <c r="M7915" s="364"/>
      <c r="N7915" s="364"/>
    </row>
    <row r="7916" spans="2:14" s="358" customFormat="1" x14ac:dyDescent="0.2">
      <c r="B7916" s="305">
        <v>41610.537499999999</v>
      </c>
      <c r="C7916" s="117" t="s">
        <v>558</v>
      </c>
      <c r="D7916" s="117" t="s">
        <v>551</v>
      </c>
      <c r="E7916" s="116"/>
      <c r="F7916" s="348">
        <v>44</v>
      </c>
      <c r="G7916" s="348">
        <v>78</v>
      </c>
      <c r="H7916" s="348">
        <v>3432</v>
      </c>
      <c r="I7916" s="355">
        <v>1.3289782705082607E-2</v>
      </c>
      <c r="J7916" s="355">
        <v>1.7038182955234109E-4</v>
      </c>
      <c r="K7916" s="355">
        <v>0</v>
      </c>
      <c r="M7916" s="364"/>
      <c r="N7916" s="364"/>
    </row>
    <row r="7917" spans="2:14" s="358" customFormat="1" x14ac:dyDescent="0.2">
      <c r="B7917" s="305">
        <v>41611.375</v>
      </c>
      <c r="C7917" s="117" t="s">
        <v>601</v>
      </c>
      <c r="D7917" s="117" t="s">
        <v>551</v>
      </c>
      <c r="E7917" s="116"/>
      <c r="F7917" s="348">
        <v>44</v>
      </c>
      <c r="G7917" s="348">
        <v>344</v>
      </c>
      <c r="H7917" s="348">
        <v>15136</v>
      </c>
      <c r="I7917" s="355">
        <v>5.8611349366005337E-2</v>
      </c>
      <c r="J7917" s="355">
        <v>1.7038182955234109E-4</v>
      </c>
      <c r="K7917" s="355">
        <v>0</v>
      </c>
      <c r="M7917" s="364"/>
      <c r="N7917" s="364"/>
    </row>
    <row r="7918" spans="2:14" s="358" customFormat="1" x14ac:dyDescent="0.2">
      <c r="B7918" s="305">
        <v>41611.395833333336</v>
      </c>
      <c r="C7918" s="117" t="s">
        <v>668</v>
      </c>
      <c r="D7918" s="117" t="s">
        <v>554</v>
      </c>
      <c r="E7918" s="116"/>
      <c r="F7918" s="348">
        <v>6</v>
      </c>
      <c r="G7918" s="348">
        <v>20</v>
      </c>
      <c r="H7918" s="348">
        <v>120</v>
      </c>
      <c r="I7918" s="355">
        <v>1.044236467348031E-3</v>
      </c>
      <c r="J7918" s="355">
        <v>5.2211823367401547E-5</v>
      </c>
      <c r="K7918" s="355">
        <v>0</v>
      </c>
      <c r="M7918" s="364"/>
      <c r="N7918" s="364"/>
    </row>
    <row r="7919" spans="2:14" s="358" customFormat="1" x14ac:dyDescent="0.2">
      <c r="B7919" s="305">
        <v>41610.381944444445</v>
      </c>
      <c r="C7919" s="117" t="s">
        <v>596</v>
      </c>
      <c r="D7919" s="117" t="s">
        <v>554</v>
      </c>
      <c r="E7919" s="116"/>
      <c r="F7919" s="348">
        <v>73</v>
      </c>
      <c r="G7919" s="348">
        <v>260</v>
      </c>
      <c r="H7919" s="348">
        <v>18980</v>
      </c>
      <c r="I7919" s="355">
        <v>0.16516340125221357</v>
      </c>
      <c r="J7919" s="355">
        <v>6.352438509700522E-4</v>
      </c>
      <c r="K7919" s="355">
        <v>0</v>
      </c>
      <c r="M7919" s="364"/>
      <c r="N7919" s="364"/>
    </row>
    <row r="7920" spans="2:14" s="358" customFormat="1" x14ac:dyDescent="0.2">
      <c r="B7920" s="305">
        <v>41611.40625</v>
      </c>
      <c r="C7920" s="117" t="s">
        <v>799</v>
      </c>
      <c r="D7920" s="117" t="s">
        <v>554</v>
      </c>
      <c r="E7920" s="116"/>
      <c r="F7920" s="348">
        <v>67</v>
      </c>
      <c r="G7920" s="348">
        <v>125</v>
      </c>
      <c r="H7920" s="348">
        <v>8375</v>
      </c>
      <c r="I7920" s="355">
        <v>7.2879003450331326E-2</v>
      </c>
      <c r="J7920" s="355">
        <v>5.8303202760265067E-4</v>
      </c>
      <c r="K7920" s="355">
        <v>0</v>
      </c>
      <c r="M7920" s="364"/>
      <c r="N7920" s="364"/>
    </row>
    <row r="7921" spans="2:14" s="358" customFormat="1" x14ac:dyDescent="0.2">
      <c r="B7921" s="305">
        <v>41611.384722222225</v>
      </c>
      <c r="C7921" s="117" t="s">
        <v>599</v>
      </c>
      <c r="D7921" s="117" t="s">
        <v>554</v>
      </c>
      <c r="E7921" s="116"/>
      <c r="F7921" s="348">
        <v>3128</v>
      </c>
      <c r="G7921" s="348">
        <v>221</v>
      </c>
      <c r="H7921" s="348">
        <v>691288</v>
      </c>
      <c r="I7921" s="355">
        <v>6.0155678253340472</v>
      </c>
      <c r="J7921" s="355">
        <v>2.7219763915538674E-2</v>
      </c>
      <c r="K7921" s="355">
        <v>0</v>
      </c>
      <c r="M7921" s="364"/>
      <c r="N7921" s="364"/>
    </row>
    <row r="7922" spans="2:14" s="358" customFormat="1" x14ac:dyDescent="0.2">
      <c r="B7922" s="305">
        <v>41611.510416666664</v>
      </c>
      <c r="C7922" s="117" t="s">
        <v>743</v>
      </c>
      <c r="D7922" s="117" t="s">
        <v>554</v>
      </c>
      <c r="E7922" s="116"/>
      <c r="F7922" s="348">
        <v>1</v>
      </c>
      <c r="G7922" s="348">
        <v>105</v>
      </c>
      <c r="H7922" s="348">
        <v>105</v>
      </c>
      <c r="I7922" s="355">
        <v>9.1370690892952704E-4</v>
      </c>
      <c r="J7922" s="355">
        <v>8.7019705612335906E-6</v>
      </c>
      <c r="K7922" s="355">
        <v>0</v>
      </c>
      <c r="M7922" s="364"/>
      <c r="N7922" s="364"/>
    </row>
    <row r="7923" spans="2:14" s="358" customFormat="1" x14ac:dyDescent="0.2">
      <c r="B7923" s="305">
        <v>41611.425694444442</v>
      </c>
      <c r="C7923" s="117" t="s">
        <v>858</v>
      </c>
      <c r="D7923" s="117" t="s">
        <v>551</v>
      </c>
      <c r="E7923" s="116"/>
      <c r="F7923" s="348">
        <v>62</v>
      </c>
      <c r="G7923" s="348">
        <v>339</v>
      </c>
      <c r="H7923" s="348">
        <v>21018</v>
      </c>
      <c r="I7923" s="355">
        <v>8.1388302125706941E-2</v>
      </c>
      <c r="J7923" s="355">
        <v>2.4008348709648065E-4</v>
      </c>
      <c r="K7923" s="355">
        <v>0</v>
      </c>
      <c r="M7923" s="364"/>
      <c r="N7923" s="364"/>
    </row>
    <row r="7924" spans="2:14" s="358" customFormat="1" x14ac:dyDescent="0.2">
      <c r="B7924" s="305">
        <v>41611.520833333336</v>
      </c>
      <c r="C7924" s="117" t="s">
        <v>799</v>
      </c>
      <c r="D7924" s="117" t="s">
        <v>554</v>
      </c>
      <c r="E7924" s="116"/>
      <c r="F7924" s="348">
        <v>2</v>
      </c>
      <c r="G7924" s="348">
        <v>95</v>
      </c>
      <c r="H7924" s="348">
        <v>190</v>
      </c>
      <c r="I7924" s="355">
        <v>1.6533744066343824E-3</v>
      </c>
      <c r="J7924" s="355">
        <v>1.7403941122467181E-5</v>
      </c>
      <c r="K7924" s="355">
        <v>0</v>
      </c>
      <c r="M7924" s="364"/>
      <c r="N7924" s="364"/>
    </row>
    <row r="7925" spans="2:14" s="358" customFormat="1" x14ac:dyDescent="0.2">
      <c r="B7925" s="305">
        <v>41613.381944444445</v>
      </c>
      <c r="C7925" s="117" t="s">
        <v>601</v>
      </c>
      <c r="D7925" s="117" t="s">
        <v>551</v>
      </c>
      <c r="E7925" s="116"/>
      <c r="F7925" s="348">
        <v>17</v>
      </c>
      <c r="G7925" s="348">
        <v>225</v>
      </c>
      <c r="H7925" s="348">
        <v>3825</v>
      </c>
      <c r="I7925" s="355">
        <v>1.4811602228129652E-2</v>
      </c>
      <c r="J7925" s="355">
        <v>6.5829343236131787E-5</v>
      </c>
      <c r="K7925" s="355">
        <v>0</v>
      </c>
      <c r="M7925" s="364"/>
      <c r="N7925" s="364"/>
    </row>
    <row r="7926" spans="2:14" s="358" customFormat="1" x14ac:dyDescent="0.2">
      <c r="B7926" s="305">
        <v>41615.381944444445</v>
      </c>
      <c r="C7926" s="117" t="s">
        <v>607</v>
      </c>
      <c r="D7926" s="117" t="s">
        <v>551</v>
      </c>
      <c r="E7926" s="116"/>
      <c r="F7926" s="348">
        <v>12</v>
      </c>
      <c r="G7926" s="348">
        <v>535</v>
      </c>
      <c r="H7926" s="348">
        <v>6420</v>
      </c>
      <c r="I7926" s="355">
        <v>2.4860257857409772E-2</v>
      </c>
      <c r="J7926" s="355">
        <v>4.6467771696093028E-5</v>
      </c>
      <c r="K7926" s="355">
        <v>0</v>
      </c>
      <c r="M7926" s="364"/>
      <c r="N7926" s="364"/>
    </row>
    <row r="7927" spans="2:14" s="358" customFormat="1" x14ac:dyDescent="0.2">
      <c r="B7927" s="305">
        <v>41615.375</v>
      </c>
      <c r="C7927" s="117" t="s">
        <v>620</v>
      </c>
      <c r="D7927" s="117" t="s">
        <v>542</v>
      </c>
      <c r="E7927" s="116"/>
      <c r="F7927" s="348">
        <v>311</v>
      </c>
      <c r="G7927" s="348">
        <v>400</v>
      </c>
      <c r="H7927" s="348">
        <v>124400</v>
      </c>
      <c r="I7927" s="355">
        <v>0.43334529329185667</v>
      </c>
      <c r="J7927" s="355">
        <v>1.0833632332296417E-3</v>
      </c>
      <c r="K7927" s="355">
        <v>0</v>
      </c>
      <c r="M7927" s="364"/>
      <c r="N7927" s="364"/>
    </row>
    <row r="7928" spans="2:14" s="358" customFormat="1" x14ac:dyDescent="0.2">
      <c r="B7928" s="305">
        <v>41614.4375</v>
      </c>
      <c r="C7928" s="117" t="s">
        <v>567</v>
      </c>
      <c r="D7928" s="117" t="s">
        <v>551</v>
      </c>
      <c r="E7928" s="116"/>
      <c r="F7928" s="348">
        <v>2</v>
      </c>
      <c r="G7928" s="348">
        <v>75</v>
      </c>
      <c r="H7928" s="348">
        <v>150</v>
      </c>
      <c r="I7928" s="355">
        <v>5.8084714620116283E-4</v>
      </c>
      <c r="J7928" s="355">
        <v>7.7446286160155041E-6</v>
      </c>
      <c r="K7928" s="355">
        <v>0</v>
      </c>
      <c r="M7928" s="364"/>
      <c r="N7928" s="364"/>
    </row>
    <row r="7929" spans="2:14" s="358" customFormat="1" x14ac:dyDescent="0.2">
      <c r="B7929" s="305">
        <v>41608.378472222219</v>
      </c>
      <c r="C7929" s="117" t="s">
        <v>638</v>
      </c>
      <c r="D7929" s="117" t="s">
        <v>554</v>
      </c>
      <c r="E7929" s="116"/>
      <c r="F7929" s="348">
        <v>3</v>
      </c>
      <c r="G7929" s="348">
        <v>245</v>
      </c>
      <c r="H7929" s="348">
        <v>735</v>
      </c>
      <c r="I7929" s="355">
        <v>6.3959483625066899E-3</v>
      </c>
      <c r="J7929" s="355">
        <v>2.6105911683700774E-5</v>
      </c>
      <c r="K7929" s="355">
        <v>0</v>
      </c>
      <c r="M7929" s="364"/>
      <c r="N7929" s="364"/>
    </row>
    <row r="7930" spans="2:14" s="358" customFormat="1" x14ac:dyDescent="0.2">
      <c r="B7930" s="305">
        <v>41614.541666666664</v>
      </c>
      <c r="C7930" s="117" t="s">
        <v>567</v>
      </c>
      <c r="D7930" s="117" t="s">
        <v>551</v>
      </c>
      <c r="E7930" s="116"/>
      <c r="F7930" s="348">
        <v>3</v>
      </c>
      <c r="G7930" s="348">
        <v>110</v>
      </c>
      <c r="H7930" s="348">
        <v>330</v>
      </c>
      <c r="I7930" s="355">
        <v>1.2778637216425584E-3</v>
      </c>
      <c r="J7930" s="355">
        <v>1.1616942924023257E-5</v>
      </c>
      <c r="K7930" s="355">
        <v>0</v>
      </c>
      <c r="M7930" s="364"/>
      <c r="N7930" s="364"/>
    </row>
    <row r="7931" spans="2:14" s="358" customFormat="1" x14ac:dyDescent="0.2">
      <c r="B7931" s="305">
        <v>41612.927083333336</v>
      </c>
      <c r="C7931" s="117" t="s">
        <v>805</v>
      </c>
      <c r="D7931" s="117" t="s">
        <v>542</v>
      </c>
      <c r="E7931" s="116"/>
      <c r="F7931" s="348">
        <v>10</v>
      </c>
      <c r="G7931" s="348">
        <v>265</v>
      </c>
      <c r="H7931" s="348">
        <v>2650</v>
      </c>
      <c r="I7931" s="355">
        <v>9.2312301223747596E-3</v>
      </c>
      <c r="J7931" s="355">
        <v>3.4834830650470796E-5</v>
      </c>
      <c r="K7931" s="355">
        <v>0</v>
      </c>
      <c r="M7931" s="364"/>
      <c r="N7931" s="364"/>
    </row>
    <row r="7932" spans="2:14" s="358" customFormat="1" x14ac:dyDescent="0.2">
      <c r="B7932" s="305">
        <v>41614.40625</v>
      </c>
      <c r="C7932" s="117" t="s">
        <v>569</v>
      </c>
      <c r="D7932" s="117" t="s">
        <v>551</v>
      </c>
      <c r="E7932" s="116"/>
      <c r="F7932" s="348">
        <v>3</v>
      </c>
      <c r="G7932" s="348">
        <v>80</v>
      </c>
      <c r="H7932" s="348">
        <v>240</v>
      </c>
      <c r="I7932" s="355">
        <v>9.2935543392186056E-4</v>
      </c>
      <c r="J7932" s="355">
        <v>1.1616942924023257E-5</v>
      </c>
      <c r="K7932" s="355">
        <v>0</v>
      </c>
      <c r="M7932" s="364"/>
      <c r="N7932" s="364"/>
    </row>
    <row r="7933" spans="2:14" s="358" customFormat="1" x14ac:dyDescent="0.2">
      <c r="B7933" s="305">
        <v>41611.409722222219</v>
      </c>
      <c r="C7933" s="117" t="s">
        <v>774</v>
      </c>
      <c r="D7933" s="117" t="s">
        <v>554</v>
      </c>
      <c r="E7933" s="116"/>
      <c r="F7933" s="348">
        <v>8</v>
      </c>
      <c r="G7933" s="348">
        <v>140</v>
      </c>
      <c r="H7933" s="348">
        <v>1120</v>
      </c>
      <c r="I7933" s="355">
        <v>9.746207028581623E-3</v>
      </c>
      <c r="J7933" s="355">
        <v>6.9615764489868725E-5</v>
      </c>
      <c r="K7933" s="355">
        <v>0</v>
      </c>
      <c r="M7933" s="364"/>
      <c r="N7933" s="364"/>
    </row>
    <row r="7934" spans="2:14" s="358" customFormat="1" x14ac:dyDescent="0.2">
      <c r="B7934" s="305">
        <v>41613.404166666667</v>
      </c>
      <c r="C7934" s="117" t="s">
        <v>677</v>
      </c>
      <c r="D7934" s="117" t="s">
        <v>554</v>
      </c>
      <c r="E7934" s="116"/>
      <c r="F7934" s="348">
        <v>45</v>
      </c>
      <c r="G7934" s="348">
        <v>373.75555555555553</v>
      </c>
      <c r="H7934" s="348">
        <v>16819</v>
      </c>
      <c r="I7934" s="355">
        <v>0.14635844286938776</v>
      </c>
      <c r="J7934" s="355">
        <v>3.9158867525551161E-4</v>
      </c>
      <c r="K7934" s="355">
        <v>0</v>
      </c>
      <c r="M7934" s="364"/>
      <c r="N7934" s="364"/>
    </row>
    <row r="7935" spans="2:14" s="358" customFormat="1" x14ac:dyDescent="0.2">
      <c r="B7935" s="305">
        <v>41615.375</v>
      </c>
      <c r="C7935" s="117" t="s">
        <v>849</v>
      </c>
      <c r="D7935" s="117" t="s">
        <v>551</v>
      </c>
      <c r="E7935" s="116"/>
      <c r="F7935" s="348">
        <v>937</v>
      </c>
      <c r="G7935" s="348">
        <v>430</v>
      </c>
      <c r="H7935" s="348">
        <v>402910</v>
      </c>
      <c r="I7935" s="355">
        <v>1.5601941578394034</v>
      </c>
      <c r="J7935" s="355">
        <v>3.628358506603264E-3</v>
      </c>
      <c r="K7935" s="355">
        <v>0</v>
      </c>
      <c r="M7935" s="364"/>
      <c r="N7935" s="364"/>
    </row>
    <row r="7936" spans="2:14" s="358" customFormat="1" x14ac:dyDescent="0.2">
      <c r="B7936" s="305">
        <v>41611.375</v>
      </c>
      <c r="C7936" s="117" t="s">
        <v>687</v>
      </c>
      <c r="D7936" s="117" t="s">
        <v>554</v>
      </c>
      <c r="E7936" s="116"/>
      <c r="F7936" s="348">
        <v>47</v>
      </c>
      <c r="G7936" s="348">
        <v>325</v>
      </c>
      <c r="H7936" s="348">
        <v>15275</v>
      </c>
      <c r="I7936" s="355">
        <v>0.13292260032284312</v>
      </c>
      <c r="J7936" s="355">
        <v>4.0899261637797877E-4</v>
      </c>
      <c r="K7936" s="355">
        <v>0</v>
      </c>
      <c r="M7936" s="364"/>
      <c r="N7936" s="364"/>
    </row>
    <row r="7937" spans="2:14" s="358" customFormat="1" x14ac:dyDescent="0.2">
      <c r="B7937" s="305">
        <v>41609.4</v>
      </c>
      <c r="C7937" s="117" t="s">
        <v>595</v>
      </c>
      <c r="D7937" s="117" t="s">
        <v>554</v>
      </c>
      <c r="E7937" s="116"/>
      <c r="F7937" s="348">
        <v>116</v>
      </c>
      <c r="G7937" s="348">
        <v>340</v>
      </c>
      <c r="H7937" s="348">
        <v>39440</v>
      </c>
      <c r="I7937" s="355">
        <v>0.34320571893505286</v>
      </c>
      <c r="J7937" s="355">
        <v>1.0094285851030965E-3</v>
      </c>
      <c r="K7937" s="355">
        <v>0</v>
      </c>
      <c r="M7937" s="364"/>
      <c r="N7937" s="364"/>
    </row>
    <row r="7938" spans="2:14" s="358" customFormat="1" x14ac:dyDescent="0.2">
      <c r="B7938" s="305">
        <v>41611.399305555555</v>
      </c>
      <c r="C7938" s="117" t="s">
        <v>649</v>
      </c>
      <c r="D7938" s="117" t="s">
        <v>551</v>
      </c>
      <c r="E7938" s="116"/>
      <c r="F7938" s="348">
        <v>32</v>
      </c>
      <c r="G7938" s="348">
        <v>276</v>
      </c>
      <c r="H7938" s="348">
        <v>8832</v>
      </c>
      <c r="I7938" s="355">
        <v>3.4200279968324469E-2</v>
      </c>
      <c r="J7938" s="355">
        <v>1.2391405785624807E-4</v>
      </c>
      <c r="K7938" s="355">
        <v>0</v>
      </c>
      <c r="M7938" s="364"/>
      <c r="N7938" s="364"/>
    </row>
    <row r="7939" spans="2:14" s="358" customFormat="1" x14ac:dyDescent="0.2">
      <c r="B7939" s="305">
        <v>41615.381944444445</v>
      </c>
      <c r="C7939" s="117" t="s">
        <v>627</v>
      </c>
      <c r="D7939" s="117" t="s">
        <v>554</v>
      </c>
      <c r="E7939" s="116"/>
      <c r="F7939" s="348">
        <v>28</v>
      </c>
      <c r="G7939" s="348">
        <v>313</v>
      </c>
      <c r="H7939" s="348">
        <v>8764</v>
      </c>
      <c r="I7939" s="355">
        <v>7.6264069998651193E-2</v>
      </c>
      <c r="J7939" s="355">
        <v>2.4365517571454056E-4</v>
      </c>
      <c r="K7939" s="355">
        <v>0</v>
      </c>
      <c r="M7939" s="364"/>
      <c r="N7939" s="364"/>
    </row>
    <row r="7940" spans="2:14" s="358" customFormat="1" x14ac:dyDescent="0.2">
      <c r="B7940" s="305">
        <v>41612.433333333334</v>
      </c>
      <c r="C7940" s="117" t="s">
        <v>861</v>
      </c>
      <c r="D7940" s="117" t="s">
        <v>554</v>
      </c>
      <c r="E7940" s="116"/>
      <c r="F7940" s="348">
        <v>25</v>
      </c>
      <c r="G7940" s="348">
        <v>144</v>
      </c>
      <c r="H7940" s="348">
        <v>3600</v>
      </c>
      <c r="I7940" s="355">
        <v>3.1327094020440927E-2</v>
      </c>
      <c r="J7940" s="355">
        <v>2.1754926403083979E-4</v>
      </c>
      <c r="K7940" s="355">
        <v>0</v>
      </c>
      <c r="M7940" s="364"/>
      <c r="N7940" s="364"/>
    </row>
    <row r="7941" spans="2:14" s="358" customFormat="1" x14ac:dyDescent="0.2">
      <c r="B7941" s="305">
        <v>41615.390972222223</v>
      </c>
      <c r="C7941" s="117" t="s">
        <v>649</v>
      </c>
      <c r="D7941" s="117" t="s">
        <v>551</v>
      </c>
      <c r="E7941" s="116"/>
      <c r="F7941" s="348">
        <v>60</v>
      </c>
      <c r="G7941" s="348">
        <v>267</v>
      </c>
      <c r="H7941" s="348">
        <v>16020</v>
      </c>
      <c r="I7941" s="355">
        <v>6.2034475214284193E-2</v>
      </c>
      <c r="J7941" s="355">
        <v>2.3233885848046514E-4</v>
      </c>
      <c r="K7941" s="355">
        <v>0</v>
      </c>
      <c r="M7941" s="364"/>
      <c r="N7941" s="364"/>
    </row>
    <row r="7942" spans="2:14" s="358" customFormat="1" x14ac:dyDescent="0.2">
      <c r="B7942" s="305">
        <v>41612.458333333336</v>
      </c>
      <c r="C7942" s="117" t="s">
        <v>858</v>
      </c>
      <c r="D7942" s="117" t="s">
        <v>551</v>
      </c>
      <c r="E7942" s="116"/>
      <c r="F7942" s="348">
        <v>188</v>
      </c>
      <c r="G7942" s="348">
        <v>95</v>
      </c>
      <c r="H7942" s="348">
        <v>17860</v>
      </c>
      <c r="I7942" s="355">
        <v>6.9159533541018461E-2</v>
      </c>
      <c r="J7942" s="355">
        <v>7.2799508990545748E-4</v>
      </c>
      <c r="K7942" s="355">
        <v>0</v>
      </c>
      <c r="M7942" s="364"/>
      <c r="N7942" s="364"/>
    </row>
    <row r="7943" spans="2:14" s="358" customFormat="1" x14ac:dyDescent="0.2">
      <c r="B7943" s="305">
        <v>41614.534722222219</v>
      </c>
      <c r="C7943" s="117" t="s">
        <v>649</v>
      </c>
      <c r="D7943" s="117" t="s">
        <v>551</v>
      </c>
      <c r="E7943" s="116"/>
      <c r="F7943" s="348">
        <v>2</v>
      </c>
      <c r="G7943" s="348">
        <v>55</v>
      </c>
      <c r="H7943" s="348">
        <v>110</v>
      </c>
      <c r="I7943" s="355">
        <v>4.2595457388085276E-4</v>
      </c>
      <c r="J7943" s="355">
        <v>7.7446286160155041E-6</v>
      </c>
      <c r="K7943" s="355">
        <v>0</v>
      </c>
      <c r="M7943" s="364"/>
      <c r="N7943" s="364"/>
    </row>
    <row r="7944" spans="2:14" s="358" customFormat="1" x14ac:dyDescent="0.2">
      <c r="B7944" s="305">
        <v>41611.520833333336</v>
      </c>
      <c r="C7944" s="117" t="s">
        <v>774</v>
      </c>
      <c r="D7944" s="117" t="s">
        <v>554</v>
      </c>
      <c r="E7944" s="116"/>
      <c r="F7944" s="348">
        <v>1</v>
      </c>
      <c r="G7944" s="348">
        <v>165</v>
      </c>
      <c r="H7944" s="348">
        <v>165</v>
      </c>
      <c r="I7944" s="355">
        <v>1.4358251426035426E-3</v>
      </c>
      <c r="J7944" s="355">
        <v>8.7019705612335906E-6</v>
      </c>
      <c r="K7944" s="355">
        <v>0</v>
      </c>
      <c r="M7944" s="364"/>
      <c r="N7944" s="364"/>
    </row>
    <row r="7945" spans="2:14" s="358" customFormat="1" x14ac:dyDescent="0.2">
      <c r="B7945" s="305">
        <v>41612.387499999997</v>
      </c>
      <c r="C7945" s="117" t="s">
        <v>774</v>
      </c>
      <c r="D7945" s="117" t="s">
        <v>554</v>
      </c>
      <c r="E7945" s="116"/>
      <c r="F7945" s="348">
        <v>98</v>
      </c>
      <c r="G7945" s="348">
        <v>164</v>
      </c>
      <c r="H7945" s="348">
        <v>16072</v>
      </c>
      <c r="I7945" s="355">
        <v>0.13985807086014629</v>
      </c>
      <c r="J7945" s="355">
        <v>8.5279311500089197E-4</v>
      </c>
      <c r="K7945" s="355">
        <v>0</v>
      </c>
      <c r="M7945" s="364"/>
      <c r="N7945" s="364"/>
    </row>
    <row r="7946" spans="2:14" s="358" customFormat="1" x14ac:dyDescent="0.2">
      <c r="B7946" s="305">
        <v>41613.541666666664</v>
      </c>
      <c r="C7946" s="117" t="s">
        <v>673</v>
      </c>
      <c r="D7946" s="117" t="s">
        <v>554</v>
      </c>
      <c r="E7946" s="116"/>
      <c r="F7946" s="348">
        <v>3</v>
      </c>
      <c r="G7946" s="348">
        <v>50</v>
      </c>
      <c r="H7946" s="348">
        <v>150</v>
      </c>
      <c r="I7946" s="355">
        <v>1.3052955841850386E-3</v>
      </c>
      <c r="J7946" s="355">
        <v>2.6105911683700774E-5</v>
      </c>
      <c r="K7946" s="355">
        <v>0</v>
      </c>
      <c r="M7946" s="364"/>
      <c r="N7946" s="364"/>
    </row>
    <row r="7947" spans="2:14" s="358" customFormat="1" x14ac:dyDescent="0.2">
      <c r="B7947" s="305">
        <v>41612.388888888891</v>
      </c>
      <c r="C7947" s="117" t="s">
        <v>590</v>
      </c>
      <c r="D7947" s="117" t="s">
        <v>551</v>
      </c>
      <c r="E7947" s="116"/>
      <c r="F7947" s="348">
        <v>1</v>
      </c>
      <c r="G7947" s="348">
        <v>90</v>
      </c>
      <c r="H7947" s="348">
        <v>90</v>
      </c>
      <c r="I7947" s="355">
        <v>3.4850828772069772E-4</v>
      </c>
      <c r="J7947" s="355">
        <v>3.872314308007752E-6</v>
      </c>
      <c r="K7947" s="355">
        <v>0</v>
      </c>
      <c r="M7947" s="364"/>
      <c r="N7947" s="364"/>
    </row>
    <row r="7948" spans="2:14" s="358" customFormat="1" x14ac:dyDescent="0.2">
      <c r="B7948" s="305">
        <v>41612.333333333336</v>
      </c>
      <c r="C7948" s="117" t="s">
        <v>720</v>
      </c>
      <c r="D7948" s="117" t="s">
        <v>542</v>
      </c>
      <c r="E7948" s="116"/>
      <c r="F7948" s="348">
        <v>207</v>
      </c>
      <c r="G7948" s="348">
        <v>410</v>
      </c>
      <c r="H7948" s="348">
        <v>84870</v>
      </c>
      <c r="I7948" s="355">
        <v>0.29564320773054564</v>
      </c>
      <c r="J7948" s="355">
        <v>7.2108099446474539E-4</v>
      </c>
      <c r="K7948" s="355">
        <v>0</v>
      </c>
      <c r="M7948" s="364"/>
      <c r="N7948" s="364"/>
    </row>
    <row r="7949" spans="2:14" s="358" customFormat="1" x14ac:dyDescent="0.2">
      <c r="B7949" s="305">
        <v>41608.392361111109</v>
      </c>
      <c r="C7949" s="117" t="s">
        <v>592</v>
      </c>
      <c r="D7949" s="117" t="s">
        <v>554</v>
      </c>
      <c r="E7949" s="116"/>
      <c r="F7949" s="348">
        <v>3</v>
      </c>
      <c r="G7949" s="348">
        <v>282</v>
      </c>
      <c r="H7949" s="348">
        <v>846</v>
      </c>
      <c r="I7949" s="355">
        <v>7.3618670948036183E-3</v>
      </c>
      <c r="J7949" s="355">
        <v>2.6105911683700774E-5</v>
      </c>
      <c r="K7949" s="355">
        <v>0</v>
      </c>
      <c r="M7949" s="364"/>
      <c r="N7949" s="364"/>
    </row>
    <row r="7950" spans="2:14" s="358" customFormat="1" x14ac:dyDescent="0.2">
      <c r="B7950" s="305">
        <v>41613.354166666664</v>
      </c>
      <c r="C7950" s="117" t="s">
        <v>590</v>
      </c>
      <c r="D7950" s="117" t="s">
        <v>551</v>
      </c>
      <c r="E7950" s="116"/>
      <c r="F7950" s="348">
        <v>2</v>
      </c>
      <c r="G7950" s="348">
        <v>175</v>
      </c>
      <c r="H7950" s="348">
        <v>350</v>
      </c>
      <c r="I7950" s="355">
        <v>1.3553100078027133E-3</v>
      </c>
      <c r="J7950" s="355">
        <v>7.7446286160155041E-6</v>
      </c>
      <c r="K7950" s="355">
        <v>0</v>
      </c>
      <c r="M7950" s="364"/>
      <c r="N7950" s="364"/>
    </row>
    <row r="7951" spans="2:14" s="358" customFormat="1" x14ac:dyDescent="0.2">
      <c r="B7951" s="305">
        <v>41613.385416666664</v>
      </c>
      <c r="C7951" s="117" t="s">
        <v>590</v>
      </c>
      <c r="D7951" s="117" t="s">
        <v>551</v>
      </c>
      <c r="E7951" s="116"/>
      <c r="F7951" s="348">
        <v>6</v>
      </c>
      <c r="G7951" s="348">
        <v>155</v>
      </c>
      <c r="H7951" s="348">
        <v>930</v>
      </c>
      <c r="I7951" s="355">
        <v>3.6012523064472097E-3</v>
      </c>
      <c r="J7951" s="355">
        <v>2.3233885848046514E-5</v>
      </c>
      <c r="K7951" s="355">
        <v>0</v>
      </c>
      <c r="M7951" s="364"/>
      <c r="N7951" s="364"/>
    </row>
    <row r="7952" spans="2:14" s="358" customFormat="1" x14ac:dyDescent="0.2">
      <c r="B7952" s="305">
        <v>41606.398611111108</v>
      </c>
      <c r="C7952" s="117" t="s">
        <v>768</v>
      </c>
      <c r="D7952" s="117" t="s">
        <v>554</v>
      </c>
      <c r="E7952" s="116"/>
      <c r="F7952" s="348">
        <v>31</v>
      </c>
      <c r="G7952" s="348">
        <v>351</v>
      </c>
      <c r="H7952" s="348">
        <v>10881</v>
      </c>
      <c r="I7952" s="355">
        <v>9.4686141676782701E-2</v>
      </c>
      <c r="J7952" s="355">
        <v>2.6976108739824135E-4</v>
      </c>
      <c r="K7952" s="355">
        <v>0</v>
      </c>
      <c r="M7952" s="364"/>
      <c r="N7952" s="364"/>
    </row>
    <row r="7953" spans="2:14" s="358" customFormat="1" x14ac:dyDescent="0.2">
      <c r="B7953" s="305">
        <v>41611.493055555555</v>
      </c>
      <c r="C7953" s="117" t="s">
        <v>774</v>
      </c>
      <c r="D7953" s="117" t="s">
        <v>554</v>
      </c>
      <c r="E7953" s="116"/>
      <c r="F7953" s="348">
        <v>2</v>
      </c>
      <c r="G7953" s="348">
        <v>374</v>
      </c>
      <c r="H7953" s="348">
        <v>748</v>
      </c>
      <c r="I7953" s="355">
        <v>6.5090739798027266E-3</v>
      </c>
      <c r="J7953" s="355">
        <v>1.7403941122467181E-5</v>
      </c>
      <c r="K7953" s="355">
        <v>0</v>
      </c>
      <c r="M7953" s="364"/>
      <c r="N7953" s="364"/>
    </row>
    <row r="7954" spans="2:14" s="358" customFormat="1" x14ac:dyDescent="0.2">
      <c r="B7954" s="305">
        <v>41611.524305555555</v>
      </c>
      <c r="C7954" s="117" t="s">
        <v>774</v>
      </c>
      <c r="D7954" s="117" t="s">
        <v>554</v>
      </c>
      <c r="E7954" s="116"/>
      <c r="F7954" s="348">
        <v>1</v>
      </c>
      <c r="G7954" s="348">
        <v>55</v>
      </c>
      <c r="H7954" s="348">
        <v>55</v>
      </c>
      <c r="I7954" s="355">
        <v>4.7860838086784751E-4</v>
      </c>
      <c r="J7954" s="355">
        <v>8.7019705612335906E-6</v>
      </c>
      <c r="K7954" s="355">
        <v>0</v>
      </c>
      <c r="M7954" s="364"/>
      <c r="N7954" s="364"/>
    </row>
    <row r="7955" spans="2:14" s="358" customFormat="1" x14ac:dyDescent="0.2">
      <c r="B7955" s="305">
        <v>41611.631944444445</v>
      </c>
      <c r="C7955" s="117" t="s">
        <v>774</v>
      </c>
      <c r="D7955" s="117" t="s">
        <v>554</v>
      </c>
      <c r="E7955" s="116"/>
      <c r="F7955" s="348">
        <v>2</v>
      </c>
      <c r="G7955" s="348">
        <v>30</v>
      </c>
      <c r="H7955" s="348">
        <v>60</v>
      </c>
      <c r="I7955" s="355">
        <v>5.2211823367401549E-4</v>
      </c>
      <c r="J7955" s="355">
        <v>1.7403941122467181E-5</v>
      </c>
      <c r="K7955" s="355">
        <v>0</v>
      </c>
      <c r="M7955" s="364"/>
      <c r="N7955" s="364"/>
    </row>
    <row r="7956" spans="2:14" s="358" customFormat="1" x14ac:dyDescent="0.2">
      <c r="B7956" s="305">
        <v>41614.413194444445</v>
      </c>
      <c r="C7956" s="117" t="s">
        <v>601</v>
      </c>
      <c r="D7956" s="117" t="s">
        <v>551</v>
      </c>
      <c r="E7956" s="116"/>
      <c r="F7956" s="348">
        <v>2</v>
      </c>
      <c r="G7956" s="348">
        <v>49</v>
      </c>
      <c r="H7956" s="348">
        <v>98</v>
      </c>
      <c r="I7956" s="355">
        <v>3.7948680218475976E-4</v>
      </c>
      <c r="J7956" s="355">
        <v>7.7446286160155041E-6</v>
      </c>
      <c r="K7956" s="355">
        <v>0</v>
      </c>
      <c r="M7956" s="364"/>
      <c r="N7956" s="364"/>
    </row>
    <row r="7957" spans="2:14" s="358" customFormat="1" x14ac:dyDescent="0.2">
      <c r="B7957" s="305">
        <v>41612.440972222219</v>
      </c>
      <c r="C7957" s="117" t="s">
        <v>774</v>
      </c>
      <c r="D7957" s="117" t="s">
        <v>554</v>
      </c>
      <c r="E7957" s="116"/>
      <c r="F7957" s="348">
        <v>4</v>
      </c>
      <c r="G7957" s="348">
        <v>332</v>
      </c>
      <c r="H7957" s="348">
        <v>1328</v>
      </c>
      <c r="I7957" s="355">
        <v>1.1556216905318209E-2</v>
      </c>
      <c r="J7957" s="355">
        <v>3.4807882244934363E-5</v>
      </c>
      <c r="K7957" s="355">
        <v>0</v>
      </c>
      <c r="M7957" s="364"/>
      <c r="N7957" s="364"/>
    </row>
    <row r="7958" spans="2:14" s="358" customFormat="1" x14ac:dyDescent="0.2">
      <c r="B7958" s="305">
        <v>41612.413194444445</v>
      </c>
      <c r="C7958" s="117" t="s">
        <v>706</v>
      </c>
      <c r="D7958" s="117" t="s">
        <v>551</v>
      </c>
      <c r="E7958" s="116"/>
      <c r="F7958" s="348">
        <v>2</v>
      </c>
      <c r="G7958" s="348">
        <v>27</v>
      </c>
      <c r="H7958" s="348">
        <v>54</v>
      </c>
      <c r="I7958" s="355">
        <v>2.0910497263241864E-4</v>
      </c>
      <c r="J7958" s="355">
        <v>7.7446286160155041E-6</v>
      </c>
      <c r="K7958" s="355">
        <v>0</v>
      </c>
      <c r="M7958" s="364"/>
      <c r="N7958" s="364"/>
    </row>
    <row r="7959" spans="2:14" s="358" customFormat="1" x14ac:dyDescent="0.2">
      <c r="B7959" s="305">
        <v>41606.40625</v>
      </c>
      <c r="C7959" s="117" t="s">
        <v>763</v>
      </c>
      <c r="D7959" s="117" t="s">
        <v>554</v>
      </c>
      <c r="E7959" s="116"/>
      <c r="F7959" s="348">
        <v>11</v>
      </c>
      <c r="G7959" s="348">
        <v>295</v>
      </c>
      <c r="H7959" s="348">
        <v>3245</v>
      </c>
      <c r="I7959" s="355">
        <v>2.8237894471203003E-2</v>
      </c>
      <c r="J7959" s="355">
        <v>9.5721676173569502E-5</v>
      </c>
      <c r="K7959" s="355">
        <v>0</v>
      </c>
      <c r="M7959" s="364"/>
      <c r="N7959" s="364"/>
    </row>
    <row r="7960" spans="2:14" s="358" customFormat="1" x14ac:dyDescent="0.2">
      <c r="B7960" s="305">
        <v>41612.583333333336</v>
      </c>
      <c r="C7960" s="117" t="s">
        <v>688</v>
      </c>
      <c r="D7960" s="117" t="s">
        <v>554</v>
      </c>
      <c r="E7960" s="116"/>
      <c r="F7960" s="348">
        <v>1</v>
      </c>
      <c r="G7960" s="348">
        <v>175</v>
      </c>
      <c r="H7960" s="348">
        <v>175</v>
      </c>
      <c r="I7960" s="355">
        <v>1.5228448482158786E-3</v>
      </c>
      <c r="J7960" s="355">
        <v>8.7019705612335906E-6</v>
      </c>
      <c r="K7960" s="355">
        <v>0</v>
      </c>
      <c r="M7960" s="364"/>
      <c r="N7960" s="364"/>
    </row>
    <row r="7961" spans="2:14" s="358" customFormat="1" x14ac:dyDescent="0.2">
      <c r="B7961" s="305">
        <v>41607.416666666664</v>
      </c>
      <c r="C7961" s="117" t="s">
        <v>593</v>
      </c>
      <c r="D7961" s="117" t="s">
        <v>554</v>
      </c>
      <c r="E7961" s="116"/>
      <c r="F7961" s="348">
        <v>216</v>
      </c>
      <c r="G7961" s="348">
        <v>200</v>
      </c>
      <c r="H7961" s="348">
        <v>43200</v>
      </c>
      <c r="I7961" s="355">
        <v>0.37592512824529117</v>
      </c>
      <c r="J7961" s="355">
        <v>1.8796256412264558E-3</v>
      </c>
      <c r="K7961" s="355">
        <v>0</v>
      </c>
      <c r="M7961" s="364"/>
      <c r="N7961" s="364"/>
    </row>
    <row r="7962" spans="2:14" s="358" customFormat="1" x14ac:dyDescent="0.2">
      <c r="B7962" s="305">
        <v>41609.357638888891</v>
      </c>
      <c r="C7962" s="117" t="s">
        <v>682</v>
      </c>
      <c r="D7962" s="117" t="s">
        <v>551</v>
      </c>
      <c r="E7962" s="116"/>
      <c r="F7962" s="348">
        <v>1</v>
      </c>
      <c r="G7962" s="348">
        <v>170</v>
      </c>
      <c r="H7962" s="348">
        <v>170</v>
      </c>
      <c r="I7962" s="355">
        <v>6.5829343236131787E-4</v>
      </c>
      <c r="J7962" s="355">
        <v>3.872314308007752E-6</v>
      </c>
      <c r="K7962" s="355">
        <v>0</v>
      </c>
      <c r="M7962" s="364"/>
      <c r="N7962" s="364"/>
    </row>
    <row r="7963" spans="2:14" s="358" customFormat="1" x14ac:dyDescent="0.2">
      <c r="B7963" s="305">
        <v>41613.402083333334</v>
      </c>
      <c r="C7963" s="117" t="s">
        <v>858</v>
      </c>
      <c r="D7963" s="117" t="s">
        <v>551</v>
      </c>
      <c r="E7963" s="116"/>
      <c r="F7963" s="348">
        <v>21</v>
      </c>
      <c r="G7963" s="348">
        <v>297</v>
      </c>
      <c r="H7963" s="348">
        <v>6237</v>
      </c>
      <c r="I7963" s="355">
        <v>2.4151624339044352E-2</v>
      </c>
      <c r="J7963" s="355">
        <v>8.1318600468162805E-5</v>
      </c>
      <c r="K7963" s="355">
        <v>0</v>
      </c>
      <c r="M7963" s="364"/>
      <c r="N7963" s="364"/>
    </row>
    <row r="7964" spans="2:14" s="358" customFormat="1" x14ac:dyDescent="0.2">
      <c r="B7964" s="305">
        <v>41613.5</v>
      </c>
      <c r="C7964" s="117" t="s">
        <v>590</v>
      </c>
      <c r="D7964" s="117" t="s">
        <v>551</v>
      </c>
      <c r="E7964" s="116"/>
      <c r="F7964" s="348">
        <v>2</v>
      </c>
      <c r="G7964" s="348">
        <v>50</v>
      </c>
      <c r="H7964" s="348">
        <v>100</v>
      </c>
      <c r="I7964" s="355">
        <v>3.8723143080077524E-4</v>
      </c>
      <c r="J7964" s="355">
        <v>7.7446286160155041E-6</v>
      </c>
      <c r="K7964" s="355">
        <v>0</v>
      </c>
      <c r="M7964" s="364"/>
      <c r="N7964" s="364"/>
    </row>
    <row r="7965" spans="2:14" s="358" customFormat="1" x14ac:dyDescent="0.2">
      <c r="B7965" s="305">
        <v>41593.583333333336</v>
      </c>
      <c r="C7965" s="117" t="s">
        <v>674</v>
      </c>
      <c r="D7965" s="117" t="s">
        <v>551</v>
      </c>
      <c r="E7965" s="116"/>
      <c r="F7965" s="348">
        <v>8</v>
      </c>
      <c r="G7965" s="348">
        <v>21.875</v>
      </c>
      <c r="H7965" s="348">
        <v>175</v>
      </c>
      <c r="I7965" s="355">
        <v>6.7765500390135666E-4</v>
      </c>
      <c r="J7965" s="355">
        <v>3.0978514464062016E-5</v>
      </c>
      <c r="K7965" s="355">
        <v>0</v>
      </c>
      <c r="M7965" s="364"/>
      <c r="N7965" s="364"/>
    </row>
    <row r="7966" spans="2:14" s="358" customFormat="1" x14ac:dyDescent="0.2">
      <c r="B7966" s="305">
        <v>41596.375</v>
      </c>
      <c r="C7966" s="117" t="s">
        <v>674</v>
      </c>
      <c r="D7966" s="117" t="s">
        <v>551</v>
      </c>
      <c r="E7966" s="116"/>
      <c r="F7966" s="348">
        <v>12</v>
      </c>
      <c r="G7966" s="348">
        <v>15.416666666666666</v>
      </c>
      <c r="H7966" s="348">
        <v>185</v>
      </c>
      <c r="I7966" s="355">
        <v>7.1637814698143423E-4</v>
      </c>
      <c r="J7966" s="355">
        <v>4.6467771696093028E-5</v>
      </c>
      <c r="K7966" s="355">
        <v>0</v>
      </c>
      <c r="M7966" s="364"/>
      <c r="N7966" s="364"/>
    </row>
    <row r="7967" spans="2:14" s="358" customFormat="1" x14ac:dyDescent="0.2">
      <c r="B7967" s="305">
        <v>41597.368055555555</v>
      </c>
      <c r="C7967" s="117" t="s">
        <v>674</v>
      </c>
      <c r="D7967" s="117" t="s">
        <v>551</v>
      </c>
      <c r="E7967" s="116"/>
      <c r="F7967" s="348">
        <v>8</v>
      </c>
      <c r="G7967" s="348">
        <v>20.625</v>
      </c>
      <c r="H7967" s="348">
        <v>165</v>
      </c>
      <c r="I7967" s="355">
        <v>6.3893186082127919E-4</v>
      </c>
      <c r="J7967" s="355">
        <v>3.0978514464062016E-5</v>
      </c>
      <c r="K7967" s="355">
        <v>0</v>
      </c>
      <c r="M7967" s="364"/>
      <c r="N7967" s="364"/>
    </row>
    <row r="7968" spans="2:14" s="358" customFormat="1" x14ac:dyDescent="0.2">
      <c r="B7968" s="305">
        <v>41616.375</v>
      </c>
      <c r="C7968" s="117" t="s">
        <v>662</v>
      </c>
      <c r="D7968" s="117" t="s">
        <v>554</v>
      </c>
      <c r="E7968" s="116"/>
      <c r="F7968" s="348">
        <v>1</v>
      </c>
      <c r="G7968" s="348">
        <v>180</v>
      </c>
      <c r="H7968" s="348">
        <v>180</v>
      </c>
      <c r="I7968" s="355">
        <v>1.5663547010220465E-3</v>
      </c>
      <c r="J7968" s="355">
        <v>8.7019705612335906E-6</v>
      </c>
      <c r="K7968" s="355">
        <v>0</v>
      </c>
      <c r="M7968" s="364"/>
      <c r="N7968" s="364"/>
    </row>
    <row r="7969" spans="2:14" s="358" customFormat="1" x14ac:dyDescent="0.2">
      <c r="B7969" s="305">
        <v>41616.377083333333</v>
      </c>
      <c r="C7969" s="117" t="s">
        <v>662</v>
      </c>
      <c r="D7969" s="117" t="s">
        <v>554</v>
      </c>
      <c r="E7969" s="116"/>
      <c r="F7969" s="348">
        <v>169</v>
      </c>
      <c r="G7969" s="348">
        <v>60</v>
      </c>
      <c r="H7969" s="348">
        <v>10140</v>
      </c>
      <c r="I7969" s="355">
        <v>8.8237981490908612E-2</v>
      </c>
      <c r="J7969" s="355">
        <v>1.4706330248484768E-3</v>
      </c>
      <c r="K7969" s="355">
        <v>0</v>
      </c>
      <c r="M7969" s="364"/>
      <c r="N7969" s="364"/>
    </row>
    <row r="7970" spans="2:14" s="358" customFormat="1" x14ac:dyDescent="0.2">
      <c r="B7970" s="305">
        <v>41614.465277777781</v>
      </c>
      <c r="C7970" s="117" t="s">
        <v>673</v>
      </c>
      <c r="D7970" s="117" t="s">
        <v>554</v>
      </c>
      <c r="E7970" s="116"/>
      <c r="F7970" s="348">
        <v>5</v>
      </c>
      <c r="G7970" s="348">
        <v>35</v>
      </c>
      <c r="H7970" s="348">
        <v>175</v>
      </c>
      <c r="I7970" s="355">
        <v>1.5228448482158786E-3</v>
      </c>
      <c r="J7970" s="355">
        <v>4.3509852806167955E-5</v>
      </c>
      <c r="K7970" s="355">
        <v>0</v>
      </c>
      <c r="M7970" s="364"/>
      <c r="N7970" s="364"/>
    </row>
    <row r="7971" spans="2:14" s="358" customFormat="1" x14ac:dyDescent="0.2">
      <c r="B7971" s="305">
        <v>41614.375</v>
      </c>
      <c r="C7971" s="117" t="s">
        <v>590</v>
      </c>
      <c r="D7971" s="117" t="s">
        <v>551</v>
      </c>
      <c r="E7971" s="116"/>
      <c r="F7971" s="348">
        <v>1</v>
      </c>
      <c r="G7971" s="348">
        <v>140</v>
      </c>
      <c r="H7971" s="348">
        <v>140</v>
      </c>
      <c r="I7971" s="355">
        <v>5.4212400312108537E-4</v>
      </c>
      <c r="J7971" s="355">
        <v>3.872314308007752E-6</v>
      </c>
      <c r="K7971" s="355">
        <v>0</v>
      </c>
      <c r="M7971" s="364"/>
      <c r="N7971" s="364"/>
    </row>
    <row r="7972" spans="2:14" s="358" customFormat="1" x14ac:dyDescent="0.2">
      <c r="B7972" s="305">
        <v>41614.427083333336</v>
      </c>
      <c r="C7972" s="117" t="s">
        <v>763</v>
      </c>
      <c r="D7972" s="117" t="s">
        <v>554</v>
      </c>
      <c r="E7972" s="116"/>
      <c r="F7972" s="348">
        <v>1</v>
      </c>
      <c r="G7972" s="348">
        <v>50</v>
      </c>
      <c r="H7972" s="348">
        <v>50</v>
      </c>
      <c r="I7972" s="355">
        <v>4.3509852806167959E-4</v>
      </c>
      <c r="J7972" s="355">
        <v>8.7019705612335906E-6</v>
      </c>
      <c r="K7972" s="355">
        <v>0</v>
      </c>
      <c r="M7972" s="364"/>
      <c r="N7972" s="364"/>
    </row>
    <row r="7973" spans="2:14" s="358" customFormat="1" x14ac:dyDescent="0.2">
      <c r="B7973" s="305">
        <v>41614.401412037034</v>
      </c>
      <c r="C7973" s="117" t="s">
        <v>590</v>
      </c>
      <c r="D7973" s="117" t="s">
        <v>551</v>
      </c>
      <c r="E7973" s="116"/>
      <c r="F7973" s="348">
        <v>1</v>
      </c>
      <c r="G7973" s="348">
        <v>36</v>
      </c>
      <c r="H7973" s="348">
        <v>36</v>
      </c>
      <c r="I7973" s="355">
        <v>1.3940331508827908E-4</v>
      </c>
      <c r="J7973" s="355">
        <v>3.872314308007752E-6</v>
      </c>
      <c r="K7973" s="355">
        <v>0</v>
      </c>
      <c r="M7973" s="364"/>
      <c r="N7973" s="364"/>
    </row>
    <row r="7974" spans="2:14" s="358" customFormat="1" x14ac:dyDescent="0.2">
      <c r="B7974" s="305">
        <v>41614.402777777781</v>
      </c>
      <c r="C7974" s="117" t="s">
        <v>612</v>
      </c>
      <c r="D7974" s="117" t="s">
        <v>551</v>
      </c>
      <c r="E7974" s="116"/>
      <c r="F7974" s="348">
        <v>5</v>
      </c>
      <c r="G7974" s="348">
        <v>380</v>
      </c>
      <c r="H7974" s="348">
        <v>1900</v>
      </c>
      <c r="I7974" s="355">
        <v>7.3573971852147297E-3</v>
      </c>
      <c r="J7974" s="355">
        <v>1.9361571540038763E-5</v>
      </c>
      <c r="K7974" s="355">
        <v>0</v>
      </c>
      <c r="M7974" s="364"/>
      <c r="N7974" s="364"/>
    </row>
    <row r="7975" spans="2:14" s="358" customFormat="1" x14ac:dyDescent="0.2">
      <c r="B7975" s="305">
        <v>41614.427083333336</v>
      </c>
      <c r="C7975" s="117" t="s">
        <v>656</v>
      </c>
      <c r="D7975" s="117" t="s">
        <v>554</v>
      </c>
      <c r="E7975" s="116"/>
      <c r="F7975" s="348">
        <v>8</v>
      </c>
      <c r="G7975" s="348">
        <v>80</v>
      </c>
      <c r="H7975" s="348">
        <v>640</v>
      </c>
      <c r="I7975" s="355">
        <v>5.5692611591894982E-3</v>
      </c>
      <c r="J7975" s="355">
        <v>6.9615764489868725E-5</v>
      </c>
      <c r="K7975" s="355">
        <v>0</v>
      </c>
      <c r="M7975" s="364"/>
      <c r="N7975" s="364"/>
    </row>
    <row r="7976" spans="2:14" s="358" customFormat="1" x14ac:dyDescent="0.2">
      <c r="B7976" s="305">
        <v>41613.385416666664</v>
      </c>
      <c r="C7976" s="117" t="s">
        <v>566</v>
      </c>
      <c r="D7976" s="117" t="s">
        <v>551</v>
      </c>
      <c r="E7976" s="116"/>
      <c r="F7976" s="348">
        <v>74</v>
      </c>
      <c r="G7976" s="348">
        <v>325</v>
      </c>
      <c r="H7976" s="348">
        <v>24050</v>
      </c>
      <c r="I7976" s="355">
        <v>9.3129159107586443E-2</v>
      </c>
      <c r="J7976" s="355">
        <v>2.8655125879257365E-4</v>
      </c>
      <c r="K7976" s="355">
        <v>0</v>
      </c>
      <c r="M7976" s="364"/>
      <c r="N7976" s="364"/>
    </row>
    <row r="7977" spans="2:14" s="358" customFormat="1" x14ac:dyDescent="0.2">
      <c r="B7977" s="305">
        <v>41616.277777777781</v>
      </c>
      <c r="C7977" s="117" t="s">
        <v>786</v>
      </c>
      <c r="D7977" s="117" t="s">
        <v>542</v>
      </c>
      <c r="E7977" s="116"/>
      <c r="F7977" s="348">
        <v>13</v>
      </c>
      <c r="G7977" s="348">
        <v>385</v>
      </c>
      <c r="H7977" s="348">
        <v>5005</v>
      </c>
      <c r="I7977" s="355">
        <v>1.7434832740560631E-2</v>
      </c>
      <c r="J7977" s="355">
        <v>4.5285279845612033E-5</v>
      </c>
      <c r="K7977" s="355">
        <v>0</v>
      </c>
      <c r="M7977" s="364"/>
      <c r="N7977" s="364"/>
    </row>
    <row r="7978" spans="2:14" s="358" customFormat="1" x14ac:dyDescent="0.2">
      <c r="B7978" s="305">
        <v>41611.369444444441</v>
      </c>
      <c r="C7978" s="117" t="s">
        <v>743</v>
      </c>
      <c r="D7978" s="117" t="s">
        <v>554</v>
      </c>
      <c r="E7978" s="116"/>
      <c r="F7978" s="348">
        <v>38</v>
      </c>
      <c r="G7978" s="348">
        <v>353</v>
      </c>
      <c r="H7978" s="348">
        <v>13414</v>
      </c>
      <c r="I7978" s="355">
        <v>0.1167282331083874</v>
      </c>
      <c r="J7978" s="355">
        <v>3.3067488132687648E-4</v>
      </c>
      <c r="K7978" s="355">
        <v>0</v>
      </c>
      <c r="M7978" s="364"/>
      <c r="N7978" s="364"/>
    </row>
    <row r="7979" spans="2:14" s="358" customFormat="1" x14ac:dyDescent="0.2">
      <c r="B7979" s="305">
        <v>41613.333333333336</v>
      </c>
      <c r="C7979" s="117" t="s">
        <v>620</v>
      </c>
      <c r="D7979" s="117" t="s">
        <v>542</v>
      </c>
      <c r="E7979" s="116"/>
      <c r="F7979" s="348">
        <v>104</v>
      </c>
      <c r="G7979" s="348">
        <v>300</v>
      </c>
      <c r="H7979" s="348">
        <v>31200</v>
      </c>
      <c r="I7979" s="355">
        <v>0.10868467162946888</v>
      </c>
      <c r="J7979" s="355">
        <v>3.6228223876489627E-4</v>
      </c>
      <c r="K7979" s="355">
        <v>0</v>
      </c>
      <c r="M7979" s="364"/>
      <c r="N7979" s="364"/>
    </row>
    <row r="7980" spans="2:14" s="358" customFormat="1" x14ac:dyDescent="0.2">
      <c r="B7980" s="305">
        <v>41610.4375</v>
      </c>
      <c r="C7980" s="117" t="s">
        <v>594</v>
      </c>
      <c r="D7980" s="117" t="s">
        <v>551</v>
      </c>
      <c r="E7980" s="116"/>
      <c r="F7980" s="348">
        <v>3</v>
      </c>
      <c r="G7980" s="348">
        <v>105</v>
      </c>
      <c r="H7980" s="348">
        <v>315</v>
      </c>
      <c r="I7980" s="355">
        <v>1.2197790070224419E-3</v>
      </c>
      <c r="J7980" s="355">
        <v>1.1616942924023257E-5</v>
      </c>
      <c r="K7980" s="355">
        <v>0</v>
      </c>
      <c r="M7980" s="364"/>
      <c r="N7980" s="364"/>
    </row>
    <row r="7981" spans="2:14" s="358" customFormat="1" x14ac:dyDescent="0.2">
      <c r="B7981" s="305">
        <v>41607.375</v>
      </c>
      <c r="C7981" s="117" t="s">
        <v>630</v>
      </c>
      <c r="D7981" s="117" t="s">
        <v>554</v>
      </c>
      <c r="E7981" s="116"/>
      <c r="F7981" s="348">
        <v>9</v>
      </c>
      <c r="G7981" s="348">
        <v>57</v>
      </c>
      <c r="H7981" s="348">
        <v>513</v>
      </c>
      <c r="I7981" s="355">
        <v>4.4641108979128321E-3</v>
      </c>
      <c r="J7981" s="355">
        <v>7.8317735051102317E-5</v>
      </c>
      <c r="K7981" s="355">
        <v>0</v>
      </c>
      <c r="M7981" s="364"/>
      <c r="N7981" s="364"/>
    </row>
    <row r="7982" spans="2:14" s="358" customFormat="1" x14ac:dyDescent="0.2">
      <c r="B7982" s="305">
        <v>41613.395833333336</v>
      </c>
      <c r="C7982" s="117" t="s">
        <v>630</v>
      </c>
      <c r="D7982" s="117" t="s">
        <v>554</v>
      </c>
      <c r="E7982" s="116"/>
      <c r="F7982" s="348">
        <v>70</v>
      </c>
      <c r="G7982" s="348">
        <v>352.85714285714283</v>
      </c>
      <c r="H7982" s="348">
        <v>24700</v>
      </c>
      <c r="I7982" s="355">
        <v>0.2149386728624697</v>
      </c>
      <c r="J7982" s="355">
        <v>6.0913793928635144E-4</v>
      </c>
      <c r="K7982" s="355">
        <v>0</v>
      </c>
      <c r="M7982" s="364"/>
      <c r="N7982" s="364"/>
    </row>
    <row r="7983" spans="2:14" s="358" customFormat="1" x14ac:dyDescent="0.2">
      <c r="B7983" s="305">
        <v>41613.611111111109</v>
      </c>
      <c r="C7983" s="117" t="s">
        <v>858</v>
      </c>
      <c r="D7983" s="117" t="s">
        <v>551</v>
      </c>
      <c r="E7983" s="116"/>
      <c r="F7983" s="348">
        <v>1</v>
      </c>
      <c r="G7983" s="348">
        <v>48</v>
      </c>
      <c r="H7983" s="348">
        <v>48</v>
      </c>
      <c r="I7983" s="355">
        <v>1.8587108678437211E-4</v>
      </c>
      <c r="J7983" s="355">
        <v>3.872314308007752E-6</v>
      </c>
      <c r="K7983" s="355">
        <v>0</v>
      </c>
      <c r="M7983" s="364"/>
      <c r="N7983" s="364"/>
    </row>
    <row r="7984" spans="2:14" s="358" customFormat="1" x14ac:dyDescent="0.2">
      <c r="B7984" s="305">
        <v>41606.34652777778</v>
      </c>
      <c r="C7984" s="117" t="s">
        <v>563</v>
      </c>
      <c r="D7984" s="117" t="s">
        <v>551</v>
      </c>
      <c r="E7984" s="116"/>
      <c r="F7984" s="348">
        <v>1</v>
      </c>
      <c r="G7984" s="348">
        <v>161</v>
      </c>
      <c r="H7984" s="348">
        <v>161</v>
      </c>
      <c r="I7984" s="355">
        <v>6.2344260358924812E-4</v>
      </c>
      <c r="J7984" s="355">
        <v>3.872314308007752E-6</v>
      </c>
      <c r="K7984" s="355">
        <v>0</v>
      </c>
      <c r="M7984" s="364"/>
      <c r="N7984" s="364"/>
    </row>
    <row r="7985" spans="2:14" s="358" customFormat="1" x14ac:dyDescent="0.2">
      <c r="B7985" s="305">
        <v>41613.417361111111</v>
      </c>
      <c r="C7985" s="117" t="s">
        <v>763</v>
      </c>
      <c r="D7985" s="117" t="s">
        <v>554</v>
      </c>
      <c r="E7985" s="116"/>
      <c r="F7985" s="348">
        <v>137</v>
      </c>
      <c r="G7985" s="348">
        <v>181</v>
      </c>
      <c r="H7985" s="348">
        <v>24797</v>
      </c>
      <c r="I7985" s="355">
        <v>0.21578276400690938</v>
      </c>
      <c r="J7985" s="355">
        <v>1.1921699668890021E-3</v>
      </c>
      <c r="K7985" s="355">
        <v>0</v>
      </c>
      <c r="M7985" s="364"/>
      <c r="N7985" s="364"/>
    </row>
    <row r="7986" spans="2:14" s="358" customFormat="1" x14ac:dyDescent="0.2">
      <c r="B7986" s="305">
        <v>41614.375</v>
      </c>
      <c r="C7986" s="117" t="s">
        <v>601</v>
      </c>
      <c r="D7986" s="117" t="s">
        <v>551</v>
      </c>
      <c r="E7986" s="116"/>
      <c r="F7986" s="348">
        <v>66</v>
      </c>
      <c r="G7986" s="348">
        <v>335</v>
      </c>
      <c r="H7986" s="348">
        <v>22110</v>
      </c>
      <c r="I7986" s="355">
        <v>8.5616869350051403E-2</v>
      </c>
      <c r="J7986" s="355">
        <v>2.5557274432851167E-4</v>
      </c>
      <c r="K7986" s="355">
        <v>0</v>
      </c>
      <c r="M7986" s="364"/>
      <c r="N7986" s="364"/>
    </row>
    <row r="7987" spans="2:14" s="358" customFormat="1" x14ac:dyDescent="0.2">
      <c r="B7987" s="305">
        <v>41614.458333333336</v>
      </c>
      <c r="C7987" s="117" t="s">
        <v>590</v>
      </c>
      <c r="D7987" s="117" t="s">
        <v>551</v>
      </c>
      <c r="E7987" s="116"/>
      <c r="F7987" s="348">
        <v>2</v>
      </c>
      <c r="G7987" s="348">
        <v>61</v>
      </c>
      <c r="H7987" s="348">
        <v>122</v>
      </c>
      <c r="I7987" s="355">
        <v>4.7242234557694581E-4</v>
      </c>
      <c r="J7987" s="355">
        <v>7.7446286160155041E-6</v>
      </c>
      <c r="K7987" s="355">
        <v>0</v>
      </c>
      <c r="M7987" s="364"/>
      <c r="N7987" s="364"/>
    </row>
    <row r="7988" spans="2:14" s="358" customFormat="1" x14ac:dyDescent="0.2">
      <c r="B7988" s="305">
        <v>41611.355555555558</v>
      </c>
      <c r="C7988" s="117" t="s">
        <v>596</v>
      </c>
      <c r="D7988" s="117" t="s">
        <v>554</v>
      </c>
      <c r="E7988" s="116"/>
      <c r="F7988" s="348">
        <v>260</v>
      </c>
      <c r="G7988" s="348">
        <v>419</v>
      </c>
      <c r="H7988" s="348">
        <v>108940</v>
      </c>
      <c r="I7988" s="355">
        <v>0.94799267294078748</v>
      </c>
      <c r="J7988" s="355">
        <v>2.2625123459207338E-3</v>
      </c>
      <c r="K7988" s="355">
        <v>0</v>
      </c>
      <c r="M7988" s="364"/>
      <c r="N7988" s="364"/>
    </row>
    <row r="7989" spans="2:14" s="358" customFormat="1" x14ac:dyDescent="0.2">
      <c r="B7989" s="305">
        <v>41611.355555555558</v>
      </c>
      <c r="C7989" s="117" t="s">
        <v>596</v>
      </c>
      <c r="D7989" s="117" t="s">
        <v>554</v>
      </c>
      <c r="E7989" s="116"/>
      <c r="F7989" s="348">
        <v>64</v>
      </c>
      <c r="G7989" s="348">
        <v>1</v>
      </c>
      <c r="H7989" s="348">
        <v>64</v>
      </c>
      <c r="I7989" s="355">
        <v>5.569261159189498E-4</v>
      </c>
      <c r="J7989" s="355">
        <v>5.569261159189498E-4</v>
      </c>
      <c r="K7989" s="355">
        <v>0</v>
      </c>
      <c r="M7989" s="364"/>
      <c r="N7989" s="364"/>
    </row>
    <row r="7990" spans="2:14" s="358" customFormat="1" x14ac:dyDescent="0.2">
      <c r="B7990" s="305">
        <v>41611.645833333336</v>
      </c>
      <c r="C7990" s="117" t="s">
        <v>596</v>
      </c>
      <c r="D7990" s="117" t="s">
        <v>554</v>
      </c>
      <c r="E7990" s="116"/>
      <c r="F7990" s="348">
        <v>324</v>
      </c>
      <c r="G7990" s="348">
        <v>1</v>
      </c>
      <c r="H7990" s="348">
        <v>324</v>
      </c>
      <c r="I7990" s="355">
        <v>2.8194384618396837E-3</v>
      </c>
      <c r="J7990" s="355">
        <v>2.8194384618396837E-3</v>
      </c>
      <c r="K7990" s="355">
        <v>0</v>
      </c>
      <c r="M7990" s="364"/>
      <c r="N7990" s="364"/>
    </row>
    <row r="7991" spans="2:14" s="358" customFormat="1" x14ac:dyDescent="0.2">
      <c r="B7991" s="305">
        <v>41616.409722222219</v>
      </c>
      <c r="C7991" s="117" t="s">
        <v>725</v>
      </c>
      <c r="D7991" s="117" t="s">
        <v>554</v>
      </c>
      <c r="E7991" s="116"/>
      <c r="F7991" s="348">
        <v>10</v>
      </c>
      <c r="G7991" s="348">
        <v>130</v>
      </c>
      <c r="H7991" s="348">
        <v>1300</v>
      </c>
      <c r="I7991" s="355">
        <v>1.1312561729603668E-2</v>
      </c>
      <c r="J7991" s="355">
        <v>8.701970561233591E-5</v>
      </c>
      <c r="K7991" s="355">
        <v>0</v>
      </c>
      <c r="M7991" s="364"/>
      <c r="N7991" s="364"/>
    </row>
    <row r="7992" spans="2:14" s="358" customFormat="1" x14ac:dyDescent="0.2">
      <c r="B7992" s="305">
        <v>41612.368055555555</v>
      </c>
      <c r="C7992" s="117" t="s">
        <v>825</v>
      </c>
      <c r="D7992" s="117" t="s">
        <v>542</v>
      </c>
      <c r="E7992" s="116"/>
      <c r="F7992" s="348">
        <v>78</v>
      </c>
      <c r="G7992" s="348">
        <v>110</v>
      </c>
      <c r="H7992" s="348">
        <v>8580</v>
      </c>
      <c r="I7992" s="355">
        <v>2.988828469810394E-2</v>
      </c>
      <c r="J7992" s="355">
        <v>2.7171167907367219E-4</v>
      </c>
      <c r="K7992" s="355">
        <v>0</v>
      </c>
      <c r="M7992" s="364"/>
      <c r="N7992" s="364"/>
    </row>
    <row r="7993" spans="2:14" s="358" customFormat="1" x14ac:dyDescent="0.2">
      <c r="B7993" s="305">
        <v>41612.34375</v>
      </c>
      <c r="C7993" s="117" t="s">
        <v>652</v>
      </c>
      <c r="D7993" s="117" t="s">
        <v>554</v>
      </c>
      <c r="E7993" s="116"/>
      <c r="F7993" s="348">
        <v>25</v>
      </c>
      <c r="G7993" s="348">
        <v>520</v>
      </c>
      <c r="H7993" s="348">
        <v>13000</v>
      </c>
      <c r="I7993" s="355">
        <v>0.11312561729603669</v>
      </c>
      <c r="J7993" s="355">
        <v>2.1754926403083979E-4</v>
      </c>
      <c r="K7993" s="355">
        <v>0</v>
      </c>
      <c r="M7993" s="364"/>
      <c r="N7993" s="364"/>
    </row>
    <row r="7994" spans="2:14" s="358" customFormat="1" x14ac:dyDescent="0.2">
      <c r="B7994" s="305">
        <v>41616.395833333336</v>
      </c>
      <c r="C7994" s="117" t="s">
        <v>682</v>
      </c>
      <c r="D7994" s="117" t="s">
        <v>551</v>
      </c>
      <c r="E7994" s="116"/>
      <c r="F7994" s="348">
        <v>2</v>
      </c>
      <c r="G7994" s="348">
        <v>240</v>
      </c>
      <c r="H7994" s="348">
        <v>480</v>
      </c>
      <c r="I7994" s="355">
        <v>1.8587108678437211E-3</v>
      </c>
      <c r="J7994" s="355">
        <v>7.7446286160155041E-6</v>
      </c>
      <c r="K7994" s="355">
        <v>0</v>
      </c>
      <c r="M7994" s="364"/>
      <c r="N7994" s="364"/>
    </row>
    <row r="7995" spans="2:14" s="358" customFormat="1" x14ac:dyDescent="0.2">
      <c r="B7995" s="305">
        <v>41613.458333333336</v>
      </c>
      <c r="C7995" s="117" t="s">
        <v>688</v>
      </c>
      <c r="D7995" s="117" t="s">
        <v>554</v>
      </c>
      <c r="E7995" s="116"/>
      <c r="F7995" s="348">
        <v>5</v>
      </c>
      <c r="G7995" s="348">
        <v>120</v>
      </c>
      <c r="H7995" s="348">
        <v>600</v>
      </c>
      <c r="I7995" s="355">
        <v>5.2211823367401544E-3</v>
      </c>
      <c r="J7995" s="355">
        <v>4.3509852806167955E-5</v>
      </c>
      <c r="K7995" s="355">
        <v>0</v>
      </c>
      <c r="M7995" s="364"/>
      <c r="N7995" s="364"/>
    </row>
    <row r="7996" spans="2:14" s="358" customFormat="1" x14ac:dyDescent="0.2">
      <c r="B7996" s="305">
        <v>41616.377083333333</v>
      </c>
      <c r="C7996" s="117" t="s">
        <v>628</v>
      </c>
      <c r="D7996" s="117" t="s">
        <v>554</v>
      </c>
      <c r="E7996" s="116"/>
      <c r="F7996" s="348">
        <v>87</v>
      </c>
      <c r="G7996" s="348">
        <v>152</v>
      </c>
      <c r="H7996" s="348">
        <v>13224</v>
      </c>
      <c r="I7996" s="355">
        <v>0.11507485870175302</v>
      </c>
      <c r="J7996" s="355">
        <v>7.5707143882732246E-4</v>
      </c>
      <c r="K7996" s="355">
        <v>0</v>
      </c>
      <c r="M7996" s="364"/>
      <c r="N7996" s="364"/>
    </row>
    <row r="7997" spans="2:14" s="358" customFormat="1" x14ac:dyDescent="0.2">
      <c r="B7997" s="305">
        <v>41603.375694444447</v>
      </c>
      <c r="C7997" s="117" t="s">
        <v>558</v>
      </c>
      <c r="D7997" s="117" t="s">
        <v>551</v>
      </c>
      <c r="E7997" s="116"/>
      <c r="F7997" s="348">
        <v>109</v>
      </c>
      <c r="G7997" s="348">
        <v>491</v>
      </c>
      <c r="H7997" s="348">
        <v>53519</v>
      </c>
      <c r="I7997" s="355">
        <v>0.20724238945026691</v>
      </c>
      <c r="J7997" s="355">
        <v>4.2208225957284499E-4</v>
      </c>
      <c r="K7997" s="355">
        <v>0</v>
      </c>
      <c r="M7997" s="364"/>
      <c r="N7997" s="364"/>
    </row>
    <row r="7998" spans="2:14" s="358" customFormat="1" x14ac:dyDescent="0.2">
      <c r="B7998" s="305">
        <v>41598.375</v>
      </c>
      <c r="C7998" s="117" t="s">
        <v>674</v>
      </c>
      <c r="D7998" s="117" t="s">
        <v>551</v>
      </c>
      <c r="E7998" s="116"/>
      <c r="F7998" s="348">
        <v>22</v>
      </c>
      <c r="G7998" s="348">
        <v>541.18181818181813</v>
      </c>
      <c r="H7998" s="348">
        <v>11906</v>
      </c>
      <c r="I7998" s="355">
        <v>4.6103774151140302E-2</v>
      </c>
      <c r="J7998" s="355">
        <v>8.5190914776170546E-5</v>
      </c>
      <c r="K7998" s="355">
        <v>0</v>
      </c>
      <c r="M7998" s="364"/>
      <c r="N7998" s="364"/>
    </row>
    <row r="7999" spans="2:14" s="358" customFormat="1" x14ac:dyDescent="0.2">
      <c r="B7999" s="305">
        <v>41617.378472222219</v>
      </c>
      <c r="C7999" s="117" t="s">
        <v>726</v>
      </c>
      <c r="D7999" s="117" t="s">
        <v>554</v>
      </c>
      <c r="E7999" s="116"/>
      <c r="F7999" s="348">
        <v>223</v>
      </c>
      <c r="G7999" s="348">
        <v>340</v>
      </c>
      <c r="H7999" s="348">
        <v>75820</v>
      </c>
      <c r="I7999" s="355">
        <v>0.65978340795273094</v>
      </c>
      <c r="J7999" s="355">
        <v>1.9405394351550908E-3</v>
      </c>
      <c r="K7999" s="355">
        <v>0</v>
      </c>
      <c r="M7999" s="364"/>
      <c r="N7999" s="364"/>
    </row>
    <row r="8000" spans="2:14" s="358" customFormat="1" x14ac:dyDescent="0.2">
      <c r="B8000" s="305">
        <v>41617.380555555559</v>
      </c>
      <c r="C8000" s="117" t="s">
        <v>637</v>
      </c>
      <c r="D8000" s="117" t="s">
        <v>554</v>
      </c>
      <c r="E8000" s="116"/>
      <c r="F8000" s="348">
        <v>69</v>
      </c>
      <c r="G8000" s="348">
        <v>352</v>
      </c>
      <c r="H8000" s="348">
        <v>24288</v>
      </c>
      <c r="I8000" s="355">
        <v>0.21135346099124147</v>
      </c>
      <c r="J8000" s="355">
        <v>6.0043596872511778E-4</v>
      </c>
      <c r="K8000" s="355">
        <v>0</v>
      </c>
      <c r="M8000" s="364"/>
      <c r="N8000" s="364"/>
    </row>
    <row r="8001" spans="2:14" s="358" customFormat="1" x14ac:dyDescent="0.2">
      <c r="B8001" s="305">
        <v>41617.388888888891</v>
      </c>
      <c r="C8001" s="117" t="s">
        <v>567</v>
      </c>
      <c r="D8001" s="117" t="s">
        <v>551</v>
      </c>
      <c r="E8001" s="116"/>
      <c r="F8001" s="348">
        <v>7</v>
      </c>
      <c r="G8001" s="348">
        <v>270</v>
      </c>
      <c r="H8001" s="348">
        <v>1890</v>
      </c>
      <c r="I8001" s="355">
        <v>7.3186740421346524E-3</v>
      </c>
      <c r="J8001" s="355">
        <v>2.7106200156054265E-5</v>
      </c>
      <c r="K8001" s="355">
        <v>0</v>
      </c>
      <c r="M8001" s="364"/>
      <c r="N8001" s="364"/>
    </row>
    <row r="8002" spans="2:14" s="358" customFormat="1" x14ac:dyDescent="0.2">
      <c r="B8002" s="305">
        <v>41617.402777777781</v>
      </c>
      <c r="C8002" s="117" t="s">
        <v>567</v>
      </c>
      <c r="D8002" s="117" t="s">
        <v>551</v>
      </c>
      <c r="E8002" s="116"/>
      <c r="F8002" s="348">
        <v>3</v>
      </c>
      <c r="G8002" s="348">
        <v>125</v>
      </c>
      <c r="H8002" s="348">
        <v>375</v>
      </c>
      <c r="I8002" s="355">
        <v>1.4521178655029071E-3</v>
      </c>
      <c r="J8002" s="355">
        <v>1.1616942924023257E-5</v>
      </c>
      <c r="K8002" s="355">
        <v>0</v>
      </c>
      <c r="M8002" s="364"/>
      <c r="N8002" s="364"/>
    </row>
    <row r="8003" spans="2:14" s="358" customFormat="1" x14ac:dyDescent="0.2">
      <c r="B8003" s="305">
        <v>41616.482638888891</v>
      </c>
      <c r="C8003" s="117" t="s">
        <v>748</v>
      </c>
      <c r="D8003" s="117" t="s">
        <v>551</v>
      </c>
      <c r="E8003" s="116"/>
      <c r="F8003" s="348">
        <v>15</v>
      </c>
      <c r="G8003" s="348">
        <v>120</v>
      </c>
      <c r="H8003" s="348">
        <v>1800</v>
      </c>
      <c r="I8003" s="355">
        <v>6.9701657544139544E-3</v>
      </c>
      <c r="J8003" s="355">
        <v>5.8084714620116285E-5</v>
      </c>
      <c r="K8003" s="355">
        <v>0</v>
      </c>
      <c r="M8003" s="364"/>
      <c r="N8003" s="364"/>
    </row>
    <row r="8004" spans="2:14" s="358" customFormat="1" x14ac:dyDescent="0.2">
      <c r="B8004" s="305">
        <v>41617.361111111109</v>
      </c>
      <c r="C8004" s="117" t="s">
        <v>626</v>
      </c>
      <c r="D8004" s="117" t="s">
        <v>554</v>
      </c>
      <c r="E8004" s="116"/>
      <c r="F8004" s="348">
        <v>2</v>
      </c>
      <c r="G8004" s="348">
        <v>90</v>
      </c>
      <c r="H8004" s="348">
        <v>180</v>
      </c>
      <c r="I8004" s="355">
        <v>1.5663547010220465E-3</v>
      </c>
      <c r="J8004" s="355">
        <v>1.7403941122467181E-5</v>
      </c>
      <c r="K8004" s="355">
        <v>0</v>
      </c>
      <c r="M8004" s="364"/>
      <c r="N8004" s="364"/>
    </row>
    <row r="8005" spans="2:14" s="358" customFormat="1" x14ac:dyDescent="0.2">
      <c r="B8005" s="305">
        <v>41617.355555555558</v>
      </c>
      <c r="C8005" s="117" t="s">
        <v>626</v>
      </c>
      <c r="D8005" s="117" t="s">
        <v>554</v>
      </c>
      <c r="E8005" s="116"/>
      <c r="F8005" s="348">
        <v>2</v>
      </c>
      <c r="G8005" s="348">
        <v>140</v>
      </c>
      <c r="H8005" s="348">
        <v>280</v>
      </c>
      <c r="I8005" s="355">
        <v>2.4365517571454057E-3</v>
      </c>
      <c r="J8005" s="355">
        <v>1.7403941122467181E-5</v>
      </c>
      <c r="K8005" s="355">
        <v>0</v>
      </c>
      <c r="M8005" s="364"/>
      <c r="N8005" s="364"/>
    </row>
    <row r="8006" spans="2:14" s="358" customFormat="1" x14ac:dyDescent="0.2">
      <c r="B8006" s="305">
        <v>41617.4375</v>
      </c>
      <c r="C8006" s="117" t="s">
        <v>626</v>
      </c>
      <c r="D8006" s="117" t="s">
        <v>554</v>
      </c>
      <c r="E8006" s="116"/>
      <c r="F8006" s="348">
        <v>1</v>
      </c>
      <c r="G8006" s="348">
        <v>165</v>
      </c>
      <c r="H8006" s="348">
        <v>165</v>
      </c>
      <c r="I8006" s="355">
        <v>1.4358251426035426E-3</v>
      </c>
      <c r="J8006" s="355">
        <v>8.7019705612335906E-6</v>
      </c>
      <c r="K8006" s="355">
        <v>0</v>
      </c>
      <c r="M8006" s="364"/>
      <c r="N8006" s="364"/>
    </row>
    <row r="8007" spans="2:14" s="358" customFormat="1" x14ac:dyDescent="0.2">
      <c r="B8007" s="305">
        <v>41617.416666666664</v>
      </c>
      <c r="C8007" s="117" t="s">
        <v>823</v>
      </c>
      <c r="D8007" s="117" t="s">
        <v>554</v>
      </c>
      <c r="E8007" s="116"/>
      <c r="F8007" s="348">
        <v>27</v>
      </c>
      <c r="G8007" s="348">
        <v>280</v>
      </c>
      <c r="H8007" s="348">
        <v>7560</v>
      </c>
      <c r="I8007" s="355">
        <v>6.5786897442925957E-2</v>
      </c>
      <c r="J8007" s="355">
        <v>2.3495320515330698E-4</v>
      </c>
      <c r="K8007" s="355">
        <v>0</v>
      </c>
      <c r="M8007" s="364"/>
      <c r="N8007" s="364"/>
    </row>
    <row r="8008" spans="2:14" s="358" customFormat="1" x14ac:dyDescent="0.2">
      <c r="B8008" s="305">
        <v>41617.416666666664</v>
      </c>
      <c r="C8008" s="117" t="s">
        <v>663</v>
      </c>
      <c r="D8008" s="117" t="s">
        <v>551</v>
      </c>
      <c r="E8008" s="116"/>
      <c r="F8008" s="348">
        <v>4</v>
      </c>
      <c r="G8008" s="348">
        <v>95</v>
      </c>
      <c r="H8008" s="348">
        <v>380</v>
      </c>
      <c r="I8008" s="355">
        <v>1.4714794370429458E-3</v>
      </c>
      <c r="J8008" s="355">
        <v>1.5489257232031008E-5</v>
      </c>
      <c r="K8008" s="355">
        <v>0</v>
      </c>
      <c r="M8008" s="364"/>
      <c r="N8008" s="364"/>
    </row>
    <row r="8009" spans="2:14" s="358" customFormat="1" x14ac:dyDescent="0.2">
      <c r="B8009" s="305">
        <v>41613.43472222222</v>
      </c>
      <c r="C8009" s="117" t="s">
        <v>707</v>
      </c>
      <c r="D8009" s="117" t="s">
        <v>554</v>
      </c>
      <c r="E8009" s="116"/>
      <c r="F8009" s="348">
        <v>394</v>
      </c>
      <c r="G8009" s="348">
        <v>353</v>
      </c>
      <c r="H8009" s="348">
        <v>139082</v>
      </c>
      <c r="I8009" s="355">
        <v>1.2102874695974903</v>
      </c>
      <c r="J8009" s="355">
        <v>3.4285764011260352E-3</v>
      </c>
      <c r="K8009" s="355">
        <v>0</v>
      </c>
      <c r="M8009" s="364"/>
      <c r="N8009" s="364"/>
    </row>
    <row r="8010" spans="2:14" s="358" customFormat="1" x14ac:dyDescent="0.2">
      <c r="B8010" s="305">
        <v>41617.42083333333</v>
      </c>
      <c r="C8010" s="117" t="s">
        <v>674</v>
      </c>
      <c r="D8010" s="117" t="s">
        <v>551</v>
      </c>
      <c r="E8010" s="116"/>
      <c r="F8010" s="348">
        <v>44</v>
      </c>
      <c r="G8010" s="348">
        <v>99</v>
      </c>
      <c r="H8010" s="348">
        <v>4356</v>
      </c>
      <c r="I8010" s="355">
        <v>1.6867801125681769E-2</v>
      </c>
      <c r="J8010" s="355">
        <v>1.7038182955234109E-4</v>
      </c>
      <c r="K8010" s="355">
        <v>0</v>
      </c>
      <c r="M8010" s="364"/>
      <c r="N8010" s="364"/>
    </row>
    <row r="8011" spans="2:14" s="358" customFormat="1" x14ac:dyDescent="0.2">
      <c r="B8011" s="305">
        <v>41608.361111111109</v>
      </c>
      <c r="C8011" s="117" t="s">
        <v>671</v>
      </c>
      <c r="D8011" s="117" t="s">
        <v>554</v>
      </c>
      <c r="E8011" s="116"/>
      <c r="F8011" s="348">
        <v>4</v>
      </c>
      <c r="G8011" s="348">
        <v>170</v>
      </c>
      <c r="H8011" s="348">
        <v>680</v>
      </c>
      <c r="I8011" s="355">
        <v>5.917339981638842E-3</v>
      </c>
      <c r="J8011" s="355">
        <v>3.4807882244934363E-5</v>
      </c>
      <c r="K8011" s="355">
        <v>0</v>
      </c>
      <c r="M8011" s="364"/>
      <c r="N8011" s="364"/>
    </row>
    <row r="8012" spans="2:14" s="358" customFormat="1" x14ac:dyDescent="0.2">
      <c r="B8012" s="305">
        <v>41609.371527777781</v>
      </c>
      <c r="C8012" s="117" t="s">
        <v>690</v>
      </c>
      <c r="D8012" s="117" t="s">
        <v>551</v>
      </c>
      <c r="E8012" s="116"/>
      <c r="F8012" s="348">
        <v>375</v>
      </c>
      <c r="G8012" s="348">
        <v>715</v>
      </c>
      <c r="H8012" s="348">
        <v>268125</v>
      </c>
      <c r="I8012" s="355">
        <v>1.0382642738345786</v>
      </c>
      <c r="J8012" s="355">
        <v>1.4521178655029071E-3</v>
      </c>
      <c r="K8012" s="355">
        <v>0</v>
      </c>
      <c r="M8012" s="364"/>
      <c r="N8012" s="364"/>
    </row>
    <row r="8013" spans="2:14" s="358" customFormat="1" x14ac:dyDescent="0.2">
      <c r="B8013" s="305">
        <v>41613.388888888891</v>
      </c>
      <c r="C8013" s="117" t="s">
        <v>652</v>
      </c>
      <c r="D8013" s="117" t="s">
        <v>554</v>
      </c>
      <c r="E8013" s="116"/>
      <c r="F8013" s="348">
        <v>25</v>
      </c>
      <c r="G8013" s="348">
        <v>95</v>
      </c>
      <c r="H8013" s="348">
        <v>2375</v>
      </c>
      <c r="I8013" s="355">
        <v>2.0667180082929778E-2</v>
      </c>
      <c r="J8013" s="355">
        <v>2.1754926403083979E-4</v>
      </c>
      <c r="K8013" s="355">
        <v>0</v>
      </c>
      <c r="M8013" s="364"/>
      <c r="N8013" s="364"/>
    </row>
    <row r="8014" spans="2:14" s="358" customFormat="1" x14ac:dyDescent="0.2">
      <c r="B8014" s="305">
        <v>41613.354166666664</v>
      </c>
      <c r="C8014" s="117" t="s">
        <v>599</v>
      </c>
      <c r="D8014" s="117" t="s">
        <v>554</v>
      </c>
      <c r="E8014" s="116"/>
      <c r="F8014" s="348">
        <v>100</v>
      </c>
      <c r="G8014" s="348">
        <v>275</v>
      </c>
      <c r="H8014" s="348">
        <v>27500</v>
      </c>
      <c r="I8014" s="355">
        <v>0.23930419043392376</v>
      </c>
      <c r="J8014" s="355">
        <v>8.7019705612335918E-4</v>
      </c>
      <c r="K8014" s="355">
        <v>0</v>
      </c>
      <c r="M8014" s="364"/>
      <c r="N8014" s="364"/>
    </row>
    <row r="8015" spans="2:14" s="358" customFormat="1" x14ac:dyDescent="0.2">
      <c r="B8015" s="305">
        <v>41613.8125</v>
      </c>
      <c r="C8015" s="117" t="s">
        <v>580</v>
      </c>
      <c r="D8015" s="117" t="s">
        <v>542</v>
      </c>
      <c r="E8015" s="116"/>
      <c r="F8015" s="348">
        <v>3</v>
      </c>
      <c r="G8015" s="348">
        <v>150</v>
      </c>
      <c r="H8015" s="348">
        <v>450</v>
      </c>
      <c r="I8015" s="355">
        <v>1.5675673792711856E-3</v>
      </c>
      <c r="J8015" s="355">
        <v>1.0450449195141237E-5</v>
      </c>
      <c r="K8015" s="355">
        <v>0</v>
      </c>
      <c r="M8015" s="364"/>
      <c r="N8015" s="364"/>
    </row>
    <row r="8016" spans="2:14" s="358" customFormat="1" x14ac:dyDescent="0.2">
      <c r="B8016" s="305">
        <v>41613.552083333336</v>
      </c>
      <c r="C8016" s="117" t="s">
        <v>652</v>
      </c>
      <c r="D8016" s="117" t="s">
        <v>554</v>
      </c>
      <c r="E8016" s="116"/>
      <c r="F8016" s="348">
        <v>81</v>
      </c>
      <c r="G8016" s="348">
        <v>75</v>
      </c>
      <c r="H8016" s="348">
        <v>6075</v>
      </c>
      <c r="I8016" s="355">
        <v>5.2864471159494067E-2</v>
      </c>
      <c r="J8016" s="355">
        <v>7.0485961545992094E-4</v>
      </c>
      <c r="K8016" s="355">
        <v>0</v>
      </c>
      <c r="M8016" s="364"/>
      <c r="N8016" s="364"/>
    </row>
    <row r="8017" spans="2:14" s="358" customFormat="1" x14ac:dyDescent="0.2">
      <c r="B8017" s="305">
        <v>41614.364583333336</v>
      </c>
      <c r="C8017" s="117" t="s">
        <v>599</v>
      </c>
      <c r="D8017" s="117" t="s">
        <v>554</v>
      </c>
      <c r="E8017" s="116"/>
      <c r="F8017" s="348">
        <v>52</v>
      </c>
      <c r="G8017" s="348">
        <v>265</v>
      </c>
      <c r="H8017" s="348">
        <v>13780</v>
      </c>
      <c r="I8017" s="355">
        <v>0.11991315433379889</v>
      </c>
      <c r="J8017" s="355">
        <v>4.5250246918414675E-4</v>
      </c>
      <c r="K8017" s="355">
        <v>0</v>
      </c>
      <c r="M8017" s="364"/>
      <c r="N8017" s="364"/>
    </row>
    <row r="8018" spans="2:14" s="358" customFormat="1" x14ac:dyDescent="0.2">
      <c r="B8018" s="305">
        <v>41617.430555555555</v>
      </c>
      <c r="C8018" s="117" t="s">
        <v>703</v>
      </c>
      <c r="D8018" s="117" t="s">
        <v>551</v>
      </c>
      <c r="E8018" s="116"/>
      <c r="F8018" s="348">
        <v>10</v>
      </c>
      <c r="G8018" s="348">
        <v>350</v>
      </c>
      <c r="H8018" s="348">
        <v>3500</v>
      </c>
      <c r="I8018" s="355">
        <v>1.3553100078027134E-2</v>
      </c>
      <c r="J8018" s="355">
        <v>3.8723143080077525E-5</v>
      </c>
      <c r="K8018" s="355">
        <v>0</v>
      </c>
      <c r="M8018" s="364"/>
      <c r="N8018" s="364"/>
    </row>
    <row r="8019" spans="2:14" s="358" customFormat="1" x14ac:dyDescent="0.2">
      <c r="B8019" s="305">
        <v>41614.395833333336</v>
      </c>
      <c r="C8019" s="117" t="s">
        <v>711</v>
      </c>
      <c r="D8019" s="117" t="s">
        <v>554</v>
      </c>
      <c r="E8019" s="116"/>
      <c r="F8019" s="348">
        <v>17</v>
      </c>
      <c r="G8019" s="348">
        <v>80</v>
      </c>
      <c r="H8019" s="348">
        <v>1360</v>
      </c>
      <c r="I8019" s="355">
        <v>1.1834679963277684E-2</v>
      </c>
      <c r="J8019" s="355">
        <v>1.4793349954097106E-4</v>
      </c>
      <c r="K8019" s="355">
        <v>0</v>
      </c>
      <c r="M8019" s="364"/>
      <c r="N8019" s="364"/>
    </row>
    <row r="8020" spans="2:14" s="358" customFormat="1" x14ac:dyDescent="0.2">
      <c r="B8020" s="305">
        <v>41614.472222222219</v>
      </c>
      <c r="C8020" s="117" t="s">
        <v>711</v>
      </c>
      <c r="D8020" s="117" t="s">
        <v>554</v>
      </c>
      <c r="E8020" s="116"/>
      <c r="F8020" s="348">
        <v>4</v>
      </c>
      <c r="G8020" s="348">
        <v>70</v>
      </c>
      <c r="H8020" s="348">
        <v>280</v>
      </c>
      <c r="I8020" s="355">
        <v>2.4365517571454057E-3</v>
      </c>
      <c r="J8020" s="355">
        <v>3.4807882244934363E-5</v>
      </c>
      <c r="K8020" s="355">
        <v>0</v>
      </c>
      <c r="M8020" s="364"/>
      <c r="N8020" s="364"/>
    </row>
    <row r="8021" spans="2:14" s="358" customFormat="1" x14ac:dyDescent="0.2">
      <c r="B8021" s="305">
        <v>41612.385416666664</v>
      </c>
      <c r="C8021" s="117" t="s">
        <v>690</v>
      </c>
      <c r="D8021" s="117" t="s">
        <v>551</v>
      </c>
      <c r="E8021" s="116"/>
      <c r="F8021" s="348">
        <v>3</v>
      </c>
      <c r="G8021" s="348">
        <v>156</v>
      </c>
      <c r="H8021" s="348">
        <v>468</v>
      </c>
      <c r="I8021" s="355">
        <v>1.8122430961476281E-3</v>
      </c>
      <c r="J8021" s="355">
        <v>1.1616942924023257E-5</v>
      </c>
      <c r="K8021" s="355">
        <v>0</v>
      </c>
      <c r="M8021" s="364"/>
      <c r="N8021" s="364"/>
    </row>
    <row r="8022" spans="2:14" s="358" customFormat="1" x14ac:dyDescent="0.2">
      <c r="B8022" s="305">
        <v>41615.375</v>
      </c>
      <c r="C8022" s="117" t="s">
        <v>595</v>
      </c>
      <c r="D8022" s="117" t="s">
        <v>554</v>
      </c>
      <c r="E8022" s="116"/>
      <c r="F8022" s="348">
        <v>73</v>
      </c>
      <c r="G8022" s="348">
        <v>446</v>
      </c>
      <c r="H8022" s="348">
        <v>32558</v>
      </c>
      <c r="I8022" s="355">
        <v>0.28331875753264324</v>
      </c>
      <c r="J8022" s="355">
        <v>6.352438509700522E-4</v>
      </c>
      <c r="K8022" s="355">
        <v>0</v>
      </c>
      <c r="M8022" s="364"/>
      <c r="N8022" s="364"/>
    </row>
    <row r="8023" spans="2:14" s="358" customFormat="1" x14ac:dyDescent="0.2">
      <c r="B8023" s="305">
        <v>41614.385416666664</v>
      </c>
      <c r="C8023" s="117" t="s">
        <v>743</v>
      </c>
      <c r="D8023" s="117" t="s">
        <v>554</v>
      </c>
      <c r="E8023" s="116"/>
      <c r="F8023" s="348">
        <v>425</v>
      </c>
      <c r="G8023" s="348">
        <v>350</v>
      </c>
      <c r="H8023" s="348">
        <v>148750</v>
      </c>
      <c r="I8023" s="355">
        <v>1.2944181209834966</v>
      </c>
      <c r="J8023" s="355">
        <v>3.6983374885242765E-3</v>
      </c>
      <c r="K8023" s="355">
        <v>0</v>
      </c>
      <c r="M8023" s="364"/>
      <c r="N8023" s="364"/>
    </row>
    <row r="8024" spans="2:14" s="358" customFormat="1" x14ac:dyDescent="0.2">
      <c r="B8024" s="305">
        <v>41612.336805555555</v>
      </c>
      <c r="C8024" s="117" t="s">
        <v>815</v>
      </c>
      <c r="D8024" s="117" t="s">
        <v>542</v>
      </c>
      <c r="E8024" s="116"/>
      <c r="F8024" s="348">
        <v>125</v>
      </c>
      <c r="G8024" s="348">
        <v>340</v>
      </c>
      <c r="H8024" s="348">
        <v>42500</v>
      </c>
      <c r="I8024" s="355">
        <v>0.14804803026450086</v>
      </c>
      <c r="J8024" s="355">
        <v>4.354353831308849E-4</v>
      </c>
      <c r="K8024" s="355">
        <v>0</v>
      </c>
      <c r="M8024" s="364"/>
      <c r="N8024" s="364"/>
    </row>
    <row r="8025" spans="2:14" s="358" customFormat="1" x14ac:dyDescent="0.2">
      <c r="B8025" s="305">
        <v>41598.5625</v>
      </c>
      <c r="C8025" s="117" t="s">
        <v>674</v>
      </c>
      <c r="D8025" s="117" t="s">
        <v>551</v>
      </c>
      <c r="E8025" s="116"/>
      <c r="F8025" s="348">
        <v>28</v>
      </c>
      <c r="G8025" s="348">
        <v>12.678571428571429</v>
      </c>
      <c r="H8025" s="348">
        <v>355</v>
      </c>
      <c r="I8025" s="355">
        <v>1.374671579342752E-3</v>
      </c>
      <c r="J8025" s="355">
        <v>1.0842480062421706E-4</v>
      </c>
      <c r="K8025" s="355">
        <v>0</v>
      </c>
      <c r="M8025" s="364"/>
      <c r="N8025" s="364"/>
    </row>
    <row r="8026" spans="2:14" s="358" customFormat="1" x14ac:dyDescent="0.2">
      <c r="B8026" s="305">
        <v>41599.322916666664</v>
      </c>
      <c r="C8026" s="117" t="s">
        <v>674</v>
      </c>
      <c r="D8026" s="117" t="s">
        <v>551</v>
      </c>
      <c r="E8026" s="116"/>
      <c r="F8026" s="348">
        <v>5</v>
      </c>
      <c r="G8026" s="348">
        <v>13.4</v>
      </c>
      <c r="H8026" s="348">
        <v>67</v>
      </c>
      <c r="I8026" s="355">
        <v>2.5944505863651943E-4</v>
      </c>
      <c r="J8026" s="355">
        <v>1.9361571540038763E-5</v>
      </c>
      <c r="K8026" s="355">
        <v>0</v>
      </c>
      <c r="M8026" s="364"/>
      <c r="N8026" s="364"/>
    </row>
    <row r="8027" spans="2:14" s="358" customFormat="1" x14ac:dyDescent="0.2">
      <c r="B8027" s="305">
        <v>41598.375</v>
      </c>
      <c r="C8027" s="117" t="s">
        <v>674</v>
      </c>
      <c r="D8027" s="117" t="s">
        <v>551</v>
      </c>
      <c r="E8027" s="116"/>
      <c r="F8027" s="348">
        <v>10</v>
      </c>
      <c r="G8027" s="348">
        <v>12.4</v>
      </c>
      <c r="H8027" s="348">
        <v>124</v>
      </c>
      <c r="I8027" s="355">
        <v>4.801669741929613E-4</v>
      </c>
      <c r="J8027" s="355">
        <v>3.8723143080077525E-5</v>
      </c>
      <c r="K8027" s="355">
        <v>0</v>
      </c>
      <c r="M8027" s="364"/>
      <c r="N8027" s="364"/>
    </row>
    <row r="8028" spans="2:14" s="358" customFormat="1" x14ac:dyDescent="0.2">
      <c r="B8028" s="305">
        <v>41599.354166666664</v>
      </c>
      <c r="C8028" s="117" t="s">
        <v>674</v>
      </c>
      <c r="D8028" s="117" t="s">
        <v>551</v>
      </c>
      <c r="E8028" s="116"/>
      <c r="F8028" s="348">
        <v>18</v>
      </c>
      <c r="G8028" s="348">
        <v>18.611111111111111</v>
      </c>
      <c r="H8028" s="348">
        <v>335</v>
      </c>
      <c r="I8028" s="355">
        <v>1.2972252931825971E-3</v>
      </c>
      <c r="J8028" s="355">
        <v>6.9701657544139542E-5</v>
      </c>
      <c r="K8028" s="355">
        <v>0</v>
      </c>
      <c r="M8028" s="364"/>
      <c r="N8028" s="364"/>
    </row>
    <row r="8029" spans="2:14" s="358" customFormat="1" x14ac:dyDescent="0.2">
      <c r="B8029" s="305">
        <v>41617.506944444445</v>
      </c>
      <c r="C8029" s="117" t="s">
        <v>611</v>
      </c>
      <c r="D8029" s="117" t="s">
        <v>551</v>
      </c>
      <c r="E8029" s="116"/>
      <c r="F8029" s="348">
        <v>12</v>
      </c>
      <c r="G8029" s="348">
        <v>70</v>
      </c>
      <c r="H8029" s="348">
        <v>840</v>
      </c>
      <c r="I8029" s="355">
        <v>3.2527440187265118E-3</v>
      </c>
      <c r="J8029" s="355">
        <v>4.6467771696093028E-5</v>
      </c>
      <c r="K8029" s="355">
        <v>0</v>
      </c>
      <c r="M8029" s="364"/>
      <c r="N8029" s="364"/>
    </row>
    <row r="8030" spans="2:14" s="358" customFormat="1" x14ac:dyDescent="0.2">
      <c r="B8030" s="305">
        <v>41618.387499999997</v>
      </c>
      <c r="C8030" s="117" t="s">
        <v>570</v>
      </c>
      <c r="D8030" s="117" t="s">
        <v>551</v>
      </c>
      <c r="E8030" s="116"/>
      <c r="F8030" s="348">
        <v>40</v>
      </c>
      <c r="G8030" s="348">
        <v>402</v>
      </c>
      <c r="H8030" s="348">
        <v>16080</v>
      </c>
      <c r="I8030" s="355">
        <v>6.2266814072764659E-2</v>
      </c>
      <c r="J8030" s="355">
        <v>1.548925723203101E-4</v>
      </c>
      <c r="K8030" s="355">
        <v>0</v>
      </c>
      <c r="M8030" s="364"/>
      <c r="N8030" s="364"/>
    </row>
    <row r="8031" spans="2:14" s="358" customFormat="1" x14ac:dyDescent="0.2">
      <c r="B8031" s="305">
        <v>41618.416666666664</v>
      </c>
      <c r="C8031" s="117" t="s">
        <v>744</v>
      </c>
      <c r="D8031" s="117" t="s">
        <v>554</v>
      </c>
      <c r="E8031" s="116"/>
      <c r="F8031" s="348">
        <v>4</v>
      </c>
      <c r="G8031" s="348">
        <v>35</v>
      </c>
      <c r="H8031" s="348">
        <v>140</v>
      </c>
      <c r="I8031" s="355">
        <v>1.2182758785727029E-3</v>
      </c>
      <c r="J8031" s="355">
        <v>3.4807882244934363E-5</v>
      </c>
      <c r="K8031" s="355">
        <v>0</v>
      </c>
      <c r="M8031" s="364"/>
      <c r="N8031" s="364"/>
    </row>
    <row r="8032" spans="2:14" s="358" customFormat="1" x14ac:dyDescent="0.2">
      <c r="B8032" s="305">
        <v>41620.395833333336</v>
      </c>
      <c r="C8032" s="117" t="s">
        <v>849</v>
      </c>
      <c r="D8032" s="117" t="s">
        <v>551</v>
      </c>
      <c r="E8032" s="116"/>
      <c r="F8032" s="348">
        <v>6</v>
      </c>
      <c r="G8032" s="348">
        <v>296</v>
      </c>
      <c r="H8032" s="348">
        <v>1776</v>
      </c>
      <c r="I8032" s="355">
        <v>6.8772302110217684E-3</v>
      </c>
      <c r="J8032" s="355">
        <v>2.3233885848046514E-5</v>
      </c>
      <c r="K8032" s="355">
        <v>0</v>
      </c>
      <c r="M8032" s="364"/>
      <c r="N8032" s="364"/>
    </row>
    <row r="8033" spans="2:14" s="358" customFormat="1" x14ac:dyDescent="0.2">
      <c r="B8033" s="305">
        <v>41619.4</v>
      </c>
      <c r="C8033" s="117" t="s">
        <v>705</v>
      </c>
      <c r="D8033" s="117" t="s">
        <v>554</v>
      </c>
      <c r="E8033" s="116"/>
      <c r="F8033" s="348">
        <v>58</v>
      </c>
      <c r="G8033" s="348">
        <v>304</v>
      </c>
      <c r="H8033" s="348">
        <v>17632</v>
      </c>
      <c r="I8033" s="355">
        <v>0.15343314493567067</v>
      </c>
      <c r="J8033" s="355">
        <v>5.0471429255154827E-4</v>
      </c>
      <c r="K8033" s="355">
        <v>0</v>
      </c>
      <c r="M8033" s="364"/>
      <c r="N8033" s="364"/>
    </row>
    <row r="8034" spans="2:14" s="358" customFormat="1" x14ac:dyDescent="0.2">
      <c r="B8034" s="305">
        <v>41620.385416666664</v>
      </c>
      <c r="C8034" s="117" t="s">
        <v>725</v>
      </c>
      <c r="D8034" s="117" t="s">
        <v>554</v>
      </c>
      <c r="E8034" s="116"/>
      <c r="F8034" s="348">
        <v>3</v>
      </c>
      <c r="G8034" s="348">
        <v>200</v>
      </c>
      <c r="H8034" s="348">
        <v>600</v>
      </c>
      <c r="I8034" s="355">
        <v>5.2211823367401544E-3</v>
      </c>
      <c r="J8034" s="355">
        <v>2.6105911683700774E-5</v>
      </c>
      <c r="K8034" s="355">
        <v>0</v>
      </c>
      <c r="M8034" s="364"/>
      <c r="N8034" s="364"/>
    </row>
    <row r="8035" spans="2:14" s="358" customFormat="1" x14ac:dyDescent="0.2">
      <c r="B8035" s="305">
        <v>41618.378472222219</v>
      </c>
      <c r="C8035" s="117" t="s">
        <v>638</v>
      </c>
      <c r="D8035" s="117" t="s">
        <v>554</v>
      </c>
      <c r="E8035" s="116"/>
      <c r="F8035" s="348">
        <v>1</v>
      </c>
      <c r="G8035" s="348">
        <v>435</v>
      </c>
      <c r="H8035" s="348">
        <v>435</v>
      </c>
      <c r="I8035" s="355">
        <v>3.7853571941366122E-3</v>
      </c>
      <c r="J8035" s="355">
        <v>8.7019705612335906E-6</v>
      </c>
      <c r="K8035" s="355">
        <v>0</v>
      </c>
      <c r="M8035" s="364"/>
      <c r="N8035" s="364"/>
    </row>
    <row r="8036" spans="2:14" s="358" customFormat="1" x14ac:dyDescent="0.2">
      <c r="B8036" s="305">
        <v>41618.333333333336</v>
      </c>
      <c r="C8036" s="117" t="s">
        <v>611</v>
      </c>
      <c r="D8036" s="117" t="s">
        <v>551</v>
      </c>
      <c r="E8036" s="116"/>
      <c r="F8036" s="348">
        <v>148</v>
      </c>
      <c r="G8036" s="348">
        <v>465</v>
      </c>
      <c r="H8036" s="348">
        <v>68820</v>
      </c>
      <c r="I8036" s="355">
        <v>0.26649267067709353</v>
      </c>
      <c r="J8036" s="355">
        <v>5.731025175851473E-4</v>
      </c>
      <c r="K8036" s="355">
        <v>0</v>
      </c>
      <c r="M8036" s="364"/>
      <c r="N8036" s="364"/>
    </row>
    <row r="8037" spans="2:14" s="358" customFormat="1" x14ac:dyDescent="0.2">
      <c r="B8037" s="305">
        <v>41618.354166666664</v>
      </c>
      <c r="C8037" s="117" t="s">
        <v>726</v>
      </c>
      <c r="D8037" s="117" t="s">
        <v>554</v>
      </c>
      <c r="E8037" s="116"/>
      <c r="F8037" s="348">
        <v>167</v>
      </c>
      <c r="G8037" s="348">
        <v>340</v>
      </c>
      <c r="H8037" s="348">
        <v>56780</v>
      </c>
      <c r="I8037" s="355">
        <v>0.49409788846684333</v>
      </c>
      <c r="J8037" s="355">
        <v>1.4532290837260097E-3</v>
      </c>
      <c r="K8037" s="355">
        <v>0</v>
      </c>
      <c r="M8037" s="364"/>
      <c r="N8037" s="364"/>
    </row>
    <row r="8038" spans="2:14" s="358" customFormat="1" x14ac:dyDescent="0.2">
      <c r="B8038" s="305">
        <v>41618.447916666664</v>
      </c>
      <c r="C8038" s="117" t="s">
        <v>616</v>
      </c>
      <c r="D8038" s="117" t="s">
        <v>554</v>
      </c>
      <c r="E8038" s="116"/>
      <c r="F8038" s="348">
        <v>1</v>
      </c>
      <c r="G8038" s="348">
        <v>83</v>
      </c>
      <c r="H8038" s="348">
        <v>83</v>
      </c>
      <c r="I8038" s="355">
        <v>7.2226355658238804E-4</v>
      </c>
      <c r="J8038" s="355">
        <v>8.7019705612335906E-6</v>
      </c>
      <c r="K8038" s="355">
        <v>0</v>
      </c>
      <c r="M8038" s="364"/>
      <c r="N8038" s="364"/>
    </row>
    <row r="8039" spans="2:14" s="358" customFormat="1" x14ac:dyDescent="0.2">
      <c r="B8039" s="305">
        <v>41618.376388888886</v>
      </c>
      <c r="C8039" s="117" t="s">
        <v>637</v>
      </c>
      <c r="D8039" s="117" t="s">
        <v>554</v>
      </c>
      <c r="E8039" s="116"/>
      <c r="F8039" s="348">
        <v>3</v>
      </c>
      <c r="G8039" s="348">
        <v>318</v>
      </c>
      <c r="H8039" s="348">
        <v>954</v>
      </c>
      <c r="I8039" s="355">
        <v>8.3016799154168458E-3</v>
      </c>
      <c r="J8039" s="355">
        <v>2.6105911683700774E-5</v>
      </c>
      <c r="K8039" s="355">
        <v>0</v>
      </c>
      <c r="M8039" s="364"/>
      <c r="N8039" s="364"/>
    </row>
    <row r="8040" spans="2:14" s="358" customFormat="1" x14ac:dyDescent="0.2">
      <c r="B8040" s="305">
        <v>41618.375</v>
      </c>
      <c r="C8040" s="117" t="s">
        <v>743</v>
      </c>
      <c r="D8040" s="117" t="s">
        <v>554</v>
      </c>
      <c r="E8040" s="116"/>
      <c r="F8040" s="348">
        <v>139</v>
      </c>
      <c r="G8040" s="348">
        <v>395</v>
      </c>
      <c r="H8040" s="348">
        <v>54905</v>
      </c>
      <c r="I8040" s="355">
        <v>0.47778169366453033</v>
      </c>
      <c r="J8040" s="355">
        <v>1.2095739080114692E-3</v>
      </c>
      <c r="K8040" s="355">
        <v>0</v>
      </c>
      <c r="M8040" s="364"/>
      <c r="N8040" s="364"/>
    </row>
    <row r="8041" spans="2:14" s="358" customFormat="1" x14ac:dyDescent="0.2">
      <c r="B8041" s="305">
        <v>41619.371527777781</v>
      </c>
      <c r="C8041" s="117" t="s">
        <v>597</v>
      </c>
      <c r="D8041" s="117" t="s">
        <v>551</v>
      </c>
      <c r="E8041" s="116"/>
      <c r="F8041" s="348">
        <v>29</v>
      </c>
      <c r="G8041" s="348">
        <v>355</v>
      </c>
      <c r="H8041" s="348">
        <v>10295</v>
      </c>
      <c r="I8041" s="355">
        <v>3.9865475800939812E-2</v>
      </c>
      <c r="J8041" s="355">
        <v>1.1229711493222481E-4</v>
      </c>
      <c r="K8041" s="355">
        <v>0</v>
      </c>
      <c r="M8041" s="364"/>
      <c r="N8041" s="364"/>
    </row>
    <row r="8042" spans="2:14" s="358" customFormat="1" x14ac:dyDescent="0.2">
      <c r="B8042" s="305">
        <v>41619.371527777781</v>
      </c>
      <c r="C8042" s="117" t="s">
        <v>726</v>
      </c>
      <c r="D8042" s="117" t="s">
        <v>554</v>
      </c>
      <c r="E8042" s="116"/>
      <c r="F8042" s="348">
        <v>13</v>
      </c>
      <c r="G8042" s="348">
        <v>360</v>
      </c>
      <c r="H8042" s="348">
        <v>4680</v>
      </c>
      <c r="I8042" s="355">
        <v>4.072522222657321E-2</v>
      </c>
      <c r="J8042" s="355">
        <v>1.1312561729603669E-4</v>
      </c>
      <c r="K8042" s="355">
        <v>0</v>
      </c>
      <c r="M8042" s="364"/>
      <c r="N8042" s="364"/>
    </row>
    <row r="8043" spans="2:14" s="358" customFormat="1" x14ac:dyDescent="0.2">
      <c r="B8043" s="305">
        <v>41619.385416666664</v>
      </c>
      <c r="C8043" s="117" t="s">
        <v>637</v>
      </c>
      <c r="D8043" s="117" t="s">
        <v>554</v>
      </c>
      <c r="E8043" s="116"/>
      <c r="F8043" s="348">
        <v>5</v>
      </c>
      <c r="G8043" s="348">
        <v>200</v>
      </c>
      <c r="H8043" s="348">
        <v>1000</v>
      </c>
      <c r="I8043" s="355">
        <v>8.7019705612335907E-3</v>
      </c>
      <c r="J8043" s="355">
        <v>4.3509852806167955E-5</v>
      </c>
      <c r="K8043" s="355">
        <v>0</v>
      </c>
      <c r="M8043" s="364"/>
      <c r="N8043" s="364"/>
    </row>
    <row r="8044" spans="2:14" s="358" customFormat="1" x14ac:dyDescent="0.2">
      <c r="B8044" s="305">
        <v>41619.418055555558</v>
      </c>
      <c r="C8044" s="117" t="s">
        <v>637</v>
      </c>
      <c r="D8044" s="117" t="s">
        <v>554</v>
      </c>
      <c r="E8044" s="116"/>
      <c r="F8044" s="348">
        <v>3</v>
      </c>
      <c r="G8044" s="348">
        <v>124</v>
      </c>
      <c r="H8044" s="348">
        <v>372</v>
      </c>
      <c r="I8044" s="355">
        <v>3.237133048778896E-3</v>
      </c>
      <c r="J8044" s="355">
        <v>2.6105911683700774E-5</v>
      </c>
      <c r="K8044" s="355">
        <v>0</v>
      </c>
      <c r="M8044" s="364"/>
      <c r="N8044" s="364"/>
    </row>
    <row r="8045" spans="2:14" s="358" customFormat="1" x14ac:dyDescent="0.2">
      <c r="B8045" s="305">
        <v>41617.493055555555</v>
      </c>
      <c r="C8045" s="117" t="s">
        <v>567</v>
      </c>
      <c r="D8045" s="117" t="s">
        <v>551</v>
      </c>
      <c r="E8045" s="116"/>
      <c r="F8045" s="348">
        <v>2</v>
      </c>
      <c r="G8045" s="348">
        <v>130</v>
      </c>
      <c r="H8045" s="348">
        <v>260</v>
      </c>
      <c r="I8045" s="355">
        <v>1.0068017200820156E-3</v>
      </c>
      <c r="J8045" s="355">
        <v>7.7446286160155041E-6</v>
      </c>
      <c r="K8045" s="355">
        <v>0</v>
      </c>
      <c r="M8045" s="364"/>
      <c r="N8045" s="364"/>
    </row>
    <row r="8046" spans="2:14" s="358" customFormat="1" x14ac:dyDescent="0.2">
      <c r="B8046" s="305">
        <v>41618.375</v>
      </c>
      <c r="C8046" s="117" t="s">
        <v>607</v>
      </c>
      <c r="D8046" s="117" t="s">
        <v>551</v>
      </c>
      <c r="E8046" s="116"/>
      <c r="F8046" s="348">
        <v>82</v>
      </c>
      <c r="G8046" s="348">
        <v>241</v>
      </c>
      <c r="H8046" s="348">
        <v>19762</v>
      </c>
      <c r="I8046" s="355">
        <v>7.6524675354849206E-2</v>
      </c>
      <c r="J8046" s="355">
        <v>3.1752977325663569E-4</v>
      </c>
      <c r="K8046" s="355">
        <v>0</v>
      </c>
      <c r="M8046" s="364"/>
      <c r="N8046" s="364"/>
    </row>
    <row r="8047" spans="2:14" s="358" customFormat="1" x14ac:dyDescent="0.2">
      <c r="B8047" s="305">
        <v>41620.363194444442</v>
      </c>
      <c r="C8047" s="117" t="s">
        <v>725</v>
      </c>
      <c r="D8047" s="117" t="s">
        <v>554</v>
      </c>
      <c r="E8047" s="116"/>
      <c r="F8047" s="348">
        <v>3</v>
      </c>
      <c r="G8047" s="348">
        <v>287</v>
      </c>
      <c r="H8047" s="348">
        <v>861</v>
      </c>
      <c r="I8047" s="355">
        <v>7.4923966532221224E-3</v>
      </c>
      <c r="J8047" s="355">
        <v>2.6105911683700774E-5</v>
      </c>
      <c r="K8047" s="355">
        <v>0</v>
      </c>
      <c r="M8047" s="364"/>
      <c r="N8047" s="364"/>
    </row>
    <row r="8048" spans="2:14" s="358" customFormat="1" x14ac:dyDescent="0.2">
      <c r="B8048" s="305">
        <v>41620.414583333331</v>
      </c>
      <c r="C8048" s="117" t="s">
        <v>607</v>
      </c>
      <c r="D8048" s="117" t="s">
        <v>551</v>
      </c>
      <c r="E8048" s="116"/>
      <c r="F8048" s="348">
        <v>9</v>
      </c>
      <c r="G8048" s="348">
        <v>119</v>
      </c>
      <c r="H8048" s="348">
        <v>1071</v>
      </c>
      <c r="I8048" s="355">
        <v>4.1472486238763031E-3</v>
      </c>
      <c r="J8048" s="355">
        <v>3.4850828772069771E-5</v>
      </c>
      <c r="K8048" s="355">
        <v>0</v>
      </c>
      <c r="M8048" s="364"/>
      <c r="N8048" s="364"/>
    </row>
    <row r="8049" spans="2:14" s="358" customFormat="1" x14ac:dyDescent="0.2">
      <c r="B8049" s="305">
        <v>41617.482638888891</v>
      </c>
      <c r="C8049" s="117" t="s">
        <v>626</v>
      </c>
      <c r="D8049" s="117" t="s">
        <v>554</v>
      </c>
      <c r="E8049" s="116"/>
      <c r="F8049" s="348">
        <v>3</v>
      </c>
      <c r="G8049" s="348">
        <v>110</v>
      </c>
      <c r="H8049" s="348">
        <v>330</v>
      </c>
      <c r="I8049" s="355">
        <v>2.8716502852070853E-3</v>
      </c>
      <c r="J8049" s="355">
        <v>2.6105911683700774E-5</v>
      </c>
      <c r="K8049" s="355">
        <v>0</v>
      </c>
      <c r="M8049" s="364"/>
      <c r="N8049" s="364"/>
    </row>
    <row r="8050" spans="2:14" s="358" customFormat="1" x14ac:dyDescent="0.2">
      <c r="B8050" s="305">
        <v>41618.381944444445</v>
      </c>
      <c r="C8050" s="117" t="s">
        <v>626</v>
      </c>
      <c r="D8050" s="117" t="s">
        <v>554</v>
      </c>
      <c r="E8050" s="116"/>
      <c r="F8050" s="348">
        <v>1</v>
      </c>
      <c r="G8050" s="348">
        <v>125</v>
      </c>
      <c r="H8050" s="348">
        <v>125</v>
      </c>
      <c r="I8050" s="355">
        <v>1.0877463201541988E-3</v>
      </c>
      <c r="J8050" s="355">
        <v>8.7019705612335906E-6</v>
      </c>
      <c r="K8050" s="355">
        <v>0</v>
      </c>
      <c r="M8050" s="364"/>
      <c r="N8050" s="364"/>
    </row>
    <row r="8051" spans="2:14" s="358" customFormat="1" x14ac:dyDescent="0.2">
      <c r="B8051" s="305">
        <v>41618.381944444445</v>
      </c>
      <c r="C8051" s="117" t="s">
        <v>626</v>
      </c>
      <c r="D8051" s="117" t="s">
        <v>554</v>
      </c>
      <c r="E8051" s="116"/>
      <c r="F8051" s="348">
        <v>14</v>
      </c>
      <c r="G8051" s="348">
        <v>280</v>
      </c>
      <c r="H8051" s="348">
        <v>3920</v>
      </c>
      <c r="I8051" s="355">
        <v>3.4111724600035677E-2</v>
      </c>
      <c r="J8051" s="355">
        <v>1.2182758785727028E-4</v>
      </c>
      <c r="K8051" s="355">
        <v>0</v>
      </c>
      <c r="M8051" s="364"/>
      <c r="N8051" s="364"/>
    </row>
    <row r="8052" spans="2:14" s="358" customFormat="1" x14ac:dyDescent="0.2">
      <c r="B8052" s="305">
        <v>41618.392361111109</v>
      </c>
      <c r="C8052" s="117" t="s">
        <v>656</v>
      </c>
      <c r="D8052" s="117" t="s">
        <v>554</v>
      </c>
      <c r="E8052" s="116"/>
      <c r="F8052" s="348">
        <v>6</v>
      </c>
      <c r="G8052" s="348">
        <v>275</v>
      </c>
      <c r="H8052" s="348">
        <v>1650</v>
      </c>
      <c r="I8052" s="355">
        <v>1.4358251426035426E-2</v>
      </c>
      <c r="J8052" s="355">
        <v>5.2211823367401547E-5</v>
      </c>
      <c r="K8052" s="355">
        <v>0</v>
      </c>
      <c r="M8052" s="364"/>
      <c r="N8052" s="364"/>
    </row>
    <row r="8053" spans="2:14" s="358" customFormat="1" x14ac:dyDescent="0.2">
      <c r="B8053" s="305">
        <v>41619.364583333336</v>
      </c>
      <c r="C8053" s="117" t="s">
        <v>732</v>
      </c>
      <c r="D8053" s="117" t="s">
        <v>542</v>
      </c>
      <c r="E8053" s="116"/>
      <c r="F8053" s="348">
        <v>51</v>
      </c>
      <c r="G8053" s="348">
        <v>340</v>
      </c>
      <c r="H8053" s="348">
        <v>17340</v>
      </c>
      <c r="I8053" s="355">
        <v>6.0403596347916352E-2</v>
      </c>
      <c r="J8053" s="355">
        <v>1.7765763631740104E-4</v>
      </c>
      <c r="K8053" s="355">
        <v>0</v>
      </c>
      <c r="M8053" s="364"/>
      <c r="N8053" s="364"/>
    </row>
    <row r="8054" spans="2:14" s="358" customFormat="1" x14ac:dyDescent="0.2">
      <c r="B8054" s="305">
        <v>41620.315972222219</v>
      </c>
      <c r="C8054" s="117" t="s">
        <v>638</v>
      </c>
      <c r="D8054" s="117" t="s">
        <v>554</v>
      </c>
      <c r="E8054" s="116"/>
      <c r="F8054" s="348">
        <v>650</v>
      </c>
      <c r="G8054" s="348">
        <v>760</v>
      </c>
      <c r="H8054" s="348">
        <v>494000</v>
      </c>
      <c r="I8054" s="355">
        <v>4.2987734572493945</v>
      </c>
      <c r="J8054" s="355">
        <v>5.656280864801834E-3</v>
      </c>
      <c r="K8054" s="355">
        <v>0</v>
      </c>
      <c r="M8054" s="364"/>
      <c r="N8054" s="364"/>
    </row>
    <row r="8055" spans="2:14" s="358" customFormat="1" x14ac:dyDescent="0.2">
      <c r="B8055" s="305">
        <v>41620.390972222223</v>
      </c>
      <c r="C8055" s="117" t="s">
        <v>707</v>
      </c>
      <c r="D8055" s="117" t="s">
        <v>554</v>
      </c>
      <c r="E8055" s="116"/>
      <c r="F8055" s="348">
        <v>105</v>
      </c>
      <c r="G8055" s="348">
        <v>423</v>
      </c>
      <c r="H8055" s="348">
        <v>44415</v>
      </c>
      <c r="I8055" s="355">
        <v>0.38649802247718995</v>
      </c>
      <c r="J8055" s="355">
        <v>9.1370690892952704E-4</v>
      </c>
      <c r="K8055" s="355">
        <v>0</v>
      </c>
      <c r="M8055" s="364"/>
      <c r="N8055" s="364"/>
    </row>
    <row r="8056" spans="2:14" s="358" customFormat="1" x14ac:dyDescent="0.2">
      <c r="B8056" s="305">
        <v>41620.376388888886</v>
      </c>
      <c r="C8056" s="117" t="s">
        <v>637</v>
      </c>
      <c r="D8056" s="117" t="s">
        <v>554</v>
      </c>
      <c r="E8056" s="116"/>
      <c r="F8056" s="348">
        <v>7</v>
      </c>
      <c r="G8056" s="348">
        <v>366</v>
      </c>
      <c r="H8056" s="348">
        <v>2562</v>
      </c>
      <c r="I8056" s="355">
        <v>2.229444857788046E-2</v>
      </c>
      <c r="J8056" s="355">
        <v>6.0913793928635139E-5</v>
      </c>
      <c r="K8056" s="355">
        <v>0</v>
      </c>
      <c r="M8056" s="364"/>
      <c r="N8056" s="364"/>
    </row>
    <row r="8057" spans="2:14" s="358" customFormat="1" x14ac:dyDescent="0.2">
      <c r="B8057" s="305">
        <v>41613.409722222219</v>
      </c>
      <c r="C8057" s="117" t="s">
        <v>688</v>
      </c>
      <c r="D8057" s="117" t="s">
        <v>554</v>
      </c>
      <c r="E8057" s="116"/>
      <c r="F8057" s="348">
        <v>3</v>
      </c>
      <c r="G8057" s="348">
        <v>45</v>
      </c>
      <c r="H8057" s="348">
        <v>135</v>
      </c>
      <c r="I8057" s="355">
        <v>1.1747660257665348E-3</v>
      </c>
      <c r="J8057" s="355">
        <v>2.6105911683700774E-5</v>
      </c>
      <c r="K8057" s="355">
        <v>0</v>
      </c>
      <c r="M8057" s="364"/>
      <c r="N8057" s="364"/>
    </row>
    <row r="8058" spans="2:14" s="358" customFormat="1" x14ac:dyDescent="0.2">
      <c r="B8058" s="305">
        <v>41618.409722222219</v>
      </c>
      <c r="C8058" s="117" t="s">
        <v>714</v>
      </c>
      <c r="D8058" s="117" t="s">
        <v>554</v>
      </c>
      <c r="E8058" s="116"/>
      <c r="F8058" s="348">
        <v>3</v>
      </c>
      <c r="G8058" s="348">
        <v>185</v>
      </c>
      <c r="H8058" s="348">
        <v>555</v>
      </c>
      <c r="I8058" s="355">
        <v>4.8295936614846432E-3</v>
      </c>
      <c r="J8058" s="355">
        <v>2.6105911683700774E-5</v>
      </c>
      <c r="K8058" s="355">
        <v>0</v>
      </c>
      <c r="M8058" s="364"/>
      <c r="N8058" s="364"/>
    </row>
    <row r="8059" spans="2:14" s="358" customFormat="1" x14ac:dyDescent="0.2">
      <c r="B8059" s="305">
        <v>41618.472222222219</v>
      </c>
      <c r="C8059" s="117" t="s">
        <v>682</v>
      </c>
      <c r="D8059" s="117" t="s">
        <v>551</v>
      </c>
      <c r="E8059" s="116"/>
      <c r="F8059" s="348">
        <v>2</v>
      </c>
      <c r="G8059" s="348">
        <v>65</v>
      </c>
      <c r="H8059" s="348">
        <v>130</v>
      </c>
      <c r="I8059" s="355">
        <v>5.034008600410078E-4</v>
      </c>
      <c r="J8059" s="355">
        <v>7.7446286160155041E-6</v>
      </c>
      <c r="K8059" s="355">
        <v>0</v>
      </c>
      <c r="M8059" s="364"/>
      <c r="N8059" s="364"/>
    </row>
    <row r="8060" spans="2:14" s="358" customFormat="1" x14ac:dyDescent="0.2">
      <c r="B8060" s="305">
        <v>41619.395833333336</v>
      </c>
      <c r="C8060" s="117" t="s">
        <v>682</v>
      </c>
      <c r="D8060" s="117" t="s">
        <v>551</v>
      </c>
      <c r="E8060" s="116"/>
      <c r="F8060" s="348">
        <v>4</v>
      </c>
      <c r="G8060" s="348">
        <v>165</v>
      </c>
      <c r="H8060" s="348">
        <v>660</v>
      </c>
      <c r="I8060" s="355">
        <v>2.5557274432851168E-3</v>
      </c>
      <c r="J8060" s="355">
        <v>1.5489257232031008E-5</v>
      </c>
      <c r="K8060" s="355">
        <v>0</v>
      </c>
      <c r="M8060" s="364"/>
      <c r="N8060" s="364"/>
    </row>
    <row r="8061" spans="2:14" s="358" customFormat="1" x14ac:dyDescent="0.2">
      <c r="B8061" s="305">
        <v>41618.478472222225</v>
      </c>
      <c r="C8061" s="117" t="s">
        <v>608</v>
      </c>
      <c r="D8061" s="117" t="s">
        <v>554</v>
      </c>
      <c r="E8061" s="116"/>
      <c r="F8061" s="348">
        <v>49</v>
      </c>
      <c r="G8061" s="348">
        <v>231</v>
      </c>
      <c r="H8061" s="348">
        <v>11319</v>
      </c>
      <c r="I8061" s="355">
        <v>9.8497604782603027E-2</v>
      </c>
      <c r="J8061" s="355">
        <v>4.2639655750044598E-4</v>
      </c>
      <c r="K8061" s="355">
        <v>0</v>
      </c>
      <c r="M8061" s="364"/>
      <c r="N8061" s="364"/>
    </row>
    <row r="8062" spans="2:14" s="358" customFormat="1" x14ac:dyDescent="0.2">
      <c r="B8062" s="305">
        <v>41618.376388888886</v>
      </c>
      <c r="C8062" s="117" t="s">
        <v>682</v>
      </c>
      <c r="D8062" s="117" t="s">
        <v>551</v>
      </c>
      <c r="E8062" s="116"/>
      <c r="F8062" s="348">
        <v>143</v>
      </c>
      <c r="G8062" s="348">
        <v>353</v>
      </c>
      <c r="H8062" s="348">
        <v>50479</v>
      </c>
      <c r="I8062" s="355">
        <v>0.19547055395392332</v>
      </c>
      <c r="J8062" s="355">
        <v>5.5374094604510862E-4</v>
      </c>
      <c r="K8062" s="355">
        <v>0</v>
      </c>
      <c r="M8062" s="364"/>
      <c r="N8062" s="364"/>
    </row>
    <row r="8063" spans="2:14" s="358" customFormat="1" x14ac:dyDescent="0.2">
      <c r="B8063" s="305">
        <v>41618.447916666664</v>
      </c>
      <c r="C8063" s="117" t="s">
        <v>673</v>
      </c>
      <c r="D8063" s="117" t="s">
        <v>554</v>
      </c>
      <c r="E8063" s="116"/>
      <c r="F8063" s="348">
        <v>27</v>
      </c>
      <c r="G8063" s="348">
        <v>180</v>
      </c>
      <c r="H8063" s="348">
        <v>4860</v>
      </c>
      <c r="I8063" s="355">
        <v>4.2291576927595255E-2</v>
      </c>
      <c r="J8063" s="355">
        <v>2.3495320515330698E-4</v>
      </c>
      <c r="K8063" s="355">
        <v>0</v>
      </c>
      <c r="M8063" s="364"/>
      <c r="N8063" s="364"/>
    </row>
    <row r="8064" spans="2:14" s="358" customFormat="1" x14ac:dyDescent="0.2">
      <c r="B8064" s="305">
        <v>41618.583333333336</v>
      </c>
      <c r="C8064" s="117" t="s">
        <v>714</v>
      </c>
      <c r="D8064" s="117" t="s">
        <v>554</v>
      </c>
      <c r="E8064" s="116"/>
      <c r="F8064" s="348">
        <v>3</v>
      </c>
      <c r="G8064" s="348">
        <v>130</v>
      </c>
      <c r="H8064" s="348">
        <v>390</v>
      </c>
      <c r="I8064" s="355">
        <v>3.3937685188811005E-3</v>
      </c>
      <c r="J8064" s="355">
        <v>2.6105911683700774E-5</v>
      </c>
      <c r="K8064" s="355">
        <v>0</v>
      </c>
      <c r="M8064" s="364"/>
      <c r="N8064" s="364"/>
    </row>
    <row r="8065" spans="2:14" s="358" customFormat="1" x14ac:dyDescent="0.2">
      <c r="B8065" s="305">
        <v>41617.534722222219</v>
      </c>
      <c r="C8065" s="117" t="s">
        <v>663</v>
      </c>
      <c r="D8065" s="117" t="s">
        <v>551</v>
      </c>
      <c r="E8065" s="116"/>
      <c r="F8065" s="348">
        <v>1</v>
      </c>
      <c r="G8065" s="348">
        <v>130</v>
      </c>
      <c r="H8065" s="348">
        <v>130</v>
      </c>
      <c r="I8065" s="355">
        <v>5.034008600410078E-4</v>
      </c>
      <c r="J8065" s="355">
        <v>3.872314308007752E-6</v>
      </c>
      <c r="K8065" s="355">
        <v>0</v>
      </c>
      <c r="M8065" s="364"/>
      <c r="N8065" s="364"/>
    </row>
    <row r="8066" spans="2:14" s="358" customFormat="1" x14ac:dyDescent="0.2">
      <c r="B8066" s="305">
        <v>41617.513888888891</v>
      </c>
      <c r="C8066" s="117" t="s">
        <v>663</v>
      </c>
      <c r="D8066" s="117" t="s">
        <v>551</v>
      </c>
      <c r="E8066" s="116"/>
      <c r="F8066" s="348">
        <v>3</v>
      </c>
      <c r="G8066" s="348">
        <v>70</v>
      </c>
      <c r="H8066" s="348">
        <v>210</v>
      </c>
      <c r="I8066" s="355">
        <v>8.1318600468162795E-4</v>
      </c>
      <c r="J8066" s="355">
        <v>1.1616942924023257E-5</v>
      </c>
      <c r="K8066" s="355">
        <v>0</v>
      </c>
      <c r="M8066" s="364"/>
      <c r="N8066" s="364"/>
    </row>
    <row r="8067" spans="2:14" s="358" customFormat="1" x14ac:dyDescent="0.2">
      <c r="B8067" s="305">
        <v>41618.381944444445</v>
      </c>
      <c r="C8067" s="117" t="s">
        <v>744</v>
      </c>
      <c r="D8067" s="117" t="s">
        <v>554</v>
      </c>
      <c r="E8067" s="116"/>
      <c r="F8067" s="348">
        <v>10</v>
      </c>
      <c r="G8067" s="348">
        <v>195</v>
      </c>
      <c r="H8067" s="348">
        <v>1950</v>
      </c>
      <c r="I8067" s="355">
        <v>1.6968842594405502E-2</v>
      </c>
      <c r="J8067" s="355">
        <v>8.701970561233591E-5</v>
      </c>
      <c r="K8067" s="355">
        <v>0</v>
      </c>
      <c r="M8067" s="364"/>
      <c r="N8067" s="364"/>
    </row>
    <row r="8068" spans="2:14" s="358" customFormat="1" x14ac:dyDescent="0.2">
      <c r="B8068" s="305">
        <v>41620.388888888891</v>
      </c>
      <c r="C8068" s="117" t="s">
        <v>702</v>
      </c>
      <c r="D8068" s="117" t="s">
        <v>554</v>
      </c>
      <c r="E8068" s="116"/>
      <c r="F8068" s="348">
        <v>87</v>
      </c>
      <c r="G8068" s="348">
        <v>155</v>
      </c>
      <c r="H8068" s="348">
        <v>13485</v>
      </c>
      <c r="I8068" s="355">
        <v>0.11734607301823498</v>
      </c>
      <c r="J8068" s="355">
        <v>7.5707143882732246E-4</v>
      </c>
      <c r="K8068" s="355">
        <v>0</v>
      </c>
      <c r="M8068" s="364"/>
      <c r="N8068" s="364"/>
    </row>
    <row r="8069" spans="2:14" s="358" customFormat="1" x14ac:dyDescent="0.2">
      <c r="B8069" s="305">
        <v>41619.395833333336</v>
      </c>
      <c r="C8069" s="117" t="s">
        <v>682</v>
      </c>
      <c r="D8069" s="117" t="s">
        <v>551</v>
      </c>
      <c r="E8069" s="116"/>
      <c r="F8069" s="348">
        <v>15</v>
      </c>
      <c r="G8069" s="348">
        <v>360</v>
      </c>
      <c r="H8069" s="348">
        <v>5400</v>
      </c>
      <c r="I8069" s="355">
        <v>2.0910497263241862E-2</v>
      </c>
      <c r="J8069" s="355">
        <v>5.8084714620116285E-5</v>
      </c>
      <c r="K8069" s="355">
        <v>0</v>
      </c>
      <c r="M8069" s="364"/>
      <c r="N8069" s="364"/>
    </row>
    <row r="8070" spans="2:14" s="358" customFormat="1" x14ac:dyDescent="0.2">
      <c r="B8070" s="305">
        <v>41618.381944444445</v>
      </c>
      <c r="C8070" s="117" t="s">
        <v>567</v>
      </c>
      <c r="D8070" s="117" t="s">
        <v>551</v>
      </c>
      <c r="E8070" s="116"/>
      <c r="F8070" s="348">
        <v>57</v>
      </c>
      <c r="G8070" s="348">
        <v>172</v>
      </c>
      <c r="H8070" s="348">
        <v>9804</v>
      </c>
      <c r="I8070" s="355">
        <v>3.7964169475708007E-2</v>
      </c>
      <c r="J8070" s="355">
        <v>2.2072191555644189E-4</v>
      </c>
      <c r="K8070" s="355">
        <v>0</v>
      </c>
      <c r="M8070" s="364"/>
      <c r="N8070" s="364"/>
    </row>
    <row r="8071" spans="2:14" s="358" customFormat="1" x14ac:dyDescent="0.2">
      <c r="B8071" s="305">
        <v>41620.274305555555</v>
      </c>
      <c r="C8071" s="117" t="s">
        <v>786</v>
      </c>
      <c r="D8071" s="117" t="s">
        <v>542</v>
      </c>
      <c r="E8071" s="116"/>
      <c r="F8071" s="348">
        <v>1</v>
      </c>
      <c r="G8071" s="348">
        <v>240</v>
      </c>
      <c r="H8071" s="348">
        <v>240</v>
      </c>
      <c r="I8071" s="355">
        <v>8.3603593561129899E-4</v>
      </c>
      <c r="J8071" s="355">
        <v>3.4834830650470794E-6</v>
      </c>
      <c r="K8071" s="355">
        <v>0</v>
      </c>
      <c r="M8071" s="364"/>
      <c r="N8071" s="364"/>
    </row>
    <row r="8072" spans="2:14" s="358" customFormat="1" x14ac:dyDescent="0.2">
      <c r="B8072" s="305">
        <v>41618.399305555555</v>
      </c>
      <c r="C8072" s="117" t="s">
        <v>627</v>
      </c>
      <c r="D8072" s="117" t="s">
        <v>554</v>
      </c>
      <c r="E8072" s="116"/>
      <c r="F8072" s="348">
        <v>4</v>
      </c>
      <c r="G8072" s="348">
        <v>215</v>
      </c>
      <c r="H8072" s="348">
        <v>860</v>
      </c>
      <c r="I8072" s="355">
        <v>7.4836946826608887E-3</v>
      </c>
      <c r="J8072" s="355">
        <v>3.4807882244934363E-5</v>
      </c>
      <c r="K8072" s="355">
        <v>0</v>
      </c>
      <c r="M8072" s="364"/>
      <c r="N8072" s="364"/>
    </row>
    <row r="8073" spans="2:14" s="358" customFormat="1" x14ac:dyDescent="0.2">
      <c r="B8073" s="305">
        <v>41619.381944444445</v>
      </c>
      <c r="C8073" s="117" t="s">
        <v>673</v>
      </c>
      <c r="D8073" s="117" t="s">
        <v>554</v>
      </c>
      <c r="E8073" s="116"/>
      <c r="F8073" s="348">
        <v>186</v>
      </c>
      <c r="G8073" s="348">
        <v>355</v>
      </c>
      <c r="H8073" s="348">
        <v>66030</v>
      </c>
      <c r="I8073" s="355">
        <v>0.57459111615825409</v>
      </c>
      <c r="J8073" s="355">
        <v>1.618566524389448E-3</v>
      </c>
      <c r="K8073" s="355">
        <v>0</v>
      </c>
      <c r="M8073" s="364"/>
      <c r="N8073" s="364"/>
    </row>
    <row r="8074" spans="2:14" s="358" customFormat="1" x14ac:dyDescent="0.2">
      <c r="B8074" s="305">
        <v>41618.420138888891</v>
      </c>
      <c r="C8074" s="117" t="s">
        <v>672</v>
      </c>
      <c r="D8074" s="117" t="s">
        <v>551</v>
      </c>
      <c r="E8074" s="116"/>
      <c r="F8074" s="348">
        <v>39</v>
      </c>
      <c r="G8074" s="348">
        <v>230</v>
      </c>
      <c r="H8074" s="348">
        <v>8970</v>
      </c>
      <c r="I8074" s="355">
        <v>3.4734659342829537E-2</v>
      </c>
      <c r="J8074" s="355">
        <v>1.5102025801230233E-4</v>
      </c>
      <c r="K8074" s="355">
        <v>0</v>
      </c>
      <c r="M8074" s="364"/>
      <c r="N8074" s="364"/>
    </row>
    <row r="8075" spans="2:14" s="358" customFormat="1" x14ac:dyDescent="0.2">
      <c r="B8075" s="305">
        <v>41618.375</v>
      </c>
      <c r="C8075" s="117" t="s">
        <v>556</v>
      </c>
      <c r="D8075" s="117" t="s">
        <v>551</v>
      </c>
      <c r="E8075" s="116"/>
      <c r="F8075" s="348">
        <v>14</v>
      </c>
      <c r="G8075" s="348">
        <v>330</v>
      </c>
      <c r="H8075" s="348">
        <v>4620</v>
      </c>
      <c r="I8075" s="355">
        <v>1.7890092102995817E-2</v>
      </c>
      <c r="J8075" s="355">
        <v>5.421240031210853E-5</v>
      </c>
      <c r="K8075" s="355">
        <v>0</v>
      </c>
      <c r="M8075" s="364"/>
      <c r="N8075" s="364"/>
    </row>
    <row r="8076" spans="2:14" s="358" customFormat="1" x14ac:dyDescent="0.2">
      <c r="B8076" s="305">
        <v>41618.408333333333</v>
      </c>
      <c r="C8076" s="117" t="s">
        <v>641</v>
      </c>
      <c r="D8076" s="117" t="s">
        <v>551</v>
      </c>
      <c r="E8076" s="116"/>
      <c r="F8076" s="348">
        <v>2</v>
      </c>
      <c r="G8076" s="348">
        <v>137</v>
      </c>
      <c r="H8076" s="348">
        <v>274</v>
      </c>
      <c r="I8076" s="355">
        <v>1.0610141203941242E-3</v>
      </c>
      <c r="J8076" s="355">
        <v>7.7446286160155041E-6</v>
      </c>
      <c r="K8076" s="355">
        <v>0</v>
      </c>
      <c r="M8076" s="364"/>
      <c r="N8076" s="364"/>
    </row>
    <row r="8077" spans="2:14" s="358" customFormat="1" x14ac:dyDescent="0.2">
      <c r="B8077" s="305">
        <v>41619.385416666664</v>
      </c>
      <c r="C8077" s="117" t="s">
        <v>811</v>
      </c>
      <c r="D8077" s="117" t="s">
        <v>542</v>
      </c>
      <c r="E8077" s="116"/>
      <c r="F8077" s="348">
        <v>268</v>
      </c>
      <c r="G8077" s="348">
        <v>518</v>
      </c>
      <c r="H8077" s="348">
        <v>138824</v>
      </c>
      <c r="I8077" s="355">
        <v>0.48359105302209571</v>
      </c>
      <c r="J8077" s="355">
        <v>9.335734614326172E-4</v>
      </c>
      <c r="K8077" s="355">
        <v>0</v>
      </c>
      <c r="M8077" s="364"/>
      <c r="N8077" s="364"/>
    </row>
    <row r="8078" spans="2:14" s="358" customFormat="1" x14ac:dyDescent="0.2">
      <c r="B8078" s="305">
        <v>41619.53125</v>
      </c>
      <c r="C8078" s="117" t="s">
        <v>747</v>
      </c>
      <c r="D8078" s="117" t="s">
        <v>554</v>
      </c>
      <c r="E8078" s="116"/>
      <c r="F8078" s="348">
        <v>2</v>
      </c>
      <c r="G8078" s="348">
        <v>32</v>
      </c>
      <c r="H8078" s="348">
        <v>64</v>
      </c>
      <c r="I8078" s="355">
        <v>5.569261159189498E-4</v>
      </c>
      <c r="J8078" s="355">
        <v>1.7403941122467181E-5</v>
      </c>
      <c r="K8078" s="355">
        <v>0</v>
      </c>
      <c r="M8078" s="364"/>
      <c r="N8078" s="364"/>
    </row>
    <row r="8079" spans="2:14" s="358" customFormat="1" x14ac:dyDescent="0.2">
      <c r="B8079" s="305">
        <v>41619.458333333336</v>
      </c>
      <c r="C8079" s="117" t="s">
        <v>747</v>
      </c>
      <c r="D8079" s="117" t="s">
        <v>554</v>
      </c>
      <c r="E8079" s="116"/>
      <c r="F8079" s="348">
        <v>2</v>
      </c>
      <c r="G8079" s="348">
        <v>92</v>
      </c>
      <c r="H8079" s="348">
        <v>184</v>
      </c>
      <c r="I8079" s="355">
        <v>1.6011625832669809E-3</v>
      </c>
      <c r="J8079" s="355">
        <v>1.7403941122467181E-5</v>
      </c>
      <c r="K8079" s="355">
        <v>0</v>
      </c>
      <c r="M8079" s="364"/>
      <c r="N8079" s="364"/>
    </row>
    <row r="8080" spans="2:14" s="358" customFormat="1" x14ac:dyDescent="0.2">
      <c r="B8080" s="305">
        <v>41620.388888888891</v>
      </c>
      <c r="C8080" s="117" t="s">
        <v>703</v>
      </c>
      <c r="D8080" s="117" t="s">
        <v>551</v>
      </c>
      <c r="E8080" s="116"/>
      <c r="F8080" s="348">
        <v>13</v>
      </c>
      <c r="G8080" s="348">
        <v>170</v>
      </c>
      <c r="H8080" s="348">
        <v>2210</v>
      </c>
      <c r="I8080" s="355">
        <v>8.557814620697133E-3</v>
      </c>
      <c r="J8080" s="355">
        <v>5.0340086004100782E-5</v>
      </c>
      <c r="K8080" s="355">
        <v>0</v>
      </c>
      <c r="M8080" s="364"/>
      <c r="N8080" s="364"/>
    </row>
    <row r="8081" spans="2:14" s="358" customFormat="1" x14ac:dyDescent="0.2">
      <c r="B8081" s="305">
        <v>41618.586805555555</v>
      </c>
      <c r="C8081" s="117" t="s">
        <v>627</v>
      </c>
      <c r="D8081" s="117" t="s">
        <v>554</v>
      </c>
      <c r="E8081" s="116"/>
      <c r="F8081" s="348">
        <v>2</v>
      </c>
      <c r="G8081" s="348">
        <v>40</v>
      </c>
      <c r="H8081" s="348">
        <v>80</v>
      </c>
      <c r="I8081" s="355">
        <v>6.9615764489868728E-4</v>
      </c>
      <c r="J8081" s="355">
        <v>1.7403941122467181E-5</v>
      </c>
      <c r="K8081" s="355">
        <v>0</v>
      </c>
      <c r="M8081" s="364"/>
      <c r="N8081" s="364"/>
    </row>
    <row r="8082" spans="2:14" s="358" customFormat="1" x14ac:dyDescent="0.2">
      <c r="B8082" s="305">
        <v>41619.376388888886</v>
      </c>
      <c r="C8082" s="117" t="s">
        <v>626</v>
      </c>
      <c r="D8082" s="117" t="s">
        <v>554</v>
      </c>
      <c r="E8082" s="116"/>
      <c r="F8082" s="348">
        <v>27</v>
      </c>
      <c r="G8082" s="348">
        <v>243</v>
      </c>
      <c r="H8082" s="348">
        <v>6561</v>
      </c>
      <c r="I8082" s="355">
        <v>5.7093628852253595E-2</v>
      </c>
      <c r="J8082" s="355">
        <v>2.3495320515330698E-4</v>
      </c>
      <c r="K8082" s="355">
        <v>0</v>
      </c>
      <c r="M8082" s="364"/>
      <c r="N8082" s="364"/>
    </row>
    <row r="8083" spans="2:14" s="358" customFormat="1" x14ac:dyDescent="0.2">
      <c r="B8083" s="305">
        <v>41619.375</v>
      </c>
      <c r="C8083" s="117" t="s">
        <v>748</v>
      </c>
      <c r="D8083" s="117" t="s">
        <v>551</v>
      </c>
      <c r="E8083" s="116"/>
      <c r="F8083" s="348">
        <v>267</v>
      </c>
      <c r="G8083" s="348">
        <v>340.52434456928842</v>
      </c>
      <c r="H8083" s="348">
        <v>90920</v>
      </c>
      <c r="I8083" s="355">
        <v>0.35207081688406483</v>
      </c>
      <c r="J8083" s="355">
        <v>1.0339079202380699E-3</v>
      </c>
      <c r="K8083" s="355">
        <v>0</v>
      </c>
      <c r="M8083" s="364"/>
      <c r="N8083" s="364"/>
    </row>
    <row r="8084" spans="2:14" s="358" customFormat="1" x14ac:dyDescent="0.2">
      <c r="B8084" s="305">
        <v>41613.354166666664</v>
      </c>
      <c r="C8084" s="117" t="s">
        <v>706</v>
      </c>
      <c r="D8084" s="117" t="s">
        <v>551</v>
      </c>
      <c r="E8084" s="116"/>
      <c r="F8084" s="348">
        <v>1</v>
      </c>
      <c r="G8084" s="348">
        <v>34</v>
      </c>
      <c r="H8084" s="348">
        <v>34</v>
      </c>
      <c r="I8084" s="355">
        <v>1.3165868647226357E-4</v>
      </c>
      <c r="J8084" s="355">
        <v>3.872314308007752E-6</v>
      </c>
      <c r="K8084" s="355">
        <v>0</v>
      </c>
      <c r="M8084" s="364"/>
      <c r="N8084" s="364"/>
    </row>
    <row r="8085" spans="2:14" s="358" customFormat="1" x14ac:dyDescent="0.2">
      <c r="B8085" s="305">
        <v>41612.428472222222</v>
      </c>
      <c r="C8085" s="117" t="s">
        <v>706</v>
      </c>
      <c r="D8085" s="117" t="s">
        <v>551</v>
      </c>
      <c r="E8085" s="116"/>
      <c r="F8085" s="348">
        <v>3</v>
      </c>
      <c r="G8085" s="348">
        <v>88</v>
      </c>
      <c r="H8085" s="348">
        <v>264</v>
      </c>
      <c r="I8085" s="355">
        <v>1.0222909773140467E-3</v>
      </c>
      <c r="J8085" s="355">
        <v>1.1616942924023257E-5</v>
      </c>
      <c r="K8085" s="355">
        <v>0</v>
      </c>
      <c r="M8085" s="364"/>
      <c r="N8085" s="364"/>
    </row>
    <row r="8086" spans="2:14" s="358" customFormat="1" x14ac:dyDescent="0.2">
      <c r="B8086" s="305">
        <v>41612.604166666664</v>
      </c>
      <c r="C8086" s="117" t="s">
        <v>774</v>
      </c>
      <c r="D8086" s="117" t="s">
        <v>554</v>
      </c>
      <c r="E8086" s="116"/>
      <c r="F8086" s="348">
        <v>2</v>
      </c>
      <c r="G8086" s="348">
        <v>70</v>
      </c>
      <c r="H8086" s="348">
        <v>140</v>
      </c>
      <c r="I8086" s="355">
        <v>1.2182758785727029E-3</v>
      </c>
      <c r="J8086" s="355">
        <v>1.7403941122467181E-5</v>
      </c>
      <c r="K8086" s="355">
        <v>0</v>
      </c>
      <c r="M8086" s="364"/>
      <c r="N8086" s="364"/>
    </row>
    <row r="8087" spans="2:14" s="358" customFormat="1" x14ac:dyDescent="0.2">
      <c r="B8087" s="305">
        <v>41613.388888888891</v>
      </c>
      <c r="C8087" s="117" t="s">
        <v>774</v>
      </c>
      <c r="D8087" s="117" t="s">
        <v>554</v>
      </c>
      <c r="E8087" s="116"/>
      <c r="F8087" s="348">
        <v>4</v>
      </c>
      <c r="G8087" s="348">
        <v>55</v>
      </c>
      <c r="H8087" s="348">
        <v>220</v>
      </c>
      <c r="I8087" s="355">
        <v>1.91443352347139E-3</v>
      </c>
      <c r="J8087" s="355">
        <v>3.4807882244934363E-5</v>
      </c>
      <c r="K8087" s="355">
        <v>0</v>
      </c>
      <c r="M8087" s="364"/>
      <c r="N8087" s="364"/>
    </row>
    <row r="8088" spans="2:14" s="358" customFormat="1" x14ac:dyDescent="0.2">
      <c r="B8088" s="305">
        <v>41613.458333333336</v>
      </c>
      <c r="C8088" s="117" t="s">
        <v>774</v>
      </c>
      <c r="D8088" s="117" t="s">
        <v>554</v>
      </c>
      <c r="E8088" s="116"/>
      <c r="F8088" s="348">
        <v>1</v>
      </c>
      <c r="G8088" s="348">
        <v>210</v>
      </c>
      <c r="H8088" s="348">
        <v>210</v>
      </c>
      <c r="I8088" s="355">
        <v>1.8274138178590541E-3</v>
      </c>
      <c r="J8088" s="355">
        <v>8.7019705612335906E-6</v>
      </c>
      <c r="K8088" s="355">
        <v>0</v>
      </c>
      <c r="M8088" s="364"/>
      <c r="N8088" s="364"/>
    </row>
    <row r="8089" spans="2:14" s="358" customFormat="1" x14ac:dyDescent="0.2">
      <c r="B8089" s="305">
        <v>41613.354166666664</v>
      </c>
      <c r="C8089" s="117" t="s">
        <v>706</v>
      </c>
      <c r="D8089" s="117" t="s">
        <v>551</v>
      </c>
      <c r="E8089" s="116"/>
      <c r="F8089" s="348">
        <v>3</v>
      </c>
      <c r="G8089" s="348">
        <v>40</v>
      </c>
      <c r="H8089" s="348">
        <v>120</v>
      </c>
      <c r="I8089" s="355">
        <v>4.6467771696093028E-4</v>
      </c>
      <c r="J8089" s="355">
        <v>1.1616942924023257E-5</v>
      </c>
      <c r="K8089" s="355">
        <v>0</v>
      </c>
      <c r="M8089" s="364"/>
      <c r="N8089" s="364"/>
    </row>
    <row r="8090" spans="2:14" s="358" customFormat="1" x14ac:dyDescent="0.2">
      <c r="B8090" s="305">
        <v>41613.354166666664</v>
      </c>
      <c r="C8090" s="117" t="s">
        <v>706</v>
      </c>
      <c r="D8090" s="117" t="s">
        <v>551</v>
      </c>
      <c r="E8090" s="116"/>
      <c r="F8090" s="348">
        <v>1</v>
      </c>
      <c r="G8090" s="348">
        <v>20</v>
      </c>
      <c r="H8090" s="348">
        <v>20</v>
      </c>
      <c r="I8090" s="355">
        <v>7.7446286160155051E-5</v>
      </c>
      <c r="J8090" s="355">
        <v>3.872314308007752E-6</v>
      </c>
      <c r="K8090" s="355">
        <v>0</v>
      </c>
      <c r="M8090" s="364"/>
      <c r="N8090" s="364"/>
    </row>
    <row r="8091" spans="2:14" s="358" customFormat="1" x14ac:dyDescent="0.2">
      <c r="B8091" s="305">
        <v>41613.520833333336</v>
      </c>
      <c r="C8091" s="117" t="s">
        <v>706</v>
      </c>
      <c r="D8091" s="117" t="s">
        <v>551</v>
      </c>
      <c r="E8091" s="116"/>
      <c r="F8091" s="348">
        <v>1</v>
      </c>
      <c r="G8091" s="348">
        <v>30</v>
      </c>
      <c r="H8091" s="348">
        <v>30</v>
      </c>
      <c r="I8091" s="355">
        <v>1.1616942924023257E-4</v>
      </c>
      <c r="J8091" s="355">
        <v>3.872314308007752E-6</v>
      </c>
      <c r="K8091" s="355">
        <v>0</v>
      </c>
      <c r="M8091" s="364"/>
      <c r="N8091" s="364"/>
    </row>
    <row r="8092" spans="2:14" s="358" customFormat="1" x14ac:dyDescent="0.2">
      <c r="B8092" s="305">
        <v>41613.402777777781</v>
      </c>
      <c r="C8092" s="117" t="s">
        <v>774</v>
      </c>
      <c r="D8092" s="117" t="s">
        <v>554</v>
      </c>
      <c r="E8092" s="116"/>
      <c r="F8092" s="348">
        <v>2</v>
      </c>
      <c r="G8092" s="348">
        <v>340</v>
      </c>
      <c r="H8092" s="348">
        <v>680</v>
      </c>
      <c r="I8092" s="355">
        <v>5.917339981638842E-3</v>
      </c>
      <c r="J8092" s="355">
        <v>1.7403941122467181E-5</v>
      </c>
      <c r="K8092" s="355">
        <v>0</v>
      </c>
      <c r="M8092" s="364"/>
      <c r="N8092" s="364"/>
    </row>
    <row r="8093" spans="2:14" s="358" customFormat="1" x14ac:dyDescent="0.2">
      <c r="B8093" s="305">
        <v>41613.524305555555</v>
      </c>
      <c r="C8093" s="117" t="s">
        <v>706</v>
      </c>
      <c r="D8093" s="117" t="s">
        <v>551</v>
      </c>
      <c r="E8093" s="116"/>
      <c r="F8093" s="348">
        <v>2</v>
      </c>
      <c r="G8093" s="348">
        <v>20</v>
      </c>
      <c r="H8093" s="348">
        <v>40</v>
      </c>
      <c r="I8093" s="355">
        <v>1.548925723203101E-4</v>
      </c>
      <c r="J8093" s="355">
        <v>7.7446286160155041E-6</v>
      </c>
      <c r="K8093" s="355">
        <v>0</v>
      </c>
      <c r="M8093" s="364"/>
      <c r="N8093" s="364"/>
    </row>
    <row r="8094" spans="2:14" s="358" customFormat="1" x14ac:dyDescent="0.2">
      <c r="B8094" s="305">
        <v>41608.402777777781</v>
      </c>
      <c r="C8094" s="117" t="s">
        <v>795</v>
      </c>
      <c r="D8094" s="117" t="s">
        <v>542</v>
      </c>
      <c r="E8094" s="116"/>
      <c r="F8094" s="348">
        <v>2865</v>
      </c>
      <c r="G8094" s="348">
        <v>300</v>
      </c>
      <c r="H8094" s="348">
        <v>859500</v>
      </c>
      <c r="I8094" s="355">
        <v>2.9940536944079645</v>
      </c>
      <c r="J8094" s="355">
        <v>9.9801789813598815E-3</v>
      </c>
      <c r="K8094" s="355">
        <v>0</v>
      </c>
      <c r="M8094" s="364"/>
      <c r="N8094" s="364"/>
    </row>
    <row r="8095" spans="2:14" s="358" customFormat="1" x14ac:dyDescent="0.2">
      <c r="B8095" s="305">
        <v>41612.506944444445</v>
      </c>
      <c r="C8095" s="117" t="s">
        <v>774</v>
      </c>
      <c r="D8095" s="117" t="s">
        <v>554</v>
      </c>
      <c r="E8095" s="116"/>
      <c r="F8095" s="348">
        <v>17</v>
      </c>
      <c r="G8095" s="348">
        <v>125</v>
      </c>
      <c r="H8095" s="348">
        <v>2125</v>
      </c>
      <c r="I8095" s="355">
        <v>1.849168744262138E-2</v>
      </c>
      <c r="J8095" s="355">
        <v>1.4793349954097106E-4</v>
      </c>
      <c r="K8095" s="355">
        <v>0</v>
      </c>
      <c r="M8095" s="364"/>
      <c r="N8095" s="364"/>
    </row>
    <row r="8096" spans="2:14" s="358" customFormat="1" x14ac:dyDescent="0.2">
      <c r="B8096" s="305">
        <v>41612.381944444445</v>
      </c>
      <c r="C8096" s="117" t="s">
        <v>774</v>
      </c>
      <c r="D8096" s="117" t="s">
        <v>554</v>
      </c>
      <c r="E8096" s="116"/>
      <c r="F8096" s="348">
        <v>83</v>
      </c>
      <c r="G8096" s="348">
        <v>145</v>
      </c>
      <c r="H8096" s="348">
        <v>12035</v>
      </c>
      <c r="I8096" s="355">
        <v>0.10472821570444628</v>
      </c>
      <c r="J8096" s="355">
        <v>7.2226355658238804E-4</v>
      </c>
      <c r="K8096" s="355">
        <v>0</v>
      </c>
      <c r="M8096" s="364"/>
      <c r="N8096" s="364"/>
    </row>
    <row r="8097" spans="2:14" s="358" customFormat="1" x14ac:dyDescent="0.2">
      <c r="B8097" s="305">
        <v>41612.583333333336</v>
      </c>
      <c r="C8097" s="117" t="s">
        <v>618</v>
      </c>
      <c r="D8097" s="117" t="s">
        <v>551</v>
      </c>
      <c r="E8097" s="116"/>
      <c r="F8097" s="348">
        <v>5</v>
      </c>
      <c r="G8097" s="348">
        <v>30</v>
      </c>
      <c r="H8097" s="348">
        <v>150</v>
      </c>
      <c r="I8097" s="355">
        <v>5.8084714620116283E-4</v>
      </c>
      <c r="J8097" s="355">
        <v>1.9361571540038763E-5</v>
      </c>
      <c r="K8097" s="355">
        <v>0</v>
      </c>
      <c r="M8097" s="364"/>
      <c r="N8097" s="364"/>
    </row>
    <row r="8098" spans="2:14" s="358" customFormat="1" x14ac:dyDescent="0.2">
      <c r="B8098" s="305">
        <v>41613.423611111109</v>
      </c>
      <c r="C8098" s="117" t="s">
        <v>774</v>
      </c>
      <c r="D8098" s="117" t="s">
        <v>554</v>
      </c>
      <c r="E8098" s="116"/>
      <c r="F8098" s="348">
        <v>9</v>
      </c>
      <c r="G8098" s="348">
        <v>195</v>
      </c>
      <c r="H8098" s="348">
        <v>1755</v>
      </c>
      <c r="I8098" s="355">
        <v>1.5271958334964952E-2</v>
      </c>
      <c r="J8098" s="355">
        <v>7.8317735051102317E-5</v>
      </c>
      <c r="K8098" s="355">
        <v>0</v>
      </c>
      <c r="M8098" s="364"/>
      <c r="N8098" s="364"/>
    </row>
    <row r="8099" spans="2:14" s="358" customFormat="1" x14ac:dyDescent="0.2">
      <c r="B8099" s="305">
        <v>41614.350694444445</v>
      </c>
      <c r="C8099" s="117" t="s">
        <v>858</v>
      </c>
      <c r="D8099" s="117" t="s">
        <v>551</v>
      </c>
      <c r="E8099" s="116"/>
      <c r="F8099" s="348">
        <v>135</v>
      </c>
      <c r="G8099" s="348">
        <v>465</v>
      </c>
      <c r="H8099" s="348">
        <v>62775</v>
      </c>
      <c r="I8099" s="355">
        <v>0.24308453068518665</v>
      </c>
      <c r="J8099" s="355">
        <v>5.2276243158104658E-4</v>
      </c>
      <c r="K8099" s="355">
        <v>0</v>
      </c>
      <c r="M8099" s="364"/>
      <c r="N8099" s="364"/>
    </row>
    <row r="8100" spans="2:14" s="358" customFormat="1" x14ac:dyDescent="0.2">
      <c r="B8100" s="305">
        <v>41612.385416666664</v>
      </c>
      <c r="C8100" s="117" t="s">
        <v>669</v>
      </c>
      <c r="D8100" s="117" t="s">
        <v>554</v>
      </c>
      <c r="E8100" s="116"/>
      <c r="F8100" s="348">
        <v>18</v>
      </c>
      <c r="G8100" s="348">
        <v>180</v>
      </c>
      <c r="H8100" s="348">
        <v>3240</v>
      </c>
      <c r="I8100" s="355">
        <v>2.8194384618396837E-2</v>
      </c>
      <c r="J8100" s="355">
        <v>1.5663547010220463E-4</v>
      </c>
      <c r="K8100" s="355">
        <v>0</v>
      </c>
      <c r="M8100" s="364"/>
      <c r="N8100" s="364"/>
    </row>
    <row r="8101" spans="2:14" s="358" customFormat="1" x14ac:dyDescent="0.2">
      <c r="B8101" s="305">
        <v>41617.4375</v>
      </c>
      <c r="C8101" s="117" t="s">
        <v>630</v>
      </c>
      <c r="D8101" s="117" t="s">
        <v>554</v>
      </c>
      <c r="E8101" s="116"/>
      <c r="F8101" s="348">
        <v>10</v>
      </c>
      <c r="G8101" s="348">
        <v>135</v>
      </c>
      <c r="H8101" s="348">
        <v>1350</v>
      </c>
      <c r="I8101" s="355">
        <v>1.1747660257665349E-2</v>
      </c>
      <c r="J8101" s="355">
        <v>8.701970561233591E-5</v>
      </c>
      <c r="K8101" s="355">
        <v>0</v>
      </c>
      <c r="M8101" s="364"/>
      <c r="N8101" s="364"/>
    </row>
    <row r="8102" spans="2:14" s="358" customFormat="1" x14ac:dyDescent="0.2">
      <c r="B8102" s="305">
        <v>41617.513888888891</v>
      </c>
      <c r="C8102" s="117" t="s">
        <v>813</v>
      </c>
      <c r="D8102" s="117" t="s">
        <v>554</v>
      </c>
      <c r="E8102" s="116"/>
      <c r="F8102" s="348">
        <v>9</v>
      </c>
      <c r="G8102" s="348">
        <v>5</v>
      </c>
      <c r="H8102" s="348">
        <v>45</v>
      </c>
      <c r="I8102" s="355">
        <v>3.9158867525551161E-4</v>
      </c>
      <c r="J8102" s="355">
        <v>7.8317735051102317E-5</v>
      </c>
      <c r="K8102" s="355">
        <v>0</v>
      </c>
      <c r="M8102" s="364"/>
      <c r="N8102" s="364"/>
    </row>
    <row r="8103" spans="2:14" s="358" customFormat="1" x14ac:dyDescent="0.2">
      <c r="B8103" s="305">
        <v>41618.381944444445</v>
      </c>
      <c r="C8103" s="117" t="s">
        <v>630</v>
      </c>
      <c r="D8103" s="117" t="s">
        <v>554</v>
      </c>
      <c r="E8103" s="116"/>
      <c r="F8103" s="348">
        <v>3</v>
      </c>
      <c r="G8103" s="348">
        <v>205</v>
      </c>
      <c r="H8103" s="348">
        <v>615</v>
      </c>
      <c r="I8103" s="355">
        <v>5.3517118951586585E-3</v>
      </c>
      <c r="J8103" s="355">
        <v>2.6105911683700774E-5</v>
      </c>
      <c r="K8103" s="355">
        <v>0</v>
      </c>
      <c r="M8103" s="364"/>
      <c r="N8103" s="364"/>
    </row>
    <row r="8104" spans="2:14" s="358" customFormat="1" x14ac:dyDescent="0.2">
      <c r="B8104" s="305">
        <v>41618.381944444445</v>
      </c>
      <c r="C8104" s="117" t="s">
        <v>630</v>
      </c>
      <c r="D8104" s="117" t="s">
        <v>554</v>
      </c>
      <c r="E8104" s="116"/>
      <c r="F8104" s="348">
        <v>54</v>
      </c>
      <c r="G8104" s="348">
        <v>282</v>
      </c>
      <c r="H8104" s="348">
        <v>15228</v>
      </c>
      <c r="I8104" s="355">
        <v>0.13251360770646514</v>
      </c>
      <c r="J8104" s="355">
        <v>4.6990641030661396E-4</v>
      </c>
      <c r="K8104" s="355">
        <v>0</v>
      </c>
      <c r="M8104" s="364"/>
      <c r="N8104" s="364"/>
    </row>
    <row r="8105" spans="2:14" s="358" customFormat="1" x14ac:dyDescent="0.2">
      <c r="B8105" s="305">
        <v>41618.413194444445</v>
      </c>
      <c r="C8105" s="117" t="s">
        <v>630</v>
      </c>
      <c r="D8105" s="117" t="s">
        <v>554</v>
      </c>
      <c r="E8105" s="116"/>
      <c r="F8105" s="348">
        <v>2</v>
      </c>
      <c r="G8105" s="348">
        <v>200</v>
      </c>
      <c r="H8105" s="348">
        <v>400</v>
      </c>
      <c r="I8105" s="355">
        <v>3.4807882244934367E-3</v>
      </c>
      <c r="J8105" s="355">
        <v>1.7403941122467181E-5</v>
      </c>
      <c r="K8105" s="355">
        <v>0</v>
      </c>
      <c r="M8105" s="364"/>
      <c r="N8105" s="364"/>
    </row>
    <row r="8106" spans="2:14" s="358" customFormat="1" x14ac:dyDescent="0.2">
      <c r="B8106" s="305">
        <v>41620.382638888892</v>
      </c>
      <c r="C8106" s="117" t="s">
        <v>687</v>
      </c>
      <c r="D8106" s="117" t="s">
        <v>554</v>
      </c>
      <c r="E8106" s="116"/>
      <c r="F8106" s="348">
        <v>19</v>
      </c>
      <c r="G8106" s="348">
        <v>429</v>
      </c>
      <c r="H8106" s="348">
        <v>8151</v>
      </c>
      <c r="I8106" s="355">
        <v>7.0929762044615E-2</v>
      </c>
      <c r="J8106" s="355">
        <v>1.6533744066343824E-4</v>
      </c>
      <c r="K8106" s="355">
        <v>0</v>
      </c>
      <c r="M8106" s="364"/>
      <c r="N8106" s="364"/>
    </row>
    <row r="8107" spans="2:14" s="358" customFormat="1" x14ac:dyDescent="0.2">
      <c r="B8107" s="305">
        <v>41620.354166666664</v>
      </c>
      <c r="C8107" s="117" t="s">
        <v>632</v>
      </c>
      <c r="D8107" s="117" t="s">
        <v>554</v>
      </c>
      <c r="E8107" s="116"/>
      <c r="F8107" s="348">
        <v>185</v>
      </c>
      <c r="G8107" s="348">
        <v>445</v>
      </c>
      <c r="H8107" s="348">
        <v>82325</v>
      </c>
      <c r="I8107" s="355">
        <v>0.71638972645355536</v>
      </c>
      <c r="J8107" s="355">
        <v>1.6098645538282143E-3</v>
      </c>
      <c r="K8107" s="355">
        <v>0</v>
      </c>
      <c r="M8107" s="364"/>
      <c r="N8107" s="364"/>
    </row>
    <row r="8108" spans="2:14" s="358" customFormat="1" x14ac:dyDescent="0.2">
      <c r="B8108" s="305">
        <v>41620.375</v>
      </c>
      <c r="C8108" s="117" t="s">
        <v>626</v>
      </c>
      <c r="D8108" s="117" t="s">
        <v>554</v>
      </c>
      <c r="E8108" s="116"/>
      <c r="F8108" s="348">
        <v>2</v>
      </c>
      <c r="G8108" s="348">
        <v>40</v>
      </c>
      <c r="H8108" s="348">
        <v>80</v>
      </c>
      <c r="I8108" s="355">
        <v>6.9615764489868728E-4</v>
      </c>
      <c r="J8108" s="355">
        <v>1.7403941122467181E-5</v>
      </c>
      <c r="K8108" s="355">
        <v>0</v>
      </c>
      <c r="M8108" s="364"/>
      <c r="N8108" s="364"/>
    </row>
    <row r="8109" spans="2:14" s="358" customFormat="1" x14ac:dyDescent="0.2">
      <c r="B8109" s="305">
        <v>41620.413888888892</v>
      </c>
      <c r="C8109" s="117" t="s">
        <v>632</v>
      </c>
      <c r="D8109" s="117" t="s">
        <v>554</v>
      </c>
      <c r="E8109" s="116"/>
      <c r="F8109" s="348">
        <v>69</v>
      </c>
      <c r="G8109" s="348">
        <v>349</v>
      </c>
      <c r="H8109" s="348">
        <v>24081</v>
      </c>
      <c r="I8109" s="355">
        <v>0.20955215308506611</v>
      </c>
      <c r="J8109" s="355">
        <v>6.0043596872511778E-4</v>
      </c>
      <c r="K8109" s="355">
        <v>0</v>
      </c>
      <c r="M8109" s="364"/>
      <c r="N8109" s="364"/>
    </row>
    <row r="8110" spans="2:14" s="358" customFormat="1" x14ac:dyDescent="0.2">
      <c r="B8110" s="305">
        <v>41614.548611111109</v>
      </c>
      <c r="C8110" s="117" t="s">
        <v>556</v>
      </c>
      <c r="D8110" s="117" t="s">
        <v>551</v>
      </c>
      <c r="E8110" s="116"/>
      <c r="F8110" s="348">
        <v>9</v>
      </c>
      <c r="G8110" s="348">
        <v>115</v>
      </c>
      <c r="H8110" s="348">
        <v>1035</v>
      </c>
      <c r="I8110" s="355">
        <v>4.0078453087880241E-3</v>
      </c>
      <c r="J8110" s="355">
        <v>3.4850828772069771E-5</v>
      </c>
      <c r="K8110" s="355">
        <v>0</v>
      </c>
      <c r="M8110" s="364"/>
      <c r="N8110" s="364"/>
    </row>
    <row r="8111" spans="2:14" s="358" customFormat="1" x14ac:dyDescent="0.2">
      <c r="B8111" s="305">
        <v>41613.395833333336</v>
      </c>
      <c r="C8111" s="117" t="s">
        <v>592</v>
      </c>
      <c r="D8111" s="117" t="s">
        <v>554</v>
      </c>
      <c r="E8111" s="116"/>
      <c r="F8111" s="348">
        <v>2</v>
      </c>
      <c r="G8111" s="348">
        <v>340</v>
      </c>
      <c r="H8111" s="348">
        <v>680</v>
      </c>
      <c r="I8111" s="355">
        <v>5.917339981638842E-3</v>
      </c>
      <c r="J8111" s="355">
        <v>1.7403941122467181E-5</v>
      </c>
      <c r="K8111" s="355">
        <v>0</v>
      </c>
      <c r="M8111" s="364"/>
      <c r="N8111" s="364"/>
    </row>
    <row r="8112" spans="2:14" s="358" customFormat="1" x14ac:dyDescent="0.2">
      <c r="B8112" s="305">
        <v>41615.361111111109</v>
      </c>
      <c r="C8112" s="117" t="s">
        <v>632</v>
      </c>
      <c r="D8112" s="117" t="s">
        <v>554</v>
      </c>
      <c r="E8112" s="116"/>
      <c r="F8112" s="348">
        <v>9</v>
      </c>
      <c r="G8112" s="348">
        <v>2800</v>
      </c>
      <c r="H8112" s="348">
        <v>25200</v>
      </c>
      <c r="I8112" s="355">
        <v>0.21928965814308651</v>
      </c>
      <c r="J8112" s="355">
        <v>7.8317735051102317E-5</v>
      </c>
      <c r="K8112" s="355">
        <v>0</v>
      </c>
      <c r="M8112" s="364"/>
      <c r="N8112" s="364"/>
    </row>
    <row r="8113" spans="2:14" s="358" customFormat="1" x14ac:dyDescent="0.2">
      <c r="B8113" s="305">
        <v>41615.34375</v>
      </c>
      <c r="C8113" s="117" t="s">
        <v>617</v>
      </c>
      <c r="D8113" s="117" t="s">
        <v>542</v>
      </c>
      <c r="E8113" s="116"/>
      <c r="F8113" s="348">
        <v>1</v>
      </c>
      <c r="G8113" s="348">
        <v>345</v>
      </c>
      <c r="H8113" s="348">
        <v>345</v>
      </c>
      <c r="I8113" s="355">
        <v>1.2018016574412422E-3</v>
      </c>
      <c r="J8113" s="355">
        <v>3.4834830650470794E-6</v>
      </c>
      <c r="K8113" s="355">
        <v>0</v>
      </c>
      <c r="M8113" s="364"/>
      <c r="N8113" s="364"/>
    </row>
    <row r="8114" spans="2:14" s="358" customFormat="1" x14ac:dyDescent="0.2">
      <c r="B8114" s="305">
        <v>41616.354166666664</v>
      </c>
      <c r="C8114" s="117" t="s">
        <v>686</v>
      </c>
      <c r="D8114" s="117" t="s">
        <v>551</v>
      </c>
      <c r="E8114" s="116"/>
      <c r="F8114" s="348">
        <v>20</v>
      </c>
      <c r="G8114" s="348">
        <v>313</v>
      </c>
      <c r="H8114" s="348">
        <v>6260</v>
      </c>
      <c r="I8114" s="355">
        <v>2.4240687568128531E-2</v>
      </c>
      <c r="J8114" s="355">
        <v>7.7446286160155051E-5</v>
      </c>
      <c r="K8114" s="355">
        <v>0</v>
      </c>
      <c r="M8114" s="364"/>
      <c r="N8114" s="364"/>
    </row>
    <row r="8115" spans="2:14" s="358" customFormat="1" x14ac:dyDescent="0.2">
      <c r="B8115" s="305">
        <v>41620.388888888891</v>
      </c>
      <c r="C8115" s="117" t="s">
        <v>677</v>
      </c>
      <c r="D8115" s="117" t="s">
        <v>554</v>
      </c>
      <c r="E8115" s="116"/>
      <c r="F8115" s="348">
        <v>23</v>
      </c>
      <c r="G8115" s="348">
        <v>320</v>
      </c>
      <c r="H8115" s="348">
        <v>7360</v>
      </c>
      <c r="I8115" s="355">
        <v>6.4046503330679239E-2</v>
      </c>
      <c r="J8115" s="355">
        <v>2.0014532290837261E-4</v>
      </c>
      <c r="K8115" s="355">
        <v>0</v>
      </c>
      <c r="M8115" s="364"/>
      <c r="N8115" s="364"/>
    </row>
    <row r="8116" spans="2:14" s="358" customFormat="1" x14ac:dyDescent="0.2">
      <c r="B8116" s="305">
        <v>41620.354166666664</v>
      </c>
      <c r="C8116" s="117" t="s">
        <v>558</v>
      </c>
      <c r="D8116" s="117" t="s">
        <v>551</v>
      </c>
      <c r="E8116" s="116"/>
      <c r="F8116" s="348">
        <v>714</v>
      </c>
      <c r="G8116" s="348">
        <v>500</v>
      </c>
      <c r="H8116" s="348">
        <v>357000</v>
      </c>
      <c r="I8116" s="355">
        <v>1.3824162079587676</v>
      </c>
      <c r="J8116" s="355">
        <v>2.7648324159175353E-3</v>
      </c>
      <c r="K8116" s="355">
        <v>0</v>
      </c>
      <c r="M8116" s="364"/>
      <c r="N8116" s="364"/>
    </row>
    <row r="8117" spans="2:14" s="358" customFormat="1" x14ac:dyDescent="0.2">
      <c r="B8117" s="305">
        <v>41613.429166666669</v>
      </c>
      <c r="C8117" s="117" t="s">
        <v>749</v>
      </c>
      <c r="D8117" s="117" t="s">
        <v>554</v>
      </c>
      <c r="E8117" s="116"/>
      <c r="F8117" s="348">
        <v>88</v>
      </c>
      <c r="G8117" s="348">
        <v>132</v>
      </c>
      <c r="H8117" s="348">
        <v>11616</v>
      </c>
      <c r="I8117" s="355">
        <v>0.10108209003928939</v>
      </c>
      <c r="J8117" s="355">
        <v>7.6577340938855602E-4</v>
      </c>
      <c r="K8117" s="355">
        <v>0</v>
      </c>
      <c r="M8117" s="364"/>
      <c r="N8117" s="364"/>
    </row>
    <row r="8118" spans="2:14" s="358" customFormat="1" x14ac:dyDescent="0.2">
      <c r="B8118" s="305">
        <v>41620.375</v>
      </c>
      <c r="C8118" s="117" t="s">
        <v>744</v>
      </c>
      <c r="D8118" s="117" t="s">
        <v>554</v>
      </c>
      <c r="E8118" s="116"/>
      <c r="F8118" s="348">
        <v>129</v>
      </c>
      <c r="G8118" s="348">
        <v>95</v>
      </c>
      <c r="H8118" s="348">
        <v>12255</v>
      </c>
      <c r="I8118" s="355">
        <v>0.10664264922791766</v>
      </c>
      <c r="J8118" s="355">
        <v>1.1225542023991333E-3</v>
      </c>
      <c r="K8118" s="355">
        <v>0</v>
      </c>
      <c r="M8118" s="364"/>
      <c r="N8118" s="364"/>
    </row>
    <row r="8119" spans="2:14" s="358" customFormat="1" x14ac:dyDescent="0.2">
      <c r="B8119" s="305">
        <v>41619.541666666664</v>
      </c>
      <c r="C8119" s="117" t="s">
        <v>677</v>
      </c>
      <c r="D8119" s="117" t="s">
        <v>554</v>
      </c>
      <c r="E8119" s="116"/>
      <c r="F8119" s="348">
        <v>23</v>
      </c>
      <c r="G8119" s="348">
        <v>120</v>
      </c>
      <c r="H8119" s="348">
        <v>2760</v>
      </c>
      <c r="I8119" s="355">
        <v>2.4017438749004711E-2</v>
      </c>
      <c r="J8119" s="355">
        <v>2.0014532290837261E-4</v>
      </c>
      <c r="K8119" s="355">
        <v>0</v>
      </c>
      <c r="M8119" s="364"/>
      <c r="N8119" s="364"/>
    </row>
    <row r="8120" spans="2:14" s="358" customFormat="1" x14ac:dyDescent="0.2">
      <c r="B8120" s="305">
        <v>41614.454861111109</v>
      </c>
      <c r="C8120" s="117" t="s">
        <v>705</v>
      </c>
      <c r="D8120" s="117" t="s">
        <v>554</v>
      </c>
      <c r="E8120" s="116"/>
      <c r="F8120" s="348">
        <v>3</v>
      </c>
      <c r="G8120" s="348">
        <v>45</v>
      </c>
      <c r="H8120" s="348">
        <v>135</v>
      </c>
      <c r="I8120" s="355">
        <v>1.1747660257665348E-3</v>
      </c>
      <c r="J8120" s="355">
        <v>2.6105911683700774E-5</v>
      </c>
      <c r="K8120" s="355">
        <v>0</v>
      </c>
      <c r="M8120" s="364"/>
      <c r="N8120" s="364"/>
    </row>
    <row r="8121" spans="2:14" s="358" customFormat="1" x14ac:dyDescent="0.2">
      <c r="B8121" s="305">
        <v>41614.361111111109</v>
      </c>
      <c r="C8121" s="117" t="s">
        <v>774</v>
      </c>
      <c r="D8121" s="117" t="s">
        <v>554</v>
      </c>
      <c r="E8121" s="116"/>
      <c r="F8121" s="348">
        <v>3</v>
      </c>
      <c r="G8121" s="348">
        <v>10</v>
      </c>
      <c r="H8121" s="348">
        <v>30</v>
      </c>
      <c r="I8121" s="355">
        <v>2.6105911683700774E-4</v>
      </c>
      <c r="J8121" s="355">
        <v>2.6105911683700774E-5</v>
      </c>
      <c r="K8121" s="355">
        <v>0</v>
      </c>
      <c r="M8121" s="364"/>
      <c r="N8121" s="364"/>
    </row>
    <row r="8122" spans="2:14" s="358" customFormat="1" x14ac:dyDescent="0.2">
      <c r="B8122" s="305">
        <v>41614.345138888886</v>
      </c>
      <c r="C8122" s="117" t="s">
        <v>774</v>
      </c>
      <c r="D8122" s="117" t="s">
        <v>554</v>
      </c>
      <c r="E8122" s="116"/>
      <c r="F8122" s="348">
        <v>1</v>
      </c>
      <c r="G8122" s="348">
        <v>49</v>
      </c>
      <c r="H8122" s="348">
        <v>49</v>
      </c>
      <c r="I8122" s="355">
        <v>4.2639655750044598E-4</v>
      </c>
      <c r="J8122" s="355">
        <v>8.7019705612335906E-6</v>
      </c>
      <c r="K8122" s="355">
        <v>0</v>
      </c>
      <c r="M8122" s="364"/>
      <c r="N8122" s="364"/>
    </row>
    <row r="8123" spans="2:14" s="358" customFormat="1" x14ac:dyDescent="0.2">
      <c r="B8123" s="305">
        <v>41614.340277777781</v>
      </c>
      <c r="C8123" s="117" t="s">
        <v>774</v>
      </c>
      <c r="D8123" s="117" t="s">
        <v>554</v>
      </c>
      <c r="E8123" s="116"/>
      <c r="F8123" s="348">
        <v>1</v>
      </c>
      <c r="G8123" s="348">
        <v>10</v>
      </c>
      <c r="H8123" s="348">
        <v>10</v>
      </c>
      <c r="I8123" s="355">
        <v>8.701970561233591E-5</v>
      </c>
      <c r="J8123" s="355">
        <v>8.7019705612335906E-6</v>
      </c>
      <c r="K8123" s="355">
        <v>0</v>
      </c>
      <c r="M8123" s="364"/>
      <c r="N8123" s="364"/>
    </row>
    <row r="8124" spans="2:14" s="358" customFormat="1" x14ac:dyDescent="0.2">
      <c r="B8124" s="305">
        <v>41614.385416666664</v>
      </c>
      <c r="C8124" s="117" t="s">
        <v>774</v>
      </c>
      <c r="D8124" s="117" t="s">
        <v>554</v>
      </c>
      <c r="E8124" s="116"/>
      <c r="F8124" s="348">
        <v>1</v>
      </c>
      <c r="G8124" s="348">
        <v>1545</v>
      </c>
      <c r="H8124" s="348">
        <v>1545</v>
      </c>
      <c r="I8124" s="355">
        <v>1.3444544517105899E-2</v>
      </c>
      <c r="J8124" s="355">
        <v>8.7019705612335906E-6</v>
      </c>
      <c r="K8124" s="355">
        <v>0</v>
      </c>
      <c r="M8124" s="364"/>
      <c r="N8124" s="364"/>
    </row>
    <row r="8125" spans="2:14" s="358" customFormat="1" x14ac:dyDescent="0.2">
      <c r="B8125" s="305">
        <v>41614.354166666664</v>
      </c>
      <c r="C8125" s="117" t="s">
        <v>706</v>
      </c>
      <c r="D8125" s="117" t="s">
        <v>551</v>
      </c>
      <c r="E8125" s="116"/>
      <c r="F8125" s="348">
        <v>1</v>
      </c>
      <c r="G8125" s="348">
        <v>55</v>
      </c>
      <c r="H8125" s="348">
        <v>55</v>
      </c>
      <c r="I8125" s="355">
        <v>2.1297728694042638E-4</v>
      </c>
      <c r="J8125" s="355">
        <v>3.872314308007752E-6</v>
      </c>
      <c r="K8125" s="355">
        <v>0</v>
      </c>
      <c r="M8125" s="364"/>
      <c r="N8125" s="364"/>
    </row>
    <row r="8126" spans="2:14" s="358" customFormat="1" x14ac:dyDescent="0.2">
      <c r="B8126" s="305">
        <v>41613.554861111108</v>
      </c>
      <c r="C8126" s="117" t="s">
        <v>706</v>
      </c>
      <c r="D8126" s="117" t="s">
        <v>551</v>
      </c>
      <c r="E8126" s="116"/>
      <c r="F8126" s="348">
        <v>2</v>
      </c>
      <c r="G8126" s="348">
        <v>48</v>
      </c>
      <c r="H8126" s="348">
        <v>96</v>
      </c>
      <c r="I8126" s="355">
        <v>3.7174217356874422E-4</v>
      </c>
      <c r="J8126" s="355">
        <v>7.7446286160155041E-6</v>
      </c>
      <c r="K8126" s="355">
        <v>0</v>
      </c>
      <c r="M8126" s="364"/>
      <c r="N8126" s="364"/>
    </row>
    <row r="8127" spans="2:14" s="358" customFormat="1" x14ac:dyDescent="0.2">
      <c r="B8127" s="305">
        <v>41618.368055555555</v>
      </c>
      <c r="C8127" s="117" t="s">
        <v>831</v>
      </c>
      <c r="D8127" s="117" t="s">
        <v>542</v>
      </c>
      <c r="E8127" s="116"/>
      <c r="F8127" s="348">
        <v>1</v>
      </c>
      <c r="G8127" s="348">
        <v>150</v>
      </c>
      <c r="H8127" s="348">
        <v>150</v>
      </c>
      <c r="I8127" s="355">
        <v>5.2252245975706194E-4</v>
      </c>
      <c r="J8127" s="355">
        <v>3.4834830650470794E-6</v>
      </c>
      <c r="K8127" s="355">
        <v>0</v>
      </c>
      <c r="M8127" s="364"/>
      <c r="N8127" s="364"/>
    </row>
    <row r="8128" spans="2:14" s="358" customFormat="1" x14ac:dyDescent="0.2">
      <c r="B8128" s="305">
        <v>41619.357638888891</v>
      </c>
      <c r="C8128" s="117" t="s">
        <v>556</v>
      </c>
      <c r="D8128" s="117" t="s">
        <v>551</v>
      </c>
      <c r="E8128" s="116"/>
      <c r="F8128" s="348">
        <v>2</v>
      </c>
      <c r="G8128" s="348">
        <v>47</v>
      </c>
      <c r="H8128" s="348">
        <v>94</v>
      </c>
      <c r="I8128" s="355">
        <v>3.6399754495272874E-4</v>
      </c>
      <c r="J8128" s="355">
        <v>7.7446286160155041E-6</v>
      </c>
      <c r="K8128" s="355">
        <v>0</v>
      </c>
      <c r="M8128" s="364"/>
      <c r="N8128" s="364"/>
    </row>
    <row r="8129" spans="2:14" s="358" customFormat="1" x14ac:dyDescent="0.2">
      <c r="B8129" s="305">
        <v>41615.354166666664</v>
      </c>
      <c r="C8129" s="117" t="s">
        <v>799</v>
      </c>
      <c r="D8129" s="117" t="s">
        <v>554</v>
      </c>
      <c r="E8129" s="116"/>
      <c r="F8129" s="348">
        <v>9</v>
      </c>
      <c r="G8129" s="348">
        <v>327</v>
      </c>
      <c r="H8129" s="348">
        <v>2943</v>
      </c>
      <c r="I8129" s="355">
        <v>2.5609899361710459E-2</v>
      </c>
      <c r="J8129" s="355">
        <v>7.8317735051102317E-5</v>
      </c>
      <c r="K8129" s="355">
        <v>0</v>
      </c>
      <c r="M8129" s="364"/>
      <c r="N8129" s="364"/>
    </row>
    <row r="8130" spans="2:14" s="358" customFormat="1" x14ac:dyDescent="0.2">
      <c r="B8130" s="305">
        <v>41618.502083333333</v>
      </c>
      <c r="C8130" s="117" t="s">
        <v>626</v>
      </c>
      <c r="D8130" s="117" t="s">
        <v>554</v>
      </c>
      <c r="E8130" s="116"/>
      <c r="F8130" s="348">
        <v>19</v>
      </c>
      <c r="G8130" s="348">
        <v>139</v>
      </c>
      <c r="H8130" s="348">
        <v>2641</v>
      </c>
      <c r="I8130" s="355">
        <v>2.2981904252217914E-2</v>
      </c>
      <c r="J8130" s="355">
        <v>1.6533744066343824E-4</v>
      </c>
      <c r="K8130" s="355">
        <v>0</v>
      </c>
      <c r="M8130" s="364"/>
      <c r="N8130" s="364"/>
    </row>
    <row r="8131" spans="2:14" s="358" customFormat="1" x14ac:dyDescent="0.2">
      <c r="B8131" s="305">
        <v>41616.354166666664</v>
      </c>
      <c r="C8131" s="117" t="s">
        <v>825</v>
      </c>
      <c r="D8131" s="117" t="s">
        <v>542</v>
      </c>
      <c r="E8131" s="116"/>
      <c r="F8131" s="348">
        <v>37</v>
      </c>
      <c r="G8131" s="348">
        <v>185</v>
      </c>
      <c r="H8131" s="348">
        <v>6845</v>
      </c>
      <c r="I8131" s="355">
        <v>2.3844441580247257E-2</v>
      </c>
      <c r="J8131" s="355">
        <v>1.2888887340674194E-4</v>
      </c>
      <c r="K8131" s="355">
        <v>0</v>
      </c>
      <c r="M8131" s="364"/>
      <c r="N8131" s="364"/>
    </row>
    <row r="8132" spans="2:14" s="358" customFormat="1" x14ac:dyDescent="0.2">
      <c r="B8132" s="305">
        <v>41616.347222222219</v>
      </c>
      <c r="C8132" s="117" t="s">
        <v>812</v>
      </c>
      <c r="D8132" s="117" t="s">
        <v>542</v>
      </c>
      <c r="E8132" s="116"/>
      <c r="F8132" s="348">
        <v>95</v>
      </c>
      <c r="G8132" s="348">
        <v>375</v>
      </c>
      <c r="H8132" s="348">
        <v>35625</v>
      </c>
      <c r="I8132" s="355">
        <v>0.1240990841923022</v>
      </c>
      <c r="J8132" s="355">
        <v>3.3093089117947251E-4</v>
      </c>
      <c r="K8132" s="355">
        <v>0</v>
      </c>
      <c r="M8132" s="364"/>
      <c r="N8132" s="364"/>
    </row>
    <row r="8133" spans="2:14" s="358" customFormat="1" x14ac:dyDescent="0.2">
      <c r="B8133" s="305">
        <v>41620.375</v>
      </c>
      <c r="C8133" s="117" t="s">
        <v>601</v>
      </c>
      <c r="D8133" s="117" t="s">
        <v>551</v>
      </c>
      <c r="E8133" s="116"/>
      <c r="F8133" s="348">
        <v>43</v>
      </c>
      <c r="G8133" s="348">
        <v>275</v>
      </c>
      <c r="H8133" s="348">
        <v>11825</v>
      </c>
      <c r="I8133" s="355">
        <v>4.5790116692191671E-2</v>
      </c>
      <c r="J8133" s="355">
        <v>1.6650951524433335E-4</v>
      </c>
      <c r="K8133" s="355">
        <v>0</v>
      </c>
      <c r="M8133" s="364"/>
      <c r="N8133" s="364"/>
    </row>
    <row r="8134" spans="2:14" s="358" customFormat="1" x14ac:dyDescent="0.2">
      <c r="B8134" s="305">
        <v>41616.4375</v>
      </c>
      <c r="C8134" s="117" t="s">
        <v>743</v>
      </c>
      <c r="D8134" s="117" t="s">
        <v>554</v>
      </c>
      <c r="E8134" s="116"/>
      <c r="F8134" s="348">
        <v>27</v>
      </c>
      <c r="G8134" s="348">
        <v>228</v>
      </c>
      <c r="H8134" s="348">
        <v>6156</v>
      </c>
      <c r="I8134" s="355">
        <v>5.3569330774953988E-2</v>
      </c>
      <c r="J8134" s="355">
        <v>2.3495320515330698E-4</v>
      </c>
      <c r="K8134" s="355">
        <v>0</v>
      </c>
      <c r="M8134" s="364"/>
      <c r="N8134" s="364"/>
    </row>
    <row r="8135" spans="2:14" s="358" customFormat="1" x14ac:dyDescent="0.2">
      <c r="B8135" s="305">
        <v>41617.361111111109</v>
      </c>
      <c r="C8135" s="117" t="s">
        <v>841</v>
      </c>
      <c r="D8135" s="117" t="s">
        <v>554</v>
      </c>
      <c r="E8135" s="116"/>
      <c r="F8135" s="348">
        <v>14</v>
      </c>
      <c r="G8135" s="348">
        <v>375</v>
      </c>
      <c r="H8135" s="348">
        <v>5250</v>
      </c>
      <c r="I8135" s="355">
        <v>4.5685345446476351E-2</v>
      </c>
      <c r="J8135" s="355">
        <v>1.2182758785727028E-4</v>
      </c>
      <c r="K8135" s="355">
        <v>0</v>
      </c>
      <c r="M8135" s="364"/>
      <c r="N8135" s="364"/>
    </row>
    <row r="8136" spans="2:14" s="358" customFormat="1" x14ac:dyDescent="0.2">
      <c r="B8136" s="305">
        <v>41617.447916666664</v>
      </c>
      <c r="C8136" s="117" t="s">
        <v>599</v>
      </c>
      <c r="D8136" s="117" t="s">
        <v>554</v>
      </c>
      <c r="E8136" s="116"/>
      <c r="F8136" s="348">
        <v>87</v>
      </c>
      <c r="G8136" s="348">
        <v>205</v>
      </c>
      <c r="H8136" s="348">
        <v>17835</v>
      </c>
      <c r="I8136" s="355">
        <v>0.15519964495960109</v>
      </c>
      <c r="J8136" s="355">
        <v>7.5707143882732246E-4</v>
      </c>
      <c r="K8136" s="355">
        <v>0</v>
      </c>
      <c r="M8136" s="364"/>
      <c r="N8136" s="364"/>
    </row>
    <row r="8137" spans="2:14" s="358" customFormat="1" x14ac:dyDescent="0.2">
      <c r="B8137" s="305">
        <v>41617.376388888886</v>
      </c>
      <c r="C8137" s="117" t="s">
        <v>798</v>
      </c>
      <c r="D8137" s="117" t="s">
        <v>554</v>
      </c>
      <c r="E8137" s="116"/>
      <c r="F8137" s="348">
        <v>2</v>
      </c>
      <c r="G8137" s="348">
        <v>527</v>
      </c>
      <c r="H8137" s="348">
        <v>1054</v>
      </c>
      <c r="I8137" s="355">
        <v>9.1718769715402049E-3</v>
      </c>
      <c r="J8137" s="355">
        <v>1.7403941122467181E-5</v>
      </c>
      <c r="K8137" s="355">
        <v>0</v>
      </c>
      <c r="M8137" s="364"/>
      <c r="N8137" s="364"/>
    </row>
    <row r="8138" spans="2:14" s="358" customFormat="1" x14ac:dyDescent="0.2">
      <c r="B8138" s="305">
        <v>41617.371527777781</v>
      </c>
      <c r="C8138" s="117" t="s">
        <v>798</v>
      </c>
      <c r="D8138" s="117" t="s">
        <v>554</v>
      </c>
      <c r="E8138" s="116"/>
      <c r="F8138" s="348">
        <v>413</v>
      </c>
      <c r="G8138" s="348">
        <v>13</v>
      </c>
      <c r="H8138" s="348">
        <v>5369</v>
      </c>
      <c r="I8138" s="355">
        <v>4.6720879943263155E-2</v>
      </c>
      <c r="J8138" s="355">
        <v>3.5939138417894734E-3</v>
      </c>
      <c r="K8138" s="355">
        <v>0</v>
      </c>
      <c r="M8138" s="364"/>
      <c r="N8138" s="364"/>
    </row>
    <row r="8139" spans="2:14" s="358" customFormat="1" x14ac:dyDescent="0.2">
      <c r="B8139" s="305">
        <v>41617.739583333336</v>
      </c>
      <c r="C8139" s="117" t="s">
        <v>798</v>
      </c>
      <c r="D8139" s="117" t="s">
        <v>554</v>
      </c>
      <c r="E8139" s="116"/>
      <c r="F8139" s="348">
        <v>413</v>
      </c>
      <c r="G8139" s="348">
        <v>10</v>
      </c>
      <c r="H8139" s="348">
        <v>4130</v>
      </c>
      <c r="I8139" s="355">
        <v>3.5939138417894735E-2</v>
      </c>
      <c r="J8139" s="355">
        <v>3.5939138417894734E-3</v>
      </c>
      <c r="K8139" s="355">
        <v>0</v>
      </c>
      <c r="M8139" s="364"/>
      <c r="N8139" s="364"/>
    </row>
    <row r="8140" spans="2:14" s="358" customFormat="1" x14ac:dyDescent="0.2">
      <c r="B8140" s="305">
        <v>41617.426388888889</v>
      </c>
      <c r="C8140" s="117" t="s">
        <v>630</v>
      </c>
      <c r="D8140" s="117" t="s">
        <v>554</v>
      </c>
      <c r="E8140" s="116"/>
      <c r="F8140" s="348">
        <v>90</v>
      </c>
      <c r="G8140" s="348">
        <v>108</v>
      </c>
      <c r="H8140" s="348">
        <v>9720</v>
      </c>
      <c r="I8140" s="355">
        <v>8.458315385519051E-2</v>
      </c>
      <c r="J8140" s="355">
        <v>7.8317735051102323E-4</v>
      </c>
      <c r="K8140" s="355">
        <v>0</v>
      </c>
      <c r="M8140" s="364"/>
      <c r="N8140" s="364"/>
    </row>
    <row r="8141" spans="2:14" s="358" customFormat="1" x14ac:dyDescent="0.2">
      <c r="B8141" s="305">
        <v>41621.381944444445</v>
      </c>
      <c r="C8141" s="117" t="s">
        <v>622</v>
      </c>
      <c r="D8141" s="117" t="s">
        <v>554</v>
      </c>
      <c r="E8141" s="116"/>
      <c r="F8141" s="348">
        <v>35</v>
      </c>
      <c r="G8141" s="348">
        <v>326</v>
      </c>
      <c r="H8141" s="348">
        <v>11410</v>
      </c>
      <c r="I8141" s="355">
        <v>9.9289484103675274E-2</v>
      </c>
      <c r="J8141" s="355">
        <v>3.0456896964317572E-4</v>
      </c>
      <c r="K8141" s="355">
        <v>0</v>
      </c>
      <c r="M8141" s="364"/>
      <c r="N8141" s="364"/>
    </row>
    <row r="8142" spans="2:14" s="358" customFormat="1" x14ac:dyDescent="0.2">
      <c r="B8142" s="305">
        <v>41621.4</v>
      </c>
      <c r="C8142" s="117" t="s">
        <v>613</v>
      </c>
      <c r="D8142" s="117" t="s">
        <v>554</v>
      </c>
      <c r="E8142" s="116"/>
      <c r="F8142" s="348">
        <v>1</v>
      </c>
      <c r="G8142" s="348">
        <v>253</v>
      </c>
      <c r="H8142" s="348">
        <v>253</v>
      </c>
      <c r="I8142" s="355">
        <v>2.2015985519920987E-3</v>
      </c>
      <c r="J8142" s="355">
        <v>8.7019705612335906E-6</v>
      </c>
      <c r="K8142" s="355">
        <v>0</v>
      </c>
      <c r="M8142" s="364"/>
      <c r="N8142" s="364"/>
    </row>
    <row r="8143" spans="2:14" s="358" customFormat="1" x14ac:dyDescent="0.2">
      <c r="B8143" s="305">
        <v>41621.368055555555</v>
      </c>
      <c r="C8143" s="117" t="s">
        <v>613</v>
      </c>
      <c r="D8143" s="117" t="s">
        <v>554</v>
      </c>
      <c r="E8143" s="116"/>
      <c r="F8143" s="348">
        <v>1</v>
      </c>
      <c r="G8143" s="348">
        <v>340</v>
      </c>
      <c r="H8143" s="348">
        <v>340</v>
      </c>
      <c r="I8143" s="355">
        <v>2.958669990819421E-3</v>
      </c>
      <c r="J8143" s="355">
        <v>8.7019705612335906E-6</v>
      </c>
      <c r="K8143" s="355">
        <v>0</v>
      </c>
      <c r="M8143" s="364"/>
      <c r="N8143" s="364"/>
    </row>
    <row r="8144" spans="2:14" s="358" customFormat="1" x14ac:dyDescent="0.2">
      <c r="B8144" s="305">
        <v>41621.361111111109</v>
      </c>
      <c r="C8144" s="117" t="s">
        <v>613</v>
      </c>
      <c r="D8144" s="117" t="s">
        <v>554</v>
      </c>
      <c r="E8144" s="116"/>
      <c r="F8144" s="348">
        <v>40</v>
      </c>
      <c r="G8144" s="348">
        <v>140</v>
      </c>
      <c r="H8144" s="348">
        <v>5600</v>
      </c>
      <c r="I8144" s="355">
        <v>4.8731035142908115E-2</v>
      </c>
      <c r="J8144" s="355">
        <v>3.4807882244934364E-4</v>
      </c>
      <c r="K8144" s="355">
        <v>0</v>
      </c>
      <c r="M8144" s="364"/>
      <c r="N8144" s="364"/>
    </row>
    <row r="8145" spans="2:14" s="358" customFormat="1" x14ac:dyDescent="0.2">
      <c r="B8145" s="305">
        <v>41621.375</v>
      </c>
      <c r="C8145" s="117" t="s">
        <v>686</v>
      </c>
      <c r="D8145" s="117" t="s">
        <v>551</v>
      </c>
      <c r="E8145" s="116"/>
      <c r="F8145" s="348">
        <v>190</v>
      </c>
      <c r="G8145" s="348">
        <v>278</v>
      </c>
      <c r="H8145" s="348">
        <v>52820</v>
      </c>
      <c r="I8145" s="355">
        <v>0.20453564174896949</v>
      </c>
      <c r="J8145" s="355">
        <v>7.3573971852147291E-4</v>
      </c>
      <c r="K8145" s="355">
        <v>0</v>
      </c>
      <c r="M8145" s="364"/>
      <c r="N8145" s="364"/>
    </row>
    <row r="8146" spans="2:14" s="358" customFormat="1" x14ac:dyDescent="0.2">
      <c r="B8146" s="305">
        <v>41620.53125</v>
      </c>
      <c r="C8146" s="117" t="s">
        <v>702</v>
      </c>
      <c r="D8146" s="117" t="s">
        <v>554</v>
      </c>
      <c r="E8146" s="116"/>
      <c r="F8146" s="348">
        <v>81</v>
      </c>
      <c r="G8146" s="348">
        <v>150</v>
      </c>
      <c r="H8146" s="348">
        <v>12150</v>
      </c>
      <c r="I8146" s="355">
        <v>0.10572894231898813</v>
      </c>
      <c r="J8146" s="355">
        <v>7.0485961545992094E-4</v>
      </c>
      <c r="K8146" s="355">
        <v>0</v>
      </c>
      <c r="M8146" s="364"/>
      <c r="N8146" s="364"/>
    </row>
    <row r="8147" spans="2:14" s="358" customFormat="1" x14ac:dyDescent="0.2">
      <c r="B8147" s="305">
        <v>41608.518009259256</v>
      </c>
      <c r="C8147" s="117" t="s">
        <v>690</v>
      </c>
      <c r="D8147" s="117" t="s">
        <v>551</v>
      </c>
      <c r="E8147" s="116"/>
      <c r="F8147" s="348">
        <v>3</v>
      </c>
      <c r="G8147" s="348">
        <v>109</v>
      </c>
      <c r="H8147" s="348">
        <v>327</v>
      </c>
      <c r="I8147" s="355">
        <v>1.2662467787185349E-3</v>
      </c>
      <c r="J8147" s="355">
        <v>1.1616942924023257E-5</v>
      </c>
      <c r="K8147" s="355">
        <v>0</v>
      </c>
      <c r="M8147" s="364"/>
      <c r="N8147" s="364"/>
    </row>
    <row r="8148" spans="2:14" s="358" customFormat="1" x14ac:dyDescent="0.2">
      <c r="B8148" s="305">
        <v>41621.375</v>
      </c>
      <c r="C8148" s="117" t="s">
        <v>714</v>
      </c>
      <c r="D8148" s="117" t="s">
        <v>554</v>
      </c>
      <c r="E8148" s="116"/>
      <c r="F8148" s="348">
        <v>86</v>
      </c>
      <c r="G8148" s="348">
        <v>258</v>
      </c>
      <c r="H8148" s="348">
        <v>22188</v>
      </c>
      <c r="I8148" s="355">
        <v>0.19307932281265092</v>
      </c>
      <c r="J8148" s="355">
        <v>7.483694682660888E-4</v>
      </c>
      <c r="K8148" s="355">
        <v>0</v>
      </c>
      <c r="M8148" s="364"/>
      <c r="N8148" s="364"/>
    </row>
    <row r="8149" spans="2:14" s="358" customFormat="1" x14ac:dyDescent="0.2">
      <c r="B8149" s="305">
        <v>41621.381944444445</v>
      </c>
      <c r="C8149" s="117" t="s">
        <v>561</v>
      </c>
      <c r="D8149" s="117" t="s">
        <v>554</v>
      </c>
      <c r="E8149" s="116"/>
      <c r="F8149" s="348">
        <v>6</v>
      </c>
      <c r="G8149" s="348">
        <v>120</v>
      </c>
      <c r="H8149" s="348">
        <v>720</v>
      </c>
      <c r="I8149" s="355">
        <v>6.2654188040881858E-3</v>
      </c>
      <c r="J8149" s="355">
        <v>5.2211823367401547E-5</v>
      </c>
      <c r="K8149" s="355">
        <v>0</v>
      </c>
      <c r="M8149" s="364"/>
      <c r="N8149" s="364"/>
    </row>
    <row r="8150" spans="2:14" s="358" customFormat="1" x14ac:dyDescent="0.2">
      <c r="B8150" s="305">
        <v>41621.380555555559</v>
      </c>
      <c r="C8150" s="117" t="s">
        <v>702</v>
      </c>
      <c r="D8150" s="117" t="s">
        <v>554</v>
      </c>
      <c r="E8150" s="116"/>
      <c r="F8150" s="348">
        <v>2491</v>
      </c>
      <c r="G8150" s="348">
        <v>362</v>
      </c>
      <c r="H8150" s="348">
        <v>901742</v>
      </c>
      <c r="I8150" s="355">
        <v>7.8469323378279014</v>
      </c>
      <c r="J8150" s="355">
        <v>2.1676608668032876E-2</v>
      </c>
      <c r="K8150" s="355">
        <v>0</v>
      </c>
      <c r="M8150" s="364"/>
      <c r="N8150" s="364"/>
    </row>
    <row r="8151" spans="2:14" s="358" customFormat="1" x14ac:dyDescent="0.2">
      <c r="B8151" s="305">
        <v>41621.378472222219</v>
      </c>
      <c r="C8151" s="117" t="s">
        <v>626</v>
      </c>
      <c r="D8151" s="117" t="s">
        <v>554</v>
      </c>
      <c r="E8151" s="116"/>
      <c r="F8151" s="348">
        <v>3</v>
      </c>
      <c r="G8151" s="348">
        <v>125</v>
      </c>
      <c r="H8151" s="348">
        <v>375</v>
      </c>
      <c r="I8151" s="355">
        <v>3.2632389604625969E-3</v>
      </c>
      <c r="J8151" s="355">
        <v>2.6105911683700774E-5</v>
      </c>
      <c r="K8151" s="355">
        <v>0</v>
      </c>
      <c r="M8151" s="364"/>
      <c r="N8151" s="364"/>
    </row>
    <row r="8152" spans="2:14" s="358" customFormat="1" x14ac:dyDescent="0.2">
      <c r="B8152" s="305">
        <v>41617.53125</v>
      </c>
      <c r="C8152" s="117" t="s">
        <v>813</v>
      </c>
      <c r="D8152" s="117" t="s">
        <v>554</v>
      </c>
      <c r="E8152" s="116"/>
      <c r="F8152" s="348">
        <v>10</v>
      </c>
      <c r="G8152" s="348">
        <v>105</v>
      </c>
      <c r="H8152" s="348">
        <v>1050</v>
      </c>
      <c r="I8152" s="355">
        <v>9.1370690892952702E-3</v>
      </c>
      <c r="J8152" s="355">
        <v>8.701970561233591E-5</v>
      </c>
      <c r="K8152" s="355">
        <v>0</v>
      </c>
      <c r="M8152" s="364"/>
      <c r="N8152" s="364"/>
    </row>
    <row r="8153" spans="2:14" s="358" customFormat="1" x14ac:dyDescent="0.2">
      <c r="B8153" s="305">
        <v>41621.395833333336</v>
      </c>
      <c r="C8153" s="117" t="s">
        <v>682</v>
      </c>
      <c r="D8153" s="117" t="s">
        <v>551</v>
      </c>
      <c r="E8153" s="116"/>
      <c r="F8153" s="348">
        <v>30</v>
      </c>
      <c r="G8153" s="348">
        <v>279</v>
      </c>
      <c r="H8153" s="348">
        <v>8370</v>
      </c>
      <c r="I8153" s="355">
        <v>3.2411270758024885E-2</v>
      </c>
      <c r="J8153" s="355">
        <v>1.1616942924023257E-4</v>
      </c>
      <c r="K8153" s="355">
        <v>0</v>
      </c>
      <c r="M8153" s="364"/>
      <c r="N8153" s="364"/>
    </row>
    <row r="8154" spans="2:14" s="358" customFormat="1" x14ac:dyDescent="0.2">
      <c r="B8154" s="305">
        <v>41613.395833333336</v>
      </c>
      <c r="C8154" s="117" t="s">
        <v>669</v>
      </c>
      <c r="D8154" s="117" t="s">
        <v>554</v>
      </c>
      <c r="E8154" s="116"/>
      <c r="F8154" s="348">
        <v>32</v>
      </c>
      <c r="G8154" s="348">
        <v>440</v>
      </c>
      <c r="H8154" s="348">
        <v>14080</v>
      </c>
      <c r="I8154" s="355">
        <v>0.12252374550216896</v>
      </c>
      <c r="J8154" s="355">
        <v>2.784630579594749E-4</v>
      </c>
      <c r="K8154" s="355">
        <v>0</v>
      </c>
      <c r="M8154" s="364"/>
      <c r="N8154" s="364"/>
    </row>
    <row r="8155" spans="2:14" s="358" customFormat="1" x14ac:dyDescent="0.2">
      <c r="B8155" s="305">
        <v>41614.428472222222</v>
      </c>
      <c r="C8155" s="117" t="s">
        <v>706</v>
      </c>
      <c r="D8155" s="117" t="s">
        <v>551</v>
      </c>
      <c r="E8155" s="116"/>
      <c r="F8155" s="348">
        <v>2</v>
      </c>
      <c r="G8155" s="348">
        <v>35</v>
      </c>
      <c r="H8155" s="348">
        <v>70</v>
      </c>
      <c r="I8155" s="355">
        <v>2.7106200156054268E-4</v>
      </c>
      <c r="J8155" s="355">
        <v>7.7446286160155041E-6</v>
      </c>
      <c r="K8155" s="355">
        <v>0</v>
      </c>
      <c r="M8155" s="364"/>
      <c r="N8155" s="364"/>
    </row>
    <row r="8156" spans="2:14" s="358" customFormat="1" x14ac:dyDescent="0.2">
      <c r="B8156" s="305">
        <v>41618.395833333336</v>
      </c>
      <c r="C8156" s="117" t="s">
        <v>663</v>
      </c>
      <c r="D8156" s="117" t="s">
        <v>551</v>
      </c>
      <c r="E8156" s="116"/>
      <c r="F8156" s="348">
        <v>2</v>
      </c>
      <c r="G8156" s="348">
        <v>90</v>
      </c>
      <c r="H8156" s="348">
        <v>180</v>
      </c>
      <c r="I8156" s="355">
        <v>6.9701657544139544E-4</v>
      </c>
      <c r="J8156" s="355">
        <v>7.7446286160155041E-6</v>
      </c>
      <c r="K8156" s="355">
        <v>0</v>
      </c>
      <c r="M8156" s="364"/>
      <c r="N8156" s="364"/>
    </row>
    <row r="8157" spans="2:14" s="358" customFormat="1" x14ac:dyDescent="0.2">
      <c r="B8157" s="305">
        <v>41614.479166666664</v>
      </c>
      <c r="C8157" s="117" t="s">
        <v>706</v>
      </c>
      <c r="D8157" s="117" t="s">
        <v>551</v>
      </c>
      <c r="E8157" s="116"/>
      <c r="F8157" s="348">
        <v>6</v>
      </c>
      <c r="G8157" s="348">
        <v>50</v>
      </c>
      <c r="H8157" s="348">
        <v>300</v>
      </c>
      <c r="I8157" s="355">
        <v>1.1616942924023257E-3</v>
      </c>
      <c r="J8157" s="355">
        <v>2.3233885848046514E-5</v>
      </c>
      <c r="K8157" s="355">
        <v>0</v>
      </c>
      <c r="M8157" s="364"/>
      <c r="N8157" s="364"/>
    </row>
    <row r="8158" spans="2:14" s="358" customFormat="1" x14ac:dyDescent="0.2">
      <c r="B8158" s="305">
        <v>41618.479166666664</v>
      </c>
      <c r="C8158" s="117" t="s">
        <v>663</v>
      </c>
      <c r="D8158" s="117" t="s">
        <v>551</v>
      </c>
      <c r="E8158" s="116"/>
      <c r="F8158" s="348">
        <v>9</v>
      </c>
      <c r="G8158" s="348">
        <v>105</v>
      </c>
      <c r="H8158" s="348">
        <v>945</v>
      </c>
      <c r="I8158" s="355">
        <v>3.6593370210673262E-3</v>
      </c>
      <c r="J8158" s="355">
        <v>3.4850828772069771E-5</v>
      </c>
      <c r="K8158" s="355">
        <v>0</v>
      </c>
      <c r="M8158" s="364"/>
      <c r="N8158" s="364"/>
    </row>
    <row r="8159" spans="2:14" s="358" customFormat="1" x14ac:dyDescent="0.2">
      <c r="B8159" s="305">
        <v>41618.59375</v>
      </c>
      <c r="C8159" s="117" t="s">
        <v>663</v>
      </c>
      <c r="D8159" s="117" t="s">
        <v>551</v>
      </c>
      <c r="E8159" s="116"/>
      <c r="F8159" s="348">
        <v>1</v>
      </c>
      <c r="G8159" s="348">
        <v>75</v>
      </c>
      <c r="H8159" s="348">
        <v>75</v>
      </c>
      <c r="I8159" s="355">
        <v>2.9042357310058142E-4</v>
      </c>
      <c r="J8159" s="355">
        <v>3.872314308007752E-6</v>
      </c>
      <c r="K8159" s="355">
        <v>0</v>
      </c>
      <c r="M8159" s="364"/>
      <c r="N8159" s="364"/>
    </row>
    <row r="8160" spans="2:14" s="358" customFormat="1" x14ac:dyDescent="0.2">
      <c r="B8160" s="305">
        <v>41619.395833333336</v>
      </c>
      <c r="C8160" s="117" t="s">
        <v>567</v>
      </c>
      <c r="D8160" s="117" t="s">
        <v>551</v>
      </c>
      <c r="E8160" s="116"/>
      <c r="F8160" s="348">
        <v>11</v>
      </c>
      <c r="G8160" s="348">
        <v>230</v>
      </c>
      <c r="H8160" s="348">
        <v>2530</v>
      </c>
      <c r="I8160" s="355">
        <v>9.7969551992596136E-3</v>
      </c>
      <c r="J8160" s="355">
        <v>4.2595457388085273E-5</v>
      </c>
      <c r="K8160" s="355">
        <v>0</v>
      </c>
      <c r="M8160" s="364"/>
      <c r="N8160" s="364"/>
    </row>
    <row r="8161" spans="2:14" s="358" customFormat="1" x14ac:dyDescent="0.2">
      <c r="B8161" s="305">
        <v>41614.538194444445</v>
      </c>
      <c r="C8161" s="117" t="s">
        <v>705</v>
      </c>
      <c r="D8161" s="117" t="s">
        <v>554</v>
      </c>
      <c r="E8161" s="116"/>
      <c r="F8161" s="348">
        <v>1</v>
      </c>
      <c r="G8161" s="348">
        <v>50</v>
      </c>
      <c r="H8161" s="348">
        <v>50</v>
      </c>
      <c r="I8161" s="355">
        <v>4.3509852806167959E-4</v>
      </c>
      <c r="J8161" s="355">
        <v>8.7019705612335906E-6</v>
      </c>
      <c r="K8161" s="355">
        <v>0</v>
      </c>
      <c r="M8161" s="364"/>
      <c r="N8161" s="364"/>
    </row>
    <row r="8162" spans="2:14" s="358" customFormat="1" x14ac:dyDescent="0.2">
      <c r="B8162" s="305">
        <v>41607.378472222219</v>
      </c>
      <c r="C8162" s="117" t="s">
        <v>690</v>
      </c>
      <c r="D8162" s="117" t="s">
        <v>551</v>
      </c>
      <c r="E8162" s="116"/>
      <c r="F8162" s="348">
        <v>15</v>
      </c>
      <c r="G8162" s="348">
        <v>105</v>
      </c>
      <c r="H8162" s="348">
        <v>1575</v>
      </c>
      <c r="I8162" s="355">
        <v>6.09889503511221E-3</v>
      </c>
      <c r="J8162" s="355">
        <v>5.8084714620116285E-5</v>
      </c>
      <c r="K8162" s="355">
        <v>0</v>
      </c>
      <c r="M8162" s="364"/>
      <c r="N8162" s="364"/>
    </row>
    <row r="8163" spans="2:14" s="358" customFormat="1" x14ac:dyDescent="0.2">
      <c r="B8163" s="305">
        <v>41607.506944444445</v>
      </c>
      <c r="C8163" s="117" t="s">
        <v>690</v>
      </c>
      <c r="D8163" s="117" t="s">
        <v>551</v>
      </c>
      <c r="E8163" s="116"/>
      <c r="F8163" s="348">
        <v>1</v>
      </c>
      <c r="G8163" s="348">
        <v>130</v>
      </c>
      <c r="H8163" s="348">
        <v>130</v>
      </c>
      <c r="I8163" s="355">
        <v>5.034008600410078E-4</v>
      </c>
      <c r="J8163" s="355">
        <v>3.872314308007752E-6</v>
      </c>
      <c r="K8163" s="355">
        <v>0</v>
      </c>
      <c r="M8163" s="364"/>
      <c r="N8163" s="364"/>
    </row>
    <row r="8164" spans="2:14" s="358" customFormat="1" x14ac:dyDescent="0.2">
      <c r="B8164" s="305">
        <v>41618.576388888891</v>
      </c>
      <c r="C8164" s="117" t="s">
        <v>663</v>
      </c>
      <c r="D8164" s="117" t="s">
        <v>551</v>
      </c>
      <c r="E8164" s="116"/>
      <c r="F8164" s="348">
        <v>2</v>
      </c>
      <c r="G8164" s="348">
        <v>95</v>
      </c>
      <c r="H8164" s="348">
        <v>190</v>
      </c>
      <c r="I8164" s="355">
        <v>7.3573971852147291E-4</v>
      </c>
      <c r="J8164" s="355">
        <v>7.7446286160155041E-6</v>
      </c>
      <c r="K8164" s="355">
        <v>0</v>
      </c>
      <c r="M8164" s="364"/>
      <c r="N8164" s="364"/>
    </row>
    <row r="8165" spans="2:14" s="358" customFormat="1" x14ac:dyDescent="0.2">
      <c r="B8165" s="305">
        <v>41615.430555555555</v>
      </c>
      <c r="C8165" s="117" t="s">
        <v>774</v>
      </c>
      <c r="D8165" s="117" t="s">
        <v>554</v>
      </c>
      <c r="E8165" s="116"/>
      <c r="F8165" s="348">
        <v>1</v>
      </c>
      <c r="G8165" s="348">
        <v>72</v>
      </c>
      <c r="H8165" s="348">
        <v>72</v>
      </c>
      <c r="I8165" s="355">
        <v>6.2654188040881854E-4</v>
      </c>
      <c r="J8165" s="355">
        <v>8.7019705612335906E-6</v>
      </c>
      <c r="K8165" s="355">
        <v>0</v>
      </c>
      <c r="M8165" s="364"/>
      <c r="N8165" s="364"/>
    </row>
    <row r="8166" spans="2:14" s="358" customFormat="1" x14ac:dyDescent="0.2">
      <c r="B8166" s="305">
        <v>41615.517361111109</v>
      </c>
      <c r="C8166" s="117" t="s">
        <v>774</v>
      </c>
      <c r="D8166" s="117" t="s">
        <v>554</v>
      </c>
      <c r="E8166" s="116"/>
      <c r="F8166" s="348">
        <v>6</v>
      </c>
      <c r="G8166" s="348">
        <v>110</v>
      </c>
      <c r="H8166" s="348">
        <v>660</v>
      </c>
      <c r="I8166" s="355">
        <v>5.7433005704141706E-3</v>
      </c>
      <c r="J8166" s="355">
        <v>5.2211823367401547E-5</v>
      </c>
      <c r="K8166" s="355">
        <v>0</v>
      </c>
      <c r="M8166" s="364"/>
      <c r="N8166" s="364"/>
    </row>
    <row r="8167" spans="2:14" s="358" customFormat="1" x14ac:dyDescent="0.2">
      <c r="B8167" s="305">
        <v>41619.399305555555</v>
      </c>
      <c r="C8167" s="117" t="s">
        <v>663</v>
      </c>
      <c r="D8167" s="117" t="s">
        <v>551</v>
      </c>
      <c r="E8167" s="116"/>
      <c r="F8167" s="348">
        <v>36</v>
      </c>
      <c r="G8167" s="348">
        <v>300</v>
      </c>
      <c r="H8167" s="348">
        <v>10800</v>
      </c>
      <c r="I8167" s="355">
        <v>4.1820994526483725E-2</v>
      </c>
      <c r="J8167" s="355">
        <v>1.3940331508827908E-4</v>
      </c>
      <c r="K8167" s="355">
        <v>0</v>
      </c>
      <c r="M8167" s="364"/>
      <c r="N8167" s="364"/>
    </row>
    <row r="8168" spans="2:14" s="358" customFormat="1" x14ac:dyDescent="0.2">
      <c r="B8168" s="305">
        <v>41619.386805555558</v>
      </c>
      <c r="C8168" s="117" t="s">
        <v>663</v>
      </c>
      <c r="D8168" s="117" t="s">
        <v>551</v>
      </c>
      <c r="E8168" s="116"/>
      <c r="F8168" s="348">
        <v>21</v>
      </c>
      <c r="G8168" s="348">
        <v>330</v>
      </c>
      <c r="H8168" s="348">
        <v>6930</v>
      </c>
      <c r="I8168" s="355">
        <v>2.6835138154493725E-2</v>
      </c>
      <c r="J8168" s="355">
        <v>8.1318600468162805E-5</v>
      </c>
      <c r="K8168" s="355">
        <v>0</v>
      </c>
      <c r="M8168" s="364"/>
      <c r="N8168" s="364"/>
    </row>
    <row r="8169" spans="2:14" s="358" customFormat="1" x14ac:dyDescent="0.2">
      <c r="B8169" s="305">
        <v>41619.375</v>
      </c>
      <c r="C8169" s="117" t="s">
        <v>672</v>
      </c>
      <c r="D8169" s="117" t="s">
        <v>551</v>
      </c>
      <c r="E8169" s="116"/>
      <c r="F8169" s="348">
        <v>115</v>
      </c>
      <c r="G8169" s="348">
        <v>484</v>
      </c>
      <c r="H8169" s="348">
        <v>55660</v>
      </c>
      <c r="I8169" s="355">
        <v>0.2155330143837115</v>
      </c>
      <c r="J8169" s="355">
        <v>4.4531614542089155E-4</v>
      </c>
      <c r="K8169" s="355">
        <v>0</v>
      </c>
      <c r="M8169" s="364"/>
      <c r="N8169" s="364"/>
    </row>
    <row r="8170" spans="2:14" s="358" customFormat="1" x14ac:dyDescent="0.2">
      <c r="B8170" s="305">
        <v>41618.375</v>
      </c>
      <c r="C8170" s="117" t="s">
        <v>765</v>
      </c>
      <c r="D8170" s="117" t="s">
        <v>542</v>
      </c>
      <c r="E8170" s="116"/>
      <c r="F8170" s="348">
        <v>183</v>
      </c>
      <c r="G8170" s="348">
        <v>370</v>
      </c>
      <c r="H8170" s="348">
        <v>67710</v>
      </c>
      <c r="I8170" s="355">
        <v>0.23586663833433774</v>
      </c>
      <c r="J8170" s="355">
        <v>6.3747740090361554E-4</v>
      </c>
      <c r="K8170" s="355">
        <v>0</v>
      </c>
      <c r="M8170" s="364"/>
      <c r="N8170" s="364"/>
    </row>
    <row r="8171" spans="2:14" s="358" customFormat="1" x14ac:dyDescent="0.2">
      <c r="B8171" s="305">
        <v>41620.423611111109</v>
      </c>
      <c r="C8171" s="117" t="s">
        <v>601</v>
      </c>
      <c r="D8171" s="117" t="s">
        <v>551</v>
      </c>
      <c r="E8171" s="116"/>
      <c r="F8171" s="348">
        <v>1</v>
      </c>
      <c r="G8171" s="348">
        <v>240</v>
      </c>
      <c r="H8171" s="348">
        <v>240</v>
      </c>
      <c r="I8171" s="355">
        <v>9.2935543392186056E-4</v>
      </c>
      <c r="J8171" s="355">
        <v>3.872314308007752E-6</v>
      </c>
      <c r="K8171" s="355">
        <v>0</v>
      </c>
      <c r="M8171" s="364"/>
      <c r="N8171" s="364"/>
    </row>
    <row r="8172" spans="2:14" s="358" customFormat="1" x14ac:dyDescent="0.2">
      <c r="B8172" s="305">
        <v>41620.375</v>
      </c>
      <c r="C8172" s="117" t="s">
        <v>762</v>
      </c>
      <c r="D8172" s="117" t="s">
        <v>551</v>
      </c>
      <c r="E8172" s="116"/>
      <c r="F8172" s="348">
        <v>54</v>
      </c>
      <c r="G8172" s="348">
        <v>104</v>
      </c>
      <c r="H8172" s="348">
        <v>5616</v>
      </c>
      <c r="I8172" s="355">
        <v>2.1746917153771538E-2</v>
      </c>
      <c r="J8172" s="355">
        <v>2.0910497263241864E-4</v>
      </c>
      <c r="K8172" s="355">
        <v>0</v>
      </c>
      <c r="M8172" s="364"/>
      <c r="N8172" s="364"/>
    </row>
    <row r="8173" spans="2:14" s="358" customFormat="1" x14ac:dyDescent="0.2">
      <c r="B8173" s="305">
        <v>41617.381944444445</v>
      </c>
      <c r="C8173" s="117" t="s">
        <v>743</v>
      </c>
      <c r="D8173" s="117" t="s">
        <v>554</v>
      </c>
      <c r="E8173" s="116"/>
      <c r="F8173" s="348">
        <v>51</v>
      </c>
      <c r="G8173" s="348">
        <v>351</v>
      </c>
      <c r="H8173" s="348">
        <v>17901</v>
      </c>
      <c r="I8173" s="355">
        <v>0.15577397501664253</v>
      </c>
      <c r="J8173" s="355">
        <v>4.4380049862291314E-4</v>
      </c>
      <c r="K8173" s="355">
        <v>0</v>
      </c>
      <c r="M8173" s="364"/>
      <c r="N8173" s="364"/>
    </row>
    <row r="8174" spans="2:14" s="358" customFormat="1" x14ac:dyDescent="0.2">
      <c r="B8174" s="305">
        <v>41617.399305555555</v>
      </c>
      <c r="C8174" s="117" t="s">
        <v>615</v>
      </c>
      <c r="D8174" s="117" t="s">
        <v>554</v>
      </c>
      <c r="E8174" s="116"/>
      <c r="F8174" s="348">
        <v>71</v>
      </c>
      <c r="G8174" s="348">
        <v>195</v>
      </c>
      <c r="H8174" s="348">
        <v>13845</v>
      </c>
      <c r="I8174" s="355">
        <v>0.12047878242027907</v>
      </c>
      <c r="J8174" s="355">
        <v>6.1783990984758499E-4</v>
      </c>
      <c r="K8174" s="355">
        <v>0</v>
      </c>
      <c r="M8174" s="364"/>
      <c r="N8174" s="364"/>
    </row>
    <row r="8175" spans="2:14" s="358" customFormat="1" x14ac:dyDescent="0.2">
      <c r="B8175" s="305">
        <v>41618.384722222225</v>
      </c>
      <c r="C8175" s="117" t="s">
        <v>596</v>
      </c>
      <c r="D8175" s="117" t="s">
        <v>554</v>
      </c>
      <c r="E8175" s="116"/>
      <c r="F8175" s="348">
        <v>251</v>
      </c>
      <c r="G8175" s="348">
        <v>386</v>
      </c>
      <c r="H8175" s="348">
        <v>96886</v>
      </c>
      <c r="I8175" s="355">
        <v>0.84309911979567775</v>
      </c>
      <c r="J8175" s="355">
        <v>2.1841946108696313E-3</v>
      </c>
      <c r="K8175" s="355">
        <v>0</v>
      </c>
      <c r="M8175" s="364"/>
      <c r="N8175" s="364"/>
    </row>
    <row r="8176" spans="2:14" s="358" customFormat="1" x14ac:dyDescent="0.2">
      <c r="B8176" s="305">
        <v>41620.390277777777</v>
      </c>
      <c r="C8176" s="117" t="s">
        <v>724</v>
      </c>
      <c r="D8176" s="117" t="s">
        <v>554</v>
      </c>
      <c r="E8176" s="116"/>
      <c r="F8176" s="348">
        <v>89</v>
      </c>
      <c r="G8176" s="348">
        <v>318</v>
      </c>
      <c r="H8176" s="348">
        <v>28302</v>
      </c>
      <c r="I8176" s="355">
        <v>0.24628317082403312</v>
      </c>
      <c r="J8176" s="355">
        <v>7.7447537994978968E-4</v>
      </c>
      <c r="K8176" s="355">
        <v>0</v>
      </c>
      <c r="M8176" s="364"/>
      <c r="N8176" s="364"/>
    </row>
    <row r="8177" spans="2:14" s="358" customFormat="1" x14ac:dyDescent="0.2">
      <c r="B8177" s="305">
        <v>41609.395833333336</v>
      </c>
      <c r="C8177" s="117" t="s">
        <v>616</v>
      </c>
      <c r="D8177" s="117" t="s">
        <v>554</v>
      </c>
      <c r="E8177" s="116"/>
      <c r="F8177" s="348">
        <v>15</v>
      </c>
      <c r="G8177" s="348">
        <v>305</v>
      </c>
      <c r="H8177" s="348">
        <v>4575</v>
      </c>
      <c r="I8177" s="355">
        <v>3.9811515317643681E-2</v>
      </c>
      <c r="J8177" s="355">
        <v>1.3052955841850387E-4</v>
      </c>
      <c r="K8177" s="355">
        <v>0</v>
      </c>
      <c r="M8177" s="364"/>
      <c r="N8177" s="364"/>
    </row>
    <row r="8178" spans="2:14" s="358" customFormat="1" x14ac:dyDescent="0.2">
      <c r="B8178" s="305">
        <v>41609.309027777781</v>
      </c>
      <c r="C8178" s="117" t="s">
        <v>616</v>
      </c>
      <c r="D8178" s="117" t="s">
        <v>554</v>
      </c>
      <c r="E8178" s="116"/>
      <c r="F8178" s="348">
        <v>2</v>
      </c>
      <c r="G8178" s="348">
        <v>145</v>
      </c>
      <c r="H8178" s="348">
        <v>290</v>
      </c>
      <c r="I8178" s="355">
        <v>2.5235714627577415E-3</v>
      </c>
      <c r="J8178" s="355">
        <v>1.7403941122467181E-5</v>
      </c>
      <c r="K8178" s="355">
        <v>0</v>
      </c>
      <c r="M8178" s="364"/>
      <c r="N8178" s="364"/>
    </row>
    <row r="8179" spans="2:14" s="358" customFormat="1" x14ac:dyDescent="0.2">
      <c r="B8179" s="305">
        <v>41603.34375</v>
      </c>
      <c r="C8179" s="117" t="s">
        <v>674</v>
      </c>
      <c r="D8179" s="117" t="s">
        <v>551</v>
      </c>
      <c r="E8179" s="116"/>
      <c r="F8179" s="348">
        <v>20</v>
      </c>
      <c r="G8179" s="348">
        <v>23.75</v>
      </c>
      <c r="H8179" s="348">
        <v>475</v>
      </c>
      <c r="I8179" s="355">
        <v>1.8393492963036824E-3</v>
      </c>
      <c r="J8179" s="355">
        <v>7.7446286160155051E-5</v>
      </c>
      <c r="K8179" s="355">
        <v>0</v>
      </c>
      <c r="M8179" s="364"/>
      <c r="N8179" s="364"/>
    </row>
    <row r="8180" spans="2:14" s="358" customFormat="1" x14ac:dyDescent="0.2">
      <c r="B8180" s="305">
        <v>41603.416666666664</v>
      </c>
      <c r="C8180" s="117" t="s">
        <v>674</v>
      </c>
      <c r="D8180" s="117" t="s">
        <v>551</v>
      </c>
      <c r="E8180" s="116"/>
      <c r="F8180" s="348">
        <v>9</v>
      </c>
      <c r="G8180" s="348">
        <v>43.333333333333336</v>
      </c>
      <c r="H8180" s="348">
        <v>390</v>
      </c>
      <c r="I8180" s="355">
        <v>1.5102025801230234E-3</v>
      </c>
      <c r="J8180" s="355">
        <v>3.4850828772069771E-5</v>
      </c>
      <c r="K8180" s="355">
        <v>0</v>
      </c>
      <c r="M8180" s="364"/>
      <c r="N8180" s="364"/>
    </row>
    <row r="8181" spans="2:14" s="358" customFormat="1" x14ac:dyDescent="0.2">
      <c r="B8181" s="305">
        <v>41604.375</v>
      </c>
      <c r="C8181" s="117" t="s">
        <v>674</v>
      </c>
      <c r="D8181" s="117" t="s">
        <v>551</v>
      </c>
      <c r="E8181" s="116"/>
      <c r="F8181" s="348">
        <v>14</v>
      </c>
      <c r="G8181" s="348">
        <v>10.714285714285714</v>
      </c>
      <c r="H8181" s="348">
        <v>150</v>
      </c>
      <c r="I8181" s="355">
        <v>5.8084714620116283E-4</v>
      </c>
      <c r="J8181" s="355">
        <v>5.421240031210853E-5</v>
      </c>
      <c r="K8181" s="355">
        <v>0</v>
      </c>
      <c r="M8181" s="364"/>
      <c r="N8181" s="364"/>
    </row>
    <row r="8182" spans="2:14" s="358" customFormat="1" x14ac:dyDescent="0.2">
      <c r="B8182" s="305">
        <v>41604.451388888891</v>
      </c>
      <c r="C8182" s="117" t="s">
        <v>674</v>
      </c>
      <c r="D8182" s="117" t="s">
        <v>551</v>
      </c>
      <c r="E8182" s="116"/>
      <c r="F8182" s="348">
        <v>6</v>
      </c>
      <c r="G8182" s="348">
        <v>39.833333333333336</v>
      </c>
      <c r="H8182" s="348">
        <v>239</v>
      </c>
      <c r="I8182" s="355">
        <v>9.2548311961385284E-4</v>
      </c>
      <c r="J8182" s="355">
        <v>2.3233885848046514E-5</v>
      </c>
      <c r="K8182" s="355">
        <v>0</v>
      </c>
      <c r="M8182" s="364"/>
      <c r="N8182" s="364"/>
    </row>
    <row r="8183" spans="2:14" s="358" customFormat="1" x14ac:dyDescent="0.2">
      <c r="B8183" s="305">
        <v>41604.381944444445</v>
      </c>
      <c r="C8183" s="117" t="s">
        <v>674</v>
      </c>
      <c r="D8183" s="117" t="s">
        <v>551</v>
      </c>
      <c r="E8183" s="116"/>
      <c r="F8183" s="348">
        <v>7</v>
      </c>
      <c r="G8183" s="348">
        <v>27.857142857142858</v>
      </c>
      <c r="H8183" s="348">
        <v>195</v>
      </c>
      <c r="I8183" s="355">
        <v>7.5510129006151169E-4</v>
      </c>
      <c r="J8183" s="355">
        <v>2.7106200156054265E-5</v>
      </c>
      <c r="K8183" s="355">
        <v>0</v>
      </c>
      <c r="M8183" s="364"/>
      <c r="N8183" s="364"/>
    </row>
    <row r="8184" spans="2:14" s="358" customFormat="1" x14ac:dyDescent="0.2">
      <c r="B8184" s="305">
        <v>41614.385416666664</v>
      </c>
      <c r="C8184" s="117" t="s">
        <v>669</v>
      </c>
      <c r="D8184" s="117" t="s">
        <v>554</v>
      </c>
      <c r="E8184" s="116"/>
      <c r="F8184" s="348">
        <v>1</v>
      </c>
      <c r="G8184" s="348">
        <v>305</v>
      </c>
      <c r="H8184" s="348">
        <v>305</v>
      </c>
      <c r="I8184" s="355">
        <v>2.6541010211762455E-3</v>
      </c>
      <c r="J8184" s="355">
        <v>8.7019705612335906E-6</v>
      </c>
      <c r="K8184" s="355">
        <v>0</v>
      </c>
      <c r="M8184" s="364"/>
      <c r="N8184" s="364"/>
    </row>
    <row r="8185" spans="2:14" s="358" customFormat="1" x14ac:dyDescent="0.2">
      <c r="B8185" s="305">
        <v>41620.385416666664</v>
      </c>
      <c r="C8185" s="117" t="s">
        <v>592</v>
      </c>
      <c r="D8185" s="117" t="s">
        <v>554</v>
      </c>
      <c r="E8185" s="116"/>
      <c r="F8185" s="348">
        <v>6</v>
      </c>
      <c r="G8185" s="348">
        <v>295</v>
      </c>
      <c r="H8185" s="348">
        <v>1770</v>
      </c>
      <c r="I8185" s="355">
        <v>1.5402487893383457E-2</v>
      </c>
      <c r="J8185" s="355">
        <v>5.2211823367401547E-5</v>
      </c>
      <c r="K8185" s="355">
        <v>0</v>
      </c>
      <c r="M8185" s="364"/>
      <c r="N8185" s="364"/>
    </row>
    <row r="8186" spans="2:14" s="358" customFormat="1" x14ac:dyDescent="0.2">
      <c r="B8186" s="305">
        <v>41615.381944444445</v>
      </c>
      <c r="C8186" s="117" t="s">
        <v>625</v>
      </c>
      <c r="D8186" s="117" t="s">
        <v>551</v>
      </c>
      <c r="E8186" s="116"/>
      <c r="F8186" s="348">
        <v>4</v>
      </c>
      <c r="G8186" s="348">
        <v>235</v>
      </c>
      <c r="H8186" s="348">
        <v>940</v>
      </c>
      <c r="I8186" s="355">
        <v>3.6399754495272871E-3</v>
      </c>
      <c r="J8186" s="355">
        <v>1.5489257232031008E-5</v>
      </c>
      <c r="K8186" s="355">
        <v>0</v>
      </c>
      <c r="M8186" s="364"/>
      <c r="N8186" s="364"/>
    </row>
    <row r="8187" spans="2:14" s="358" customFormat="1" x14ac:dyDescent="0.2">
      <c r="B8187" s="305">
        <v>41620.375</v>
      </c>
      <c r="C8187" s="117" t="s">
        <v>671</v>
      </c>
      <c r="D8187" s="117" t="s">
        <v>554</v>
      </c>
      <c r="E8187" s="116"/>
      <c r="F8187" s="348">
        <v>9</v>
      </c>
      <c r="G8187" s="348">
        <v>315</v>
      </c>
      <c r="H8187" s="348">
        <v>2835</v>
      </c>
      <c r="I8187" s="355">
        <v>2.467008654109723E-2</v>
      </c>
      <c r="J8187" s="355">
        <v>7.8317735051102317E-5</v>
      </c>
      <c r="K8187" s="355">
        <v>0</v>
      </c>
      <c r="M8187" s="364"/>
      <c r="N8187" s="364"/>
    </row>
    <row r="8188" spans="2:14" s="358" customFormat="1" x14ac:dyDescent="0.2">
      <c r="B8188" s="305">
        <v>41619.394444444442</v>
      </c>
      <c r="C8188" s="117" t="s">
        <v>657</v>
      </c>
      <c r="D8188" s="117" t="s">
        <v>551</v>
      </c>
      <c r="E8188" s="116"/>
      <c r="F8188" s="348">
        <v>210</v>
      </c>
      <c r="G8188" s="348">
        <v>277</v>
      </c>
      <c r="H8188" s="348">
        <v>58170</v>
      </c>
      <c r="I8188" s="355">
        <v>0.22525252329681095</v>
      </c>
      <c r="J8188" s="355">
        <v>8.1318600468162795E-4</v>
      </c>
      <c r="K8188" s="355">
        <v>0</v>
      </c>
      <c r="M8188" s="364"/>
      <c r="N8188" s="364"/>
    </row>
    <row r="8189" spans="2:14" s="358" customFormat="1" x14ac:dyDescent="0.2">
      <c r="B8189" s="305">
        <v>41620.479166666664</v>
      </c>
      <c r="C8189" s="117" t="s">
        <v>724</v>
      </c>
      <c r="D8189" s="117" t="s">
        <v>554</v>
      </c>
      <c r="E8189" s="116"/>
      <c r="F8189" s="348">
        <v>154</v>
      </c>
      <c r="G8189" s="348">
        <v>195</v>
      </c>
      <c r="H8189" s="348">
        <v>30030</v>
      </c>
      <c r="I8189" s="355">
        <v>0.26132017595384477</v>
      </c>
      <c r="J8189" s="355">
        <v>1.340103466429973E-3</v>
      </c>
      <c r="K8189" s="355">
        <v>0</v>
      </c>
      <c r="M8189" s="364"/>
      <c r="N8189" s="364"/>
    </row>
    <row r="8190" spans="2:14" s="358" customFormat="1" x14ac:dyDescent="0.2">
      <c r="B8190" s="305">
        <v>41620.361111111109</v>
      </c>
      <c r="C8190" s="117" t="s">
        <v>625</v>
      </c>
      <c r="D8190" s="117" t="s">
        <v>551</v>
      </c>
      <c r="E8190" s="116"/>
      <c r="F8190" s="348">
        <v>40</v>
      </c>
      <c r="G8190" s="348">
        <v>402</v>
      </c>
      <c r="H8190" s="348">
        <v>16080</v>
      </c>
      <c r="I8190" s="355">
        <v>6.2266814072764659E-2</v>
      </c>
      <c r="J8190" s="355">
        <v>1.548925723203101E-4</v>
      </c>
      <c r="K8190" s="355">
        <v>0</v>
      </c>
      <c r="M8190" s="364"/>
      <c r="N8190" s="364"/>
    </row>
    <row r="8191" spans="2:14" s="358" customFormat="1" x14ac:dyDescent="0.2">
      <c r="B8191" s="305">
        <v>41616.364583333336</v>
      </c>
      <c r="C8191" s="117" t="s">
        <v>774</v>
      </c>
      <c r="D8191" s="117" t="s">
        <v>554</v>
      </c>
      <c r="E8191" s="116"/>
      <c r="F8191" s="348">
        <v>2</v>
      </c>
      <c r="G8191" s="348">
        <v>73</v>
      </c>
      <c r="H8191" s="348">
        <v>146</v>
      </c>
      <c r="I8191" s="355">
        <v>1.2704877019401044E-3</v>
      </c>
      <c r="J8191" s="355">
        <v>1.7403941122467181E-5</v>
      </c>
      <c r="K8191" s="355">
        <v>0</v>
      </c>
      <c r="M8191" s="364"/>
      <c r="N8191" s="364"/>
    </row>
    <row r="8192" spans="2:14" s="358" customFormat="1" x14ac:dyDescent="0.2">
      <c r="B8192" s="305">
        <v>41616.445138888892</v>
      </c>
      <c r="C8192" s="117" t="s">
        <v>774</v>
      </c>
      <c r="D8192" s="117" t="s">
        <v>554</v>
      </c>
      <c r="E8192" s="116"/>
      <c r="F8192" s="348">
        <v>1</v>
      </c>
      <c r="G8192" s="348">
        <v>59</v>
      </c>
      <c r="H8192" s="348">
        <v>59</v>
      </c>
      <c r="I8192" s="355">
        <v>5.1341626311278193E-4</v>
      </c>
      <c r="J8192" s="355">
        <v>8.7019705612335906E-6</v>
      </c>
      <c r="K8192" s="355">
        <v>0</v>
      </c>
      <c r="M8192" s="364"/>
      <c r="N8192" s="364"/>
    </row>
    <row r="8193" spans="2:14" s="358" customFormat="1" x14ac:dyDescent="0.2">
      <c r="B8193" s="305">
        <v>41617.364583333336</v>
      </c>
      <c r="C8193" s="117" t="s">
        <v>733</v>
      </c>
      <c r="D8193" s="117" t="s">
        <v>551</v>
      </c>
      <c r="E8193" s="116"/>
      <c r="F8193" s="348">
        <v>9</v>
      </c>
      <c r="G8193" s="348">
        <v>360</v>
      </c>
      <c r="H8193" s="348">
        <v>3240</v>
      </c>
      <c r="I8193" s="355">
        <v>1.2546298357945117E-2</v>
      </c>
      <c r="J8193" s="355">
        <v>3.4850828772069771E-5</v>
      </c>
      <c r="K8193" s="355">
        <v>0</v>
      </c>
      <c r="M8193" s="364"/>
      <c r="N8193" s="364"/>
    </row>
    <row r="8194" spans="2:14" s="358" customFormat="1" x14ac:dyDescent="0.2">
      <c r="B8194" s="305">
        <v>41616.498611111114</v>
      </c>
      <c r="C8194" s="117" t="s">
        <v>774</v>
      </c>
      <c r="D8194" s="117" t="s">
        <v>554</v>
      </c>
      <c r="E8194" s="116"/>
      <c r="F8194" s="348">
        <v>2</v>
      </c>
      <c r="G8194" s="348">
        <v>37</v>
      </c>
      <c r="H8194" s="348">
        <v>74</v>
      </c>
      <c r="I8194" s="355">
        <v>6.4394582153128575E-4</v>
      </c>
      <c r="J8194" s="355">
        <v>1.7403941122467181E-5</v>
      </c>
      <c r="K8194" s="355">
        <v>0</v>
      </c>
      <c r="M8194" s="364"/>
      <c r="N8194" s="364"/>
    </row>
    <row r="8195" spans="2:14" s="358" customFormat="1" x14ac:dyDescent="0.2">
      <c r="B8195" s="305">
        <v>41618.381944444445</v>
      </c>
      <c r="C8195" s="117" t="s">
        <v>683</v>
      </c>
      <c r="D8195" s="117" t="s">
        <v>554</v>
      </c>
      <c r="E8195" s="116"/>
      <c r="F8195" s="348">
        <v>4</v>
      </c>
      <c r="G8195" s="348">
        <v>310</v>
      </c>
      <c r="H8195" s="348">
        <v>1240</v>
      </c>
      <c r="I8195" s="355">
        <v>1.0790443495929654E-2</v>
      </c>
      <c r="J8195" s="355">
        <v>3.4807882244934363E-5</v>
      </c>
      <c r="K8195" s="355">
        <v>0</v>
      </c>
      <c r="M8195" s="364"/>
      <c r="N8195" s="364"/>
    </row>
    <row r="8196" spans="2:14" s="358" customFormat="1" x14ac:dyDescent="0.2">
      <c r="B8196" s="305">
        <v>41617.545138888891</v>
      </c>
      <c r="C8196" s="117" t="s">
        <v>664</v>
      </c>
      <c r="D8196" s="117" t="s">
        <v>551</v>
      </c>
      <c r="E8196" s="116"/>
      <c r="F8196" s="348">
        <v>9</v>
      </c>
      <c r="G8196" s="348">
        <v>199</v>
      </c>
      <c r="H8196" s="348">
        <v>1791</v>
      </c>
      <c r="I8196" s="355">
        <v>6.9353149256418849E-3</v>
      </c>
      <c r="J8196" s="355">
        <v>3.4850828772069771E-5</v>
      </c>
      <c r="K8196" s="355">
        <v>0</v>
      </c>
      <c r="M8196" s="364"/>
      <c r="N8196" s="364"/>
    </row>
    <row r="8197" spans="2:14" s="358" customFormat="1" x14ac:dyDescent="0.2">
      <c r="B8197" s="305">
        <v>41620.381944444445</v>
      </c>
      <c r="C8197" s="117" t="s">
        <v>737</v>
      </c>
      <c r="D8197" s="117" t="s">
        <v>542</v>
      </c>
      <c r="E8197" s="116"/>
      <c r="F8197" s="348">
        <v>22</v>
      </c>
      <c r="G8197" s="348">
        <v>10</v>
      </c>
      <c r="H8197" s="348">
        <v>220</v>
      </c>
      <c r="I8197" s="355">
        <v>7.663662743103574E-4</v>
      </c>
      <c r="J8197" s="355">
        <v>7.6636627431035746E-5</v>
      </c>
      <c r="K8197" s="355">
        <v>0</v>
      </c>
      <c r="M8197" s="364"/>
      <c r="N8197" s="364"/>
    </row>
    <row r="8198" spans="2:14" s="358" customFormat="1" x14ac:dyDescent="0.2">
      <c r="B8198" s="305">
        <v>41621.375</v>
      </c>
      <c r="C8198" s="117" t="s">
        <v>751</v>
      </c>
      <c r="D8198" s="117" t="s">
        <v>554</v>
      </c>
      <c r="E8198" s="116"/>
      <c r="F8198" s="348">
        <v>354</v>
      </c>
      <c r="G8198" s="348">
        <v>322</v>
      </c>
      <c r="H8198" s="348">
        <v>113988</v>
      </c>
      <c r="I8198" s="355">
        <v>0.9919202203338946</v>
      </c>
      <c r="J8198" s="355">
        <v>3.0804975786766914E-3</v>
      </c>
      <c r="K8198" s="355">
        <v>0</v>
      </c>
      <c r="M8198" s="364"/>
      <c r="N8198" s="364"/>
    </row>
    <row r="8199" spans="2:14" s="358" customFormat="1" x14ac:dyDescent="0.2">
      <c r="B8199" s="305">
        <v>41614.550000000003</v>
      </c>
      <c r="C8199" s="117" t="s">
        <v>561</v>
      </c>
      <c r="D8199" s="117" t="s">
        <v>554</v>
      </c>
      <c r="E8199" s="116"/>
      <c r="F8199" s="348">
        <v>1</v>
      </c>
      <c r="G8199" s="348">
        <v>49</v>
      </c>
      <c r="H8199" s="348">
        <v>49</v>
      </c>
      <c r="I8199" s="355">
        <v>4.2639655750044598E-4</v>
      </c>
      <c r="J8199" s="355">
        <v>8.7019705612335906E-6</v>
      </c>
      <c r="K8199" s="355">
        <v>0</v>
      </c>
      <c r="M8199" s="364"/>
      <c r="N8199" s="364"/>
    </row>
    <row r="8200" spans="2:14" s="358" customFormat="1" x14ac:dyDescent="0.2">
      <c r="B8200" s="305">
        <v>41617.4375</v>
      </c>
      <c r="C8200" s="117" t="s">
        <v>774</v>
      </c>
      <c r="D8200" s="117" t="s">
        <v>554</v>
      </c>
      <c r="E8200" s="116"/>
      <c r="F8200" s="348">
        <v>1</v>
      </c>
      <c r="G8200" s="348">
        <v>50</v>
      </c>
      <c r="H8200" s="348">
        <v>50</v>
      </c>
      <c r="I8200" s="355">
        <v>4.3509852806167959E-4</v>
      </c>
      <c r="J8200" s="355">
        <v>8.7019705612335906E-6</v>
      </c>
      <c r="K8200" s="355">
        <v>0</v>
      </c>
      <c r="M8200" s="364"/>
      <c r="N8200" s="364"/>
    </row>
    <row r="8201" spans="2:14" s="358" customFormat="1" x14ac:dyDescent="0.2">
      <c r="B8201" s="305">
        <v>41617.395833333336</v>
      </c>
      <c r="C8201" s="117" t="s">
        <v>774</v>
      </c>
      <c r="D8201" s="117" t="s">
        <v>554</v>
      </c>
      <c r="E8201" s="116"/>
      <c r="F8201" s="348">
        <v>1</v>
      </c>
      <c r="G8201" s="348">
        <v>35</v>
      </c>
      <c r="H8201" s="348">
        <v>35</v>
      </c>
      <c r="I8201" s="355">
        <v>3.0456896964317572E-4</v>
      </c>
      <c r="J8201" s="355">
        <v>8.7019705612335906E-6</v>
      </c>
      <c r="K8201" s="355">
        <v>0</v>
      </c>
      <c r="M8201" s="364"/>
      <c r="N8201" s="364"/>
    </row>
    <row r="8202" spans="2:14" s="358" customFormat="1" x14ac:dyDescent="0.2">
      <c r="B8202" s="305">
        <v>41617.541666666664</v>
      </c>
      <c r="C8202" s="117" t="s">
        <v>774</v>
      </c>
      <c r="D8202" s="117" t="s">
        <v>554</v>
      </c>
      <c r="E8202" s="116"/>
      <c r="F8202" s="348">
        <v>52</v>
      </c>
      <c r="G8202" s="348">
        <v>20</v>
      </c>
      <c r="H8202" s="348">
        <v>1040</v>
      </c>
      <c r="I8202" s="355">
        <v>9.0500493836829354E-3</v>
      </c>
      <c r="J8202" s="355">
        <v>4.5250246918414675E-4</v>
      </c>
      <c r="K8202" s="355">
        <v>0</v>
      </c>
      <c r="M8202" s="364"/>
      <c r="N8202" s="364"/>
    </row>
    <row r="8203" spans="2:14" s="358" customFormat="1" x14ac:dyDescent="0.2">
      <c r="B8203" s="305">
        <v>41621.357638888891</v>
      </c>
      <c r="C8203" s="117" t="s">
        <v>724</v>
      </c>
      <c r="D8203" s="117" t="s">
        <v>554</v>
      </c>
      <c r="E8203" s="116"/>
      <c r="F8203" s="348">
        <v>50</v>
      </c>
      <c r="G8203" s="348">
        <v>195</v>
      </c>
      <c r="H8203" s="348">
        <v>9750</v>
      </c>
      <c r="I8203" s="355">
        <v>8.4844212972027516E-2</v>
      </c>
      <c r="J8203" s="355">
        <v>4.3509852806167959E-4</v>
      </c>
      <c r="K8203" s="355">
        <v>0</v>
      </c>
      <c r="M8203" s="364"/>
      <c r="N8203" s="364"/>
    </row>
    <row r="8204" spans="2:14" s="358" customFormat="1" x14ac:dyDescent="0.2">
      <c r="B8204" s="305">
        <v>41622.375</v>
      </c>
      <c r="C8204" s="117" t="s">
        <v>677</v>
      </c>
      <c r="D8204" s="117" t="s">
        <v>554</v>
      </c>
      <c r="E8204" s="116"/>
      <c r="F8204" s="348">
        <v>10</v>
      </c>
      <c r="G8204" s="348">
        <v>330</v>
      </c>
      <c r="H8204" s="348">
        <v>3300</v>
      </c>
      <c r="I8204" s="355">
        <v>2.8716502852070853E-2</v>
      </c>
      <c r="J8204" s="355">
        <v>8.701970561233591E-5</v>
      </c>
      <c r="K8204" s="355">
        <v>0</v>
      </c>
      <c r="M8204" s="364"/>
      <c r="N8204" s="364"/>
    </row>
    <row r="8205" spans="2:14" s="358" customFormat="1" x14ac:dyDescent="0.2">
      <c r="B8205" s="305">
        <v>41620.376388888886</v>
      </c>
      <c r="C8205" s="117" t="s">
        <v>696</v>
      </c>
      <c r="D8205" s="117" t="s">
        <v>551</v>
      </c>
      <c r="E8205" s="116"/>
      <c r="F8205" s="348">
        <v>5</v>
      </c>
      <c r="G8205" s="348">
        <v>101</v>
      </c>
      <c r="H8205" s="348">
        <v>505</v>
      </c>
      <c r="I8205" s="355">
        <v>1.9555187255439152E-3</v>
      </c>
      <c r="J8205" s="355">
        <v>1.9361571540038763E-5</v>
      </c>
      <c r="K8205" s="355">
        <v>0</v>
      </c>
      <c r="M8205" s="364"/>
      <c r="N8205" s="364"/>
    </row>
    <row r="8206" spans="2:14" s="358" customFormat="1" x14ac:dyDescent="0.2">
      <c r="B8206" s="305">
        <v>41618.423611111109</v>
      </c>
      <c r="C8206" s="117" t="s">
        <v>664</v>
      </c>
      <c r="D8206" s="117" t="s">
        <v>551</v>
      </c>
      <c r="E8206" s="116"/>
      <c r="F8206" s="348">
        <v>207</v>
      </c>
      <c r="G8206" s="348">
        <v>380</v>
      </c>
      <c r="H8206" s="348">
        <v>78660</v>
      </c>
      <c r="I8206" s="355">
        <v>0.30459624346788983</v>
      </c>
      <c r="J8206" s="355">
        <v>8.015690617576047E-4</v>
      </c>
      <c r="K8206" s="355">
        <v>0</v>
      </c>
      <c r="M8206" s="364"/>
      <c r="N8206" s="364"/>
    </row>
    <row r="8207" spans="2:14" s="358" customFormat="1" x14ac:dyDescent="0.2">
      <c r="B8207" s="305">
        <v>41622.392361111109</v>
      </c>
      <c r="C8207" s="117" t="s">
        <v>703</v>
      </c>
      <c r="D8207" s="117" t="s">
        <v>551</v>
      </c>
      <c r="E8207" s="116"/>
      <c r="F8207" s="348">
        <v>109</v>
      </c>
      <c r="G8207" s="348">
        <v>181</v>
      </c>
      <c r="H8207" s="348">
        <v>19729</v>
      </c>
      <c r="I8207" s="355">
        <v>7.6396888982684943E-2</v>
      </c>
      <c r="J8207" s="355">
        <v>4.2208225957284499E-4</v>
      </c>
      <c r="K8207" s="355">
        <v>0</v>
      </c>
      <c r="M8207" s="364"/>
      <c r="N8207" s="364"/>
    </row>
    <row r="8208" spans="2:14" s="358" customFormat="1" x14ac:dyDescent="0.2">
      <c r="B8208" s="305">
        <v>41620.472222222219</v>
      </c>
      <c r="C8208" s="117" t="s">
        <v>668</v>
      </c>
      <c r="D8208" s="117" t="s">
        <v>554</v>
      </c>
      <c r="E8208" s="116"/>
      <c r="F8208" s="348">
        <v>2</v>
      </c>
      <c r="G8208" s="348">
        <v>23</v>
      </c>
      <c r="H8208" s="348">
        <v>46</v>
      </c>
      <c r="I8208" s="355">
        <v>4.0029064581674522E-4</v>
      </c>
      <c r="J8208" s="355">
        <v>1.7403941122467181E-5</v>
      </c>
      <c r="K8208" s="355">
        <v>0</v>
      </c>
      <c r="M8208" s="364"/>
      <c r="N8208" s="364"/>
    </row>
    <row r="8209" spans="2:14" s="358" customFormat="1" x14ac:dyDescent="0.2">
      <c r="B8209" s="305">
        <v>41617.38958333333</v>
      </c>
      <c r="C8209" s="117" t="s">
        <v>558</v>
      </c>
      <c r="D8209" s="117" t="s">
        <v>551</v>
      </c>
      <c r="E8209" s="116"/>
      <c r="F8209" s="348">
        <v>46</v>
      </c>
      <c r="G8209" s="348">
        <v>24</v>
      </c>
      <c r="H8209" s="348">
        <v>1104</v>
      </c>
      <c r="I8209" s="355">
        <v>4.2750349960405587E-3</v>
      </c>
      <c r="J8209" s="355">
        <v>1.781264581683566E-4</v>
      </c>
      <c r="K8209" s="355">
        <v>0</v>
      </c>
      <c r="M8209" s="364"/>
      <c r="N8209" s="364"/>
    </row>
    <row r="8210" spans="2:14" s="358" customFormat="1" x14ac:dyDescent="0.2">
      <c r="B8210" s="305">
        <v>41621.430555555555</v>
      </c>
      <c r="C8210" s="117" t="s">
        <v>626</v>
      </c>
      <c r="D8210" s="117" t="s">
        <v>554</v>
      </c>
      <c r="E8210" s="116"/>
      <c r="F8210" s="348">
        <v>2</v>
      </c>
      <c r="G8210" s="348">
        <v>35</v>
      </c>
      <c r="H8210" s="348">
        <v>70</v>
      </c>
      <c r="I8210" s="355">
        <v>6.0913793928635144E-4</v>
      </c>
      <c r="J8210" s="355">
        <v>1.7403941122467181E-5</v>
      </c>
      <c r="K8210" s="355">
        <v>0</v>
      </c>
      <c r="M8210" s="364"/>
      <c r="N8210" s="364"/>
    </row>
    <row r="8211" spans="2:14" s="358" customFormat="1" x14ac:dyDescent="0.2">
      <c r="B8211" s="305">
        <v>41621.53125</v>
      </c>
      <c r="C8211" s="117" t="s">
        <v>626</v>
      </c>
      <c r="D8211" s="117" t="s">
        <v>554</v>
      </c>
      <c r="E8211" s="116"/>
      <c r="F8211" s="348">
        <v>3</v>
      </c>
      <c r="G8211" s="348">
        <v>75</v>
      </c>
      <c r="H8211" s="348">
        <v>225</v>
      </c>
      <c r="I8211" s="355">
        <v>1.9579433762775579E-3</v>
      </c>
      <c r="J8211" s="355">
        <v>2.6105911683700774E-5</v>
      </c>
      <c r="K8211" s="355">
        <v>0</v>
      </c>
      <c r="M8211" s="364"/>
      <c r="N8211" s="364"/>
    </row>
    <row r="8212" spans="2:14" s="358" customFormat="1" x14ac:dyDescent="0.2">
      <c r="B8212" s="305">
        <v>41620.375</v>
      </c>
      <c r="C8212" s="117" t="s">
        <v>648</v>
      </c>
      <c r="D8212" s="117" t="s">
        <v>554</v>
      </c>
      <c r="E8212" s="116"/>
      <c r="F8212" s="348">
        <v>22</v>
      </c>
      <c r="G8212" s="348">
        <v>210</v>
      </c>
      <c r="H8212" s="348">
        <v>4620</v>
      </c>
      <c r="I8212" s="355">
        <v>4.020310399289919E-2</v>
      </c>
      <c r="J8212" s="355">
        <v>1.91443352347139E-4</v>
      </c>
      <c r="K8212" s="355">
        <v>0</v>
      </c>
      <c r="M8212" s="364"/>
      <c r="N8212" s="364"/>
    </row>
    <row r="8213" spans="2:14" s="358" customFormat="1" x14ac:dyDescent="0.2">
      <c r="B8213" s="305">
        <v>41621.409722222219</v>
      </c>
      <c r="C8213" s="117" t="s">
        <v>627</v>
      </c>
      <c r="D8213" s="117" t="s">
        <v>554</v>
      </c>
      <c r="E8213" s="116"/>
      <c r="F8213" s="348">
        <v>1</v>
      </c>
      <c r="G8213" s="348">
        <v>35</v>
      </c>
      <c r="H8213" s="348">
        <v>35</v>
      </c>
      <c r="I8213" s="355">
        <v>3.0456896964317572E-4</v>
      </c>
      <c r="J8213" s="355">
        <v>8.7019705612335906E-6</v>
      </c>
      <c r="K8213" s="355">
        <v>0</v>
      </c>
      <c r="M8213" s="364"/>
      <c r="N8213" s="364"/>
    </row>
    <row r="8214" spans="2:14" s="358" customFormat="1" x14ac:dyDescent="0.2">
      <c r="B8214" s="305">
        <v>41621.423611111109</v>
      </c>
      <c r="C8214" s="117" t="s">
        <v>601</v>
      </c>
      <c r="D8214" s="117" t="s">
        <v>551</v>
      </c>
      <c r="E8214" s="116"/>
      <c r="F8214" s="348">
        <v>12</v>
      </c>
      <c r="G8214" s="348">
        <v>240</v>
      </c>
      <c r="H8214" s="348">
        <v>2880</v>
      </c>
      <c r="I8214" s="355">
        <v>1.1152265207062327E-2</v>
      </c>
      <c r="J8214" s="355">
        <v>4.6467771696093028E-5</v>
      </c>
      <c r="K8214" s="355">
        <v>0</v>
      </c>
      <c r="M8214" s="364"/>
      <c r="N8214" s="364"/>
    </row>
    <row r="8215" spans="2:14" s="358" customFormat="1" x14ac:dyDescent="0.2">
      <c r="B8215" s="305">
        <v>41621.416666666664</v>
      </c>
      <c r="C8215" s="117" t="s">
        <v>601</v>
      </c>
      <c r="D8215" s="117" t="s">
        <v>551</v>
      </c>
      <c r="E8215" s="116"/>
      <c r="F8215" s="348">
        <v>6</v>
      </c>
      <c r="G8215" s="348">
        <v>240</v>
      </c>
      <c r="H8215" s="348">
        <v>1440</v>
      </c>
      <c r="I8215" s="355">
        <v>5.5761326035311636E-3</v>
      </c>
      <c r="J8215" s="355">
        <v>2.3233885848046514E-5</v>
      </c>
      <c r="K8215" s="355">
        <v>0</v>
      </c>
      <c r="M8215" s="364"/>
      <c r="N8215" s="364"/>
    </row>
    <row r="8216" spans="2:14" s="358" customFormat="1" x14ac:dyDescent="0.2">
      <c r="B8216" s="305">
        <v>41623.375</v>
      </c>
      <c r="C8216" s="117" t="s">
        <v>725</v>
      </c>
      <c r="D8216" s="117" t="s">
        <v>554</v>
      </c>
      <c r="E8216" s="116"/>
      <c r="F8216" s="348">
        <v>51</v>
      </c>
      <c r="G8216" s="348">
        <v>350</v>
      </c>
      <c r="H8216" s="348">
        <v>17850</v>
      </c>
      <c r="I8216" s="355">
        <v>0.15533017451801961</v>
      </c>
      <c r="J8216" s="355">
        <v>4.4380049862291314E-4</v>
      </c>
      <c r="K8216" s="355">
        <v>0</v>
      </c>
      <c r="M8216" s="364"/>
      <c r="N8216" s="364"/>
    </row>
    <row r="8217" spans="2:14" s="358" customFormat="1" x14ac:dyDescent="0.2">
      <c r="B8217" s="305">
        <v>41623.37777777778</v>
      </c>
      <c r="C8217" s="117" t="s">
        <v>637</v>
      </c>
      <c r="D8217" s="117" t="s">
        <v>554</v>
      </c>
      <c r="E8217" s="116"/>
      <c r="F8217" s="348">
        <v>12</v>
      </c>
      <c r="G8217" s="348">
        <v>259</v>
      </c>
      <c r="H8217" s="348">
        <v>3108</v>
      </c>
      <c r="I8217" s="355">
        <v>2.7045724504314E-2</v>
      </c>
      <c r="J8217" s="355">
        <v>1.0442364673480309E-4</v>
      </c>
      <c r="K8217" s="355">
        <v>0</v>
      </c>
      <c r="M8217" s="364"/>
      <c r="N8217" s="364"/>
    </row>
    <row r="8218" spans="2:14" s="358" customFormat="1" x14ac:dyDescent="0.2">
      <c r="B8218" s="305">
        <v>41623.361111111109</v>
      </c>
      <c r="C8218" s="117" t="s">
        <v>726</v>
      </c>
      <c r="D8218" s="117" t="s">
        <v>554</v>
      </c>
      <c r="E8218" s="116"/>
      <c r="F8218" s="348">
        <v>4</v>
      </c>
      <c r="G8218" s="348">
        <v>170</v>
      </c>
      <c r="H8218" s="348">
        <v>680</v>
      </c>
      <c r="I8218" s="355">
        <v>5.917339981638842E-3</v>
      </c>
      <c r="J8218" s="355">
        <v>3.4807882244934363E-5</v>
      </c>
      <c r="K8218" s="355">
        <v>0</v>
      </c>
      <c r="M8218" s="364"/>
      <c r="N8218" s="364"/>
    </row>
    <row r="8219" spans="2:14" s="358" customFormat="1" x14ac:dyDescent="0.2">
      <c r="B8219" s="305">
        <v>41623.604166666664</v>
      </c>
      <c r="C8219" s="117" t="s">
        <v>707</v>
      </c>
      <c r="D8219" s="117" t="s">
        <v>554</v>
      </c>
      <c r="E8219" s="116"/>
      <c r="F8219" s="348">
        <v>1</v>
      </c>
      <c r="G8219" s="348">
        <v>30</v>
      </c>
      <c r="H8219" s="348">
        <v>30</v>
      </c>
      <c r="I8219" s="355">
        <v>2.6105911683700774E-4</v>
      </c>
      <c r="J8219" s="355">
        <v>8.7019705612335906E-6</v>
      </c>
      <c r="K8219" s="355">
        <v>0</v>
      </c>
      <c r="M8219" s="364"/>
      <c r="N8219" s="364"/>
    </row>
    <row r="8220" spans="2:14" s="358" customFormat="1" x14ac:dyDescent="0.2">
      <c r="B8220" s="305">
        <v>41623.520833333336</v>
      </c>
      <c r="C8220" s="117" t="s">
        <v>726</v>
      </c>
      <c r="D8220" s="117" t="s">
        <v>554</v>
      </c>
      <c r="E8220" s="116"/>
      <c r="F8220" s="348">
        <v>1</v>
      </c>
      <c r="G8220" s="348">
        <v>75</v>
      </c>
      <c r="H8220" s="348">
        <v>75</v>
      </c>
      <c r="I8220" s="355">
        <v>6.526477920925193E-4</v>
      </c>
      <c r="J8220" s="355">
        <v>8.7019705612335906E-6</v>
      </c>
      <c r="K8220" s="355">
        <v>0</v>
      </c>
      <c r="M8220" s="364"/>
      <c r="N8220" s="364"/>
    </row>
    <row r="8221" spans="2:14" s="358" customFormat="1" x14ac:dyDescent="0.2">
      <c r="B8221" s="305">
        <v>41623.384722222225</v>
      </c>
      <c r="C8221" s="117" t="s">
        <v>686</v>
      </c>
      <c r="D8221" s="117" t="s">
        <v>551</v>
      </c>
      <c r="E8221" s="116"/>
      <c r="F8221" s="348">
        <v>30</v>
      </c>
      <c r="G8221" s="348">
        <v>390</v>
      </c>
      <c r="H8221" s="348">
        <v>11700</v>
      </c>
      <c r="I8221" s="355">
        <v>4.5306077403690706E-2</v>
      </c>
      <c r="J8221" s="355">
        <v>1.1616942924023257E-4</v>
      </c>
      <c r="K8221" s="355">
        <v>0</v>
      </c>
      <c r="M8221" s="364"/>
      <c r="N8221" s="364"/>
    </row>
    <row r="8222" spans="2:14" s="358" customFormat="1" x14ac:dyDescent="0.2">
      <c r="B8222" s="305">
        <v>41618.375694444447</v>
      </c>
      <c r="C8222" s="117" t="s">
        <v>670</v>
      </c>
      <c r="D8222" s="117" t="s">
        <v>551</v>
      </c>
      <c r="E8222" s="116"/>
      <c r="F8222" s="348">
        <v>121</v>
      </c>
      <c r="G8222" s="348">
        <v>414</v>
      </c>
      <c r="H8222" s="348">
        <v>50094</v>
      </c>
      <c r="I8222" s="355">
        <v>0.19397971294534036</v>
      </c>
      <c r="J8222" s="355">
        <v>4.6855003126893805E-4</v>
      </c>
      <c r="K8222" s="355">
        <v>0</v>
      </c>
      <c r="M8222" s="364"/>
      <c r="N8222" s="364"/>
    </row>
    <row r="8223" spans="2:14" s="358" customFormat="1" x14ac:dyDescent="0.2">
      <c r="B8223" s="305">
        <v>41621.402777777781</v>
      </c>
      <c r="C8223" s="117" t="s">
        <v>663</v>
      </c>
      <c r="D8223" s="117" t="s">
        <v>551</v>
      </c>
      <c r="E8223" s="116"/>
      <c r="F8223" s="348">
        <v>1</v>
      </c>
      <c r="G8223" s="348">
        <v>75</v>
      </c>
      <c r="H8223" s="348">
        <v>75</v>
      </c>
      <c r="I8223" s="355">
        <v>2.9042357310058142E-4</v>
      </c>
      <c r="J8223" s="355">
        <v>3.872314308007752E-6</v>
      </c>
      <c r="K8223" s="355">
        <v>0</v>
      </c>
      <c r="M8223" s="364"/>
      <c r="N8223" s="364"/>
    </row>
    <row r="8224" spans="2:14" s="358" customFormat="1" x14ac:dyDescent="0.2">
      <c r="B8224" s="305">
        <v>41621.409722222219</v>
      </c>
      <c r="C8224" s="117" t="s">
        <v>663</v>
      </c>
      <c r="D8224" s="117" t="s">
        <v>551</v>
      </c>
      <c r="E8224" s="116"/>
      <c r="F8224" s="348">
        <v>1</v>
      </c>
      <c r="G8224" s="348">
        <v>85</v>
      </c>
      <c r="H8224" s="348">
        <v>85</v>
      </c>
      <c r="I8224" s="355">
        <v>3.2914671618065894E-4</v>
      </c>
      <c r="J8224" s="355">
        <v>3.872314308007752E-6</v>
      </c>
      <c r="K8224" s="355">
        <v>0</v>
      </c>
      <c r="M8224" s="364"/>
      <c r="N8224" s="364"/>
    </row>
    <row r="8225" spans="2:14" s="358" customFormat="1" x14ac:dyDescent="0.2">
      <c r="B8225" s="305">
        <v>41621.466666666667</v>
      </c>
      <c r="C8225" s="117" t="s">
        <v>663</v>
      </c>
      <c r="D8225" s="117" t="s">
        <v>551</v>
      </c>
      <c r="E8225" s="116"/>
      <c r="F8225" s="348">
        <v>1</v>
      </c>
      <c r="G8225" s="348">
        <v>23</v>
      </c>
      <c r="H8225" s="348">
        <v>23</v>
      </c>
      <c r="I8225" s="355">
        <v>8.9063229084178301E-5</v>
      </c>
      <c r="J8225" s="355">
        <v>3.872314308007752E-6</v>
      </c>
      <c r="K8225" s="355">
        <v>0</v>
      </c>
      <c r="M8225" s="364"/>
      <c r="N8225" s="364"/>
    </row>
    <row r="8226" spans="2:14" s="358" customFormat="1" x14ac:dyDescent="0.2">
      <c r="B8226" s="305">
        <v>41618.361111111109</v>
      </c>
      <c r="C8226" s="117" t="s">
        <v>597</v>
      </c>
      <c r="D8226" s="117" t="s">
        <v>551</v>
      </c>
      <c r="E8226" s="116"/>
      <c r="F8226" s="348">
        <v>1</v>
      </c>
      <c r="G8226" s="348">
        <v>100</v>
      </c>
      <c r="H8226" s="348">
        <v>100</v>
      </c>
      <c r="I8226" s="355">
        <v>3.8723143080077524E-4</v>
      </c>
      <c r="J8226" s="355">
        <v>3.872314308007752E-6</v>
      </c>
      <c r="K8226" s="355">
        <v>0</v>
      </c>
      <c r="M8226" s="364"/>
      <c r="N8226" s="364"/>
    </row>
    <row r="8227" spans="2:14" s="358" customFormat="1" x14ac:dyDescent="0.2">
      <c r="B8227" s="305">
        <v>41621.524305555555</v>
      </c>
      <c r="C8227" s="117" t="s">
        <v>663</v>
      </c>
      <c r="D8227" s="117" t="s">
        <v>551</v>
      </c>
      <c r="E8227" s="116"/>
      <c r="F8227" s="348">
        <v>2</v>
      </c>
      <c r="G8227" s="348">
        <v>25</v>
      </c>
      <c r="H8227" s="348">
        <v>50</v>
      </c>
      <c r="I8227" s="355">
        <v>1.9361571540038762E-4</v>
      </c>
      <c r="J8227" s="355">
        <v>7.7446286160155041E-6</v>
      </c>
      <c r="K8227" s="355">
        <v>0</v>
      </c>
      <c r="M8227" s="364"/>
      <c r="N8227" s="364"/>
    </row>
    <row r="8228" spans="2:14" s="358" customFormat="1" x14ac:dyDescent="0.2">
      <c r="B8228" s="305">
        <v>41621.493055555555</v>
      </c>
      <c r="C8228" s="117" t="s">
        <v>663</v>
      </c>
      <c r="D8228" s="117" t="s">
        <v>551</v>
      </c>
      <c r="E8228" s="116"/>
      <c r="F8228" s="348">
        <v>1</v>
      </c>
      <c r="G8228" s="348">
        <v>25</v>
      </c>
      <c r="H8228" s="348">
        <v>25</v>
      </c>
      <c r="I8228" s="355">
        <v>9.680785770019381E-5</v>
      </c>
      <c r="J8228" s="355">
        <v>3.872314308007752E-6</v>
      </c>
      <c r="K8228" s="355">
        <v>0</v>
      </c>
      <c r="M8228" s="364"/>
      <c r="N8228" s="364"/>
    </row>
    <row r="8229" spans="2:14" s="358" customFormat="1" x14ac:dyDescent="0.2">
      <c r="B8229" s="305">
        <v>41619.385416666664</v>
      </c>
      <c r="C8229" s="117" t="s">
        <v>664</v>
      </c>
      <c r="D8229" s="117" t="s">
        <v>551</v>
      </c>
      <c r="E8229" s="116"/>
      <c r="F8229" s="348">
        <v>5</v>
      </c>
      <c r="G8229" s="348">
        <v>423</v>
      </c>
      <c r="H8229" s="348">
        <v>2115</v>
      </c>
      <c r="I8229" s="355">
        <v>8.1899447614363959E-3</v>
      </c>
      <c r="J8229" s="355">
        <v>1.9361571540038763E-5</v>
      </c>
      <c r="K8229" s="355">
        <v>0</v>
      </c>
      <c r="M8229" s="364"/>
      <c r="N8229" s="364"/>
    </row>
    <row r="8230" spans="2:14" s="358" customFormat="1" x14ac:dyDescent="0.2">
      <c r="B8230" s="305">
        <v>41620.381944444445</v>
      </c>
      <c r="C8230" s="117" t="s">
        <v>621</v>
      </c>
      <c r="D8230" s="117" t="s">
        <v>554</v>
      </c>
      <c r="E8230" s="116"/>
      <c r="F8230" s="348">
        <v>16</v>
      </c>
      <c r="G8230" s="348">
        <v>155</v>
      </c>
      <c r="H8230" s="348">
        <v>2480</v>
      </c>
      <c r="I8230" s="355">
        <v>2.1580886991859307E-2</v>
      </c>
      <c r="J8230" s="355">
        <v>1.3923152897973745E-4</v>
      </c>
      <c r="K8230" s="355">
        <v>0</v>
      </c>
      <c r="M8230" s="364"/>
      <c r="N8230" s="364"/>
    </row>
    <row r="8231" spans="2:14" s="358" customFormat="1" x14ac:dyDescent="0.2">
      <c r="B8231" s="305">
        <v>41619.409722222219</v>
      </c>
      <c r="C8231" s="117" t="s">
        <v>664</v>
      </c>
      <c r="D8231" s="117" t="s">
        <v>551</v>
      </c>
      <c r="E8231" s="116"/>
      <c r="F8231" s="348">
        <v>1</v>
      </c>
      <c r="G8231" s="348">
        <v>260</v>
      </c>
      <c r="H8231" s="348">
        <v>260</v>
      </c>
      <c r="I8231" s="355">
        <v>1.0068017200820156E-3</v>
      </c>
      <c r="J8231" s="355">
        <v>3.872314308007752E-6</v>
      </c>
      <c r="K8231" s="355">
        <v>0</v>
      </c>
      <c r="M8231" s="364"/>
      <c r="N8231" s="364"/>
    </row>
    <row r="8232" spans="2:14" s="358" customFormat="1" x14ac:dyDescent="0.2">
      <c r="B8232" s="305">
        <v>41622.431944444441</v>
      </c>
      <c r="C8232" s="117" t="s">
        <v>681</v>
      </c>
      <c r="D8232" s="117" t="s">
        <v>554</v>
      </c>
      <c r="E8232" s="116"/>
      <c r="F8232" s="348">
        <v>18</v>
      </c>
      <c r="G8232" s="348">
        <v>205</v>
      </c>
      <c r="H8232" s="348">
        <v>3690</v>
      </c>
      <c r="I8232" s="355">
        <v>3.2110271370951952E-2</v>
      </c>
      <c r="J8232" s="355">
        <v>1.5663547010220463E-4</v>
      </c>
      <c r="K8232" s="355">
        <v>0</v>
      </c>
      <c r="M8232" s="364"/>
      <c r="N8232" s="364"/>
    </row>
    <row r="8233" spans="2:14" s="358" customFormat="1" x14ac:dyDescent="0.2">
      <c r="B8233" s="305">
        <v>41620.378472222219</v>
      </c>
      <c r="C8233" s="117" t="s">
        <v>670</v>
      </c>
      <c r="D8233" s="117" t="s">
        <v>551</v>
      </c>
      <c r="E8233" s="116"/>
      <c r="F8233" s="348">
        <v>3</v>
      </c>
      <c r="G8233" s="348">
        <v>85</v>
      </c>
      <c r="H8233" s="348">
        <v>255</v>
      </c>
      <c r="I8233" s="355">
        <v>9.8744014854197691E-4</v>
      </c>
      <c r="J8233" s="355">
        <v>1.1616942924023257E-5</v>
      </c>
      <c r="K8233" s="355">
        <v>0</v>
      </c>
      <c r="M8233" s="364"/>
      <c r="N8233" s="364"/>
    </row>
    <row r="8234" spans="2:14" s="358" customFormat="1" x14ac:dyDescent="0.2">
      <c r="B8234" s="305">
        <v>41613.375</v>
      </c>
      <c r="C8234" s="117" t="s">
        <v>745</v>
      </c>
      <c r="D8234" s="117" t="s">
        <v>554</v>
      </c>
      <c r="E8234" s="116"/>
      <c r="F8234" s="348">
        <v>53</v>
      </c>
      <c r="G8234" s="348">
        <v>295</v>
      </c>
      <c r="H8234" s="348">
        <v>15635</v>
      </c>
      <c r="I8234" s="355">
        <v>0.13605530972488719</v>
      </c>
      <c r="J8234" s="355">
        <v>4.6120443974538035E-4</v>
      </c>
      <c r="K8234" s="355">
        <v>0</v>
      </c>
      <c r="M8234" s="364"/>
      <c r="N8234" s="364"/>
    </row>
    <row r="8235" spans="2:14" s="358" customFormat="1" x14ac:dyDescent="0.2">
      <c r="B8235" s="305">
        <v>41618.402777777781</v>
      </c>
      <c r="C8235" s="117" t="s">
        <v>774</v>
      </c>
      <c r="D8235" s="117" t="s">
        <v>554</v>
      </c>
      <c r="E8235" s="116"/>
      <c r="F8235" s="348">
        <v>296</v>
      </c>
      <c r="G8235" s="348">
        <v>250</v>
      </c>
      <c r="H8235" s="348">
        <v>74000</v>
      </c>
      <c r="I8235" s="355">
        <v>0.64394582153128577</v>
      </c>
      <c r="J8235" s="355">
        <v>2.575783286125143E-3</v>
      </c>
      <c r="K8235" s="355">
        <v>0</v>
      </c>
      <c r="M8235" s="364"/>
      <c r="N8235" s="364"/>
    </row>
    <row r="8236" spans="2:14" s="358" customFormat="1" x14ac:dyDescent="0.2">
      <c r="B8236" s="305">
        <v>41619.375</v>
      </c>
      <c r="C8236" s="117" t="s">
        <v>643</v>
      </c>
      <c r="D8236" s="117" t="s">
        <v>551</v>
      </c>
      <c r="E8236" s="116"/>
      <c r="F8236" s="348">
        <v>21</v>
      </c>
      <c r="G8236" s="348">
        <v>350</v>
      </c>
      <c r="H8236" s="348">
        <v>7350</v>
      </c>
      <c r="I8236" s="355">
        <v>2.8461510163856979E-2</v>
      </c>
      <c r="J8236" s="355">
        <v>8.1318600468162805E-5</v>
      </c>
      <c r="K8236" s="355">
        <v>0</v>
      </c>
      <c r="M8236" s="364"/>
      <c r="N8236" s="364"/>
    </row>
    <row r="8237" spans="2:14" s="358" customFormat="1" x14ac:dyDescent="0.2">
      <c r="B8237" s="305">
        <v>41620.372916666667</v>
      </c>
      <c r="C8237" s="117" t="s">
        <v>670</v>
      </c>
      <c r="D8237" s="117" t="s">
        <v>551</v>
      </c>
      <c r="E8237" s="116"/>
      <c r="F8237" s="348">
        <v>13</v>
      </c>
      <c r="G8237" s="348">
        <v>233</v>
      </c>
      <c r="H8237" s="348">
        <v>3029</v>
      </c>
      <c r="I8237" s="355">
        <v>1.1729240038955481E-2</v>
      </c>
      <c r="J8237" s="355">
        <v>5.0340086004100782E-5</v>
      </c>
      <c r="K8237" s="355">
        <v>0</v>
      </c>
      <c r="M8237" s="364"/>
      <c r="N8237" s="364"/>
    </row>
    <row r="8238" spans="2:14" s="358" customFormat="1" x14ac:dyDescent="0.2">
      <c r="B8238" s="305">
        <v>41620.363194444442</v>
      </c>
      <c r="C8238" s="117" t="s">
        <v>625</v>
      </c>
      <c r="D8238" s="117" t="s">
        <v>551</v>
      </c>
      <c r="E8238" s="116"/>
      <c r="F8238" s="348">
        <v>2</v>
      </c>
      <c r="G8238" s="348">
        <v>307</v>
      </c>
      <c r="H8238" s="348">
        <v>614</v>
      </c>
      <c r="I8238" s="355">
        <v>2.37760098511676E-3</v>
      </c>
      <c r="J8238" s="355">
        <v>7.7446286160155041E-6</v>
      </c>
      <c r="K8238" s="355">
        <v>0</v>
      </c>
      <c r="M8238" s="364"/>
      <c r="N8238" s="364"/>
    </row>
    <row r="8239" spans="2:14" s="358" customFormat="1" x14ac:dyDescent="0.2">
      <c r="B8239" s="305">
        <v>41620.527777777781</v>
      </c>
      <c r="C8239" s="117" t="s">
        <v>630</v>
      </c>
      <c r="D8239" s="117" t="s">
        <v>554</v>
      </c>
      <c r="E8239" s="116"/>
      <c r="F8239" s="348">
        <v>2</v>
      </c>
      <c r="G8239" s="348">
        <v>85</v>
      </c>
      <c r="H8239" s="348">
        <v>170</v>
      </c>
      <c r="I8239" s="355">
        <v>1.4793349954097105E-3</v>
      </c>
      <c r="J8239" s="355">
        <v>1.7403941122467181E-5</v>
      </c>
      <c r="K8239" s="355">
        <v>0</v>
      </c>
      <c r="M8239" s="364"/>
      <c r="N8239" s="364"/>
    </row>
    <row r="8240" spans="2:14" s="358" customFormat="1" x14ac:dyDescent="0.2">
      <c r="B8240" s="305">
        <v>41620.548611111109</v>
      </c>
      <c r="C8240" s="117" t="s">
        <v>670</v>
      </c>
      <c r="D8240" s="117" t="s">
        <v>551</v>
      </c>
      <c r="E8240" s="116"/>
      <c r="F8240" s="348">
        <v>2</v>
      </c>
      <c r="G8240" s="348">
        <v>25</v>
      </c>
      <c r="H8240" s="348">
        <v>50</v>
      </c>
      <c r="I8240" s="355">
        <v>1.9361571540038762E-4</v>
      </c>
      <c r="J8240" s="355">
        <v>7.7446286160155041E-6</v>
      </c>
      <c r="K8240" s="355">
        <v>0</v>
      </c>
      <c r="M8240" s="364"/>
      <c r="N8240" s="364"/>
    </row>
    <row r="8241" spans="2:14" s="358" customFormat="1" x14ac:dyDescent="0.2">
      <c r="B8241" s="305">
        <v>41621.375</v>
      </c>
      <c r="C8241" s="117" t="s">
        <v>657</v>
      </c>
      <c r="D8241" s="117" t="s">
        <v>551</v>
      </c>
      <c r="E8241" s="116"/>
      <c r="F8241" s="348">
        <v>4</v>
      </c>
      <c r="G8241" s="348">
        <v>25</v>
      </c>
      <c r="H8241" s="348">
        <v>100</v>
      </c>
      <c r="I8241" s="355">
        <v>3.8723143080077524E-4</v>
      </c>
      <c r="J8241" s="355">
        <v>1.5489257232031008E-5</v>
      </c>
      <c r="K8241" s="355">
        <v>0</v>
      </c>
      <c r="M8241" s="364"/>
      <c r="N8241" s="364"/>
    </row>
    <row r="8242" spans="2:14" s="358" customFormat="1" x14ac:dyDescent="0.2">
      <c r="B8242" s="305">
        <v>41618.46875</v>
      </c>
      <c r="C8242" s="117" t="s">
        <v>774</v>
      </c>
      <c r="D8242" s="117" t="s">
        <v>554</v>
      </c>
      <c r="E8242" s="116"/>
      <c r="F8242" s="348">
        <v>278</v>
      </c>
      <c r="G8242" s="348">
        <v>313</v>
      </c>
      <c r="H8242" s="348">
        <v>87014</v>
      </c>
      <c r="I8242" s="355">
        <v>0.7571932664151797</v>
      </c>
      <c r="J8242" s="355">
        <v>2.4191478160229384E-3</v>
      </c>
      <c r="K8242" s="355">
        <v>0</v>
      </c>
      <c r="M8242" s="364"/>
      <c r="N8242" s="364"/>
    </row>
    <row r="8243" spans="2:14" s="358" customFormat="1" x14ac:dyDescent="0.2">
      <c r="B8243" s="305">
        <v>41620.402777777781</v>
      </c>
      <c r="C8243" s="117" t="s">
        <v>630</v>
      </c>
      <c r="D8243" s="117" t="s">
        <v>554</v>
      </c>
      <c r="E8243" s="116"/>
      <c r="F8243" s="348">
        <v>3</v>
      </c>
      <c r="G8243" s="348">
        <v>200</v>
      </c>
      <c r="H8243" s="348">
        <v>600</v>
      </c>
      <c r="I8243" s="355">
        <v>5.2211823367401544E-3</v>
      </c>
      <c r="J8243" s="355">
        <v>2.6105911683700774E-5</v>
      </c>
      <c r="K8243" s="355">
        <v>0</v>
      </c>
      <c r="M8243" s="364"/>
      <c r="N8243" s="364"/>
    </row>
    <row r="8244" spans="2:14" s="358" customFormat="1" x14ac:dyDescent="0.2">
      <c r="B8244" s="305">
        <v>41621.475694444445</v>
      </c>
      <c r="C8244" s="117" t="s">
        <v>670</v>
      </c>
      <c r="D8244" s="117" t="s">
        <v>551</v>
      </c>
      <c r="E8244" s="116"/>
      <c r="F8244" s="348">
        <v>1</v>
      </c>
      <c r="G8244" s="348">
        <v>30</v>
      </c>
      <c r="H8244" s="348">
        <v>30</v>
      </c>
      <c r="I8244" s="355">
        <v>1.1616942924023257E-4</v>
      </c>
      <c r="J8244" s="355">
        <v>3.872314308007752E-6</v>
      </c>
      <c r="K8244" s="355">
        <v>0</v>
      </c>
      <c r="M8244" s="364"/>
      <c r="N8244" s="364"/>
    </row>
    <row r="8245" spans="2:14" s="358" customFormat="1" x14ac:dyDescent="0.2">
      <c r="B8245" s="305">
        <v>41620.461805555555</v>
      </c>
      <c r="C8245" s="117" t="s">
        <v>796</v>
      </c>
      <c r="D8245" s="117" t="s">
        <v>554</v>
      </c>
      <c r="E8245" s="116"/>
      <c r="F8245" s="348">
        <v>58</v>
      </c>
      <c r="G8245" s="348">
        <v>10</v>
      </c>
      <c r="H8245" s="348">
        <v>580</v>
      </c>
      <c r="I8245" s="355">
        <v>5.047142925515483E-3</v>
      </c>
      <c r="J8245" s="355">
        <v>5.0471429255154827E-4</v>
      </c>
      <c r="K8245" s="355">
        <v>0</v>
      </c>
      <c r="M8245" s="364"/>
      <c r="N8245" s="364"/>
    </row>
    <row r="8246" spans="2:14" s="358" customFormat="1" x14ac:dyDescent="0.2">
      <c r="B8246" s="305">
        <v>41621.461805555555</v>
      </c>
      <c r="C8246" s="117" t="s">
        <v>670</v>
      </c>
      <c r="D8246" s="117" t="s">
        <v>551</v>
      </c>
      <c r="E8246" s="116"/>
      <c r="F8246" s="348">
        <v>2</v>
      </c>
      <c r="G8246" s="348">
        <v>45</v>
      </c>
      <c r="H8246" s="348">
        <v>90</v>
      </c>
      <c r="I8246" s="355">
        <v>3.4850828772069772E-4</v>
      </c>
      <c r="J8246" s="355">
        <v>7.7446286160155041E-6</v>
      </c>
      <c r="K8246" s="355">
        <v>0</v>
      </c>
      <c r="M8246" s="364"/>
      <c r="N8246" s="364"/>
    </row>
    <row r="8247" spans="2:14" s="358" customFormat="1" x14ac:dyDescent="0.2">
      <c r="B8247" s="305">
        <v>41621.399305555555</v>
      </c>
      <c r="C8247" s="117" t="s">
        <v>657</v>
      </c>
      <c r="D8247" s="117" t="s">
        <v>551</v>
      </c>
      <c r="E8247" s="116"/>
      <c r="F8247" s="348">
        <v>4</v>
      </c>
      <c r="G8247" s="348">
        <v>25</v>
      </c>
      <c r="H8247" s="348">
        <v>100</v>
      </c>
      <c r="I8247" s="355">
        <v>3.8723143080077524E-4</v>
      </c>
      <c r="J8247" s="355">
        <v>1.5489257232031008E-5</v>
      </c>
      <c r="K8247" s="355">
        <v>0</v>
      </c>
      <c r="M8247" s="364"/>
      <c r="N8247" s="364"/>
    </row>
    <row r="8248" spans="2:14" s="358" customFormat="1" x14ac:dyDescent="0.2">
      <c r="B8248" s="305">
        <v>41622.510416666664</v>
      </c>
      <c r="C8248" s="117" t="s">
        <v>703</v>
      </c>
      <c r="D8248" s="117" t="s">
        <v>551</v>
      </c>
      <c r="E8248" s="116"/>
      <c r="F8248" s="348">
        <v>2</v>
      </c>
      <c r="G8248" s="348">
        <v>85</v>
      </c>
      <c r="H8248" s="348">
        <v>170</v>
      </c>
      <c r="I8248" s="355">
        <v>6.5829343236131787E-4</v>
      </c>
      <c r="J8248" s="355">
        <v>7.7446286160155041E-6</v>
      </c>
      <c r="K8248" s="355">
        <v>0</v>
      </c>
      <c r="M8248" s="364"/>
      <c r="N8248" s="364"/>
    </row>
    <row r="8249" spans="2:14" s="358" customFormat="1" x14ac:dyDescent="0.2">
      <c r="B8249" s="305">
        <v>41621.451388888891</v>
      </c>
      <c r="C8249" s="117" t="s">
        <v>707</v>
      </c>
      <c r="D8249" s="117" t="s">
        <v>554</v>
      </c>
      <c r="E8249" s="116"/>
      <c r="F8249" s="348">
        <v>2</v>
      </c>
      <c r="G8249" s="348">
        <v>68</v>
      </c>
      <c r="H8249" s="348">
        <v>136</v>
      </c>
      <c r="I8249" s="355">
        <v>1.1834679963277684E-3</v>
      </c>
      <c r="J8249" s="355">
        <v>1.7403941122467181E-5</v>
      </c>
      <c r="K8249" s="355">
        <v>0</v>
      </c>
      <c r="M8249" s="364"/>
      <c r="N8249" s="364"/>
    </row>
    <row r="8250" spans="2:14" s="358" customFormat="1" x14ac:dyDescent="0.2">
      <c r="B8250" s="305">
        <v>41619.375</v>
      </c>
      <c r="C8250" s="117" t="s">
        <v>624</v>
      </c>
      <c r="D8250" s="117" t="s">
        <v>554</v>
      </c>
      <c r="E8250" s="116"/>
      <c r="F8250" s="348">
        <v>42</v>
      </c>
      <c r="G8250" s="348">
        <v>525</v>
      </c>
      <c r="H8250" s="348">
        <v>22050</v>
      </c>
      <c r="I8250" s="355">
        <v>0.1918784508752007</v>
      </c>
      <c r="J8250" s="355">
        <v>3.6548276357181085E-4</v>
      </c>
      <c r="K8250" s="355">
        <v>0</v>
      </c>
      <c r="M8250" s="364"/>
      <c r="N8250" s="364"/>
    </row>
    <row r="8251" spans="2:14" s="358" customFormat="1" x14ac:dyDescent="0.2">
      <c r="B8251" s="305">
        <v>41622.583333333336</v>
      </c>
      <c r="C8251" s="117" t="s">
        <v>703</v>
      </c>
      <c r="D8251" s="117" t="s">
        <v>551</v>
      </c>
      <c r="E8251" s="116"/>
      <c r="F8251" s="348">
        <v>3</v>
      </c>
      <c r="G8251" s="348">
        <v>90</v>
      </c>
      <c r="H8251" s="348">
        <v>270</v>
      </c>
      <c r="I8251" s="355">
        <v>1.0455248631620932E-3</v>
      </c>
      <c r="J8251" s="355">
        <v>1.1616942924023257E-5</v>
      </c>
      <c r="K8251" s="355">
        <v>0</v>
      </c>
      <c r="M8251" s="364"/>
      <c r="N8251" s="364"/>
    </row>
    <row r="8252" spans="2:14" s="358" customFormat="1" x14ac:dyDescent="0.2">
      <c r="B8252" s="305">
        <v>41618.364583333336</v>
      </c>
      <c r="C8252" s="117" t="s">
        <v>580</v>
      </c>
      <c r="D8252" s="117" t="s">
        <v>542</v>
      </c>
      <c r="E8252" s="116"/>
      <c r="F8252" s="348">
        <v>220</v>
      </c>
      <c r="G8252" s="348">
        <v>185</v>
      </c>
      <c r="H8252" s="348">
        <v>40700</v>
      </c>
      <c r="I8252" s="355">
        <v>0.14177776074741613</v>
      </c>
      <c r="J8252" s="355">
        <v>7.663662743103574E-4</v>
      </c>
      <c r="K8252" s="355">
        <v>0</v>
      </c>
      <c r="M8252" s="364"/>
      <c r="N8252" s="364"/>
    </row>
    <row r="8253" spans="2:14" s="358" customFormat="1" x14ac:dyDescent="0.2">
      <c r="B8253" s="305">
        <v>41618.374305555553</v>
      </c>
      <c r="C8253" s="117" t="s">
        <v>743</v>
      </c>
      <c r="D8253" s="117" t="s">
        <v>554</v>
      </c>
      <c r="E8253" s="116"/>
      <c r="F8253" s="348">
        <v>145</v>
      </c>
      <c r="G8253" s="348">
        <v>449</v>
      </c>
      <c r="H8253" s="348">
        <v>65105</v>
      </c>
      <c r="I8253" s="355">
        <v>0.56654179338911292</v>
      </c>
      <c r="J8253" s="355">
        <v>1.2617857313788707E-3</v>
      </c>
      <c r="K8253" s="355">
        <v>0</v>
      </c>
      <c r="M8253" s="364"/>
      <c r="N8253" s="364"/>
    </row>
    <row r="8254" spans="2:14" s="358" customFormat="1" x14ac:dyDescent="0.2">
      <c r="B8254" s="305">
        <v>41618.381944444445</v>
      </c>
      <c r="C8254" s="117" t="s">
        <v>596</v>
      </c>
      <c r="D8254" s="117" t="s">
        <v>554</v>
      </c>
      <c r="E8254" s="116"/>
      <c r="F8254" s="348">
        <v>37</v>
      </c>
      <c r="G8254" s="348">
        <v>110</v>
      </c>
      <c r="H8254" s="348">
        <v>4070</v>
      </c>
      <c r="I8254" s="355">
        <v>3.5417020184220716E-2</v>
      </c>
      <c r="J8254" s="355">
        <v>3.2197291076564288E-4</v>
      </c>
      <c r="K8254" s="355">
        <v>0</v>
      </c>
      <c r="M8254" s="364"/>
      <c r="N8254" s="364"/>
    </row>
    <row r="8255" spans="2:14" s="358" customFormat="1" x14ac:dyDescent="0.2">
      <c r="B8255" s="305">
        <v>41620.364583333336</v>
      </c>
      <c r="C8255" s="117" t="s">
        <v>728</v>
      </c>
      <c r="D8255" s="117" t="s">
        <v>554</v>
      </c>
      <c r="E8255" s="116"/>
      <c r="F8255" s="348">
        <v>85</v>
      </c>
      <c r="G8255" s="348">
        <v>430</v>
      </c>
      <c r="H8255" s="348">
        <v>36550</v>
      </c>
      <c r="I8255" s="355">
        <v>0.31805702401308777</v>
      </c>
      <c r="J8255" s="355">
        <v>7.3966749770485525E-4</v>
      </c>
      <c r="K8255" s="355">
        <v>0</v>
      </c>
      <c r="M8255" s="364"/>
      <c r="N8255" s="364"/>
    </row>
    <row r="8256" spans="2:14" s="358" customFormat="1" x14ac:dyDescent="0.2">
      <c r="B8256" s="305">
        <v>41618.513888888891</v>
      </c>
      <c r="C8256" s="117" t="s">
        <v>596</v>
      </c>
      <c r="D8256" s="117" t="s">
        <v>554</v>
      </c>
      <c r="E8256" s="116"/>
      <c r="F8256" s="348">
        <v>32</v>
      </c>
      <c r="G8256" s="348">
        <v>90</v>
      </c>
      <c r="H8256" s="348">
        <v>2880</v>
      </c>
      <c r="I8256" s="355">
        <v>2.5061675216352743E-2</v>
      </c>
      <c r="J8256" s="355">
        <v>2.784630579594749E-4</v>
      </c>
      <c r="K8256" s="355">
        <v>0</v>
      </c>
      <c r="M8256" s="364"/>
      <c r="N8256" s="364"/>
    </row>
    <row r="8257" spans="2:14" s="358" customFormat="1" x14ac:dyDescent="0.2">
      <c r="B8257" s="305">
        <v>41620.395833333336</v>
      </c>
      <c r="C8257" s="117" t="s">
        <v>700</v>
      </c>
      <c r="D8257" s="117" t="s">
        <v>554</v>
      </c>
      <c r="E8257" s="116"/>
      <c r="F8257" s="348">
        <v>1</v>
      </c>
      <c r="G8257" s="348">
        <v>165</v>
      </c>
      <c r="H8257" s="348">
        <v>165</v>
      </c>
      <c r="I8257" s="355">
        <v>1.4358251426035426E-3</v>
      </c>
      <c r="J8257" s="355">
        <v>8.7019705612335906E-6</v>
      </c>
      <c r="K8257" s="355">
        <v>0</v>
      </c>
      <c r="M8257" s="364"/>
      <c r="N8257" s="364"/>
    </row>
    <row r="8258" spans="2:14" s="358" customFormat="1" x14ac:dyDescent="0.2">
      <c r="B8258" s="305">
        <v>41622.375</v>
      </c>
      <c r="C8258" s="117" t="s">
        <v>672</v>
      </c>
      <c r="D8258" s="117" t="s">
        <v>551</v>
      </c>
      <c r="E8258" s="116"/>
      <c r="F8258" s="348">
        <v>102</v>
      </c>
      <c r="G8258" s="348">
        <v>394.07843137254901</v>
      </c>
      <c r="H8258" s="348">
        <v>40196</v>
      </c>
      <c r="I8258" s="355">
        <v>0.15565154592467961</v>
      </c>
      <c r="J8258" s="355">
        <v>3.9497605941679072E-4</v>
      </c>
      <c r="K8258" s="355">
        <v>0</v>
      </c>
      <c r="M8258" s="364"/>
      <c r="N8258" s="364"/>
    </row>
    <row r="8259" spans="2:14" s="358" customFormat="1" x14ac:dyDescent="0.2">
      <c r="B8259" s="305">
        <v>41620.375694444447</v>
      </c>
      <c r="C8259" s="117" t="s">
        <v>660</v>
      </c>
      <c r="D8259" s="117" t="s">
        <v>551</v>
      </c>
      <c r="E8259" s="116"/>
      <c r="F8259" s="348">
        <v>335</v>
      </c>
      <c r="G8259" s="348">
        <v>112</v>
      </c>
      <c r="H8259" s="348">
        <v>37520</v>
      </c>
      <c r="I8259" s="355">
        <v>0.14528923283645087</v>
      </c>
      <c r="J8259" s="355">
        <v>1.2972252931825971E-3</v>
      </c>
      <c r="K8259" s="355">
        <v>0</v>
      </c>
      <c r="M8259" s="364"/>
      <c r="N8259" s="364"/>
    </row>
    <row r="8260" spans="2:14" s="358" customFormat="1" x14ac:dyDescent="0.2">
      <c r="B8260" s="305">
        <v>41620.375</v>
      </c>
      <c r="C8260" s="117" t="s">
        <v>699</v>
      </c>
      <c r="D8260" s="117" t="s">
        <v>554</v>
      </c>
      <c r="E8260" s="116"/>
      <c r="F8260" s="348">
        <v>21</v>
      </c>
      <c r="G8260" s="348">
        <v>123</v>
      </c>
      <c r="H8260" s="348">
        <v>2583</v>
      </c>
      <c r="I8260" s="355">
        <v>2.2477189959666365E-2</v>
      </c>
      <c r="J8260" s="355">
        <v>1.8274138178590543E-4</v>
      </c>
      <c r="K8260" s="355">
        <v>0</v>
      </c>
      <c r="M8260" s="364"/>
      <c r="N8260" s="364"/>
    </row>
    <row r="8261" spans="2:14" s="358" customFormat="1" x14ac:dyDescent="0.2">
      <c r="B8261" s="305">
        <v>41620.447916666664</v>
      </c>
      <c r="C8261" s="117" t="s">
        <v>660</v>
      </c>
      <c r="D8261" s="117" t="s">
        <v>551</v>
      </c>
      <c r="E8261" s="116"/>
      <c r="F8261" s="348">
        <v>4</v>
      </c>
      <c r="G8261" s="348">
        <v>58</v>
      </c>
      <c r="H8261" s="348">
        <v>232</v>
      </c>
      <c r="I8261" s="355">
        <v>8.9837691945779852E-4</v>
      </c>
      <c r="J8261" s="355">
        <v>1.5489257232031008E-5</v>
      </c>
      <c r="K8261" s="355">
        <v>0</v>
      </c>
      <c r="M8261" s="364"/>
      <c r="N8261" s="364"/>
    </row>
    <row r="8262" spans="2:14" s="358" customFormat="1" x14ac:dyDescent="0.2">
      <c r="B8262" s="305">
        <v>41620.489583333336</v>
      </c>
      <c r="C8262" s="117" t="s">
        <v>655</v>
      </c>
      <c r="D8262" s="117" t="s">
        <v>554</v>
      </c>
      <c r="E8262" s="116"/>
      <c r="F8262" s="348">
        <v>100</v>
      </c>
      <c r="G8262" s="348">
        <v>105</v>
      </c>
      <c r="H8262" s="348">
        <v>10500</v>
      </c>
      <c r="I8262" s="355">
        <v>9.1370690892952702E-2</v>
      </c>
      <c r="J8262" s="355">
        <v>8.7019705612335918E-4</v>
      </c>
      <c r="K8262" s="355">
        <v>0</v>
      </c>
      <c r="M8262" s="364"/>
      <c r="N8262" s="364"/>
    </row>
    <row r="8263" spans="2:14" s="358" customFormat="1" x14ac:dyDescent="0.2">
      <c r="B8263" s="305">
        <v>41623.381944444445</v>
      </c>
      <c r="C8263" s="117" t="s">
        <v>627</v>
      </c>
      <c r="D8263" s="117" t="s">
        <v>554</v>
      </c>
      <c r="E8263" s="116"/>
      <c r="F8263" s="348">
        <v>154</v>
      </c>
      <c r="G8263" s="348">
        <v>135</v>
      </c>
      <c r="H8263" s="348">
        <v>20790</v>
      </c>
      <c r="I8263" s="355">
        <v>0.18091396796804637</v>
      </c>
      <c r="J8263" s="355">
        <v>1.340103466429973E-3</v>
      </c>
      <c r="K8263" s="355">
        <v>0</v>
      </c>
      <c r="M8263" s="364"/>
      <c r="N8263" s="364"/>
    </row>
    <row r="8264" spans="2:14" s="358" customFormat="1" x14ac:dyDescent="0.2">
      <c r="B8264" s="305">
        <v>41621.375</v>
      </c>
      <c r="C8264" s="117" t="s">
        <v>699</v>
      </c>
      <c r="D8264" s="117" t="s">
        <v>554</v>
      </c>
      <c r="E8264" s="116"/>
      <c r="F8264" s="348">
        <v>7</v>
      </c>
      <c r="G8264" s="348">
        <v>300</v>
      </c>
      <c r="H8264" s="348">
        <v>2100</v>
      </c>
      <c r="I8264" s="355">
        <v>1.827413817859054E-2</v>
      </c>
      <c r="J8264" s="355">
        <v>6.0913793928635139E-5</v>
      </c>
      <c r="K8264" s="355">
        <v>0</v>
      </c>
      <c r="M8264" s="364"/>
      <c r="N8264" s="364"/>
    </row>
    <row r="8265" spans="2:14" s="358" customFormat="1" x14ac:dyDescent="0.2">
      <c r="B8265" s="305">
        <v>41621.375</v>
      </c>
      <c r="C8265" s="117" t="s">
        <v>699</v>
      </c>
      <c r="D8265" s="117" t="s">
        <v>554</v>
      </c>
      <c r="E8265" s="116"/>
      <c r="F8265" s="348">
        <v>61</v>
      </c>
      <c r="G8265" s="348">
        <v>30</v>
      </c>
      <c r="H8265" s="348">
        <v>1830</v>
      </c>
      <c r="I8265" s="355">
        <v>1.5924606127057473E-2</v>
      </c>
      <c r="J8265" s="355">
        <v>5.3082020423524904E-4</v>
      </c>
      <c r="K8265" s="355">
        <v>0</v>
      </c>
      <c r="M8265" s="364"/>
      <c r="N8265" s="364"/>
    </row>
    <row r="8266" spans="2:14" s="358" customFormat="1" x14ac:dyDescent="0.2">
      <c r="B8266" s="305">
        <v>41619.409722222219</v>
      </c>
      <c r="C8266" s="117" t="s">
        <v>743</v>
      </c>
      <c r="D8266" s="117" t="s">
        <v>554</v>
      </c>
      <c r="E8266" s="116"/>
      <c r="F8266" s="348">
        <v>131</v>
      </c>
      <c r="G8266" s="348">
        <v>251</v>
      </c>
      <c r="H8266" s="348">
        <v>32881</v>
      </c>
      <c r="I8266" s="355">
        <v>0.28612949402392174</v>
      </c>
      <c r="J8266" s="355">
        <v>1.1399581435216004E-3</v>
      </c>
      <c r="K8266" s="355">
        <v>0</v>
      </c>
      <c r="M8266" s="364"/>
      <c r="N8266" s="364"/>
    </row>
    <row r="8267" spans="2:14" s="358" customFormat="1" x14ac:dyDescent="0.2">
      <c r="B8267" s="305">
        <v>41619.524305555555</v>
      </c>
      <c r="C8267" s="117" t="s">
        <v>599</v>
      </c>
      <c r="D8267" s="117" t="s">
        <v>554</v>
      </c>
      <c r="E8267" s="116"/>
      <c r="F8267" s="348">
        <v>20</v>
      </c>
      <c r="G8267" s="348">
        <v>100</v>
      </c>
      <c r="H8267" s="348">
        <v>2000</v>
      </c>
      <c r="I8267" s="355">
        <v>1.7403941122467181E-2</v>
      </c>
      <c r="J8267" s="355">
        <v>1.7403941122467182E-4</v>
      </c>
      <c r="K8267" s="355">
        <v>0</v>
      </c>
      <c r="M8267" s="364"/>
      <c r="N8267" s="364"/>
    </row>
    <row r="8268" spans="2:14" s="358" customFormat="1" x14ac:dyDescent="0.2">
      <c r="B8268" s="305">
        <v>41605.430555555555</v>
      </c>
      <c r="C8268" s="117" t="s">
        <v>674</v>
      </c>
      <c r="D8268" s="117" t="s">
        <v>551</v>
      </c>
      <c r="E8268" s="116"/>
      <c r="F8268" s="348">
        <v>2</v>
      </c>
      <c r="G8268" s="348">
        <v>15</v>
      </c>
      <c r="H8268" s="348">
        <v>30</v>
      </c>
      <c r="I8268" s="355">
        <v>1.1616942924023257E-4</v>
      </c>
      <c r="J8268" s="355">
        <v>7.7446286160155041E-6</v>
      </c>
      <c r="K8268" s="355">
        <v>0</v>
      </c>
      <c r="M8268" s="364"/>
      <c r="N8268" s="364"/>
    </row>
    <row r="8269" spans="2:14" s="358" customFormat="1" x14ac:dyDescent="0.2">
      <c r="B8269" s="305">
        <v>41605.361111111109</v>
      </c>
      <c r="C8269" s="117" t="s">
        <v>674</v>
      </c>
      <c r="D8269" s="117" t="s">
        <v>551</v>
      </c>
      <c r="E8269" s="116"/>
      <c r="F8269" s="348">
        <v>30</v>
      </c>
      <c r="G8269" s="348">
        <v>32.333333333333336</v>
      </c>
      <c r="H8269" s="348">
        <v>970</v>
      </c>
      <c r="I8269" s="355">
        <v>3.75614487876752E-3</v>
      </c>
      <c r="J8269" s="355">
        <v>1.1616942924023257E-4</v>
      </c>
      <c r="K8269" s="355">
        <v>0</v>
      </c>
      <c r="M8269" s="364"/>
      <c r="N8269" s="364"/>
    </row>
    <row r="8270" spans="2:14" s="358" customFormat="1" x14ac:dyDescent="0.2">
      <c r="B8270" s="305">
        <v>41605.520833333336</v>
      </c>
      <c r="C8270" s="117" t="s">
        <v>674</v>
      </c>
      <c r="D8270" s="117" t="s">
        <v>551</v>
      </c>
      <c r="E8270" s="116"/>
      <c r="F8270" s="348">
        <v>16</v>
      </c>
      <c r="G8270" s="348">
        <v>17.8125</v>
      </c>
      <c r="H8270" s="348">
        <v>285</v>
      </c>
      <c r="I8270" s="355">
        <v>1.1036095777822094E-3</v>
      </c>
      <c r="J8270" s="355">
        <v>6.1957028928124033E-5</v>
      </c>
      <c r="K8270" s="355">
        <v>0</v>
      </c>
      <c r="M8270" s="364"/>
      <c r="N8270" s="364"/>
    </row>
    <row r="8271" spans="2:14" s="358" customFormat="1" x14ac:dyDescent="0.2">
      <c r="B8271" s="305">
        <v>41624.40625</v>
      </c>
      <c r="C8271" s="117" t="s">
        <v>607</v>
      </c>
      <c r="D8271" s="117" t="s">
        <v>551</v>
      </c>
      <c r="E8271" s="116"/>
      <c r="F8271" s="348">
        <v>163</v>
      </c>
      <c r="G8271" s="348">
        <v>297</v>
      </c>
      <c r="H8271" s="348">
        <v>48411</v>
      </c>
      <c r="I8271" s="355">
        <v>0.18746260796496331</v>
      </c>
      <c r="J8271" s="355">
        <v>6.3118723220526366E-4</v>
      </c>
      <c r="K8271" s="355">
        <v>0</v>
      </c>
      <c r="M8271" s="364"/>
      <c r="N8271" s="364"/>
    </row>
    <row r="8272" spans="2:14" s="358" customFormat="1" x14ac:dyDescent="0.2">
      <c r="B8272" s="305">
        <v>41624.444444444445</v>
      </c>
      <c r="C8272" s="117" t="s">
        <v>660</v>
      </c>
      <c r="D8272" s="117" t="s">
        <v>551</v>
      </c>
      <c r="E8272" s="116"/>
      <c r="F8272" s="348">
        <v>15</v>
      </c>
      <c r="G8272" s="348">
        <v>350</v>
      </c>
      <c r="H8272" s="348">
        <v>5250</v>
      </c>
      <c r="I8272" s="355">
        <v>2.0329650117040701E-2</v>
      </c>
      <c r="J8272" s="355">
        <v>5.8084714620116285E-5</v>
      </c>
      <c r="K8272" s="355">
        <v>0</v>
      </c>
      <c r="M8272" s="364"/>
      <c r="N8272" s="364"/>
    </row>
    <row r="8273" spans="2:14" s="358" customFormat="1" x14ac:dyDescent="0.2">
      <c r="B8273" s="305">
        <v>41624.458333333336</v>
      </c>
      <c r="C8273" s="117" t="s">
        <v>629</v>
      </c>
      <c r="D8273" s="117" t="s">
        <v>551</v>
      </c>
      <c r="E8273" s="116"/>
      <c r="F8273" s="348">
        <v>3</v>
      </c>
      <c r="G8273" s="348">
        <v>91.666666666666671</v>
      </c>
      <c r="H8273" s="348">
        <v>275</v>
      </c>
      <c r="I8273" s="355">
        <v>1.0648864347021318E-3</v>
      </c>
      <c r="J8273" s="355">
        <v>1.1616942924023257E-5</v>
      </c>
      <c r="K8273" s="355">
        <v>0</v>
      </c>
      <c r="M8273" s="364"/>
      <c r="N8273" s="364"/>
    </row>
    <row r="8274" spans="2:14" s="358" customFormat="1" x14ac:dyDescent="0.2">
      <c r="B8274" s="305">
        <v>41624.409722222219</v>
      </c>
      <c r="C8274" s="117" t="s">
        <v>567</v>
      </c>
      <c r="D8274" s="117" t="s">
        <v>551</v>
      </c>
      <c r="E8274" s="116"/>
      <c r="F8274" s="348">
        <v>1</v>
      </c>
      <c r="G8274" s="348">
        <v>92</v>
      </c>
      <c r="H8274" s="348">
        <v>92</v>
      </c>
      <c r="I8274" s="355">
        <v>3.562529163367132E-4</v>
      </c>
      <c r="J8274" s="355">
        <v>3.872314308007752E-6</v>
      </c>
      <c r="K8274" s="355">
        <v>0</v>
      </c>
      <c r="M8274" s="364"/>
      <c r="N8274" s="364"/>
    </row>
    <row r="8275" spans="2:14" s="358" customFormat="1" x14ac:dyDescent="0.2">
      <c r="B8275" s="305">
        <v>41624.375</v>
      </c>
      <c r="C8275" s="117" t="s">
        <v>567</v>
      </c>
      <c r="D8275" s="117" t="s">
        <v>551</v>
      </c>
      <c r="E8275" s="116"/>
      <c r="F8275" s="348">
        <v>14</v>
      </c>
      <c r="G8275" s="348">
        <v>120</v>
      </c>
      <c r="H8275" s="348">
        <v>1680</v>
      </c>
      <c r="I8275" s="355">
        <v>6.5054880374530236E-3</v>
      </c>
      <c r="J8275" s="355">
        <v>5.421240031210853E-5</v>
      </c>
      <c r="K8275" s="355">
        <v>0</v>
      </c>
      <c r="M8275" s="364"/>
      <c r="N8275" s="364"/>
    </row>
    <row r="8276" spans="2:14" s="358" customFormat="1" x14ac:dyDescent="0.2">
      <c r="B8276" s="305">
        <v>41624.420138888891</v>
      </c>
      <c r="C8276" s="117" t="s">
        <v>611</v>
      </c>
      <c r="D8276" s="117" t="s">
        <v>551</v>
      </c>
      <c r="E8276" s="116"/>
      <c r="F8276" s="348">
        <v>259</v>
      </c>
      <c r="G8276" s="348">
        <v>77</v>
      </c>
      <c r="H8276" s="348">
        <v>19943</v>
      </c>
      <c r="I8276" s="355">
        <v>7.7225564244598602E-2</v>
      </c>
      <c r="J8276" s="355">
        <v>1.0029294057740078E-3</v>
      </c>
      <c r="K8276" s="355">
        <v>0</v>
      </c>
      <c r="M8276" s="364"/>
      <c r="N8276" s="364"/>
    </row>
    <row r="8277" spans="2:14" s="358" customFormat="1" x14ac:dyDescent="0.2">
      <c r="B8277" s="305">
        <v>41624.420138888891</v>
      </c>
      <c r="C8277" s="117" t="s">
        <v>682</v>
      </c>
      <c r="D8277" s="117" t="s">
        <v>551</v>
      </c>
      <c r="E8277" s="116"/>
      <c r="F8277" s="348">
        <v>2</v>
      </c>
      <c r="G8277" s="348">
        <v>102</v>
      </c>
      <c r="H8277" s="348">
        <v>204</v>
      </c>
      <c r="I8277" s="355">
        <v>7.8995211883358145E-4</v>
      </c>
      <c r="J8277" s="355">
        <v>7.7446286160155041E-6</v>
      </c>
      <c r="K8277" s="355">
        <v>0</v>
      </c>
      <c r="M8277" s="364"/>
      <c r="N8277" s="364"/>
    </row>
    <row r="8278" spans="2:14" s="358" customFormat="1" x14ac:dyDescent="0.2">
      <c r="B8278" s="305">
        <v>41624.366666666669</v>
      </c>
      <c r="C8278" s="117" t="s">
        <v>556</v>
      </c>
      <c r="D8278" s="117" t="s">
        <v>551</v>
      </c>
      <c r="E8278" s="116"/>
      <c r="F8278" s="348">
        <v>61</v>
      </c>
      <c r="G8278" s="348">
        <v>287</v>
      </c>
      <c r="H8278" s="348">
        <v>17507</v>
      </c>
      <c r="I8278" s="355">
        <v>6.7792606590291724E-2</v>
      </c>
      <c r="J8278" s="355">
        <v>2.3621117278847291E-4</v>
      </c>
      <c r="K8278" s="355">
        <v>0</v>
      </c>
      <c r="M8278" s="364"/>
      <c r="N8278" s="364"/>
    </row>
    <row r="8279" spans="2:14" s="358" customFormat="1" x14ac:dyDescent="0.2">
      <c r="B8279" s="305">
        <v>41624.395833333336</v>
      </c>
      <c r="C8279" s="117" t="s">
        <v>564</v>
      </c>
      <c r="D8279" s="117" t="s">
        <v>554</v>
      </c>
      <c r="E8279" s="116"/>
      <c r="F8279" s="348">
        <v>10</v>
      </c>
      <c r="G8279" s="348">
        <v>230</v>
      </c>
      <c r="H8279" s="348">
        <v>2300</v>
      </c>
      <c r="I8279" s="355">
        <v>2.0014532290837259E-2</v>
      </c>
      <c r="J8279" s="355">
        <v>8.701970561233591E-5</v>
      </c>
      <c r="K8279" s="355">
        <v>0</v>
      </c>
      <c r="M8279" s="364"/>
      <c r="N8279" s="364"/>
    </row>
    <row r="8280" spans="2:14" s="358" customFormat="1" x14ac:dyDescent="0.2">
      <c r="B8280" s="305">
        <v>41624.392361111109</v>
      </c>
      <c r="C8280" s="117" t="s">
        <v>601</v>
      </c>
      <c r="D8280" s="117" t="s">
        <v>551</v>
      </c>
      <c r="E8280" s="116"/>
      <c r="F8280" s="348">
        <v>3</v>
      </c>
      <c r="G8280" s="348">
        <v>215</v>
      </c>
      <c r="H8280" s="348">
        <v>645</v>
      </c>
      <c r="I8280" s="355">
        <v>2.4976427286650003E-3</v>
      </c>
      <c r="J8280" s="355">
        <v>1.1616942924023257E-5</v>
      </c>
      <c r="K8280" s="355">
        <v>0</v>
      </c>
      <c r="M8280" s="364"/>
      <c r="N8280" s="364"/>
    </row>
    <row r="8281" spans="2:14" s="358" customFormat="1" x14ac:dyDescent="0.2">
      <c r="B8281" s="305">
        <v>41624.375</v>
      </c>
      <c r="C8281" s="117" t="s">
        <v>626</v>
      </c>
      <c r="D8281" s="117" t="s">
        <v>554</v>
      </c>
      <c r="E8281" s="116"/>
      <c r="F8281" s="348">
        <v>38</v>
      </c>
      <c r="G8281" s="348">
        <v>275</v>
      </c>
      <c r="H8281" s="348">
        <v>10450</v>
      </c>
      <c r="I8281" s="355">
        <v>9.093559236489103E-2</v>
      </c>
      <c r="J8281" s="355">
        <v>3.3067488132687648E-4</v>
      </c>
      <c r="K8281" s="355">
        <v>0</v>
      </c>
      <c r="M8281" s="364"/>
      <c r="N8281" s="364"/>
    </row>
    <row r="8282" spans="2:14" s="358" customFormat="1" x14ac:dyDescent="0.2">
      <c r="B8282" s="305">
        <v>41624.378472222219</v>
      </c>
      <c r="C8282" s="117" t="s">
        <v>748</v>
      </c>
      <c r="D8282" s="117" t="s">
        <v>551</v>
      </c>
      <c r="E8282" s="116"/>
      <c r="F8282" s="348">
        <v>149</v>
      </c>
      <c r="G8282" s="348">
        <v>272</v>
      </c>
      <c r="H8282" s="348">
        <v>40528</v>
      </c>
      <c r="I8282" s="355">
        <v>0.15693715427493818</v>
      </c>
      <c r="J8282" s="355">
        <v>5.7697483189315512E-4</v>
      </c>
      <c r="K8282" s="355">
        <v>0</v>
      </c>
      <c r="M8282" s="364"/>
      <c r="N8282" s="364"/>
    </row>
    <row r="8283" spans="2:14" s="358" customFormat="1" x14ac:dyDescent="0.2">
      <c r="B8283" s="305">
        <v>41624.378472222219</v>
      </c>
      <c r="C8283" s="117" t="s">
        <v>744</v>
      </c>
      <c r="D8283" s="117" t="s">
        <v>554</v>
      </c>
      <c r="E8283" s="116"/>
      <c r="F8283" s="348">
        <v>1</v>
      </c>
      <c r="G8283" s="348">
        <v>220</v>
      </c>
      <c r="H8283" s="348">
        <v>220</v>
      </c>
      <c r="I8283" s="355">
        <v>1.91443352347139E-3</v>
      </c>
      <c r="J8283" s="355">
        <v>8.7019705612335906E-6</v>
      </c>
      <c r="K8283" s="355">
        <v>0</v>
      </c>
      <c r="M8283" s="364"/>
      <c r="N8283" s="364"/>
    </row>
    <row r="8284" spans="2:14" s="358" customFormat="1" x14ac:dyDescent="0.2">
      <c r="B8284" s="305">
        <v>41624.377083333333</v>
      </c>
      <c r="C8284" s="117" t="s">
        <v>672</v>
      </c>
      <c r="D8284" s="117" t="s">
        <v>551</v>
      </c>
      <c r="E8284" s="116"/>
      <c r="F8284" s="348">
        <v>19</v>
      </c>
      <c r="G8284" s="348">
        <v>202</v>
      </c>
      <c r="H8284" s="348">
        <v>3838</v>
      </c>
      <c r="I8284" s="355">
        <v>1.4861942314133753E-2</v>
      </c>
      <c r="J8284" s="355">
        <v>7.3573971852147296E-5</v>
      </c>
      <c r="K8284" s="355">
        <v>0</v>
      </c>
      <c r="M8284" s="364"/>
      <c r="N8284" s="364"/>
    </row>
    <row r="8285" spans="2:14" s="358" customFormat="1" x14ac:dyDescent="0.2">
      <c r="B8285" s="305">
        <v>41624.386111111111</v>
      </c>
      <c r="C8285" s="117" t="s">
        <v>588</v>
      </c>
      <c r="D8285" s="117" t="s">
        <v>554</v>
      </c>
      <c r="E8285" s="116"/>
      <c r="F8285" s="348">
        <v>242</v>
      </c>
      <c r="G8285" s="348">
        <v>346</v>
      </c>
      <c r="H8285" s="348">
        <v>83732</v>
      </c>
      <c r="I8285" s="355">
        <v>0.72863339903321112</v>
      </c>
      <c r="J8285" s="355">
        <v>2.1058768758185293E-3</v>
      </c>
      <c r="K8285" s="355">
        <v>0</v>
      </c>
      <c r="M8285" s="364"/>
      <c r="N8285" s="364"/>
    </row>
    <row r="8286" spans="2:14" s="358" customFormat="1" x14ac:dyDescent="0.2">
      <c r="B8286" s="305">
        <v>41624.436111111114</v>
      </c>
      <c r="C8286" s="117" t="s">
        <v>626</v>
      </c>
      <c r="D8286" s="117" t="s">
        <v>554</v>
      </c>
      <c r="E8286" s="116"/>
      <c r="F8286" s="348">
        <v>198</v>
      </c>
      <c r="G8286" s="348">
        <v>383.93939393939394</v>
      </c>
      <c r="H8286" s="348">
        <v>76020</v>
      </c>
      <c r="I8286" s="355">
        <v>0.66152380206497763</v>
      </c>
      <c r="J8286" s="355">
        <v>1.722990171124251E-3</v>
      </c>
      <c r="K8286" s="355">
        <v>0</v>
      </c>
      <c r="M8286" s="364"/>
      <c r="N8286" s="364"/>
    </row>
    <row r="8287" spans="2:14" s="358" customFormat="1" x14ac:dyDescent="0.2">
      <c r="B8287" s="305">
        <v>41619.356944444444</v>
      </c>
      <c r="C8287" s="117" t="s">
        <v>575</v>
      </c>
      <c r="D8287" s="117" t="s">
        <v>542</v>
      </c>
      <c r="E8287" s="116"/>
      <c r="F8287" s="348">
        <v>121</v>
      </c>
      <c r="G8287" s="348">
        <v>346</v>
      </c>
      <c r="H8287" s="348">
        <v>41866</v>
      </c>
      <c r="I8287" s="355">
        <v>0.14583950200126103</v>
      </c>
      <c r="J8287" s="355">
        <v>4.2150145087069659E-4</v>
      </c>
      <c r="K8287" s="355">
        <v>0</v>
      </c>
      <c r="M8287" s="364"/>
      <c r="N8287" s="364"/>
    </row>
    <row r="8288" spans="2:14" s="358" customFormat="1" x14ac:dyDescent="0.2">
      <c r="B8288" s="305">
        <v>41621.387499999997</v>
      </c>
      <c r="C8288" s="117" t="s">
        <v>708</v>
      </c>
      <c r="D8288" s="117" t="s">
        <v>554</v>
      </c>
      <c r="E8288" s="116"/>
      <c r="F8288" s="348">
        <v>73</v>
      </c>
      <c r="G8288" s="348">
        <v>93.465753424657535</v>
      </c>
      <c r="H8288" s="348">
        <v>6823</v>
      </c>
      <c r="I8288" s="355">
        <v>5.9373545139296796E-2</v>
      </c>
      <c r="J8288" s="355">
        <v>6.352438509700522E-4</v>
      </c>
      <c r="K8288" s="355">
        <v>0</v>
      </c>
      <c r="M8288" s="364"/>
      <c r="N8288" s="364"/>
    </row>
    <row r="8289" spans="2:14" s="358" customFormat="1" x14ac:dyDescent="0.2">
      <c r="B8289" s="305">
        <v>41620.395833333336</v>
      </c>
      <c r="C8289" s="117" t="s">
        <v>774</v>
      </c>
      <c r="D8289" s="117" t="s">
        <v>554</v>
      </c>
      <c r="E8289" s="116"/>
      <c r="F8289" s="348">
        <v>74</v>
      </c>
      <c r="G8289" s="348">
        <v>390</v>
      </c>
      <c r="H8289" s="348">
        <v>28860</v>
      </c>
      <c r="I8289" s="355">
        <v>0.25113887039720145</v>
      </c>
      <c r="J8289" s="355">
        <v>6.4394582153128575E-4</v>
      </c>
      <c r="K8289" s="355">
        <v>0</v>
      </c>
      <c r="M8289" s="364"/>
      <c r="N8289" s="364"/>
    </row>
    <row r="8290" spans="2:14" s="358" customFormat="1" x14ac:dyDescent="0.2">
      <c r="B8290" s="305">
        <v>41624.409722222219</v>
      </c>
      <c r="C8290" s="117" t="s">
        <v>612</v>
      </c>
      <c r="D8290" s="117" t="s">
        <v>551</v>
      </c>
      <c r="E8290" s="116"/>
      <c r="F8290" s="348">
        <v>12</v>
      </c>
      <c r="G8290" s="348">
        <v>362</v>
      </c>
      <c r="H8290" s="348">
        <v>4344</v>
      </c>
      <c r="I8290" s="355">
        <v>1.6821333353985675E-2</v>
      </c>
      <c r="J8290" s="355">
        <v>4.6467771696093028E-5</v>
      </c>
      <c r="K8290" s="355">
        <v>0</v>
      </c>
      <c r="M8290" s="364"/>
      <c r="N8290" s="364"/>
    </row>
    <row r="8291" spans="2:14" s="358" customFormat="1" x14ac:dyDescent="0.2">
      <c r="B8291" s="305">
        <v>41618.371527777781</v>
      </c>
      <c r="C8291" s="117" t="s">
        <v>625</v>
      </c>
      <c r="D8291" s="117" t="s">
        <v>551</v>
      </c>
      <c r="E8291" s="116"/>
      <c r="F8291" s="348">
        <v>31</v>
      </c>
      <c r="G8291" s="348">
        <v>460</v>
      </c>
      <c r="H8291" s="348">
        <v>14260</v>
      </c>
      <c r="I8291" s="355">
        <v>5.5219202032190551E-2</v>
      </c>
      <c r="J8291" s="355">
        <v>1.2004174354824032E-4</v>
      </c>
      <c r="K8291" s="355">
        <v>0</v>
      </c>
      <c r="M8291" s="364"/>
      <c r="N8291" s="364"/>
    </row>
    <row r="8292" spans="2:14" s="358" customFormat="1" x14ac:dyDescent="0.2">
      <c r="B8292" s="305">
        <v>41620.548611111109</v>
      </c>
      <c r="C8292" s="117" t="s">
        <v>744</v>
      </c>
      <c r="D8292" s="117" t="s">
        <v>554</v>
      </c>
      <c r="E8292" s="116"/>
      <c r="F8292" s="348">
        <v>1</v>
      </c>
      <c r="G8292" s="348">
        <v>90</v>
      </c>
      <c r="H8292" s="348">
        <v>90</v>
      </c>
      <c r="I8292" s="355">
        <v>7.8317735051102323E-4</v>
      </c>
      <c r="J8292" s="355">
        <v>8.7019705612335906E-6</v>
      </c>
      <c r="K8292" s="355">
        <v>0</v>
      </c>
      <c r="M8292" s="364"/>
      <c r="N8292" s="364"/>
    </row>
    <row r="8293" spans="2:14" s="358" customFormat="1" x14ac:dyDescent="0.2">
      <c r="B8293" s="305">
        <v>41622.385416666664</v>
      </c>
      <c r="C8293" s="117" t="s">
        <v>703</v>
      </c>
      <c r="D8293" s="117" t="s">
        <v>551</v>
      </c>
      <c r="E8293" s="116"/>
      <c r="F8293" s="348">
        <v>1</v>
      </c>
      <c r="G8293" s="348">
        <v>145</v>
      </c>
      <c r="H8293" s="348">
        <v>145</v>
      </c>
      <c r="I8293" s="355">
        <v>5.6148557466112405E-4</v>
      </c>
      <c r="J8293" s="355">
        <v>3.872314308007752E-6</v>
      </c>
      <c r="K8293" s="355">
        <v>0</v>
      </c>
      <c r="M8293" s="364"/>
      <c r="N8293" s="364"/>
    </row>
    <row r="8294" spans="2:14" s="358" customFormat="1" x14ac:dyDescent="0.2">
      <c r="B8294" s="305">
        <v>41621.369444444441</v>
      </c>
      <c r="C8294" s="117" t="s">
        <v>670</v>
      </c>
      <c r="D8294" s="117" t="s">
        <v>551</v>
      </c>
      <c r="E8294" s="116"/>
      <c r="F8294" s="348">
        <v>3</v>
      </c>
      <c r="G8294" s="348">
        <v>118</v>
      </c>
      <c r="H8294" s="348">
        <v>354</v>
      </c>
      <c r="I8294" s="355">
        <v>1.3707992650347444E-3</v>
      </c>
      <c r="J8294" s="355">
        <v>1.1616942924023257E-5</v>
      </c>
      <c r="K8294" s="355">
        <v>0</v>
      </c>
      <c r="M8294" s="364"/>
      <c r="N8294" s="364"/>
    </row>
    <row r="8295" spans="2:14" s="358" customFormat="1" x14ac:dyDescent="0.2">
      <c r="B8295" s="305">
        <v>41621.385416666664</v>
      </c>
      <c r="C8295" s="117" t="s">
        <v>643</v>
      </c>
      <c r="D8295" s="117" t="s">
        <v>551</v>
      </c>
      <c r="E8295" s="116"/>
      <c r="F8295" s="348">
        <v>20</v>
      </c>
      <c r="G8295" s="348">
        <v>325</v>
      </c>
      <c r="H8295" s="348">
        <v>6500</v>
      </c>
      <c r="I8295" s="355">
        <v>2.5170043002050391E-2</v>
      </c>
      <c r="J8295" s="355">
        <v>7.7446286160155051E-5</v>
      </c>
      <c r="K8295" s="355">
        <v>0</v>
      </c>
      <c r="M8295" s="364"/>
      <c r="N8295" s="364"/>
    </row>
    <row r="8296" spans="2:14" s="358" customFormat="1" x14ac:dyDescent="0.2">
      <c r="B8296" s="305">
        <v>41621.371527777781</v>
      </c>
      <c r="C8296" s="117" t="s">
        <v>643</v>
      </c>
      <c r="D8296" s="117" t="s">
        <v>551</v>
      </c>
      <c r="E8296" s="116"/>
      <c r="F8296" s="348">
        <v>105</v>
      </c>
      <c r="G8296" s="348">
        <v>215</v>
      </c>
      <c r="H8296" s="348">
        <v>22575</v>
      </c>
      <c r="I8296" s="355">
        <v>8.7417495503275017E-2</v>
      </c>
      <c r="J8296" s="355">
        <v>4.0659300234081397E-4</v>
      </c>
      <c r="K8296" s="355">
        <v>0</v>
      </c>
      <c r="M8296" s="364"/>
      <c r="N8296" s="364"/>
    </row>
    <row r="8297" spans="2:14" s="358" customFormat="1" x14ac:dyDescent="0.2">
      <c r="B8297" s="305">
        <v>41621.361111111109</v>
      </c>
      <c r="C8297" s="117" t="s">
        <v>644</v>
      </c>
      <c r="D8297" s="117" t="s">
        <v>542</v>
      </c>
      <c r="E8297" s="116"/>
      <c r="F8297" s="348">
        <v>17</v>
      </c>
      <c r="G8297" s="348">
        <v>310</v>
      </c>
      <c r="H8297" s="348">
        <v>5270</v>
      </c>
      <c r="I8297" s="355">
        <v>1.8357955752798107E-2</v>
      </c>
      <c r="J8297" s="355">
        <v>5.9219212105800348E-5</v>
      </c>
      <c r="K8297" s="355">
        <v>0</v>
      </c>
      <c r="M8297" s="364"/>
      <c r="N8297" s="364"/>
    </row>
    <row r="8298" spans="2:14" s="358" customFormat="1" x14ac:dyDescent="0.2">
      <c r="B8298" s="305">
        <v>41621.361111111109</v>
      </c>
      <c r="C8298" s="117" t="s">
        <v>625</v>
      </c>
      <c r="D8298" s="117" t="s">
        <v>551</v>
      </c>
      <c r="E8298" s="116"/>
      <c r="F8298" s="348">
        <v>9</v>
      </c>
      <c r="G8298" s="348">
        <v>270</v>
      </c>
      <c r="H8298" s="348">
        <v>2430</v>
      </c>
      <c r="I8298" s="355">
        <v>9.4097237684588383E-3</v>
      </c>
      <c r="J8298" s="355">
        <v>3.4850828772069771E-5</v>
      </c>
      <c r="K8298" s="355">
        <v>0</v>
      </c>
      <c r="M8298" s="364"/>
      <c r="N8298" s="364"/>
    </row>
    <row r="8299" spans="2:14" s="358" customFormat="1" x14ac:dyDescent="0.2">
      <c r="B8299" s="305">
        <v>41623.357638888891</v>
      </c>
      <c r="C8299" s="117" t="s">
        <v>644</v>
      </c>
      <c r="D8299" s="117" t="s">
        <v>542</v>
      </c>
      <c r="E8299" s="116"/>
      <c r="F8299" s="348">
        <v>21</v>
      </c>
      <c r="G8299" s="348">
        <v>145</v>
      </c>
      <c r="H8299" s="348">
        <v>3045</v>
      </c>
      <c r="I8299" s="355">
        <v>1.0607205933068357E-2</v>
      </c>
      <c r="J8299" s="355">
        <v>7.3153144365988669E-5</v>
      </c>
      <c r="K8299" s="355">
        <v>0</v>
      </c>
      <c r="M8299" s="364"/>
      <c r="N8299" s="364"/>
    </row>
    <row r="8300" spans="2:14" s="358" customFormat="1" x14ac:dyDescent="0.2">
      <c r="B8300" s="305">
        <v>41616.569444444445</v>
      </c>
      <c r="C8300" s="117" t="s">
        <v>656</v>
      </c>
      <c r="D8300" s="117" t="s">
        <v>554</v>
      </c>
      <c r="E8300" s="116"/>
      <c r="F8300" s="348">
        <v>2</v>
      </c>
      <c r="G8300" s="348">
        <v>130</v>
      </c>
      <c r="H8300" s="348">
        <v>260</v>
      </c>
      <c r="I8300" s="355">
        <v>2.2625123459207338E-3</v>
      </c>
      <c r="J8300" s="355">
        <v>1.7403941122467181E-5</v>
      </c>
      <c r="K8300" s="355">
        <v>0</v>
      </c>
      <c r="M8300" s="364"/>
      <c r="N8300" s="364"/>
    </row>
    <row r="8301" spans="2:14" s="358" customFormat="1" x14ac:dyDescent="0.2">
      <c r="B8301" s="305">
        <v>41617.505555555559</v>
      </c>
      <c r="C8301" s="117" t="s">
        <v>560</v>
      </c>
      <c r="D8301" s="117" t="s">
        <v>551</v>
      </c>
      <c r="E8301" s="116"/>
      <c r="F8301" s="348">
        <v>3</v>
      </c>
      <c r="G8301" s="348">
        <v>174</v>
      </c>
      <c r="H8301" s="348">
        <v>522</v>
      </c>
      <c r="I8301" s="355">
        <v>2.0213480687800468E-3</v>
      </c>
      <c r="J8301" s="355">
        <v>1.1616942924023257E-5</v>
      </c>
      <c r="K8301" s="355">
        <v>0</v>
      </c>
      <c r="M8301" s="364"/>
      <c r="N8301" s="364"/>
    </row>
    <row r="8302" spans="2:14" s="358" customFormat="1" x14ac:dyDescent="0.2">
      <c r="B8302" s="305">
        <v>41623.361111111109</v>
      </c>
      <c r="C8302" s="117" t="s">
        <v>643</v>
      </c>
      <c r="D8302" s="117" t="s">
        <v>551</v>
      </c>
      <c r="E8302" s="116"/>
      <c r="F8302" s="348">
        <v>1</v>
      </c>
      <c r="G8302" s="348">
        <v>155</v>
      </c>
      <c r="H8302" s="348">
        <v>155</v>
      </c>
      <c r="I8302" s="355">
        <v>6.0020871774120162E-4</v>
      </c>
      <c r="J8302" s="355">
        <v>3.872314308007752E-6</v>
      </c>
      <c r="K8302" s="355">
        <v>0</v>
      </c>
      <c r="M8302" s="364"/>
      <c r="N8302" s="364"/>
    </row>
    <row r="8303" spans="2:14" s="358" customFormat="1" x14ac:dyDescent="0.2">
      <c r="B8303" s="305">
        <v>41619.295138888891</v>
      </c>
      <c r="C8303" s="117" t="s">
        <v>671</v>
      </c>
      <c r="D8303" s="117" t="s">
        <v>554</v>
      </c>
      <c r="E8303" s="116"/>
      <c r="F8303" s="348">
        <v>19</v>
      </c>
      <c r="G8303" s="348">
        <v>40</v>
      </c>
      <c r="H8303" s="348">
        <v>760</v>
      </c>
      <c r="I8303" s="355">
        <v>6.6134976265375296E-3</v>
      </c>
      <c r="J8303" s="355">
        <v>1.6533744066343824E-4</v>
      </c>
      <c r="K8303" s="355">
        <v>0</v>
      </c>
      <c r="M8303" s="364"/>
      <c r="N8303" s="364"/>
    </row>
    <row r="8304" spans="2:14" s="358" customFormat="1" x14ac:dyDescent="0.2">
      <c r="B8304" s="305">
        <v>41622.364583333336</v>
      </c>
      <c r="C8304" s="117" t="s">
        <v>636</v>
      </c>
      <c r="D8304" s="117" t="s">
        <v>542</v>
      </c>
      <c r="E8304" s="116"/>
      <c r="F8304" s="348">
        <v>38</v>
      </c>
      <c r="G8304" s="348">
        <v>84</v>
      </c>
      <c r="H8304" s="348">
        <v>3192</v>
      </c>
      <c r="I8304" s="355">
        <v>1.1119277943630277E-2</v>
      </c>
      <c r="J8304" s="355">
        <v>1.32372356471789E-4</v>
      </c>
      <c r="K8304" s="355">
        <v>0</v>
      </c>
      <c r="M8304" s="364"/>
      <c r="N8304" s="364"/>
    </row>
    <row r="8305" spans="2:14" s="358" customFormat="1" x14ac:dyDescent="0.2">
      <c r="B8305" s="305">
        <v>41623.496527777781</v>
      </c>
      <c r="C8305" s="117" t="s">
        <v>644</v>
      </c>
      <c r="D8305" s="117" t="s">
        <v>542</v>
      </c>
      <c r="E8305" s="116"/>
      <c r="F8305" s="348">
        <v>19</v>
      </c>
      <c r="G8305" s="348">
        <v>160</v>
      </c>
      <c r="H8305" s="348">
        <v>3040</v>
      </c>
      <c r="I8305" s="355">
        <v>1.058978851774312E-2</v>
      </c>
      <c r="J8305" s="355">
        <v>6.6186178235894501E-5</v>
      </c>
      <c r="K8305" s="355">
        <v>0</v>
      </c>
      <c r="M8305" s="364"/>
      <c r="N8305" s="364"/>
    </row>
    <row r="8306" spans="2:14" s="358" customFormat="1" x14ac:dyDescent="0.2">
      <c r="B8306" s="305">
        <v>41623.354861111111</v>
      </c>
      <c r="C8306" s="117" t="s">
        <v>643</v>
      </c>
      <c r="D8306" s="117" t="s">
        <v>551</v>
      </c>
      <c r="E8306" s="116"/>
      <c r="F8306" s="348">
        <v>98</v>
      </c>
      <c r="G8306" s="348">
        <v>421</v>
      </c>
      <c r="H8306" s="348">
        <v>41258</v>
      </c>
      <c r="I8306" s="355">
        <v>0.15976394371978384</v>
      </c>
      <c r="J8306" s="355">
        <v>3.7948680218475976E-4</v>
      </c>
      <c r="K8306" s="355">
        <v>0</v>
      </c>
      <c r="M8306" s="364"/>
      <c r="N8306" s="364"/>
    </row>
    <row r="8307" spans="2:14" s="358" customFormat="1" x14ac:dyDescent="0.2">
      <c r="B8307" s="305">
        <v>41618.423611111109</v>
      </c>
      <c r="C8307" s="117" t="s">
        <v>765</v>
      </c>
      <c r="D8307" s="117" t="s">
        <v>542</v>
      </c>
      <c r="E8307" s="116"/>
      <c r="F8307" s="348">
        <v>292</v>
      </c>
      <c r="G8307" s="348">
        <v>290</v>
      </c>
      <c r="H8307" s="348">
        <v>84680</v>
      </c>
      <c r="I8307" s="355">
        <v>0.29498134594818665</v>
      </c>
      <c r="J8307" s="355">
        <v>1.0171770549937472E-3</v>
      </c>
      <c r="K8307" s="355">
        <v>0</v>
      </c>
      <c r="M8307" s="364"/>
      <c r="N8307" s="364"/>
    </row>
    <row r="8308" spans="2:14" s="358" customFormat="1" x14ac:dyDescent="0.2">
      <c r="B8308" s="305">
        <v>41620.364583333336</v>
      </c>
      <c r="C8308" s="117" t="s">
        <v>812</v>
      </c>
      <c r="D8308" s="117" t="s">
        <v>542</v>
      </c>
      <c r="E8308" s="116"/>
      <c r="F8308" s="348">
        <v>70</v>
      </c>
      <c r="G8308" s="348">
        <v>425</v>
      </c>
      <c r="H8308" s="348">
        <v>29750</v>
      </c>
      <c r="I8308" s="355">
        <v>0.10363362118515061</v>
      </c>
      <c r="J8308" s="355">
        <v>2.4384381455329554E-4</v>
      </c>
      <c r="K8308" s="355">
        <v>0</v>
      </c>
      <c r="M8308" s="364"/>
      <c r="N8308" s="364"/>
    </row>
    <row r="8309" spans="2:14" s="358" customFormat="1" x14ac:dyDescent="0.2">
      <c r="B8309" s="305">
        <v>41617.493055555555</v>
      </c>
      <c r="C8309" s="117" t="s">
        <v>607</v>
      </c>
      <c r="D8309" s="117" t="s">
        <v>551</v>
      </c>
      <c r="E8309" s="116"/>
      <c r="F8309" s="348">
        <v>1</v>
      </c>
      <c r="G8309" s="348">
        <v>70</v>
      </c>
      <c r="H8309" s="348">
        <v>70</v>
      </c>
      <c r="I8309" s="355">
        <v>2.7106200156054268E-4</v>
      </c>
      <c r="J8309" s="355">
        <v>3.872314308007752E-6</v>
      </c>
      <c r="K8309" s="355">
        <v>0</v>
      </c>
      <c r="M8309" s="364"/>
      <c r="N8309" s="364"/>
    </row>
    <row r="8310" spans="2:14" s="358" customFormat="1" x14ac:dyDescent="0.2">
      <c r="B8310" s="305">
        <v>41620.354166666664</v>
      </c>
      <c r="C8310" s="117" t="s">
        <v>596</v>
      </c>
      <c r="D8310" s="117" t="s">
        <v>554</v>
      </c>
      <c r="E8310" s="116"/>
      <c r="F8310" s="348">
        <v>273</v>
      </c>
      <c r="G8310" s="348">
        <v>345</v>
      </c>
      <c r="H8310" s="348">
        <v>94185</v>
      </c>
      <c r="I8310" s="355">
        <v>0.81959509730978575</v>
      </c>
      <c r="J8310" s="355">
        <v>2.3756379632167706E-3</v>
      </c>
      <c r="K8310" s="355">
        <v>0</v>
      </c>
      <c r="M8310" s="364"/>
      <c r="N8310" s="364"/>
    </row>
    <row r="8311" spans="2:14" s="358" customFormat="1" x14ac:dyDescent="0.2">
      <c r="B8311" s="305">
        <v>41620.541666666664</v>
      </c>
      <c r="C8311" s="117" t="s">
        <v>700</v>
      </c>
      <c r="D8311" s="117" t="s">
        <v>554</v>
      </c>
      <c r="E8311" s="116"/>
      <c r="F8311" s="348">
        <v>1</v>
      </c>
      <c r="G8311" s="348">
        <v>110</v>
      </c>
      <c r="H8311" s="348">
        <v>110</v>
      </c>
      <c r="I8311" s="355">
        <v>9.5721676173569502E-4</v>
      </c>
      <c r="J8311" s="355">
        <v>8.7019705612335906E-6</v>
      </c>
      <c r="K8311" s="355">
        <v>0</v>
      </c>
      <c r="M8311" s="364"/>
      <c r="N8311" s="364"/>
    </row>
    <row r="8312" spans="2:14" s="358" customFormat="1" x14ac:dyDescent="0.2">
      <c r="B8312" s="305">
        <v>41621.357638888891</v>
      </c>
      <c r="C8312" s="117" t="s">
        <v>700</v>
      </c>
      <c r="D8312" s="117" t="s">
        <v>554</v>
      </c>
      <c r="E8312" s="116"/>
      <c r="F8312" s="348">
        <v>52</v>
      </c>
      <c r="G8312" s="348">
        <v>316</v>
      </c>
      <c r="H8312" s="348">
        <v>16432</v>
      </c>
      <c r="I8312" s="355">
        <v>0.14299078026219036</v>
      </c>
      <c r="J8312" s="355">
        <v>4.5250246918414675E-4</v>
      </c>
      <c r="K8312" s="355">
        <v>0</v>
      </c>
      <c r="M8312" s="364"/>
      <c r="N8312" s="364"/>
    </row>
    <row r="8313" spans="2:14" s="358" customFormat="1" x14ac:dyDescent="0.2">
      <c r="B8313" s="305">
        <v>41619.458333333336</v>
      </c>
      <c r="C8313" s="117" t="s">
        <v>593</v>
      </c>
      <c r="D8313" s="117" t="s">
        <v>554</v>
      </c>
      <c r="E8313" s="116"/>
      <c r="F8313" s="348">
        <v>45</v>
      </c>
      <c r="G8313" s="348">
        <v>390</v>
      </c>
      <c r="H8313" s="348">
        <v>17550</v>
      </c>
      <c r="I8313" s="355">
        <v>0.15271958334964952</v>
      </c>
      <c r="J8313" s="355">
        <v>3.9158867525551161E-4</v>
      </c>
      <c r="K8313" s="355">
        <v>0</v>
      </c>
      <c r="M8313" s="364"/>
      <c r="N8313" s="364"/>
    </row>
    <row r="8314" spans="2:14" s="358" customFormat="1" x14ac:dyDescent="0.2">
      <c r="B8314" s="305">
        <v>41607.361111111109</v>
      </c>
      <c r="C8314" s="117" t="s">
        <v>674</v>
      </c>
      <c r="D8314" s="117" t="s">
        <v>551</v>
      </c>
      <c r="E8314" s="116"/>
      <c r="F8314" s="348">
        <v>9</v>
      </c>
      <c r="G8314" s="348">
        <v>23.888888888888889</v>
      </c>
      <c r="H8314" s="348">
        <v>215</v>
      </c>
      <c r="I8314" s="355">
        <v>8.3254757622166673E-4</v>
      </c>
      <c r="J8314" s="355">
        <v>3.4850828772069771E-5</v>
      </c>
      <c r="K8314" s="355">
        <v>0</v>
      </c>
      <c r="M8314" s="364"/>
      <c r="N8314" s="364"/>
    </row>
    <row r="8315" spans="2:14" s="358" customFormat="1" x14ac:dyDescent="0.2">
      <c r="B8315" s="305">
        <v>41607.364583333336</v>
      </c>
      <c r="C8315" s="117" t="s">
        <v>674</v>
      </c>
      <c r="D8315" s="117" t="s">
        <v>551</v>
      </c>
      <c r="E8315" s="116"/>
      <c r="F8315" s="348">
        <v>8</v>
      </c>
      <c r="G8315" s="348">
        <v>16.875</v>
      </c>
      <c r="H8315" s="348">
        <v>135</v>
      </c>
      <c r="I8315" s="355">
        <v>5.2276243158104658E-4</v>
      </c>
      <c r="J8315" s="355">
        <v>3.0978514464062016E-5</v>
      </c>
      <c r="K8315" s="355">
        <v>0</v>
      </c>
      <c r="M8315" s="364"/>
      <c r="N8315" s="364"/>
    </row>
    <row r="8316" spans="2:14" s="358" customFormat="1" x14ac:dyDescent="0.2">
      <c r="B8316" s="305">
        <v>41619.368055555555</v>
      </c>
      <c r="C8316" s="117" t="s">
        <v>858</v>
      </c>
      <c r="D8316" s="117" t="s">
        <v>551</v>
      </c>
      <c r="E8316" s="116"/>
      <c r="F8316" s="348">
        <v>733</v>
      </c>
      <c r="G8316" s="348">
        <v>353</v>
      </c>
      <c r="H8316" s="348">
        <v>258749</v>
      </c>
      <c r="I8316" s="355">
        <v>1.0019574548826979</v>
      </c>
      <c r="J8316" s="355">
        <v>2.8384063877696826E-3</v>
      </c>
      <c r="K8316" s="355">
        <v>0</v>
      </c>
      <c r="M8316" s="364"/>
      <c r="N8316" s="364"/>
    </row>
    <row r="8317" spans="2:14" s="358" customFormat="1" x14ac:dyDescent="0.2">
      <c r="B8317" s="305">
        <v>41620.388888888891</v>
      </c>
      <c r="C8317" s="117" t="s">
        <v>858</v>
      </c>
      <c r="D8317" s="117" t="s">
        <v>551</v>
      </c>
      <c r="E8317" s="116"/>
      <c r="F8317" s="348">
        <v>128</v>
      </c>
      <c r="G8317" s="348">
        <v>358</v>
      </c>
      <c r="H8317" s="348">
        <v>45824</v>
      </c>
      <c r="I8317" s="355">
        <v>0.17744493085014723</v>
      </c>
      <c r="J8317" s="355">
        <v>4.9565623142499226E-4</v>
      </c>
      <c r="K8317" s="355">
        <v>0</v>
      </c>
      <c r="M8317" s="364"/>
      <c r="N8317" s="364"/>
    </row>
    <row r="8318" spans="2:14" s="358" customFormat="1" x14ac:dyDescent="0.2">
      <c r="B8318" s="305">
        <v>41608.454861111109</v>
      </c>
      <c r="C8318" s="117" t="s">
        <v>674</v>
      </c>
      <c r="D8318" s="117" t="s">
        <v>551</v>
      </c>
      <c r="E8318" s="116"/>
      <c r="F8318" s="348">
        <v>8</v>
      </c>
      <c r="G8318" s="348">
        <v>18.125</v>
      </c>
      <c r="H8318" s="348">
        <v>145</v>
      </c>
      <c r="I8318" s="355">
        <v>5.6148557466112405E-4</v>
      </c>
      <c r="J8318" s="355">
        <v>3.0978514464062016E-5</v>
      </c>
      <c r="K8318" s="355">
        <v>0</v>
      </c>
      <c r="M8318" s="364"/>
      <c r="N8318" s="364"/>
    </row>
    <row r="8319" spans="2:14" s="358" customFormat="1" x14ac:dyDescent="0.2">
      <c r="B8319" s="305">
        <v>41608.34375</v>
      </c>
      <c r="C8319" s="117" t="s">
        <v>674</v>
      </c>
      <c r="D8319" s="117" t="s">
        <v>551</v>
      </c>
      <c r="E8319" s="116"/>
      <c r="F8319" s="348">
        <v>6</v>
      </c>
      <c r="G8319" s="348">
        <v>10</v>
      </c>
      <c r="H8319" s="348">
        <v>60</v>
      </c>
      <c r="I8319" s="355">
        <v>2.3233885848046514E-4</v>
      </c>
      <c r="J8319" s="355">
        <v>2.3233885848046514E-5</v>
      </c>
      <c r="K8319" s="355">
        <v>0</v>
      </c>
      <c r="M8319" s="364"/>
      <c r="N8319" s="364"/>
    </row>
    <row r="8320" spans="2:14" s="358" customFormat="1" x14ac:dyDescent="0.2">
      <c r="B8320" s="305">
        <v>41627.458333333336</v>
      </c>
      <c r="C8320" s="117" t="s">
        <v>567</v>
      </c>
      <c r="D8320" s="117" t="s">
        <v>551</v>
      </c>
      <c r="E8320" s="116"/>
      <c r="F8320" s="348">
        <v>4</v>
      </c>
      <c r="G8320" s="348">
        <v>40</v>
      </c>
      <c r="H8320" s="348">
        <v>160</v>
      </c>
      <c r="I8320" s="355">
        <v>6.1957028928124041E-4</v>
      </c>
      <c r="J8320" s="355">
        <v>1.5489257232031008E-5</v>
      </c>
      <c r="K8320" s="355">
        <v>0</v>
      </c>
      <c r="M8320" s="364"/>
      <c r="N8320" s="364"/>
    </row>
    <row r="8321" spans="2:14" s="358" customFormat="1" x14ac:dyDescent="0.2">
      <c r="B8321" s="305">
        <v>41627.36041666667</v>
      </c>
      <c r="C8321" s="117" t="s">
        <v>567</v>
      </c>
      <c r="D8321" s="117" t="s">
        <v>551</v>
      </c>
      <c r="E8321" s="116"/>
      <c r="F8321" s="348">
        <v>1</v>
      </c>
      <c r="G8321" s="348">
        <v>55</v>
      </c>
      <c r="H8321" s="348">
        <v>55</v>
      </c>
      <c r="I8321" s="355">
        <v>2.1297728694042638E-4</v>
      </c>
      <c r="J8321" s="355">
        <v>3.872314308007752E-6</v>
      </c>
      <c r="K8321" s="355">
        <v>0</v>
      </c>
      <c r="M8321" s="364"/>
      <c r="N8321" s="364"/>
    </row>
    <row r="8322" spans="2:14" s="358" customFormat="1" x14ac:dyDescent="0.2">
      <c r="B8322" s="305">
        <v>41626.381944444445</v>
      </c>
      <c r="C8322" s="117" t="s">
        <v>725</v>
      </c>
      <c r="D8322" s="117" t="s">
        <v>554</v>
      </c>
      <c r="E8322" s="116"/>
      <c r="F8322" s="348">
        <v>24</v>
      </c>
      <c r="G8322" s="348">
        <v>215</v>
      </c>
      <c r="H8322" s="348">
        <v>5160</v>
      </c>
      <c r="I8322" s="355">
        <v>4.4902168095965332E-2</v>
      </c>
      <c r="J8322" s="355">
        <v>2.0884729346960619E-4</v>
      </c>
      <c r="K8322" s="355">
        <v>0</v>
      </c>
      <c r="M8322" s="364"/>
      <c r="N8322" s="364"/>
    </row>
    <row r="8323" spans="2:14" s="358" customFormat="1" x14ac:dyDescent="0.2">
      <c r="B8323" s="305">
        <v>41625.37777777778</v>
      </c>
      <c r="C8323" s="117" t="s">
        <v>663</v>
      </c>
      <c r="D8323" s="117" t="s">
        <v>551</v>
      </c>
      <c r="E8323" s="116"/>
      <c r="F8323" s="348">
        <v>294</v>
      </c>
      <c r="G8323" s="348">
        <v>428</v>
      </c>
      <c r="H8323" s="348">
        <v>125832</v>
      </c>
      <c r="I8323" s="355">
        <v>0.48726105400523151</v>
      </c>
      <c r="J8323" s="355">
        <v>1.1384604065542792E-3</v>
      </c>
      <c r="K8323" s="355">
        <v>0</v>
      </c>
      <c r="M8323" s="364"/>
      <c r="N8323" s="364"/>
    </row>
    <row r="8324" spans="2:14" s="358" customFormat="1" x14ac:dyDescent="0.2">
      <c r="B8324" s="305">
        <v>41625.384027777778</v>
      </c>
      <c r="C8324" s="117" t="s">
        <v>663</v>
      </c>
      <c r="D8324" s="117" t="s">
        <v>551</v>
      </c>
      <c r="E8324" s="116"/>
      <c r="F8324" s="348">
        <v>1284</v>
      </c>
      <c r="G8324" s="348">
        <v>178</v>
      </c>
      <c r="H8324" s="348">
        <v>228552</v>
      </c>
      <c r="I8324" s="355">
        <v>0.8850251797237878</v>
      </c>
      <c r="J8324" s="355">
        <v>4.9720515714819537E-3</v>
      </c>
      <c r="K8324" s="355">
        <v>0</v>
      </c>
      <c r="M8324" s="364"/>
      <c r="N8324" s="364"/>
    </row>
    <row r="8325" spans="2:14" s="358" customFormat="1" x14ac:dyDescent="0.2">
      <c r="B8325" s="305">
        <v>41624.354166666664</v>
      </c>
      <c r="C8325" s="117" t="s">
        <v>625</v>
      </c>
      <c r="D8325" s="117" t="s">
        <v>551</v>
      </c>
      <c r="E8325" s="116"/>
      <c r="F8325" s="348">
        <v>11</v>
      </c>
      <c r="G8325" s="348">
        <v>210</v>
      </c>
      <c r="H8325" s="348">
        <v>2310</v>
      </c>
      <c r="I8325" s="355">
        <v>8.9450460514979083E-3</v>
      </c>
      <c r="J8325" s="355">
        <v>4.2595457388085273E-5</v>
      </c>
      <c r="K8325" s="355">
        <v>0</v>
      </c>
      <c r="M8325" s="364"/>
      <c r="N8325" s="364"/>
    </row>
    <row r="8326" spans="2:14" s="358" customFormat="1" x14ac:dyDescent="0.2">
      <c r="B8326" s="305">
        <v>41626.399305555555</v>
      </c>
      <c r="C8326" s="117" t="s">
        <v>663</v>
      </c>
      <c r="D8326" s="117" t="s">
        <v>551</v>
      </c>
      <c r="E8326" s="116"/>
      <c r="F8326" s="348">
        <v>2</v>
      </c>
      <c r="G8326" s="348">
        <v>80</v>
      </c>
      <c r="H8326" s="348">
        <v>160</v>
      </c>
      <c r="I8326" s="355">
        <v>6.1957028928124041E-4</v>
      </c>
      <c r="J8326" s="355">
        <v>7.7446286160155041E-6</v>
      </c>
      <c r="K8326" s="355">
        <v>0</v>
      </c>
      <c r="M8326" s="364"/>
      <c r="N8326" s="364"/>
    </row>
    <row r="8327" spans="2:14" s="358" customFormat="1" x14ac:dyDescent="0.2">
      <c r="B8327" s="305">
        <v>41623.375</v>
      </c>
      <c r="C8327" s="117" t="s">
        <v>690</v>
      </c>
      <c r="D8327" s="117" t="s">
        <v>551</v>
      </c>
      <c r="E8327" s="116"/>
      <c r="F8327" s="348">
        <v>23</v>
      </c>
      <c r="G8327" s="348">
        <v>370</v>
      </c>
      <c r="H8327" s="348">
        <v>8510</v>
      </c>
      <c r="I8327" s="355">
        <v>3.295339476114597E-2</v>
      </c>
      <c r="J8327" s="355">
        <v>8.9063229084178301E-5</v>
      </c>
      <c r="K8327" s="355">
        <v>0</v>
      </c>
      <c r="M8327" s="364"/>
      <c r="N8327" s="364"/>
    </row>
    <row r="8328" spans="2:14" s="358" customFormat="1" x14ac:dyDescent="0.2">
      <c r="B8328" s="305">
        <v>41625.379166666666</v>
      </c>
      <c r="C8328" s="117" t="s">
        <v>753</v>
      </c>
      <c r="D8328" s="117" t="s">
        <v>554</v>
      </c>
      <c r="E8328" s="116"/>
      <c r="F8328" s="348">
        <v>99</v>
      </c>
      <c r="G8328" s="348">
        <v>24</v>
      </c>
      <c r="H8328" s="348">
        <v>2376</v>
      </c>
      <c r="I8328" s="355">
        <v>2.0675882053491013E-2</v>
      </c>
      <c r="J8328" s="355">
        <v>8.6149508556212552E-4</v>
      </c>
      <c r="K8328" s="355">
        <v>0</v>
      </c>
      <c r="M8328" s="364"/>
      <c r="N8328" s="364"/>
    </row>
    <row r="8329" spans="2:14" s="358" customFormat="1" x14ac:dyDescent="0.2">
      <c r="B8329" s="305">
        <v>41626.430555555555</v>
      </c>
      <c r="C8329" s="117" t="s">
        <v>680</v>
      </c>
      <c r="D8329" s="117" t="s">
        <v>554</v>
      </c>
      <c r="E8329" s="116"/>
      <c r="F8329" s="348">
        <v>12</v>
      </c>
      <c r="G8329" s="348">
        <v>157</v>
      </c>
      <c r="H8329" s="348">
        <v>1884</v>
      </c>
      <c r="I8329" s="355">
        <v>1.6394512537364087E-2</v>
      </c>
      <c r="J8329" s="355">
        <v>1.0442364673480309E-4</v>
      </c>
      <c r="K8329" s="355">
        <v>0</v>
      </c>
      <c r="M8329" s="364"/>
      <c r="N8329" s="364"/>
    </row>
    <row r="8330" spans="2:14" s="358" customFormat="1" x14ac:dyDescent="0.2">
      <c r="B8330" s="305">
        <v>41626.395833333336</v>
      </c>
      <c r="C8330" s="117" t="s">
        <v>672</v>
      </c>
      <c r="D8330" s="117" t="s">
        <v>551</v>
      </c>
      <c r="E8330" s="116"/>
      <c r="F8330" s="348">
        <v>36</v>
      </c>
      <c r="G8330" s="348">
        <v>335</v>
      </c>
      <c r="H8330" s="348">
        <v>12060</v>
      </c>
      <c r="I8330" s="355">
        <v>4.6700110554573494E-2</v>
      </c>
      <c r="J8330" s="355">
        <v>1.3940331508827908E-4</v>
      </c>
      <c r="K8330" s="355">
        <v>0</v>
      </c>
      <c r="M8330" s="364"/>
      <c r="N8330" s="364"/>
    </row>
    <row r="8331" spans="2:14" s="358" customFormat="1" x14ac:dyDescent="0.2">
      <c r="B8331" s="305">
        <v>41625.625</v>
      </c>
      <c r="C8331" s="117" t="s">
        <v>732</v>
      </c>
      <c r="D8331" s="117" t="s">
        <v>542</v>
      </c>
      <c r="E8331" s="116"/>
      <c r="F8331" s="348">
        <v>22</v>
      </c>
      <c r="G8331" s="348">
        <v>50</v>
      </c>
      <c r="H8331" s="348">
        <v>1100</v>
      </c>
      <c r="I8331" s="355">
        <v>3.8318313715517871E-3</v>
      </c>
      <c r="J8331" s="355">
        <v>7.6636627431035746E-5</v>
      </c>
      <c r="K8331" s="355">
        <v>0</v>
      </c>
      <c r="M8331" s="364"/>
      <c r="N8331" s="364"/>
    </row>
    <row r="8332" spans="2:14" s="358" customFormat="1" x14ac:dyDescent="0.2">
      <c r="B8332" s="305">
        <v>41625.498611111114</v>
      </c>
      <c r="C8332" s="117" t="s">
        <v>598</v>
      </c>
      <c r="D8332" s="117" t="s">
        <v>551</v>
      </c>
      <c r="E8332" s="116"/>
      <c r="F8332" s="348">
        <v>176</v>
      </c>
      <c r="G8332" s="348">
        <v>69</v>
      </c>
      <c r="H8332" s="348">
        <v>12144</v>
      </c>
      <c r="I8332" s="355">
        <v>4.7025384956446148E-2</v>
      </c>
      <c r="J8332" s="355">
        <v>6.8152731820936437E-4</v>
      </c>
      <c r="K8332" s="355">
        <v>0</v>
      </c>
      <c r="M8332" s="364"/>
      <c r="N8332" s="364"/>
    </row>
    <row r="8333" spans="2:14" s="358" customFormat="1" x14ac:dyDescent="0.2">
      <c r="B8333" s="305">
        <v>41621.369444444441</v>
      </c>
      <c r="C8333" s="117" t="s">
        <v>615</v>
      </c>
      <c r="D8333" s="117" t="s">
        <v>554</v>
      </c>
      <c r="E8333" s="116"/>
      <c r="F8333" s="348">
        <v>108</v>
      </c>
      <c r="G8333" s="348">
        <v>398</v>
      </c>
      <c r="H8333" s="348">
        <v>42984</v>
      </c>
      <c r="I8333" s="355">
        <v>0.37404550260406472</v>
      </c>
      <c r="J8333" s="355">
        <v>9.3981282061322792E-4</v>
      </c>
      <c r="K8333" s="355">
        <v>0</v>
      </c>
      <c r="M8333" s="364"/>
      <c r="N8333" s="364"/>
    </row>
    <row r="8334" spans="2:14" s="358" customFormat="1" x14ac:dyDescent="0.2">
      <c r="B8334" s="305">
        <v>41625.34375</v>
      </c>
      <c r="C8334" s="117" t="s">
        <v>799</v>
      </c>
      <c r="D8334" s="117" t="s">
        <v>554</v>
      </c>
      <c r="E8334" s="116"/>
      <c r="F8334" s="348">
        <v>227</v>
      </c>
      <c r="G8334" s="348">
        <v>545</v>
      </c>
      <c r="H8334" s="348">
        <v>123715</v>
      </c>
      <c r="I8334" s="355">
        <v>1.0765642879830137</v>
      </c>
      <c r="J8334" s="355">
        <v>1.9753473174000252E-3</v>
      </c>
      <c r="K8334" s="355">
        <v>0</v>
      </c>
      <c r="M8334" s="364"/>
      <c r="N8334" s="364"/>
    </row>
    <row r="8335" spans="2:14" s="358" customFormat="1" x14ac:dyDescent="0.2">
      <c r="B8335" s="305">
        <v>41624.375</v>
      </c>
      <c r="C8335" s="117" t="s">
        <v>798</v>
      </c>
      <c r="D8335" s="117" t="s">
        <v>554</v>
      </c>
      <c r="E8335" s="116"/>
      <c r="F8335" s="348">
        <v>17</v>
      </c>
      <c r="G8335" s="348">
        <v>150</v>
      </c>
      <c r="H8335" s="348">
        <v>2550</v>
      </c>
      <c r="I8335" s="355">
        <v>2.2190024931145656E-2</v>
      </c>
      <c r="J8335" s="355">
        <v>1.4793349954097106E-4</v>
      </c>
      <c r="K8335" s="355">
        <v>0</v>
      </c>
      <c r="M8335" s="364"/>
      <c r="N8335" s="364"/>
    </row>
    <row r="8336" spans="2:14" s="358" customFormat="1" x14ac:dyDescent="0.2">
      <c r="B8336" s="305">
        <v>41625.413194444445</v>
      </c>
      <c r="C8336" s="117" t="s">
        <v>721</v>
      </c>
      <c r="D8336" s="117" t="s">
        <v>542</v>
      </c>
      <c r="E8336" s="116"/>
      <c r="F8336" s="348">
        <v>67</v>
      </c>
      <c r="G8336" s="348">
        <v>270</v>
      </c>
      <c r="H8336" s="348">
        <v>18090</v>
      </c>
      <c r="I8336" s="355">
        <v>6.3016208646701669E-2</v>
      </c>
      <c r="J8336" s="355">
        <v>2.333933653581543E-4</v>
      </c>
      <c r="K8336" s="355">
        <v>0</v>
      </c>
      <c r="M8336" s="364"/>
      <c r="N8336" s="364"/>
    </row>
    <row r="8337" spans="2:14" s="358" customFormat="1" x14ac:dyDescent="0.2">
      <c r="B8337" s="305">
        <v>41627.378472222219</v>
      </c>
      <c r="C8337" s="117" t="s">
        <v>672</v>
      </c>
      <c r="D8337" s="117" t="s">
        <v>551</v>
      </c>
      <c r="E8337" s="116"/>
      <c r="F8337" s="348">
        <v>9</v>
      </c>
      <c r="G8337" s="348">
        <v>150</v>
      </c>
      <c r="H8337" s="348">
        <v>1350</v>
      </c>
      <c r="I8337" s="355">
        <v>5.2276243158104656E-3</v>
      </c>
      <c r="J8337" s="355">
        <v>3.4850828772069771E-5</v>
      </c>
      <c r="K8337" s="355">
        <v>0</v>
      </c>
      <c r="M8337" s="364"/>
      <c r="N8337" s="364"/>
    </row>
    <row r="8338" spans="2:14" s="358" customFormat="1" x14ac:dyDescent="0.2">
      <c r="B8338" s="305">
        <v>41626.375</v>
      </c>
      <c r="C8338" s="117" t="s">
        <v>672</v>
      </c>
      <c r="D8338" s="117" t="s">
        <v>551</v>
      </c>
      <c r="E8338" s="116"/>
      <c r="F8338" s="348">
        <v>27</v>
      </c>
      <c r="G8338" s="348">
        <v>357</v>
      </c>
      <c r="H8338" s="348">
        <v>9639</v>
      </c>
      <c r="I8338" s="355">
        <v>3.7325237614886722E-2</v>
      </c>
      <c r="J8338" s="355">
        <v>1.0455248631620932E-4</v>
      </c>
      <c r="K8338" s="355">
        <v>0</v>
      </c>
      <c r="M8338" s="364"/>
      <c r="N8338" s="364"/>
    </row>
    <row r="8339" spans="2:14" s="358" customFormat="1" x14ac:dyDescent="0.2">
      <c r="B8339" s="305">
        <v>41627.375</v>
      </c>
      <c r="C8339" s="117" t="s">
        <v>750</v>
      </c>
      <c r="D8339" s="117" t="s">
        <v>554</v>
      </c>
      <c r="E8339" s="116"/>
      <c r="F8339" s="348">
        <v>144</v>
      </c>
      <c r="G8339" s="348">
        <v>195</v>
      </c>
      <c r="H8339" s="348">
        <v>28080</v>
      </c>
      <c r="I8339" s="355">
        <v>0.24435133335943923</v>
      </c>
      <c r="J8339" s="355">
        <v>1.2530837608176371E-3</v>
      </c>
      <c r="K8339" s="355">
        <v>0</v>
      </c>
      <c r="M8339" s="364"/>
      <c r="N8339" s="364"/>
    </row>
    <row r="8340" spans="2:14" s="358" customFormat="1" x14ac:dyDescent="0.2">
      <c r="B8340" s="305">
        <v>41627.381944444445</v>
      </c>
      <c r="C8340" s="117" t="s">
        <v>649</v>
      </c>
      <c r="D8340" s="117" t="s">
        <v>551</v>
      </c>
      <c r="E8340" s="116"/>
      <c r="F8340" s="348">
        <v>16</v>
      </c>
      <c r="G8340" s="348">
        <v>295</v>
      </c>
      <c r="H8340" s="348">
        <v>4720</v>
      </c>
      <c r="I8340" s="355">
        <v>1.8277323533796592E-2</v>
      </c>
      <c r="J8340" s="355">
        <v>6.1957028928124033E-5</v>
      </c>
      <c r="K8340" s="355">
        <v>0</v>
      </c>
      <c r="M8340" s="364"/>
      <c r="N8340" s="364"/>
    </row>
    <row r="8341" spans="2:14" s="358" customFormat="1" x14ac:dyDescent="0.2">
      <c r="B8341" s="305">
        <v>41613.375</v>
      </c>
      <c r="C8341" s="117" t="s">
        <v>675</v>
      </c>
      <c r="D8341" s="117" t="s">
        <v>554</v>
      </c>
      <c r="E8341" s="116"/>
      <c r="F8341" s="348">
        <v>2</v>
      </c>
      <c r="G8341" s="348">
        <v>190</v>
      </c>
      <c r="H8341" s="348">
        <v>380</v>
      </c>
      <c r="I8341" s="355">
        <v>3.3067488132687648E-3</v>
      </c>
      <c r="J8341" s="355">
        <v>1.7403941122467181E-5</v>
      </c>
      <c r="K8341" s="355">
        <v>0</v>
      </c>
      <c r="M8341" s="364"/>
      <c r="N8341" s="364"/>
    </row>
    <row r="8342" spans="2:14" s="358" customFormat="1" x14ac:dyDescent="0.2">
      <c r="B8342" s="305">
        <v>41611.368055555555</v>
      </c>
      <c r="C8342" s="117" t="s">
        <v>674</v>
      </c>
      <c r="D8342" s="117" t="s">
        <v>551</v>
      </c>
      <c r="E8342" s="116"/>
      <c r="F8342" s="348">
        <v>18</v>
      </c>
      <c r="G8342" s="348">
        <v>12.222222222222221</v>
      </c>
      <c r="H8342" s="348">
        <v>220</v>
      </c>
      <c r="I8342" s="355">
        <v>8.5190914776170552E-4</v>
      </c>
      <c r="J8342" s="355">
        <v>6.9701657544139542E-5</v>
      </c>
      <c r="K8342" s="355">
        <v>0</v>
      </c>
      <c r="M8342" s="364"/>
      <c r="N8342" s="364"/>
    </row>
    <row r="8343" spans="2:14" s="358" customFormat="1" x14ac:dyDescent="0.2">
      <c r="B8343" s="305">
        <v>41626.409722222219</v>
      </c>
      <c r="C8343" s="117" t="s">
        <v>663</v>
      </c>
      <c r="D8343" s="117" t="s">
        <v>551</v>
      </c>
      <c r="E8343" s="116"/>
      <c r="F8343" s="348">
        <v>1</v>
      </c>
      <c r="G8343" s="348">
        <v>100</v>
      </c>
      <c r="H8343" s="348">
        <v>100</v>
      </c>
      <c r="I8343" s="355">
        <v>3.8723143080077524E-4</v>
      </c>
      <c r="J8343" s="355">
        <v>3.872314308007752E-6</v>
      </c>
      <c r="K8343" s="355">
        <v>0</v>
      </c>
      <c r="M8343" s="364"/>
      <c r="N8343" s="364"/>
    </row>
    <row r="8344" spans="2:14" s="358" customFormat="1" x14ac:dyDescent="0.2">
      <c r="B8344" s="305">
        <v>41623.375</v>
      </c>
      <c r="C8344" s="117" t="s">
        <v>697</v>
      </c>
      <c r="D8344" s="117" t="s">
        <v>551</v>
      </c>
      <c r="E8344" s="116"/>
      <c r="F8344" s="348">
        <v>184</v>
      </c>
      <c r="G8344" s="348">
        <v>279</v>
      </c>
      <c r="H8344" s="348">
        <v>51336</v>
      </c>
      <c r="I8344" s="355">
        <v>0.19878912731588597</v>
      </c>
      <c r="J8344" s="355">
        <v>7.1250583267342641E-4</v>
      </c>
      <c r="K8344" s="355">
        <v>0</v>
      </c>
      <c r="M8344" s="364"/>
      <c r="N8344" s="364"/>
    </row>
    <row r="8345" spans="2:14" s="358" customFormat="1" x14ac:dyDescent="0.2">
      <c r="B8345" s="305">
        <v>41625.368055555555</v>
      </c>
      <c r="C8345" s="117" t="s">
        <v>616</v>
      </c>
      <c r="D8345" s="117" t="s">
        <v>554</v>
      </c>
      <c r="E8345" s="116"/>
      <c r="F8345" s="348">
        <v>7</v>
      </c>
      <c r="G8345" s="348">
        <v>135</v>
      </c>
      <c r="H8345" s="348">
        <v>945</v>
      </c>
      <c r="I8345" s="355">
        <v>8.2233621803657446E-3</v>
      </c>
      <c r="J8345" s="355">
        <v>6.0913793928635139E-5</v>
      </c>
      <c r="K8345" s="355">
        <v>0</v>
      </c>
      <c r="M8345" s="364"/>
      <c r="N8345" s="364"/>
    </row>
    <row r="8346" spans="2:14" s="358" customFormat="1" x14ac:dyDescent="0.2">
      <c r="B8346" s="305">
        <v>41625.357638888891</v>
      </c>
      <c r="C8346" s="117" t="s">
        <v>616</v>
      </c>
      <c r="D8346" s="117" t="s">
        <v>554</v>
      </c>
      <c r="E8346" s="116"/>
      <c r="F8346" s="348">
        <v>2</v>
      </c>
      <c r="G8346" s="348">
        <v>325</v>
      </c>
      <c r="H8346" s="348">
        <v>650</v>
      </c>
      <c r="I8346" s="355">
        <v>5.656280864801834E-3</v>
      </c>
      <c r="J8346" s="355">
        <v>1.7403941122467181E-5</v>
      </c>
      <c r="K8346" s="355">
        <v>0</v>
      </c>
      <c r="M8346" s="364"/>
      <c r="N8346" s="364"/>
    </row>
    <row r="8347" spans="2:14" s="358" customFormat="1" x14ac:dyDescent="0.2">
      <c r="B8347" s="305">
        <v>41627.333333333336</v>
      </c>
      <c r="C8347" s="117" t="s">
        <v>637</v>
      </c>
      <c r="D8347" s="117" t="s">
        <v>554</v>
      </c>
      <c r="E8347" s="116"/>
      <c r="F8347" s="348">
        <v>9</v>
      </c>
      <c r="G8347" s="348">
        <v>245</v>
      </c>
      <c r="H8347" s="348">
        <v>2205</v>
      </c>
      <c r="I8347" s="355">
        <v>1.918784508752007E-2</v>
      </c>
      <c r="J8347" s="355">
        <v>7.8317735051102317E-5</v>
      </c>
      <c r="K8347" s="355">
        <v>0</v>
      </c>
      <c r="M8347" s="364"/>
      <c r="N8347" s="364"/>
    </row>
    <row r="8348" spans="2:14" s="358" customFormat="1" x14ac:dyDescent="0.2">
      <c r="B8348" s="305">
        <v>41613.472222222219</v>
      </c>
      <c r="C8348" s="117" t="s">
        <v>550</v>
      </c>
      <c r="D8348" s="117" t="s">
        <v>551</v>
      </c>
      <c r="E8348" s="116"/>
      <c r="F8348" s="348">
        <v>1</v>
      </c>
      <c r="G8348" s="348">
        <v>160</v>
      </c>
      <c r="H8348" s="348">
        <v>160</v>
      </c>
      <c r="I8348" s="355">
        <v>6.1957028928124041E-4</v>
      </c>
      <c r="J8348" s="355">
        <v>3.872314308007752E-6</v>
      </c>
      <c r="K8348" s="355">
        <v>0</v>
      </c>
      <c r="M8348" s="364"/>
      <c r="N8348" s="364"/>
    </row>
    <row r="8349" spans="2:14" s="358" customFormat="1" x14ac:dyDescent="0.2">
      <c r="B8349" s="305">
        <v>41625.381944444445</v>
      </c>
      <c r="C8349" s="117" t="s">
        <v>622</v>
      </c>
      <c r="D8349" s="117" t="s">
        <v>554</v>
      </c>
      <c r="E8349" s="116"/>
      <c r="F8349" s="348">
        <v>16</v>
      </c>
      <c r="G8349" s="348">
        <v>327</v>
      </c>
      <c r="H8349" s="348">
        <v>5232</v>
      </c>
      <c r="I8349" s="355">
        <v>4.5528709976374149E-2</v>
      </c>
      <c r="J8349" s="355">
        <v>1.3923152897973745E-4</v>
      </c>
      <c r="K8349" s="355">
        <v>0</v>
      </c>
      <c r="M8349" s="364"/>
      <c r="N8349" s="364"/>
    </row>
    <row r="8350" spans="2:14" s="358" customFormat="1" x14ac:dyDescent="0.2">
      <c r="B8350" s="305">
        <v>41628.384722222225</v>
      </c>
      <c r="C8350" s="117" t="s">
        <v>601</v>
      </c>
      <c r="D8350" s="117" t="s">
        <v>551</v>
      </c>
      <c r="E8350" s="116"/>
      <c r="F8350" s="348">
        <v>1</v>
      </c>
      <c r="G8350" s="348">
        <v>29</v>
      </c>
      <c r="H8350" s="348">
        <v>29</v>
      </c>
      <c r="I8350" s="355">
        <v>1.1229711493222481E-4</v>
      </c>
      <c r="J8350" s="355">
        <v>3.872314308007752E-6</v>
      </c>
      <c r="K8350" s="355">
        <v>0</v>
      </c>
      <c r="M8350" s="364"/>
      <c r="N8350" s="364"/>
    </row>
    <row r="8351" spans="2:14" s="358" customFormat="1" x14ac:dyDescent="0.2">
      <c r="B8351" s="305">
        <v>41628.423611111109</v>
      </c>
      <c r="C8351" s="117" t="s">
        <v>601</v>
      </c>
      <c r="D8351" s="117" t="s">
        <v>551</v>
      </c>
      <c r="E8351" s="116"/>
      <c r="F8351" s="348">
        <v>1</v>
      </c>
      <c r="G8351" s="348">
        <v>33</v>
      </c>
      <c r="H8351" s="348">
        <v>33</v>
      </c>
      <c r="I8351" s="355">
        <v>1.2778637216425583E-4</v>
      </c>
      <c r="J8351" s="355">
        <v>3.872314308007752E-6</v>
      </c>
      <c r="K8351" s="355">
        <v>0</v>
      </c>
      <c r="M8351" s="364"/>
      <c r="N8351" s="364"/>
    </row>
    <row r="8352" spans="2:14" s="358" customFormat="1" x14ac:dyDescent="0.2">
      <c r="B8352" s="305">
        <v>41626.493055555555</v>
      </c>
      <c r="C8352" s="117" t="s">
        <v>663</v>
      </c>
      <c r="D8352" s="117" t="s">
        <v>551</v>
      </c>
      <c r="E8352" s="116"/>
      <c r="F8352" s="348">
        <v>2</v>
      </c>
      <c r="G8352" s="348">
        <v>95</v>
      </c>
      <c r="H8352" s="348">
        <v>190</v>
      </c>
      <c r="I8352" s="355">
        <v>7.3573971852147291E-4</v>
      </c>
      <c r="J8352" s="355">
        <v>7.7446286160155041E-6</v>
      </c>
      <c r="K8352" s="355">
        <v>0</v>
      </c>
      <c r="M8352" s="364"/>
      <c r="N8352" s="364"/>
    </row>
    <row r="8353" spans="2:14" s="358" customFormat="1" x14ac:dyDescent="0.2">
      <c r="B8353" s="305">
        <v>41626.361111111109</v>
      </c>
      <c r="C8353" s="117" t="s">
        <v>732</v>
      </c>
      <c r="D8353" s="117" t="s">
        <v>542</v>
      </c>
      <c r="E8353" s="116"/>
      <c r="F8353" s="348">
        <v>203</v>
      </c>
      <c r="G8353" s="348">
        <v>218</v>
      </c>
      <c r="H8353" s="348">
        <v>44254</v>
      </c>
      <c r="I8353" s="355">
        <v>0.15415805956059345</v>
      </c>
      <c r="J8353" s="355">
        <v>7.0714706220455714E-4</v>
      </c>
      <c r="K8353" s="355">
        <v>0</v>
      </c>
      <c r="M8353" s="364"/>
      <c r="N8353" s="364"/>
    </row>
    <row r="8354" spans="2:14" s="358" customFormat="1" x14ac:dyDescent="0.2">
      <c r="B8354" s="305">
        <v>41626.479166666664</v>
      </c>
      <c r="C8354" s="117" t="s">
        <v>663</v>
      </c>
      <c r="D8354" s="117" t="s">
        <v>551</v>
      </c>
      <c r="E8354" s="116"/>
      <c r="F8354" s="348">
        <v>1</v>
      </c>
      <c r="G8354" s="348">
        <v>70</v>
      </c>
      <c r="H8354" s="348">
        <v>70</v>
      </c>
      <c r="I8354" s="355">
        <v>2.7106200156054268E-4</v>
      </c>
      <c r="J8354" s="355">
        <v>3.872314308007752E-6</v>
      </c>
      <c r="K8354" s="355">
        <v>0</v>
      </c>
      <c r="M8354" s="364"/>
      <c r="N8354" s="364"/>
    </row>
    <row r="8355" spans="2:14" s="358" customFormat="1" x14ac:dyDescent="0.2">
      <c r="B8355" s="305">
        <v>41626.354166666664</v>
      </c>
      <c r="C8355" s="117" t="s">
        <v>733</v>
      </c>
      <c r="D8355" s="117" t="s">
        <v>551</v>
      </c>
      <c r="E8355" s="116"/>
      <c r="F8355" s="348">
        <v>9</v>
      </c>
      <c r="G8355" s="348">
        <v>310</v>
      </c>
      <c r="H8355" s="348">
        <v>2790</v>
      </c>
      <c r="I8355" s="355">
        <v>1.0803756919341628E-2</v>
      </c>
      <c r="J8355" s="355">
        <v>3.4850828772069771E-5</v>
      </c>
      <c r="K8355" s="355">
        <v>0</v>
      </c>
      <c r="M8355" s="364"/>
      <c r="N8355" s="364"/>
    </row>
    <row r="8356" spans="2:14" s="358" customFormat="1" x14ac:dyDescent="0.2">
      <c r="B8356" s="305">
        <v>41627.334027777775</v>
      </c>
      <c r="C8356" s="117" t="s">
        <v>637</v>
      </c>
      <c r="D8356" s="117" t="s">
        <v>554</v>
      </c>
      <c r="E8356" s="116"/>
      <c r="F8356" s="348">
        <v>14</v>
      </c>
      <c r="G8356" s="348">
        <v>224</v>
      </c>
      <c r="H8356" s="348">
        <v>3136</v>
      </c>
      <c r="I8356" s="355">
        <v>2.7289379680028543E-2</v>
      </c>
      <c r="J8356" s="355">
        <v>1.2182758785727028E-4</v>
      </c>
      <c r="K8356" s="355">
        <v>0</v>
      </c>
      <c r="M8356" s="364"/>
      <c r="N8356" s="364"/>
    </row>
    <row r="8357" spans="2:14" s="358" customFormat="1" x14ac:dyDescent="0.2">
      <c r="B8357" s="305">
        <v>41626.503472222219</v>
      </c>
      <c r="C8357" s="117" t="s">
        <v>594</v>
      </c>
      <c r="D8357" s="117" t="s">
        <v>551</v>
      </c>
      <c r="E8357" s="116"/>
      <c r="F8357" s="348">
        <v>1</v>
      </c>
      <c r="G8357" s="348">
        <v>70</v>
      </c>
      <c r="H8357" s="348">
        <v>70</v>
      </c>
      <c r="I8357" s="355">
        <v>2.7106200156054268E-4</v>
      </c>
      <c r="J8357" s="355">
        <v>3.872314308007752E-6</v>
      </c>
      <c r="K8357" s="355">
        <v>0</v>
      </c>
      <c r="M8357" s="364"/>
      <c r="N8357" s="364"/>
    </row>
    <row r="8358" spans="2:14" s="358" customFormat="1" x14ac:dyDescent="0.2">
      <c r="B8358" s="305">
        <v>41626.586805555555</v>
      </c>
      <c r="C8358" s="117" t="s">
        <v>594</v>
      </c>
      <c r="D8358" s="117" t="s">
        <v>551</v>
      </c>
      <c r="E8358" s="116"/>
      <c r="F8358" s="348">
        <v>1</v>
      </c>
      <c r="G8358" s="348">
        <v>35</v>
      </c>
      <c r="H8358" s="348">
        <v>35</v>
      </c>
      <c r="I8358" s="355">
        <v>1.3553100078027134E-4</v>
      </c>
      <c r="J8358" s="355">
        <v>3.872314308007752E-6</v>
      </c>
      <c r="K8358" s="355">
        <v>0</v>
      </c>
      <c r="M8358" s="364"/>
      <c r="N8358" s="364"/>
    </row>
    <row r="8359" spans="2:14" s="358" customFormat="1" x14ac:dyDescent="0.2">
      <c r="B8359" s="305">
        <v>41627.388888888891</v>
      </c>
      <c r="C8359" s="117" t="s">
        <v>592</v>
      </c>
      <c r="D8359" s="117" t="s">
        <v>554</v>
      </c>
      <c r="E8359" s="116"/>
      <c r="F8359" s="348">
        <v>14</v>
      </c>
      <c r="G8359" s="348">
        <v>154.42857142857142</v>
      </c>
      <c r="H8359" s="348">
        <v>2162</v>
      </c>
      <c r="I8359" s="355">
        <v>1.8813660353387024E-2</v>
      </c>
      <c r="J8359" s="355">
        <v>1.2182758785727028E-4</v>
      </c>
      <c r="K8359" s="355">
        <v>0</v>
      </c>
      <c r="M8359" s="364"/>
      <c r="N8359" s="364"/>
    </row>
    <row r="8360" spans="2:14" s="358" customFormat="1" x14ac:dyDescent="0.2">
      <c r="B8360" s="305">
        <v>41627.333333333336</v>
      </c>
      <c r="C8360" s="117" t="s">
        <v>616</v>
      </c>
      <c r="D8360" s="117" t="s">
        <v>554</v>
      </c>
      <c r="E8360" s="116"/>
      <c r="F8360" s="348">
        <v>139</v>
      </c>
      <c r="G8360" s="348">
        <v>199</v>
      </c>
      <c r="H8360" s="348">
        <v>27661</v>
      </c>
      <c r="I8360" s="355">
        <v>0.24070520769428236</v>
      </c>
      <c r="J8360" s="355">
        <v>1.2095739080114692E-3</v>
      </c>
      <c r="K8360" s="355">
        <v>0</v>
      </c>
      <c r="M8360" s="364"/>
      <c r="N8360" s="364"/>
    </row>
    <row r="8361" spans="2:14" s="358" customFormat="1" x14ac:dyDescent="0.2">
      <c r="B8361" s="305">
        <v>41626.393055555556</v>
      </c>
      <c r="C8361" s="117" t="s">
        <v>594</v>
      </c>
      <c r="D8361" s="117" t="s">
        <v>551</v>
      </c>
      <c r="E8361" s="116"/>
      <c r="F8361" s="348">
        <v>6</v>
      </c>
      <c r="G8361" s="348">
        <v>109</v>
      </c>
      <c r="H8361" s="348">
        <v>654</v>
      </c>
      <c r="I8361" s="355">
        <v>2.5324935574370698E-3</v>
      </c>
      <c r="J8361" s="355">
        <v>2.3233885848046514E-5</v>
      </c>
      <c r="K8361" s="355">
        <v>0</v>
      </c>
      <c r="M8361" s="364"/>
      <c r="N8361" s="364"/>
    </row>
    <row r="8362" spans="2:14" s="358" customFormat="1" x14ac:dyDescent="0.2">
      <c r="B8362" s="305">
        <v>41623.375</v>
      </c>
      <c r="C8362" s="117" t="s">
        <v>714</v>
      </c>
      <c r="D8362" s="117" t="s">
        <v>554</v>
      </c>
      <c r="E8362" s="116"/>
      <c r="F8362" s="348">
        <v>99</v>
      </c>
      <c r="G8362" s="348">
        <v>372</v>
      </c>
      <c r="H8362" s="348">
        <v>36828</v>
      </c>
      <c r="I8362" s="355">
        <v>0.3204761718291107</v>
      </c>
      <c r="J8362" s="355">
        <v>8.6149508556212552E-4</v>
      </c>
      <c r="K8362" s="355">
        <v>0</v>
      </c>
      <c r="M8362" s="364"/>
      <c r="N8362" s="364"/>
    </row>
    <row r="8363" spans="2:14" s="358" customFormat="1" x14ac:dyDescent="0.2">
      <c r="B8363" s="305">
        <v>41627.361111111109</v>
      </c>
      <c r="C8363" s="117" t="s">
        <v>858</v>
      </c>
      <c r="D8363" s="117" t="s">
        <v>551</v>
      </c>
      <c r="E8363" s="116"/>
      <c r="F8363" s="348">
        <v>188</v>
      </c>
      <c r="G8363" s="348">
        <v>285</v>
      </c>
      <c r="H8363" s="348">
        <v>53580</v>
      </c>
      <c r="I8363" s="355">
        <v>0.20747860062305537</v>
      </c>
      <c r="J8363" s="355">
        <v>7.2799508990545748E-4</v>
      </c>
      <c r="K8363" s="355">
        <v>0</v>
      </c>
      <c r="M8363" s="364"/>
      <c r="N8363" s="364"/>
    </row>
    <row r="8364" spans="2:14" s="358" customFormat="1" x14ac:dyDescent="0.2">
      <c r="B8364" s="305">
        <v>41627.347916666666</v>
      </c>
      <c r="C8364" s="117" t="s">
        <v>611</v>
      </c>
      <c r="D8364" s="117" t="s">
        <v>551</v>
      </c>
      <c r="E8364" s="116"/>
      <c r="F8364" s="348">
        <v>45</v>
      </c>
      <c r="G8364" s="348">
        <v>134</v>
      </c>
      <c r="H8364" s="348">
        <v>6030</v>
      </c>
      <c r="I8364" s="355">
        <v>2.3350055277286747E-2</v>
      </c>
      <c r="J8364" s="355">
        <v>1.7425414386034886E-4</v>
      </c>
      <c r="K8364" s="355">
        <v>0</v>
      </c>
      <c r="M8364" s="364"/>
      <c r="N8364" s="364"/>
    </row>
    <row r="8365" spans="2:14" s="358" customFormat="1" x14ac:dyDescent="0.2">
      <c r="B8365" s="305">
        <v>41627.372916666667</v>
      </c>
      <c r="C8365" s="117" t="s">
        <v>616</v>
      </c>
      <c r="D8365" s="117" t="s">
        <v>554</v>
      </c>
      <c r="E8365" s="116"/>
      <c r="F8365" s="348">
        <v>427</v>
      </c>
      <c r="G8365" s="348">
        <v>411.09367681498827</v>
      </c>
      <c r="H8365" s="348">
        <v>175537</v>
      </c>
      <c r="I8365" s="355">
        <v>1.527517806407261</v>
      </c>
      <c r="J8365" s="355">
        <v>3.7157414296467434E-3</v>
      </c>
      <c r="K8365" s="355">
        <v>0</v>
      </c>
      <c r="M8365" s="364"/>
      <c r="N8365" s="364"/>
    </row>
    <row r="8366" spans="2:14" s="358" customFormat="1" x14ac:dyDescent="0.2">
      <c r="B8366" s="305">
        <v>41617.362500000003</v>
      </c>
      <c r="C8366" s="117" t="s">
        <v>556</v>
      </c>
      <c r="D8366" s="117" t="s">
        <v>551</v>
      </c>
      <c r="E8366" s="116"/>
      <c r="F8366" s="348">
        <v>4</v>
      </c>
      <c r="G8366" s="348">
        <v>368</v>
      </c>
      <c r="H8366" s="348">
        <v>1472</v>
      </c>
      <c r="I8366" s="355">
        <v>5.7000466613874113E-3</v>
      </c>
      <c r="J8366" s="355">
        <v>1.5489257232031008E-5</v>
      </c>
      <c r="K8366" s="355">
        <v>0</v>
      </c>
      <c r="M8366" s="364"/>
      <c r="N8366" s="364"/>
    </row>
    <row r="8367" spans="2:14" s="358" customFormat="1" x14ac:dyDescent="0.2">
      <c r="B8367" s="305">
        <v>41627.411805555559</v>
      </c>
      <c r="C8367" s="117" t="s">
        <v>616</v>
      </c>
      <c r="D8367" s="117" t="s">
        <v>554</v>
      </c>
      <c r="E8367" s="116"/>
      <c r="F8367" s="348">
        <v>15</v>
      </c>
      <c r="G8367" s="348">
        <v>92</v>
      </c>
      <c r="H8367" s="348">
        <v>1380</v>
      </c>
      <c r="I8367" s="355">
        <v>1.2008719374502356E-2</v>
      </c>
      <c r="J8367" s="355">
        <v>1.3052955841850387E-4</v>
      </c>
      <c r="K8367" s="355">
        <v>0</v>
      </c>
      <c r="M8367" s="364"/>
      <c r="N8367" s="364"/>
    </row>
    <row r="8368" spans="2:14" s="358" customFormat="1" x14ac:dyDescent="0.2">
      <c r="B8368" s="305">
        <v>41627.357638888891</v>
      </c>
      <c r="C8368" s="117" t="s">
        <v>567</v>
      </c>
      <c r="D8368" s="117" t="s">
        <v>551</v>
      </c>
      <c r="E8368" s="116"/>
      <c r="F8368" s="348">
        <v>3</v>
      </c>
      <c r="G8368" s="348">
        <v>155</v>
      </c>
      <c r="H8368" s="348">
        <v>465</v>
      </c>
      <c r="I8368" s="355">
        <v>1.8006261532236049E-3</v>
      </c>
      <c r="J8368" s="355">
        <v>1.1616942924023257E-5</v>
      </c>
      <c r="K8368" s="355">
        <v>0</v>
      </c>
      <c r="M8368" s="364"/>
      <c r="N8368" s="364"/>
    </row>
    <row r="8369" spans="2:14" s="358" customFormat="1" x14ac:dyDescent="0.2">
      <c r="B8369" s="305">
        <v>41626.375</v>
      </c>
      <c r="C8369" s="117" t="s">
        <v>671</v>
      </c>
      <c r="D8369" s="117" t="s">
        <v>554</v>
      </c>
      <c r="E8369" s="116"/>
      <c r="F8369" s="348">
        <v>1</v>
      </c>
      <c r="G8369" s="348">
        <v>145</v>
      </c>
      <c r="H8369" s="348">
        <v>145</v>
      </c>
      <c r="I8369" s="355">
        <v>1.2617857313788707E-3</v>
      </c>
      <c r="J8369" s="355">
        <v>8.7019705612335906E-6</v>
      </c>
      <c r="K8369" s="355">
        <v>0</v>
      </c>
      <c r="M8369" s="364"/>
      <c r="N8369" s="364"/>
    </row>
    <row r="8370" spans="2:14" s="358" customFormat="1" x14ac:dyDescent="0.2">
      <c r="B8370" s="305">
        <v>41626.395833333336</v>
      </c>
      <c r="C8370" s="117" t="s">
        <v>703</v>
      </c>
      <c r="D8370" s="117" t="s">
        <v>551</v>
      </c>
      <c r="E8370" s="116"/>
      <c r="F8370" s="348">
        <v>3</v>
      </c>
      <c r="G8370" s="348">
        <v>280</v>
      </c>
      <c r="H8370" s="348">
        <v>840</v>
      </c>
      <c r="I8370" s="355">
        <v>3.2527440187265118E-3</v>
      </c>
      <c r="J8370" s="355">
        <v>1.1616942924023257E-5</v>
      </c>
      <c r="K8370" s="355">
        <v>0</v>
      </c>
      <c r="M8370" s="364"/>
      <c r="N8370" s="364"/>
    </row>
    <row r="8371" spans="2:14" s="358" customFormat="1" x14ac:dyDescent="0.2">
      <c r="B8371" s="305">
        <v>41627.375</v>
      </c>
      <c r="C8371" s="117" t="s">
        <v>748</v>
      </c>
      <c r="D8371" s="117" t="s">
        <v>551</v>
      </c>
      <c r="E8371" s="116"/>
      <c r="F8371" s="348">
        <v>46</v>
      </c>
      <c r="G8371" s="348">
        <v>281</v>
      </c>
      <c r="H8371" s="348">
        <v>12926</v>
      </c>
      <c r="I8371" s="355">
        <v>5.0053534745308208E-2</v>
      </c>
      <c r="J8371" s="355">
        <v>1.781264581683566E-4</v>
      </c>
      <c r="K8371" s="355">
        <v>0</v>
      </c>
      <c r="M8371" s="364"/>
      <c r="N8371" s="364"/>
    </row>
    <row r="8372" spans="2:14" s="358" customFormat="1" x14ac:dyDescent="0.2">
      <c r="B8372" s="305">
        <v>41610.361111111109</v>
      </c>
      <c r="C8372" s="117" t="s">
        <v>674</v>
      </c>
      <c r="D8372" s="117" t="s">
        <v>551</v>
      </c>
      <c r="E8372" s="116"/>
      <c r="F8372" s="348">
        <v>42</v>
      </c>
      <c r="G8372" s="348">
        <v>30.357142857142858</v>
      </c>
      <c r="H8372" s="348">
        <v>1275</v>
      </c>
      <c r="I8372" s="355">
        <v>4.9372007427098841E-3</v>
      </c>
      <c r="J8372" s="355">
        <v>1.6263720093632561E-4</v>
      </c>
      <c r="K8372" s="355">
        <v>0</v>
      </c>
      <c r="M8372" s="364"/>
      <c r="N8372" s="364"/>
    </row>
    <row r="8373" spans="2:14" s="358" customFormat="1" x14ac:dyDescent="0.2">
      <c r="B8373" s="305">
        <v>41611.395833333336</v>
      </c>
      <c r="C8373" s="117" t="s">
        <v>674</v>
      </c>
      <c r="D8373" s="117" t="s">
        <v>551</v>
      </c>
      <c r="E8373" s="116"/>
      <c r="F8373" s="348">
        <v>9</v>
      </c>
      <c r="G8373" s="348">
        <v>42.777777777777779</v>
      </c>
      <c r="H8373" s="348">
        <v>385</v>
      </c>
      <c r="I8373" s="355">
        <v>1.4908410085829847E-3</v>
      </c>
      <c r="J8373" s="355">
        <v>3.4850828772069771E-5</v>
      </c>
      <c r="K8373" s="355">
        <v>0</v>
      </c>
      <c r="M8373" s="364"/>
      <c r="N8373" s="364"/>
    </row>
    <row r="8374" spans="2:14" s="358" customFormat="1" x14ac:dyDescent="0.2">
      <c r="B8374" s="305">
        <v>41625.365972222222</v>
      </c>
      <c r="C8374" s="117" t="s">
        <v>596</v>
      </c>
      <c r="D8374" s="117" t="s">
        <v>554</v>
      </c>
      <c r="E8374" s="116"/>
      <c r="F8374" s="348">
        <v>203</v>
      </c>
      <c r="G8374" s="348">
        <v>371</v>
      </c>
      <c r="H8374" s="348">
        <v>75313</v>
      </c>
      <c r="I8374" s="355">
        <v>0.65537150887818552</v>
      </c>
      <c r="J8374" s="355">
        <v>1.7665000239304191E-3</v>
      </c>
      <c r="K8374" s="355">
        <v>0</v>
      </c>
      <c r="M8374" s="364"/>
      <c r="N8374" s="364"/>
    </row>
    <row r="8375" spans="2:14" s="358" customFormat="1" x14ac:dyDescent="0.2">
      <c r="B8375" s="305">
        <v>41627.361111111109</v>
      </c>
      <c r="C8375" s="117" t="s">
        <v>552</v>
      </c>
      <c r="D8375" s="117" t="s">
        <v>551</v>
      </c>
      <c r="E8375" s="116"/>
      <c r="F8375" s="348">
        <v>3</v>
      </c>
      <c r="G8375" s="348">
        <v>25</v>
      </c>
      <c r="H8375" s="348">
        <v>75</v>
      </c>
      <c r="I8375" s="355">
        <v>2.9042357310058142E-4</v>
      </c>
      <c r="J8375" s="355">
        <v>1.1616942924023257E-5</v>
      </c>
      <c r="K8375" s="355">
        <v>0</v>
      </c>
      <c r="M8375" s="364"/>
      <c r="N8375" s="364"/>
    </row>
    <row r="8376" spans="2:14" s="358" customFormat="1" x14ac:dyDescent="0.2">
      <c r="B8376" s="305">
        <v>41627.354166666664</v>
      </c>
      <c r="C8376" s="117" t="s">
        <v>552</v>
      </c>
      <c r="D8376" s="117" t="s">
        <v>551</v>
      </c>
      <c r="E8376" s="116"/>
      <c r="F8376" s="348">
        <v>2</v>
      </c>
      <c r="G8376" s="348">
        <v>26</v>
      </c>
      <c r="H8376" s="348">
        <v>52</v>
      </c>
      <c r="I8376" s="355">
        <v>2.0136034401640313E-4</v>
      </c>
      <c r="J8376" s="355">
        <v>7.7446286160155041E-6</v>
      </c>
      <c r="K8376" s="355">
        <v>0</v>
      </c>
      <c r="M8376" s="364"/>
      <c r="N8376" s="364"/>
    </row>
    <row r="8377" spans="2:14" s="358" customFormat="1" x14ac:dyDescent="0.2">
      <c r="B8377" s="305">
        <v>41627.395833333336</v>
      </c>
      <c r="C8377" s="117" t="s">
        <v>552</v>
      </c>
      <c r="D8377" s="117" t="s">
        <v>551</v>
      </c>
      <c r="E8377" s="116"/>
      <c r="F8377" s="348">
        <v>2</v>
      </c>
      <c r="G8377" s="348">
        <v>25</v>
      </c>
      <c r="H8377" s="348">
        <v>50</v>
      </c>
      <c r="I8377" s="355">
        <v>1.9361571540038762E-4</v>
      </c>
      <c r="J8377" s="355">
        <v>7.7446286160155041E-6</v>
      </c>
      <c r="K8377" s="355">
        <v>0</v>
      </c>
      <c r="M8377" s="364"/>
      <c r="N8377" s="364"/>
    </row>
    <row r="8378" spans="2:14" s="358" customFormat="1" x14ac:dyDescent="0.2">
      <c r="B8378" s="305">
        <v>41627.399305555555</v>
      </c>
      <c r="C8378" s="117" t="s">
        <v>552</v>
      </c>
      <c r="D8378" s="117" t="s">
        <v>551</v>
      </c>
      <c r="E8378" s="116"/>
      <c r="F8378" s="348">
        <v>1</v>
      </c>
      <c r="G8378" s="348">
        <v>45</v>
      </c>
      <c r="H8378" s="348">
        <v>45</v>
      </c>
      <c r="I8378" s="355">
        <v>1.7425414386034886E-4</v>
      </c>
      <c r="J8378" s="355">
        <v>3.872314308007752E-6</v>
      </c>
      <c r="K8378" s="355">
        <v>0</v>
      </c>
      <c r="M8378" s="364"/>
      <c r="N8378" s="364"/>
    </row>
    <row r="8379" spans="2:14" s="358" customFormat="1" x14ac:dyDescent="0.2">
      <c r="B8379" s="305">
        <v>41623.34375</v>
      </c>
      <c r="C8379" s="117" t="s">
        <v>860</v>
      </c>
      <c r="D8379" s="117" t="s">
        <v>542</v>
      </c>
      <c r="E8379" s="116"/>
      <c r="F8379" s="348">
        <v>103</v>
      </c>
      <c r="G8379" s="348">
        <v>260</v>
      </c>
      <c r="H8379" s="348">
        <v>26780</v>
      </c>
      <c r="I8379" s="355">
        <v>9.3287676481960777E-2</v>
      </c>
      <c r="J8379" s="355">
        <v>3.5879875569984918E-4</v>
      </c>
      <c r="K8379" s="355">
        <v>0</v>
      </c>
      <c r="M8379" s="364"/>
      <c r="N8379" s="364"/>
    </row>
    <row r="8380" spans="2:14" s="358" customFormat="1" x14ac:dyDescent="0.2">
      <c r="B8380" s="305">
        <v>41626.565972222219</v>
      </c>
      <c r="C8380" s="117" t="s">
        <v>626</v>
      </c>
      <c r="D8380" s="117" t="s">
        <v>554</v>
      </c>
      <c r="E8380" s="116"/>
      <c r="F8380" s="348">
        <v>37</v>
      </c>
      <c r="G8380" s="348">
        <v>78</v>
      </c>
      <c r="H8380" s="348">
        <v>2886</v>
      </c>
      <c r="I8380" s="355">
        <v>2.5113887039720145E-2</v>
      </c>
      <c r="J8380" s="355">
        <v>3.2197291076564288E-4</v>
      </c>
      <c r="K8380" s="355">
        <v>0</v>
      </c>
      <c r="M8380" s="364"/>
      <c r="N8380" s="364"/>
    </row>
    <row r="8381" spans="2:14" s="358" customFormat="1" x14ac:dyDescent="0.2">
      <c r="B8381" s="305">
        <v>41626.458333333336</v>
      </c>
      <c r="C8381" s="117" t="s">
        <v>626</v>
      </c>
      <c r="D8381" s="117" t="s">
        <v>554</v>
      </c>
      <c r="E8381" s="116"/>
      <c r="F8381" s="348">
        <v>1</v>
      </c>
      <c r="G8381" s="348">
        <v>160</v>
      </c>
      <c r="H8381" s="348">
        <v>160</v>
      </c>
      <c r="I8381" s="355">
        <v>1.3923152897973746E-3</v>
      </c>
      <c r="J8381" s="355">
        <v>8.7019705612335906E-6</v>
      </c>
      <c r="K8381" s="355">
        <v>0</v>
      </c>
      <c r="M8381" s="364"/>
      <c r="N8381" s="364"/>
    </row>
    <row r="8382" spans="2:14" s="358" customFormat="1" x14ac:dyDescent="0.2">
      <c r="B8382" s="305">
        <v>41626.37777777778</v>
      </c>
      <c r="C8382" s="117" t="s">
        <v>690</v>
      </c>
      <c r="D8382" s="117" t="s">
        <v>551</v>
      </c>
      <c r="E8382" s="116"/>
      <c r="F8382" s="348">
        <v>3</v>
      </c>
      <c r="G8382" s="348">
        <v>347</v>
      </c>
      <c r="H8382" s="348">
        <v>1041</v>
      </c>
      <c r="I8382" s="355">
        <v>4.0310791946360702E-3</v>
      </c>
      <c r="J8382" s="355">
        <v>1.1616942924023257E-5</v>
      </c>
      <c r="K8382" s="355">
        <v>0</v>
      </c>
      <c r="M8382" s="364"/>
      <c r="N8382" s="364"/>
    </row>
    <row r="8383" spans="2:14" s="358" customFormat="1" x14ac:dyDescent="0.2">
      <c r="B8383" s="305">
        <v>41627.357638888891</v>
      </c>
      <c r="C8383" s="117" t="s">
        <v>643</v>
      </c>
      <c r="D8383" s="117" t="s">
        <v>551</v>
      </c>
      <c r="E8383" s="116"/>
      <c r="F8383" s="348">
        <v>26</v>
      </c>
      <c r="G8383" s="348">
        <v>182</v>
      </c>
      <c r="H8383" s="348">
        <v>4732</v>
      </c>
      <c r="I8383" s="355">
        <v>1.8323791305492686E-2</v>
      </c>
      <c r="J8383" s="355">
        <v>1.0068017200820156E-4</v>
      </c>
      <c r="K8383" s="355">
        <v>0</v>
      </c>
      <c r="M8383" s="364"/>
      <c r="N8383" s="364"/>
    </row>
    <row r="8384" spans="2:14" s="358" customFormat="1" x14ac:dyDescent="0.2">
      <c r="B8384" s="305">
        <v>41620.364583333336</v>
      </c>
      <c r="C8384" s="117" t="s">
        <v>724</v>
      </c>
      <c r="D8384" s="117" t="s">
        <v>554</v>
      </c>
      <c r="E8384" s="116"/>
      <c r="F8384" s="348">
        <v>30</v>
      </c>
      <c r="G8384" s="348">
        <v>105</v>
      </c>
      <c r="H8384" s="348">
        <v>3150</v>
      </c>
      <c r="I8384" s="355">
        <v>2.7411207267885814E-2</v>
      </c>
      <c r="J8384" s="355">
        <v>2.6105911683700774E-4</v>
      </c>
      <c r="K8384" s="355">
        <v>0</v>
      </c>
      <c r="M8384" s="364"/>
      <c r="N8384" s="364"/>
    </row>
    <row r="8385" spans="2:14" s="358" customFormat="1" x14ac:dyDescent="0.2">
      <c r="B8385" s="305">
        <v>41626.416666666664</v>
      </c>
      <c r="C8385" s="117" t="s">
        <v>758</v>
      </c>
      <c r="D8385" s="117" t="s">
        <v>554</v>
      </c>
      <c r="E8385" s="116"/>
      <c r="F8385" s="348">
        <v>25</v>
      </c>
      <c r="G8385" s="348">
        <v>395</v>
      </c>
      <c r="H8385" s="348">
        <v>9875</v>
      </c>
      <c r="I8385" s="355">
        <v>8.5931959292181712E-2</v>
      </c>
      <c r="J8385" s="355">
        <v>2.1754926403083979E-4</v>
      </c>
      <c r="K8385" s="355">
        <v>0</v>
      </c>
      <c r="M8385" s="364"/>
      <c r="N8385" s="364"/>
    </row>
    <row r="8386" spans="2:14" s="358" customFormat="1" x14ac:dyDescent="0.2">
      <c r="B8386" s="305">
        <v>41626.395833333336</v>
      </c>
      <c r="C8386" s="117" t="s">
        <v>639</v>
      </c>
      <c r="D8386" s="117" t="s">
        <v>554</v>
      </c>
      <c r="E8386" s="116"/>
      <c r="F8386" s="348">
        <v>6</v>
      </c>
      <c r="G8386" s="348">
        <v>318</v>
      </c>
      <c r="H8386" s="348">
        <v>1908</v>
      </c>
      <c r="I8386" s="355">
        <v>1.6603359830833692E-2</v>
      </c>
      <c r="J8386" s="355">
        <v>5.2211823367401547E-5</v>
      </c>
      <c r="K8386" s="355">
        <v>0</v>
      </c>
      <c r="M8386" s="364"/>
      <c r="N8386" s="364"/>
    </row>
    <row r="8387" spans="2:14" s="358" customFormat="1" x14ac:dyDescent="0.2">
      <c r="B8387" s="305">
        <v>41626.465277777781</v>
      </c>
      <c r="C8387" s="117" t="s">
        <v>697</v>
      </c>
      <c r="D8387" s="117" t="s">
        <v>551</v>
      </c>
      <c r="E8387" s="116"/>
      <c r="F8387" s="348">
        <v>2</v>
      </c>
      <c r="G8387" s="348">
        <v>220</v>
      </c>
      <c r="H8387" s="348">
        <v>440</v>
      </c>
      <c r="I8387" s="355">
        <v>1.703818295523411E-3</v>
      </c>
      <c r="J8387" s="355">
        <v>7.7446286160155041E-6</v>
      </c>
      <c r="K8387" s="355">
        <v>0</v>
      </c>
      <c r="M8387" s="364"/>
      <c r="N8387" s="364"/>
    </row>
    <row r="8388" spans="2:14" s="358" customFormat="1" x14ac:dyDescent="0.2">
      <c r="B8388" s="305">
        <v>41627.454861111109</v>
      </c>
      <c r="C8388" s="117" t="s">
        <v>552</v>
      </c>
      <c r="D8388" s="117" t="s">
        <v>551</v>
      </c>
      <c r="E8388" s="116"/>
      <c r="F8388" s="348">
        <v>1</v>
      </c>
      <c r="G8388" s="348">
        <v>35</v>
      </c>
      <c r="H8388" s="348">
        <v>35</v>
      </c>
      <c r="I8388" s="355">
        <v>1.3553100078027134E-4</v>
      </c>
      <c r="J8388" s="355">
        <v>3.872314308007752E-6</v>
      </c>
      <c r="K8388" s="355">
        <v>0</v>
      </c>
      <c r="M8388" s="364"/>
      <c r="N8388" s="364"/>
    </row>
    <row r="8389" spans="2:14" s="358" customFormat="1" x14ac:dyDescent="0.2">
      <c r="B8389" s="305">
        <v>41626.583333333336</v>
      </c>
      <c r="C8389" s="117" t="s">
        <v>725</v>
      </c>
      <c r="D8389" s="117" t="s">
        <v>554</v>
      </c>
      <c r="E8389" s="116"/>
      <c r="F8389" s="348">
        <v>1</v>
      </c>
      <c r="G8389" s="348">
        <v>70</v>
      </c>
      <c r="H8389" s="348">
        <v>70</v>
      </c>
      <c r="I8389" s="355">
        <v>6.0913793928635144E-4</v>
      </c>
      <c r="J8389" s="355">
        <v>8.7019705612335906E-6</v>
      </c>
      <c r="K8389" s="355">
        <v>0</v>
      </c>
      <c r="M8389" s="364"/>
      <c r="N8389" s="364"/>
    </row>
    <row r="8390" spans="2:14" s="358" customFormat="1" x14ac:dyDescent="0.2">
      <c r="B8390" s="305">
        <v>41627.378472222219</v>
      </c>
      <c r="C8390" s="117" t="s">
        <v>622</v>
      </c>
      <c r="D8390" s="117" t="s">
        <v>554</v>
      </c>
      <c r="E8390" s="116"/>
      <c r="F8390" s="348">
        <v>27</v>
      </c>
      <c r="G8390" s="348">
        <v>108</v>
      </c>
      <c r="H8390" s="348">
        <v>2916</v>
      </c>
      <c r="I8390" s="355">
        <v>2.5374946156557152E-2</v>
      </c>
      <c r="J8390" s="355">
        <v>2.3495320515330698E-4</v>
      </c>
      <c r="K8390" s="355">
        <v>0</v>
      </c>
      <c r="M8390" s="364"/>
      <c r="N8390" s="364"/>
    </row>
    <row r="8391" spans="2:14" s="358" customFormat="1" x14ac:dyDescent="0.2">
      <c r="B8391" s="305">
        <v>41627.479166666664</v>
      </c>
      <c r="C8391" s="117" t="s">
        <v>552</v>
      </c>
      <c r="D8391" s="117" t="s">
        <v>551</v>
      </c>
      <c r="E8391" s="116"/>
      <c r="F8391" s="348">
        <v>1</v>
      </c>
      <c r="G8391" s="348">
        <v>30</v>
      </c>
      <c r="H8391" s="348">
        <v>30</v>
      </c>
      <c r="I8391" s="355">
        <v>1.1616942924023257E-4</v>
      </c>
      <c r="J8391" s="355">
        <v>3.872314308007752E-6</v>
      </c>
      <c r="K8391" s="355">
        <v>0</v>
      </c>
      <c r="M8391" s="364"/>
      <c r="N8391" s="364"/>
    </row>
    <row r="8392" spans="2:14" s="358" customFormat="1" x14ac:dyDescent="0.2">
      <c r="B8392" s="305">
        <v>41627.333333333336</v>
      </c>
      <c r="C8392" s="117" t="s">
        <v>625</v>
      </c>
      <c r="D8392" s="117" t="s">
        <v>551</v>
      </c>
      <c r="E8392" s="116"/>
      <c r="F8392" s="348">
        <v>9</v>
      </c>
      <c r="G8392" s="348">
        <v>247</v>
      </c>
      <c r="H8392" s="348">
        <v>2223</v>
      </c>
      <c r="I8392" s="355">
        <v>8.6081547067012338E-3</v>
      </c>
      <c r="J8392" s="355">
        <v>3.4850828772069771E-5</v>
      </c>
      <c r="K8392" s="355">
        <v>0</v>
      </c>
      <c r="M8392" s="364"/>
      <c r="N8392" s="364"/>
    </row>
    <row r="8393" spans="2:14" s="358" customFormat="1" x14ac:dyDescent="0.2">
      <c r="B8393" s="305">
        <v>41627.440972222219</v>
      </c>
      <c r="C8393" s="117" t="s">
        <v>657</v>
      </c>
      <c r="D8393" s="117" t="s">
        <v>551</v>
      </c>
      <c r="E8393" s="116"/>
      <c r="F8393" s="348">
        <v>2</v>
      </c>
      <c r="G8393" s="348">
        <v>16</v>
      </c>
      <c r="H8393" s="348">
        <v>32</v>
      </c>
      <c r="I8393" s="355">
        <v>1.2391405785624807E-4</v>
      </c>
      <c r="J8393" s="355">
        <v>7.7446286160155041E-6</v>
      </c>
      <c r="K8393" s="355">
        <v>0</v>
      </c>
      <c r="M8393" s="364"/>
      <c r="N8393" s="364"/>
    </row>
    <row r="8394" spans="2:14" s="358" customFormat="1" x14ac:dyDescent="0.2">
      <c r="B8394" s="305">
        <v>41627.384027777778</v>
      </c>
      <c r="C8394" s="117" t="s">
        <v>703</v>
      </c>
      <c r="D8394" s="117" t="s">
        <v>551</v>
      </c>
      <c r="E8394" s="116"/>
      <c r="F8394" s="348">
        <v>17</v>
      </c>
      <c r="G8394" s="348">
        <v>217</v>
      </c>
      <c r="H8394" s="348">
        <v>3689</v>
      </c>
      <c r="I8394" s="355">
        <v>1.4284967482240599E-2</v>
      </c>
      <c r="J8394" s="355">
        <v>6.5829343236131787E-5</v>
      </c>
      <c r="K8394" s="355">
        <v>0</v>
      </c>
      <c r="M8394" s="364"/>
      <c r="N8394" s="364"/>
    </row>
    <row r="8395" spans="2:14" s="358" customFormat="1" x14ac:dyDescent="0.2">
      <c r="B8395" s="305">
        <v>41621.402777777781</v>
      </c>
      <c r="C8395" s="117" t="s">
        <v>831</v>
      </c>
      <c r="D8395" s="117" t="s">
        <v>542</v>
      </c>
      <c r="E8395" s="116"/>
      <c r="F8395" s="348">
        <v>69</v>
      </c>
      <c r="G8395" s="348">
        <v>140</v>
      </c>
      <c r="H8395" s="348">
        <v>9660</v>
      </c>
      <c r="I8395" s="355">
        <v>3.3650446408354788E-2</v>
      </c>
      <c r="J8395" s="355">
        <v>2.4036033148824848E-4</v>
      </c>
      <c r="K8395" s="355">
        <v>0</v>
      </c>
      <c r="M8395" s="364"/>
      <c r="N8395" s="364"/>
    </row>
    <row r="8396" spans="2:14" s="358" customFormat="1" x14ac:dyDescent="0.2">
      <c r="B8396" s="305">
        <v>41622.336805555555</v>
      </c>
      <c r="C8396" s="117" t="s">
        <v>716</v>
      </c>
      <c r="D8396" s="117" t="s">
        <v>542</v>
      </c>
      <c r="E8396" s="116"/>
      <c r="F8396" s="348">
        <v>15</v>
      </c>
      <c r="G8396" s="348">
        <v>1800</v>
      </c>
      <c r="H8396" s="348">
        <v>27000</v>
      </c>
      <c r="I8396" s="355">
        <v>9.4054042756271147E-2</v>
      </c>
      <c r="J8396" s="355">
        <v>5.2252245975706187E-5</v>
      </c>
      <c r="K8396" s="355">
        <v>0</v>
      </c>
      <c r="M8396" s="364"/>
      <c r="N8396" s="364"/>
    </row>
    <row r="8397" spans="2:14" s="358" customFormat="1" x14ac:dyDescent="0.2">
      <c r="B8397" s="305">
        <v>41619.475694444445</v>
      </c>
      <c r="C8397" s="117" t="s">
        <v>631</v>
      </c>
      <c r="D8397" s="117" t="s">
        <v>542</v>
      </c>
      <c r="E8397" s="116"/>
      <c r="F8397" s="348">
        <v>53</v>
      </c>
      <c r="G8397" s="348">
        <v>110</v>
      </c>
      <c r="H8397" s="348">
        <v>5830</v>
      </c>
      <c r="I8397" s="355">
        <v>2.0308706269224472E-2</v>
      </c>
      <c r="J8397" s="355">
        <v>1.846246024474952E-4</v>
      </c>
      <c r="K8397" s="355">
        <v>0</v>
      </c>
      <c r="M8397" s="364"/>
      <c r="N8397" s="364"/>
    </row>
    <row r="8398" spans="2:14" s="358" customFormat="1" x14ac:dyDescent="0.2">
      <c r="B8398" s="305">
        <v>41625.390277777777</v>
      </c>
      <c r="C8398" s="117" t="s">
        <v>615</v>
      </c>
      <c r="D8398" s="117" t="s">
        <v>554</v>
      </c>
      <c r="E8398" s="116"/>
      <c r="F8398" s="348">
        <v>148</v>
      </c>
      <c r="G8398" s="348">
        <v>328</v>
      </c>
      <c r="H8398" s="348">
        <v>48544</v>
      </c>
      <c r="I8398" s="355">
        <v>0.42242845892452346</v>
      </c>
      <c r="J8398" s="355">
        <v>1.2878916430625715E-3</v>
      </c>
      <c r="K8398" s="355">
        <v>0</v>
      </c>
      <c r="M8398" s="364"/>
      <c r="N8398" s="364"/>
    </row>
    <row r="8399" spans="2:14" s="358" customFormat="1" x14ac:dyDescent="0.2">
      <c r="B8399" s="305">
        <v>41625.40625</v>
      </c>
      <c r="C8399" s="117" t="s">
        <v>743</v>
      </c>
      <c r="D8399" s="117" t="s">
        <v>554</v>
      </c>
      <c r="E8399" s="116"/>
      <c r="F8399" s="348">
        <v>169</v>
      </c>
      <c r="G8399" s="348">
        <v>445</v>
      </c>
      <c r="H8399" s="348">
        <v>75205</v>
      </c>
      <c r="I8399" s="355">
        <v>0.65443169605757223</v>
      </c>
      <c r="J8399" s="355">
        <v>1.4706330248484768E-3</v>
      </c>
      <c r="K8399" s="355">
        <v>0</v>
      </c>
      <c r="M8399" s="364"/>
      <c r="N8399" s="364"/>
    </row>
    <row r="8400" spans="2:14" s="358" customFormat="1" x14ac:dyDescent="0.2">
      <c r="B8400" s="305">
        <v>41619.375</v>
      </c>
      <c r="C8400" s="117" t="s">
        <v>567</v>
      </c>
      <c r="D8400" s="117" t="s">
        <v>551</v>
      </c>
      <c r="E8400" s="116"/>
      <c r="F8400" s="348">
        <v>1</v>
      </c>
      <c r="G8400" s="348">
        <v>175</v>
      </c>
      <c r="H8400" s="348">
        <v>175</v>
      </c>
      <c r="I8400" s="355">
        <v>6.7765500390135666E-4</v>
      </c>
      <c r="J8400" s="355">
        <v>3.872314308007752E-6</v>
      </c>
      <c r="K8400" s="355">
        <v>0</v>
      </c>
      <c r="M8400" s="364"/>
      <c r="N8400" s="364"/>
    </row>
    <row r="8401" spans="2:14" s="358" customFormat="1" x14ac:dyDescent="0.2">
      <c r="B8401" s="305">
        <v>41626.364583333336</v>
      </c>
      <c r="C8401" s="117" t="s">
        <v>799</v>
      </c>
      <c r="D8401" s="117" t="s">
        <v>554</v>
      </c>
      <c r="E8401" s="116"/>
      <c r="F8401" s="348">
        <v>302</v>
      </c>
      <c r="G8401" s="348">
        <v>302</v>
      </c>
      <c r="H8401" s="348">
        <v>91204</v>
      </c>
      <c r="I8401" s="355">
        <v>0.79365452306674844</v>
      </c>
      <c r="J8401" s="355">
        <v>2.6279951094925445E-3</v>
      </c>
      <c r="K8401" s="355">
        <v>0</v>
      </c>
      <c r="M8401" s="364"/>
      <c r="N8401" s="364"/>
    </row>
    <row r="8402" spans="2:14" s="358" customFormat="1" x14ac:dyDescent="0.2">
      <c r="B8402" s="305">
        <v>41626.355555555558</v>
      </c>
      <c r="C8402" s="117" t="s">
        <v>743</v>
      </c>
      <c r="D8402" s="117" t="s">
        <v>554</v>
      </c>
      <c r="E8402" s="116"/>
      <c r="F8402" s="348">
        <v>51</v>
      </c>
      <c r="G8402" s="348">
        <v>190</v>
      </c>
      <c r="H8402" s="348">
        <v>9690</v>
      </c>
      <c r="I8402" s="355">
        <v>8.4322094738353504E-2</v>
      </c>
      <c r="J8402" s="355">
        <v>4.4380049862291314E-4</v>
      </c>
      <c r="K8402" s="355">
        <v>0</v>
      </c>
      <c r="M8402" s="364"/>
      <c r="N8402" s="364"/>
    </row>
    <row r="8403" spans="2:14" s="358" customFormat="1" x14ac:dyDescent="0.2">
      <c r="B8403" s="305">
        <v>41626.416666666664</v>
      </c>
      <c r="C8403" s="117" t="s">
        <v>743</v>
      </c>
      <c r="D8403" s="117" t="s">
        <v>554</v>
      </c>
      <c r="E8403" s="116"/>
      <c r="F8403" s="348">
        <v>16</v>
      </c>
      <c r="G8403" s="348">
        <v>80</v>
      </c>
      <c r="H8403" s="348">
        <v>1280</v>
      </c>
      <c r="I8403" s="355">
        <v>1.1138522318378996E-2</v>
      </c>
      <c r="J8403" s="355">
        <v>1.3923152897973745E-4</v>
      </c>
      <c r="K8403" s="355">
        <v>0</v>
      </c>
      <c r="M8403" s="364"/>
      <c r="N8403" s="364"/>
    </row>
    <row r="8404" spans="2:14" s="358" customFormat="1" x14ac:dyDescent="0.2">
      <c r="B8404" s="305">
        <v>41626.354166666664</v>
      </c>
      <c r="C8404" s="117" t="s">
        <v>798</v>
      </c>
      <c r="D8404" s="117" t="s">
        <v>554</v>
      </c>
      <c r="E8404" s="116"/>
      <c r="F8404" s="348">
        <v>8</v>
      </c>
      <c r="G8404" s="348">
        <v>280</v>
      </c>
      <c r="H8404" s="348">
        <v>2240</v>
      </c>
      <c r="I8404" s="355">
        <v>1.9492414057163246E-2</v>
      </c>
      <c r="J8404" s="355">
        <v>6.9615764489868725E-5</v>
      </c>
      <c r="K8404" s="355">
        <v>0</v>
      </c>
      <c r="M8404" s="364"/>
      <c r="N8404" s="364"/>
    </row>
    <row r="8405" spans="2:14" s="358" customFormat="1" x14ac:dyDescent="0.2">
      <c r="B8405" s="305">
        <v>41612.4375</v>
      </c>
      <c r="C8405" s="117" t="s">
        <v>674</v>
      </c>
      <c r="D8405" s="117" t="s">
        <v>551</v>
      </c>
      <c r="E8405" s="116"/>
      <c r="F8405" s="348">
        <v>2</v>
      </c>
      <c r="G8405" s="348">
        <v>45</v>
      </c>
      <c r="H8405" s="348">
        <v>90</v>
      </c>
      <c r="I8405" s="355">
        <v>3.4850828772069772E-4</v>
      </c>
      <c r="J8405" s="355">
        <v>7.7446286160155041E-6</v>
      </c>
      <c r="K8405" s="355">
        <v>0</v>
      </c>
      <c r="M8405" s="364"/>
      <c r="N8405" s="364"/>
    </row>
    <row r="8406" spans="2:14" s="358" customFormat="1" x14ac:dyDescent="0.2">
      <c r="B8406" s="305">
        <v>41618.461805555555</v>
      </c>
      <c r="C8406" s="117" t="s">
        <v>672</v>
      </c>
      <c r="D8406" s="117" t="s">
        <v>551</v>
      </c>
      <c r="E8406" s="116"/>
      <c r="F8406" s="348">
        <v>3</v>
      </c>
      <c r="G8406" s="348">
        <v>75</v>
      </c>
      <c r="H8406" s="348">
        <v>225</v>
      </c>
      <c r="I8406" s="355">
        <v>8.712707193017443E-4</v>
      </c>
      <c r="J8406" s="355">
        <v>1.1616942924023257E-5</v>
      </c>
      <c r="K8406" s="355">
        <v>0</v>
      </c>
      <c r="M8406" s="364"/>
      <c r="N8406" s="364"/>
    </row>
    <row r="8407" spans="2:14" s="358" customFormat="1" x14ac:dyDescent="0.2">
      <c r="B8407" s="305">
        <v>41631.34375</v>
      </c>
      <c r="C8407" s="117" t="s">
        <v>732</v>
      </c>
      <c r="D8407" s="117" t="s">
        <v>542</v>
      </c>
      <c r="E8407" s="116"/>
      <c r="F8407" s="348">
        <v>84</v>
      </c>
      <c r="G8407" s="348">
        <v>195</v>
      </c>
      <c r="H8407" s="348">
        <v>16380</v>
      </c>
      <c r="I8407" s="355">
        <v>5.7059452605471156E-2</v>
      </c>
      <c r="J8407" s="355">
        <v>2.9261257746395468E-4</v>
      </c>
      <c r="K8407" s="355">
        <v>0</v>
      </c>
      <c r="M8407" s="364"/>
      <c r="N8407" s="364"/>
    </row>
    <row r="8408" spans="2:14" s="358" customFormat="1" x14ac:dyDescent="0.2">
      <c r="B8408" s="305">
        <v>41631.425000000003</v>
      </c>
      <c r="C8408" s="117" t="s">
        <v>592</v>
      </c>
      <c r="D8408" s="117" t="s">
        <v>554</v>
      </c>
      <c r="E8408" s="116"/>
      <c r="F8408" s="348">
        <v>66</v>
      </c>
      <c r="G8408" s="348">
        <v>135</v>
      </c>
      <c r="H8408" s="348">
        <v>8910</v>
      </c>
      <c r="I8408" s="355">
        <v>7.7534557700591297E-2</v>
      </c>
      <c r="J8408" s="355">
        <v>5.7433005704141701E-4</v>
      </c>
      <c r="K8408" s="355">
        <v>0</v>
      </c>
      <c r="M8408" s="364"/>
      <c r="N8408" s="364"/>
    </row>
    <row r="8409" spans="2:14" s="358" customFormat="1" x14ac:dyDescent="0.2">
      <c r="B8409" s="305">
        <v>41631.375</v>
      </c>
      <c r="C8409" s="117" t="s">
        <v>748</v>
      </c>
      <c r="D8409" s="117" t="s">
        <v>551</v>
      </c>
      <c r="E8409" s="116"/>
      <c r="F8409" s="348">
        <v>149</v>
      </c>
      <c r="G8409" s="348">
        <v>463</v>
      </c>
      <c r="H8409" s="348">
        <v>68987</v>
      </c>
      <c r="I8409" s="355">
        <v>0.26713934716653082</v>
      </c>
      <c r="J8409" s="355">
        <v>5.7697483189315512E-4</v>
      </c>
      <c r="K8409" s="355">
        <v>0</v>
      </c>
      <c r="M8409" s="364"/>
      <c r="N8409" s="364"/>
    </row>
    <row r="8410" spans="2:14" s="358" customFormat="1" x14ac:dyDescent="0.2">
      <c r="B8410" s="305">
        <v>41628.375</v>
      </c>
      <c r="C8410" s="117" t="s">
        <v>702</v>
      </c>
      <c r="D8410" s="117" t="s">
        <v>554</v>
      </c>
      <c r="E8410" s="116"/>
      <c r="F8410" s="348">
        <v>227</v>
      </c>
      <c r="G8410" s="348">
        <v>390</v>
      </c>
      <c r="H8410" s="348">
        <v>88530</v>
      </c>
      <c r="I8410" s="355">
        <v>0.77038545378600987</v>
      </c>
      <c r="J8410" s="355">
        <v>1.9753473174000252E-3</v>
      </c>
      <c r="K8410" s="355">
        <v>0</v>
      </c>
      <c r="M8410" s="364"/>
      <c r="N8410" s="364"/>
    </row>
    <row r="8411" spans="2:14" s="358" customFormat="1" x14ac:dyDescent="0.2">
      <c r="B8411" s="305">
        <v>41627.388888888891</v>
      </c>
      <c r="C8411" s="117" t="s">
        <v>799</v>
      </c>
      <c r="D8411" s="117" t="s">
        <v>554</v>
      </c>
      <c r="E8411" s="116"/>
      <c r="F8411" s="348">
        <v>25</v>
      </c>
      <c r="G8411" s="348">
        <v>75</v>
      </c>
      <c r="H8411" s="348">
        <v>1875</v>
      </c>
      <c r="I8411" s="355">
        <v>1.6316194802312983E-2</v>
      </c>
      <c r="J8411" s="355">
        <v>2.1754926403083979E-4</v>
      </c>
      <c r="K8411" s="355">
        <v>0</v>
      </c>
      <c r="M8411" s="364"/>
      <c r="N8411" s="364"/>
    </row>
    <row r="8412" spans="2:14" s="358" customFormat="1" x14ac:dyDescent="0.2">
      <c r="B8412" s="305">
        <v>41627.434027777781</v>
      </c>
      <c r="C8412" s="117" t="s">
        <v>743</v>
      </c>
      <c r="D8412" s="117" t="s">
        <v>554</v>
      </c>
      <c r="E8412" s="116"/>
      <c r="F8412" s="348">
        <v>119</v>
      </c>
      <c r="G8412" s="348">
        <v>275</v>
      </c>
      <c r="H8412" s="348">
        <v>32725</v>
      </c>
      <c r="I8412" s="355">
        <v>0.28477198661636927</v>
      </c>
      <c r="J8412" s="355">
        <v>1.0355344967867973E-3</v>
      </c>
      <c r="K8412" s="355">
        <v>0</v>
      </c>
      <c r="M8412" s="364"/>
      <c r="N8412" s="364"/>
    </row>
    <row r="8413" spans="2:14" s="358" customFormat="1" x14ac:dyDescent="0.2">
      <c r="B8413" s="305">
        <v>41627.378472222219</v>
      </c>
      <c r="C8413" s="117" t="s">
        <v>743</v>
      </c>
      <c r="D8413" s="117" t="s">
        <v>554</v>
      </c>
      <c r="E8413" s="116"/>
      <c r="F8413" s="348">
        <v>91</v>
      </c>
      <c r="G8413" s="348">
        <v>260</v>
      </c>
      <c r="H8413" s="348">
        <v>23660</v>
      </c>
      <c r="I8413" s="355">
        <v>0.20588862347878678</v>
      </c>
      <c r="J8413" s="355">
        <v>7.9187932107225678E-4</v>
      </c>
      <c r="K8413" s="355">
        <v>0</v>
      </c>
      <c r="M8413" s="364"/>
      <c r="N8413" s="364"/>
    </row>
    <row r="8414" spans="2:14" s="358" customFormat="1" x14ac:dyDescent="0.2">
      <c r="B8414" s="305">
        <v>41627.436805555553</v>
      </c>
      <c r="C8414" s="117" t="s">
        <v>599</v>
      </c>
      <c r="D8414" s="117" t="s">
        <v>554</v>
      </c>
      <c r="E8414" s="116"/>
      <c r="F8414" s="348">
        <v>1</v>
      </c>
      <c r="G8414" s="348">
        <v>12</v>
      </c>
      <c r="H8414" s="348">
        <v>12</v>
      </c>
      <c r="I8414" s="355">
        <v>1.0442364673480309E-4</v>
      </c>
      <c r="J8414" s="355">
        <v>8.7019705612335906E-6</v>
      </c>
      <c r="K8414" s="355">
        <v>0</v>
      </c>
      <c r="M8414" s="364"/>
      <c r="N8414" s="364"/>
    </row>
    <row r="8415" spans="2:14" s="358" customFormat="1" x14ac:dyDescent="0.2">
      <c r="B8415" s="305">
        <v>41620.597222222219</v>
      </c>
      <c r="C8415" s="117" t="s">
        <v>594</v>
      </c>
      <c r="D8415" s="117" t="s">
        <v>551</v>
      </c>
      <c r="E8415" s="116"/>
      <c r="F8415" s="348">
        <v>2</v>
      </c>
      <c r="G8415" s="348">
        <v>95</v>
      </c>
      <c r="H8415" s="348">
        <v>190</v>
      </c>
      <c r="I8415" s="355">
        <v>7.3573971852147291E-4</v>
      </c>
      <c r="J8415" s="355">
        <v>7.7446286160155041E-6</v>
      </c>
      <c r="K8415" s="355">
        <v>0</v>
      </c>
      <c r="M8415" s="364"/>
      <c r="N8415" s="364"/>
    </row>
    <row r="8416" spans="2:14" s="358" customFormat="1" x14ac:dyDescent="0.2">
      <c r="B8416" s="305">
        <v>41620.493055555555</v>
      </c>
      <c r="C8416" s="117" t="s">
        <v>594</v>
      </c>
      <c r="D8416" s="117" t="s">
        <v>551</v>
      </c>
      <c r="E8416" s="116"/>
      <c r="F8416" s="348">
        <v>7</v>
      </c>
      <c r="G8416" s="348">
        <v>70</v>
      </c>
      <c r="H8416" s="348">
        <v>490</v>
      </c>
      <c r="I8416" s="355">
        <v>1.8974340109237987E-3</v>
      </c>
      <c r="J8416" s="355">
        <v>2.7106200156054265E-5</v>
      </c>
      <c r="K8416" s="355">
        <v>0</v>
      </c>
      <c r="M8416" s="364"/>
      <c r="N8416" s="364"/>
    </row>
    <row r="8417" spans="2:14" s="358" customFormat="1" x14ac:dyDescent="0.2">
      <c r="B8417" s="305">
        <v>41623.395833333336</v>
      </c>
      <c r="C8417" s="117" t="s">
        <v>675</v>
      </c>
      <c r="D8417" s="117" t="s">
        <v>554</v>
      </c>
      <c r="E8417" s="116"/>
      <c r="F8417" s="348">
        <v>23</v>
      </c>
      <c r="G8417" s="348">
        <v>375</v>
      </c>
      <c r="H8417" s="348">
        <v>8625</v>
      </c>
      <c r="I8417" s="355">
        <v>7.505449609063973E-2</v>
      </c>
      <c r="J8417" s="355">
        <v>2.0014532290837261E-4</v>
      </c>
      <c r="K8417" s="355">
        <v>0</v>
      </c>
      <c r="M8417" s="364"/>
      <c r="N8417" s="364"/>
    </row>
    <row r="8418" spans="2:14" s="358" customFormat="1" x14ac:dyDescent="0.2">
      <c r="B8418" s="305">
        <v>41623.506944444445</v>
      </c>
      <c r="C8418" s="117" t="s">
        <v>675</v>
      </c>
      <c r="D8418" s="117" t="s">
        <v>554</v>
      </c>
      <c r="E8418" s="116"/>
      <c r="F8418" s="348">
        <v>96</v>
      </c>
      <c r="G8418" s="348">
        <v>245</v>
      </c>
      <c r="H8418" s="348">
        <v>23520</v>
      </c>
      <c r="I8418" s="355">
        <v>0.20467034760021408</v>
      </c>
      <c r="J8418" s="355">
        <v>8.3538917387842475E-4</v>
      </c>
      <c r="K8418" s="355">
        <v>0</v>
      </c>
      <c r="M8418" s="364"/>
      <c r="N8418" s="364"/>
    </row>
    <row r="8419" spans="2:14" s="358" customFormat="1" x14ac:dyDescent="0.2">
      <c r="B8419" s="305">
        <v>41621.356249999997</v>
      </c>
      <c r="C8419" s="117" t="s">
        <v>624</v>
      </c>
      <c r="D8419" s="117" t="s">
        <v>554</v>
      </c>
      <c r="E8419" s="116"/>
      <c r="F8419" s="348">
        <v>9</v>
      </c>
      <c r="G8419" s="348">
        <v>402</v>
      </c>
      <c r="H8419" s="348">
        <v>3618</v>
      </c>
      <c r="I8419" s="355">
        <v>3.1483729490543136E-2</v>
      </c>
      <c r="J8419" s="355">
        <v>7.8317735051102317E-5</v>
      </c>
      <c r="K8419" s="355">
        <v>0</v>
      </c>
      <c r="M8419" s="364"/>
      <c r="N8419" s="364"/>
    </row>
    <row r="8420" spans="2:14" s="358" customFormat="1" x14ac:dyDescent="0.2">
      <c r="B8420" s="305">
        <v>41627.325694444444</v>
      </c>
      <c r="C8420" s="117" t="s">
        <v>858</v>
      </c>
      <c r="D8420" s="117" t="s">
        <v>551</v>
      </c>
      <c r="E8420" s="116"/>
      <c r="F8420" s="348">
        <v>657</v>
      </c>
      <c r="G8420" s="348">
        <v>373.80517503805174</v>
      </c>
      <c r="H8420" s="348">
        <v>245590</v>
      </c>
      <c r="I8420" s="355">
        <v>0.95100167090362386</v>
      </c>
      <c r="J8420" s="355">
        <v>2.5441105003610933E-3</v>
      </c>
      <c r="K8420" s="355">
        <v>0</v>
      </c>
      <c r="M8420" s="364"/>
      <c r="N8420" s="364"/>
    </row>
    <row r="8421" spans="2:14" s="358" customFormat="1" x14ac:dyDescent="0.2">
      <c r="B8421" s="305">
        <v>41626.368055555555</v>
      </c>
      <c r="C8421" s="117" t="s">
        <v>609</v>
      </c>
      <c r="D8421" s="117" t="s">
        <v>554</v>
      </c>
      <c r="E8421" s="116"/>
      <c r="F8421" s="348">
        <v>153</v>
      </c>
      <c r="G8421" s="348">
        <v>404</v>
      </c>
      <c r="H8421" s="348">
        <v>61812</v>
      </c>
      <c r="I8421" s="355">
        <v>0.53788620433097079</v>
      </c>
      <c r="J8421" s="355">
        <v>1.3314014958687394E-3</v>
      </c>
      <c r="K8421" s="355">
        <v>0</v>
      </c>
      <c r="M8421" s="364"/>
      <c r="N8421" s="364"/>
    </row>
    <row r="8422" spans="2:14" s="358" customFormat="1" x14ac:dyDescent="0.2">
      <c r="B8422" s="305">
        <v>41627.458333333336</v>
      </c>
      <c r="C8422" s="117" t="s">
        <v>643</v>
      </c>
      <c r="D8422" s="117" t="s">
        <v>551</v>
      </c>
      <c r="E8422" s="116"/>
      <c r="F8422" s="348">
        <v>1</v>
      </c>
      <c r="G8422" s="348">
        <v>65</v>
      </c>
      <c r="H8422" s="348">
        <v>65</v>
      </c>
      <c r="I8422" s="355">
        <v>2.517004300205039E-4</v>
      </c>
      <c r="J8422" s="355">
        <v>3.872314308007752E-6</v>
      </c>
      <c r="K8422" s="355">
        <v>0</v>
      </c>
      <c r="M8422" s="364"/>
      <c r="N8422" s="364"/>
    </row>
    <row r="8423" spans="2:14" s="358" customFormat="1" x14ac:dyDescent="0.2">
      <c r="B8423" s="305">
        <v>41624.545138888891</v>
      </c>
      <c r="C8423" s="117" t="s">
        <v>737</v>
      </c>
      <c r="D8423" s="117" t="s">
        <v>542</v>
      </c>
      <c r="E8423" s="116"/>
      <c r="F8423" s="348">
        <v>1</v>
      </c>
      <c r="G8423" s="348">
        <v>223</v>
      </c>
      <c r="H8423" s="348">
        <v>223</v>
      </c>
      <c r="I8423" s="355">
        <v>7.7681672350549873E-4</v>
      </c>
      <c r="J8423" s="355">
        <v>3.4834830650470794E-6</v>
      </c>
      <c r="K8423" s="355">
        <v>0</v>
      </c>
      <c r="M8423" s="364"/>
      <c r="N8423" s="364"/>
    </row>
    <row r="8424" spans="2:14" s="358" customFormat="1" x14ac:dyDescent="0.2">
      <c r="B8424" s="305">
        <v>41628.395833333336</v>
      </c>
      <c r="C8424" s="117" t="s">
        <v>799</v>
      </c>
      <c r="D8424" s="117" t="s">
        <v>554</v>
      </c>
      <c r="E8424" s="116"/>
      <c r="F8424" s="348">
        <v>25</v>
      </c>
      <c r="G8424" s="348">
        <v>60</v>
      </c>
      <c r="H8424" s="348">
        <v>1500</v>
      </c>
      <c r="I8424" s="355">
        <v>1.3052955841850388E-2</v>
      </c>
      <c r="J8424" s="355">
        <v>2.1754926403083979E-4</v>
      </c>
      <c r="K8424" s="355">
        <v>0</v>
      </c>
      <c r="M8424" s="364"/>
      <c r="N8424" s="364"/>
    </row>
    <row r="8425" spans="2:14" s="358" customFormat="1" x14ac:dyDescent="0.2">
      <c r="B8425" s="305">
        <v>41628.35833333333</v>
      </c>
      <c r="C8425" s="117" t="s">
        <v>599</v>
      </c>
      <c r="D8425" s="117" t="s">
        <v>554</v>
      </c>
      <c r="E8425" s="116"/>
      <c r="F8425" s="348">
        <v>2</v>
      </c>
      <c r="G8425" s="348">
        <v>38</v>
      </c>
      <c r="H8425" s="348">
        <v>76</v>
      </c>
      <c r="I8425" s="355">
        <v>6.6134976265375296E-4</v>
      </c>
      <c r="J8425" s="355">
        <v>1.7403941122467181E-5</v>
      </c>
      <c r="K8425" s="355">
        <v>0</v>
      </c>
      <c r="M8425" s="364"/>
      <c r="N8425" s="364"/>
    </row>
    <row r="8426" spans="2:14" s="358" customFormat="1" x14ac:dyDescent="0.2">
      <c r="B8426" s="305">
        <v>41630.958333333336</v>
      </c>
      <c r="C8426" s="117" t="s">
        <v>770</v>
      </c>
      <c r="D8426" s="117" t="s">
        <v>554</v>
      </c>
      <c r="E8426" s="116"/>
      <c r="F8426" s="348">
        <v>74</v>
      </c>
      <c r="G8426" s="348">
        <v>165</v>
      </c>
      <c r="H8426" s="348">
        <v>12210</v>
      </c>
      <c r="I8426" s="355">
        <v>0.10625106055266215</v>
      </c>
      <c r="J8426" s="355">
        <v>6.4394582153128575E-4</v>
      </c>
      <c r="K8426" s="355">
        <v>0</v>
      </c>
      <c r="M8426" s="364"/>
      <c r="N8426" s="364"/>
    </row>
    <row r="8427" spans="2:14" s="358" customFormat="1" x14ac:dyDescent="0.2">
      <c r="B8427" s="305">
        <v>41626.375</v>
      </c>
      <c r="C8427" s="117" t="s">
        <v>634</v>
      </c>
      <c r="D8427" s="117" t="s">
        <v>542</v>
      </c>
      <c r="E8427" s="116"/>
      <c r="F8427" s="348">
        <v>64</v>
      </c>
      <c r="G8427" s="348">
        <v>105</v>
      </c>
      <c r="H8427" s="348">
        <v>6720</v>
      </c>
      <c r="I8427" s="355">
        <v>2.3409006197116371E-2</v>
      </c>
      <c r="J8427" s="355">
        <v>2.2294291616301308E-4</v>
      </c>
      <c r="K8427" s="355">
        <v>0</v>
      </c>
      <c r="M8427" s="364"/>
      <c r="N8427" s="364"/>
    </row>
    <row r="8428" spans="2:14" s="358" customFormat="1" x14ac:dyDescent="0.2">
      <c r="B8428" s="305">
        <v>41621.572916666664</v>
      </c>
      <c r="C8428" s="117" t="s">
        <v>699</v>
      </c>
      <c r="D8428" s="117" t="s">
        <v>554</v>
      </c>
      <c r="E8428" s="116"/>
      <c r="F8428" s="348">
        <v>61</v>
      </c>
      <c r="G8428" s="348">
        <v>15</v>
      </c>
      <c r="H8428" s="348">
        <v>915</v>
      </c>
      <c r="I8428" s="355">
        <v>7.9623030635287365E-3</v>
      </c>
      <c r="J8428" s="355">
        <v>5.3082020423524904E-4</v>
      </c>
      <c r="K8428" s="355">
        <v>0</v>
      </c>
      <c r="M8428" s="364"/>
      <c r="N8428" s="364"/>
    </row>
    <row r="8429" spans="2:14" s="358" customFormat="1" x14ac:dyDescent="0.2">
      <c r="B8429" s="305">
        <v>41616.364583333336</v>
      </c>
      <c r="C8429" s="117" t="s">
        <v>792</v>
      </c>
      <c r="D8429" s="117" t="s">
        <v>542</v>
      </c>
      <c r="E8429" s="116"/>
      <c r="F8429" s="348">
        <v>1</v>
      </c>
      <c r="G8429" s="348">
        <v>273</v>
      </c>
      <c r="H8429" s="348">
        <v>273</v>
      </c>
      <c r="I8429" s="355">
        <v>9.509908767578526E-4</v>
      </c>
      <c r="J8429" s="355">
        <v>3.4834830650470794E-6</v>
      </c>
      <c r="K8429" s="355">
        <v>0</v>
      </c>
      <c r="M8429" s="364"/>
      <c r="N8429" s="364"/>
    </row>
    <row r="8430" spans="2:14" s="358" customFormat="1" x14ac:dyDescent="0.2">
      <c r="B8430" s="305">
        <v>41613.385416666664</v>
      </c>
      <c r="C8430" s="117" t="s">
        <v>763</v>
      </c>
      <c r="D8430" s="117" t="s">
        <v>554</v>
      </c>
      <c r="E8430" s="116"/>
      <c r="F8430" s="348">
        <v>8</v>
      </c>
      <c r="G8430" s="348">
        <v>16.25</v>
      </c>
      <c r="H8430" s="348">
        <v>130</v>
      </c>
      <c r="I8430" s="355">
        <v>1.1312561729603669E-3</v>
      </c>
      <c r="J8430" s="355">
        <v>6.9615764489868725E-5</v>
      </c>
      <c r="K8430" s="355">
        <v>0</v>
      </c>
      <c r="M8430" s="364"/>
      <c r="N8430" s="364"/>
    </row>
    <row r="8431" spans="2:14" s="358" customFormat="1" x14ac:dyDescent="0.2">
      <c r="B8431" s="305">
        <v>41613.503472222219</v>
      </c>
      <c r="C8431" s="117" t="s">
        <v>763</v>
      </c>
      <c r="D8431" s="117" t="s">
        <v>554</v>
      </c>
      <c r="E8431" s="116"/>
      <c r="F8431" s="348">
        <v>5</v>
      </c>
      <c r="G8431" s="348">
        <v>33</v>
      </c>
      <c r="H8431" s="348">
        <v>165</v>
      </c>
      <c r="I8431" s="355">
        <v>1.4358251426035426E-3</v>
      </c>
      <c r="J8431" s="355">
        <v>4.3509852806167955E-5</v>
      </c>
      <c r="K8431" s="355">
        <v>0</v>
      </c>
      <c r="M8431" s="364"/>
      <c r="N8431" s="364"/>
    </row>
    <row r="8432" spans="2:14" s="358" customFormat="1" x14ac:dyDescent="0.2">
      <c r="B8432" s="305">
        <v>41614.347222222219</v>
      </c>
      <c r="C8432" s="117" t="s">
        <v>674</v>
      </c>
      <c r="D8432" s="117" t="s">
        <v>551</v>
      </c>
      <c r="E8432" s="116"/>
      <c r="F8432" s="348">
        <v>23</v>
      </c>
      <c r="G8432" s="348">
        <v>10.130434782608695</v>
      </c>
      <c r="H8432" s="348">
        <v>233</v>
      </c>
      <c r="I8432" s="355">
        <v>9.0224923376580634E-4</v>
      </c>
      <c r="J8432" s="355">
        <v>8.9063229084178301E-5</v>
      </c>
      <c r="K8432" s="355">
        <v>0</v>
      </c>
      <c r="M8432" s="364"/>
      <c r="N8432" s="364"/>
    </row>
    <row r="8433" spans="2:14" s="358" customFormat="1" x14ac:dyDescent="0.2">
      <c r="B8433" s="305">
        <v>41614.368055555555</v>
      </c>
      <c r="C8433" s="117" t="s">
        <v>763</v>
      </c>
      <c r="D8433" s="117" t="s">
        <v>554</v>
      </c>
      <c r="E8433" s="116"/>
      <c r="F8433" s="348">
        <v>21</v>
      </c>
      <c r="G8433" s="348">
        <v>28.095238095238095</v>
      </c>
      <c r="H8433" s="348">
        <v>590</v>
      </c>
      <c r="I8433" s="355">
        <v>5.1341626311278187E-3</v>
      </c>
      <c r="J8433" s="355">
        <v>1.8274138178590543E-4</v>
      </c>
      <c r="K8433" s="355">
        <v>0</v>
      </c>
      <c r="M8433" s="364"/>
      <c r="N8433" s="364"/>
    </row>
    <row r="8434" spans="2:14" s="358" customFormat="1" x14ac:dyDescent="0.2">
      <c r="B8434" s="305">
        <v>41632.378472222219</v>
      </c>
      <c r="C8434" s="117" t="s">
        <v>659</v>
      </c>
      <c r="D8434" s="117" t="s">
        <v>551</v>
      </c>
      <c r="E8434" s="116"/>
      <c r="F8434" s="348">
        <v>1</v>
      </c>
      <c r="G8434" s="348">
        <v>34</v>
      </c>
      <c r="H8434" s="348">
        <v>34</v>
      </c>
      <c r="I8434" s="355">
        <v>1.3165868647226357E-4</v>
      </c>
      <c r="J8434" s="355">
        <v>3.872314308007752E-6</v>
      </c>
      <c r="K8434" s="355">
        <v>0</v>
      </c>
      <c r="M8434" s="364"/>
      <c r="N8434" s="364"/>
    </row>
    <row r="8435" spans="2:14" s="358" customFormat="1" x14ac:dyDescent="0.2">
      <c r="B8435" s="305">
        <v>41632.434027777781</v>
      </c>
      <c r="C8435" s="117" t="s">
        <v>659</v>
      </c>
      <c r="D8435" s="117" t="s">
        <v>551</v>
      </c>
      <c r="E8435" s="116"/>
      <c r="F8435" s="348">
        <v>2</v>
      </c>
      <c r="G8435" s="348">
        <v>40</v>
      </c>
      <c r="H8435" s="348">
        <v>80</v>
      </c>
      <c r="I8435" s="355">
        <v>3.097851446406202E-4</v>
      </c>
      <c r="J8435" s="355">
        <v>7.7446286160155041E-6</v>
      </c>
      <c r="K8435" s="355">
        <v>0</v>
      </c>
      <c r="M8435" s="364"/>
      <c r="N8435" s="364"/>
    </row>
    <row r="8436" spans="2:14" s="358" customFormat="1" x14ac:dyDescent="0.2">
      <c r="B8436" s="305">
        <v>41632.375</v>
      </c>
      <c r="C8436" s="117" t="s">
        <v>748</v>
      </c>
      <c r="D8436" s="117" t="s">
        <v>551</v>
      </c>
      <c r="E8436" s="116"/>
      <c r="F8436" s="348">
        <v>78</v>
      </c>
      <c r="G8436" s="348">
        <v>305</v>
      </c>
      <c r="H8436" s="348">
        <v>23790</v>
      </c>
      <c r="I8436" s="355">
        <v>9.2122357387504433E-2</v>
      </c>
      <c r="J8436" s="355">
        <v>3.0204051602460467E-4</v>
      </c>
      <c r="K8436" s="355">
        <v>0</v>
      </c>
      <c r="M8436" s="364"/>
      <c r="N8436" s="364"/>
    </row>
    <row r="8437" spans="2:14" s="358" customFormat="1" x14ac:dyDescent="0.2">
      <c r="B8437" s="305">
        <v>41631.5</v>
      </c>
      <c r="C8437" s="117" t="s">
        <v>592</v>
      </c>
      <c r="D8437" s="117" t="s">
        <v>554</v>
      </c>
      <c r="E8437" s="116"/>
      <c r="F8437" s="348">
        <v>1</v>
      </c>
      <c r="G8437" s="348">
        <v>65</v>
      </c>
      <c r="H8437" s="348">
        <v>65</v>
      </c>
      <c r="I8437" s="355">
        <v>5.6562808648018346E-4</v>
      </c>
      <c r="J8437" s="355">
        <v>8.7019705612335906E-6</v>
      </c>
      <c r="K8437" s="355">
        <v>0</v>
      </c>
      <c r="M8437" s="364"/>
      <c r="N8437" s="364"/>
    </row>
    <row r="8438" spans="2:14" s="358" customFormat="1" x14ac:dyDescent="0.2">
      <c r="B8438" s="305">
        <v>41632.381944444445</v>
      </c>
      <c r="C8438" s="117" t="s">
        <v>688</v>
      </c>
      <c r="D8438" s="117" t="s">
        <v>554</v>
      </c>
      <c r="E8438" s="116"/>
      <c r="F8438" s="348">
        <v>3</v>
      </c>
      <c r="G8438" s="348">
        <v>115</v>
      </c>
      <c r="H8438" s="348">
        <v>345</v>
      </c>
      <c r="I8438" s="355">
        <v>3.0021798436255889E-3</v>
      </c>
      <c r="J8438" s="355">
        <v>2.6105911683700774E-5</v>
      </c>
      <c r="K8438" s="355">
        <v>0</v>
      </c>
      <c r="M8438" s="364"/>
      <c r="N8438" s="364"/>
    </row>
    <row r="8439" spans="2:14" s="358" customFormat="1" x14ac:dyDescent="0.2">
      <c r="B8439" s="305">
        <v>41627.431944444441</v>
      </c>
      <c r="C8439" s="117" t="s">
        <v>643</v>
      </c>
      <c r="D8439" s="117" t="s">
        <v>551</v>
      </c>
      <c r="E8439" s="116"/>
      <c r="F8439" s="348">
        <v>3</v>
      </c>
      <c r="G8439" s="348">
        <v>13</v>
      </c>
      <c r="H8439" s="348">
        <v>39</v>
      </c>
      <c r="I8439" s="355">
        <v>1.5102025801230233E-4</v>
      </c>
      <c r="J8439" s="355">
        <v>1.1616942924023257E-5</v>
      </c>
      <c r="K8439" s="355">
        <v>0</v>
      </c>
      <c r="M8439" s="364"/>
      <c r="N8439" s="364"/>
    </row>
    <row r="8440" spans="2:14" s="358" customFormat="1" x14ac:dyDescent="0.2">
      <c r="B8440" s="305">
        <v>41627.354166666664</v>
      </c>
      <c r="C8440" s="117" t="s">
        <v>597</v>
      </c>
      <c r="D8440" s="117" t="s">
        <v>551</v>
      </c>
      <c r="E8440" s="116"/>
      <c r="F8440" s="348">
        <v>63</v>
      </c>
      <c r="G8440" s="348">
        <v>64</v>
      </c>
      <c r="H8440" s="348">
        <v>4032</v>
      </c>
      <c r="I8440" s="355">
        <v>1.5613171289887257E-2</v>
      </c>
      <c r="J8440" s="355">
        <v>2.4395580140448839E-4</v>
      </c>
      <c r="K8440" s="355">
        <v>0</v>
      </c>
      <c r="M8440" s="364"/>
      <c r="N8440" s="364"/>
    </row>
    <row r="8441" spans="2:14" s="358" customFormat="1" x14ac:dyDescent="0.2">
      <c r="B8441" s="305">
        <v>41627.364583333336</v>
      </c>
      <c r="C8441" s="117" t="s">
        <v>653</v>
      </c>
      <c r="D8441" s="117" t="s">
        <v>554</v>
      </c>
      <c r="E8441" s="116"/>
      <c r="F8441" s="348">
        <v>30</v>
      </c>
      <c r="G8441" s="348">
        <v>280</v>
      </c>
      <c r="H8441" s="348">
        <v>8400</v>
      </c>
      <c r="I8441" s="355">
        <v>7.3096552714362162E-2</v>
      </c>
      <c r="J8441" s="355">
        <v>2.6105911683700774E-4</v>
      </c>
      <c r="K8441" s="355">
        <v>0</v>
      </c>
      <c r="M8441" s="364"/>
      <c r="N8441" s="364"/>
    </row>
    <row r="8442" spans="2:14" s="358" customFormat="1" x14ac:dyDescent="0.2">
      <c r="B8442" s="305">
        <v>41628.368055555555</v>
      </c>
      <c r="C8442" s="117" t="s">
        <v>653</v>
      </c>
      <c r="D8442" s="117" t="s">
        <v>554</v>
      </c>
      <c r="E8442" s="116"/>
      <c r="F8442" s="348">
        <v>8</v>
      </c>
      <c r="G8442" s="348">
        <v>224</v>
      </c>
      <c r="H8442" s="348">
        <v>1792</v>
      </c>
      <c r="I8442" s="355">
        <v>1.5593931245730596E-2</v>
      </c>
      <c r="J8442" s="355">
        <v>6.9615764489868725E-5</v>
      </c>
      <c r="K8442" s="355">
        <v>0</v>
      </c>
      <c r="M8442" s="364"/>
      <c r="N8442" s="364"/>
    </row>
    <row r="8443" spans="2:14" s="358" customFormat="1" x14ac:dyDescent="0.2">
      <c r="B8443" s="305">
        <v>41632.354166666664</v>
      </c>
      <c r="C8443" s="117" t="s">
        <v>749</v>
      </c>
      <c r="D8443" s="117" t="s">
        <v>554</v>
      </c>
      <c r="E8443" s="116"/>
      <c r="F8443" s="348">
        <v>2</v>
      </c>
      <c r="G8443" s="348">
        <v>143</v>
      </c>
      <c r="H8443" s="348">
        <v>286</v>
      </c>
      <c r="I8443" s="355">
        <v>2.4887635805128073E-3</v>
      </c>
      <c r="J8443" s="355">
        <v>1.7403941122467181E-5</v>
      </c>
      <c r="K8443" s="355">
        <v>0</v>
      </c>
      <c r="M8443" s="364"/>
      <c r="N8443" s="364"/>
    </row>
    <row r="8444" spans="2:14" s="358" customFormat="1" x14ac:dyDescent="0.2">
      <c r="B8444" s="305">
        <v>41628.356944444444</v>
      </c>
      <c r="C8444" s="117" t="s">
        <v>643</v>
      </c>
      <c r="D8444" s="117" t="s">
        <v>551</v>
      </c>
      <c r="E8444" s="116"/>
      <c r="F8444" s="348">
        <v>1</v>
      </c>
      <c r="G8444" s="348">
        <v>59</v>
      </c>
      <c r="H8444" s="348">
        <v>59</v>
      </c>
      <c r="I8444" s="355">
        <v>2.284665441724574E-4</v>
      </c>
      <c r="J8444" s="355">
        <v>3.872314308007752E-6</v>
      </c>
      <c r="K8444" s="355">
        <v>0</v>
      </c>
      <c r="M8444" s="364"/>
      <c r="N8444" s="364"/>
    </row>
    <row r="8445" spans="2:14" s="358" customFormat="1" x14ac:dyDescent="0.2">
      <c r="B8445" s="305">
        <v>41631.5625</v>
      </c>
      <c r="C8445" s="117" t="s">
        <v>747</v>
      </c>
      <c r="D8445" s="117" t="s">
        <v>554</v>
      </c>
      <c r="E8445" s="116"/>
      <c r="F8445" s="348">
        <v>1</v>
      </c>
      <c r="G8445" s="348">
        <v>85</v>
      </c>
      <c r="H8445" s="348">
        <v>85</v>
      </c>
      <c r="I8445" s="355">
        <v>7.3966749770485525E-4</v>
      </c>
      <c r="J8445" s="355">
        <v>8.7019705612335906E-6</v>
      </c>
      <c r="K8445" s="355">
        <v>0</v>
      </c>
      <c r="M8445" s="364"/>
      <c r="N8445" s="364"/>
    </row>
    <row r="8446" spans="2:14" s="358" customFormat="1" x14ac:dyDescent="0.2">
      <c r="B8446" s="305">
        <v>41632.354166666664</v>
      </c>
      <c r="C8446" s="117" t="s">
        <v>749</v>
      </c>
      <c r="D8446" s="117" t="s">
        <v>554</v>
      </c>
      <c r="E8446" s="116"/>
      <c r="F8446" s="348">
        <v>1</v>
      </c>
      <c r="G8446" s="348">
        <v>175</v>
      </c>
      <c r="H8446" s="348">
        <v>175</v>
      </c>
      <c r="I8446" s="355">
        <v>1.5228448482158786E-3</v>
      </c>
      <c r="J8446" s="355">
        <v>8.7019705612335906E-6</v>
      </c>
      <c r="K8446" s="355">
        <v>0</v>
      </c>
      <c r="M8446" s="364"/>
      <c r="N8446" s="364"/>
    </row>
    <row r="8447" spans="2:14" s="358" customFormat="1" x14ac:dyDescent="0.2">
      <c r="B8447" s="305">
        <v>41631.39166666667</v>
      </c>
      <c r="C8447" s="117" t="s">
        <v>675</v>
      </c>
      <c r="D8447" s="117" t="s">
        <v>554</v>
      </c>
      <c r="E8447" s="116"/>
      <c r="F8447" s="348">
        <v>30</v>
      </c>
      <c r="G8447" s="348">
        <v>226</v>
      </c>
      <c r="H8447" s="348">
        <v>6780</v>
      </c>
      <c r="I8447" s="355">
        <v>5.899936040516375E-2</v>
      </c>
      <c r="J8447" s="355">
        <v>2.6105911683700774E-4</v>
      </c>
      <c r="K8447" s="355">
        <v>0</v>
      </c>
      <c r="M8447" s="364"/>
      <c r="N8447" s="364"/>
    </row>
    <row r="8448" spans="2:14" s="358" customFormat="1" x14ac:dyDescent="0.2">
      <c r="B8448" s="305">
        <v>41632.375</v>
      </c>
      <c r="C8448" s="117" t="s">
        <v>663</v>
      </c>
      <c r="D8448" s="117" t="s">
        <v>551</v>
      </c>
      <c r="E8448" s="116"/>
      <c r="F8448" s="348">
        <v>30</v>
      </c>
      <c r="G8448" s="348">
        <v>250</v>
      </c>
      <c r="H8448" s="348">
        <v>7500</v>
      </c>
      <c r="I8448" s="355">
        <v>2.9042357310058144E-2</v>
      </c>
      <c r="J8448" s="355">
        <v>1.1616942924023257E-4</v>
      </c>
      <c r="K8448" s="355">
        <v>0</v>
      </c>
      <c r="M8448" s="364"/>
      <c r="N8448" s="364"/>
    </row>
    <row r="8449" spans="2:14" s="358" customFormat="1" x14ac:dyDescent="0.2">
      <c r="B8449" s="305">
        <v>41630.354166666664</v>
      </c>
      <c r="C8449" s="117" t="s">
        <v>592</v>
      </c>
      <c r="D8449" s="117" t="s">
        <v>554</v>
      </c>
      <c r="E8449" s="116"/>
      <c r="F8449" s="348">
        <v>23</v>
      </c>
      <c r="G8449" s="348">
        <v>245</v>
      </c>
      <c r="H8449" s="348">
        <v>5635</v>
      </c>
      <c r="I8449" s="355">
        <v>4.9035604112551284E-2</v>
      </c>
      <c r="J8449" s="355">
        <v>2.0014532290837261E-4</v>
      </c>
      <c r="K8449" s="355">
        <v>0</v>
      </c>
      <c r="M8449" s="364"/>
      <c r="N8449" s="364"/>
    </row>
    <row r="8450" spans="2:14" s="358" customFormat="1" x14ac:dyDescent="0.2">
      <c r="B8450" s="305">
        <v>41630.361111111109</v>
      </c>
      <c r="C8450" s="117" t="s">
        <v>592</v>
      </c>
      <c r="D8450" s="117" t="s">
        <v>554</v>
      </c>
      <c r="E8450" s="116"/>
      <c r="F8450" s="348">
        <v>72</v>
      </c>
      <c r="G8450" s="348">
        <v>296</v>
      </c>
      <c r="H8450" s="348">
        <v>21312</v>
      </c>
      <c r="I8450" s="355">
        <v>0.18545639660101029</v>
      </c>
      <c r="J8450" s="355">
        <v>6.2654188040881854E-4</v>
      </c>
      <c r="K8450" s="355">
        <v>0</v>
      </c>
      <c r="M8450" s="364"/>
      <c r="N8450" s="364"/>
    </row>
    <row r="8451" spans="2:14" s="358" customFormat="1" x14ac:dyDescent="0.2">
      <c r="B8451" s="305">
        <v>41621.690972222219</v>
      </c>
      <c r="C8451" s="117" t="s">
        <v>725</v>
      </c>
      <c r="D8451" s="117" t="s">
        <v>554</v>
      </c>
      <c r="E8451" s="116"/>
      <c r="F8451" s="348">
        <v>10</v>
      </c>
      <c r="G8451" s="348">
        <v>130</v>
      </c>
      <c r="H8451" s="348">
        <v>1300</v>
      </c>
      <c r="I8451" s="355">
        <v>1.1312561729603668E-2</v>
      </c>
      <c r="J8451" s="355">
        <v>8.701970561233591E-5</v>
      </c>
      <c r="K8451" s="355">
        <v>0</v>
      </c>
      <c r="M8451" s="364"/>
      <c r="N8451" s="364"/>
    </row>
    <row r="8452" spans="2:14" s="358" customFormat="1" x14ac:dyDescent="0.2">
      <c r="B8452" s="305">
        <v>41626.40625</v>
      </c>
      <c r="C8452" s="117" t="s">
        <v>858</v>
      </c>
      <c r="D8452" s="117" t="s">
        <v>551</v>
      </c>
      <c r="E8452" s="116"/>
      <c r="F8452" s="348">
        <v>43</v>
      </c>
      <c r="G8452" s="348">
        <v>290</v>
      </c>
      <c r="H8452" s="348">
        <v>12470</v>
      </c>
      <c r="I8452" s="355">
        <v>4.8287759420856675E-2</v>
      </c>
      <c r="J8452" s="355">
        <v>1.6650951524433335E-4</v>
      </c>
      <c r="K8452" s="355">
        <v>0</v>
      </c>
      <c r="M8452" s="364"/>
      <c r="N8452" s="364"/>
    </row>
    <row r="8453" spans="2:14" s="358" customFormat="1" x14ac:dyDescent="0.2">
      <c r="B8453" s="305">
        <v>41615.722222222219</v>
      </c>
      <c r="C8453" s="117" t="s">
        <v>763</v>
      </c>
      <c r="D8453" s="117" t="s">
        <v>554</v>
      </c>
      <c r="E8453" s="116"/>
      <c r="F8453" s="348">
        <v>14</v>
      </c>
      <c r="G8453" s="348">
        <v>40</v>
      </c>
      <c r="H8453" s="348">
        <v>560</v>
      </c>
      <c r="I8453" s="355">
        <v>4.8731035142908115E-3</v>
      </c>
      <c r="J8453" s="355">
        <v>1.2182758785727028E-4</v>
      </c>
      <c r="K8453" s="355">
        <v>0</v>
      </c>
      <c r="M8453" s="364"/>
      <c r="N8453" s="364"/>
    </row>
    <row r="8454" spans="2:14" s="358" customFormat="1" x14ac:dyDescent="0.2">
      <c r="B8454" s="305">
        <v>41617.333333333336</v>
      </c>
      <c r="C8454" s="117" t="s">
        <v>763</v>
      </c>
      <c r="D8454" s="117" t="s">
        <v>554</v>
      </c>
      <c r="E8454" s="116"/>
      <c r="F8454" s="348">
        <v>7</v>
      </c>
      <c r="G8454" s="348">
        <v>41.428571428571431</v>
      </c>
      <c r="H8454" s="348">
        <v>290</v>
      </c>
      <c r="I8454" s="355">
        <v>2.5235714627577415E-3</v>
      </c>
      <c r="J8454" s="355">
        <v>6.0913793928635139E-5</v>
      </c>
      <c r="K8454" s="355">
        <v>0</v>
      </c>
      <c r="M8454" s="364"/>
      <c r="N8454" s="364"/>
    </row>
    <row r="8455" spans="2:14" s="358" customFormat="1" x14ac:dyDescent="0.2">
      <c r="B8455" s="305">
        <v>41616.59375</v>
      </c>
      <c r="C8455" s="117" t="s">
        <v>763</v>
      </c>
      <c r="D8455" s="117" t="s">
        <v>554</v>
      </c>
      <c r="E8455" s="116"/>
      <c r="F8455" s="348">
        <v>11</v>
      </c>
      <c r="G8455" s="348">
        <v>25</v>
      </c>
      <c r="H8455" s="348">
        <v>275</v>
      </c>
      <c r="I8455" s="355">
        <v>2.3930419043392374E-3</v>
      </c>
      <c r="J8455" s="355">
        <v>9.5721676173569502E-5</v>
      </c>
      <c r="K8455" s="355">
        <v>0</v>
      </c>
      <c r="M8455" s="364"/>
      <c r="N8455" s="364"/>
    </row>
    <row r="8456" spans="2:14" s="358" customFormat="1" x14ac:dyDescent="0.2">
      <c r="B8456" s="305">
        <v>41616.375</v>
      </c>
      <c r="C8456" s="117" t="s">
        <v>674</v>
      </c>
      <c r="D8456" s="117" t="s">
        <v>551</v>
      </c>
      <c r="E8456" s="116"/>
      <c r="F8456" s="348">
        <v>111</v>
      </c>
      <c r="G8456" s="348">
        <v>36.486486486486484</v>
      </c>
      <c r="H8456" s="348">
        <v>4050</v>
      </c>
      <c r="I8456" s="355">
        <v>1.5682872947431398E-2</v>
      </c>
      <c r="J8456" s="355">
        <v>4.2982688818886053E-4</v>
      </c>
      <c r="K8456" s="355">
        <v>0</v>
      </c>
      <c r="M8456" s="364"/>
      <c r="N8456" s="364"/>
    </row>
    <row r="8457" spans="2:14" s="358" customFormat="1" x14ac:dyDescent="0.2">
      <c r="B8457" s="305">
        <v>41615.388888888891</v>
      </c>
      <c r="C8457" s="117" t="s">
        <v>674</v>
      </c>
      <c r="D8457" s="117" t="s">
        <v>551</v>
      </c>
      <c r="E8457" s="116"/>
      <c r="F8457" s="348">
        <v>300</v>
      </c>
      <c r="G8457" s="348">
        <v>815.47333333333336</v>
      </c>
      <c r="H8457" s="348">
        <v>244642</v>
      </c>
      <c r="I8457" s="355">
        <v>0.94733071693963256</v>
      </c>
      <c r="J8457" s="355">
        <v>1.1616942924023257E-3</v>
      </c>
      <c r="K8457" s="355">
        <v>0</v>
      </c>
      <c r="M8457" s="364"/>
      <c r="N8457" s="364"/>
    </row>
    <row r="8458" spans="2:14" s="358" customFormat="1" x14ac:dyDescent="0.2">
      <c r="B8458" s="305">
        <v>41625.402777777781</v>
      </c>
      <c r="C8458" s="117" t="s">
        <v>629</v>
      </c>
      <c r="D8458" s="117" t="s">
        <v>551</v>
      </c>
      <c r="E8458" s="116"/>
      <c r="F8458" s="348">
        <v>32</v>
      </c>
      <c r="G8458" s="348">
        <v>260</v>
      </c>
      <c r="H8458" s="348">
        <v>8320</v>
      </c>
      <c r="I8458" s="355">
        <v>3.2217655042624499E-2</v>
      </c>
      <c r="J8458" s="355">
        <v>1.2391405785624807E-4</v>
      </c>
      <c r="K8458" s="355">
        <v>0</v>
      </c>
      <c r="M8458" s="364"/>
      <c r="N8458" s="364"/>
    </row>
    <row r="8459" spans="2:14" s="358" customFormat="1" x14ac:dyDescent="0.2">
      <c r="B8459" s="305">
        <v>41626.477777777778</v>
      </c>
      <c r="C8459" s="117" t="s">
        <v>681</v>
      </c>
      <c r="D8459" s="117" t="s">
        <v>554</v>
      </c>
      <c r="E8459" s="116"/>
      <c r="F8459" s="348">
        <v>3</v>
      </c>
      <c r="G8459" s="348">
        <v>52</v>
      </c>
      <c r="H8459" s="348">
        <v>156</v>
      </c>
      <c r="I8459" s="355">
        <v>1.3575074075524403E-3</v>
      </c>
      <c r="J8459" s="355">
        <v>2.6105911683700774E-5</v>
      </c>
      <c r="K8459" s="355">
        <v>0</v>
      </c>
      <c r="M8459" s="364"/>
      <c r="N8459" s="364"/>
    </row>
    <row r="8460" spans="2:14" s="358" customFormat="1" x14ac:dyDescent="0.2">
      <c r="B8460" s="305">
        <v>41627.388888888891</v>
      </c>
      <c r="C8460" s="117" t="s">
        <v>633</v>
      </c>
      <c r="D8460" s="117" t="s">
        <v>554</v>
      </c>
      <c r="E8460" s="116"/>
      <c r="F8460" s="348">
        <v>22</v>
      </c>
      <c r="G8460" s="348">
        <v>123</v>
      </c>
      <c r="H8460" s="348">
        <v>2706</v>
      </c>
      <c r="I8460" s="355">
        <v>2.3547532338698097E-2</v>
      </c>
      <c r="J8460" s="355">
        <v>1.91443352347139E-4</v>
      </c>
      <c r="K8460" s="355">
        <v>0</v>
      </c>
      <c r="M8460" s="364"/>
      <c r="N8460" s="364"/>
    </row>
    <row r="8461" spans="2:14" s="358" customFormat="1" x14ac:dyDescent="0.2">
      <c r="B8461" s="305">
        <v>41624.527777777781</v>
      </c>
      <c r="C8461" s="117" t="s">
        <v>567</v>
      </c>
      <c r="D8461" s="117" t="s">
        <v>551</v>
      </c>
      <c r="E8461" s="116"/>
      <c r="F8461" s="348">
        <v>11</v>
      </c>
      <c r="G8461" s="348">
        <v>135</v>
      </c>
      <c r="H8461" s="348">
        <v>1485</v>
      </c>
      <c r="I8461" s="355">
        <v>5.7503867473915121E-3</v>
      </c>
      <c r="J8461" s="355">
        <v>4.2595457388085273E-5</v>
      </c>
      <c r="K8461" s="355">
        <v>0</v>
      </c>
      <c r="M8461" s="364"/>
      <c r="N8461" s="364"/>
    </row>
    <row r="8462" spans="2:14" s="358" customFormat="1" x14ac:dyDescent="0.2">
      <c r="B8462" s="305">
        <v>41626.409722222219</v>
      </c>
      <c r="C8462" s="117" t="s">
        <v>673</v>
      </c>
      <c r="D8462" s="117" t="s">
        <v>554</v>
      </c>
      <c r="E8462" s="116"/>
      <c r="F8462" s="348">
        <v>4</v>
      </c>
      <c r="G8462" s="348">
        <v>100</v>
      </c>
      <c r="H8462" s="348">
        <v>400</v>
      </c>
      <c r="I8462" s="355">
        <v>3.4807882244934367E-3</v>
      </c>
      <c r="J8462" s="355">
        <v>3.4807882244934363E-5</v>
      </c>
      <c r="K8462" s="355">
        <v>0</v>
      </c>
      <c r="M8462" s="364"/>
      <c r="N8462" s="364"/>
    </row>
    <row r="8463" spans="2:14" s="358" customFormat="1" x14ac:dyDescent="0.2">
      <c r="B8463" s="305">
        <v>41626.555555555555</v>
      </c>
      <c r="C8463" s="117" t="s">
        <v>673</v>
      </c>
      <c r="D8463" s="117" t="s">
        <v>554</v>
      </c>
      <c r="E8463" s="116"/>
      <c r="F8463" s="348">
        <v>14</v>
      </c>
      <c r="G8463" s="348">
        <v>40</v>
      </c>
      <c r="H8463" s="348">
        <v>560</v>
      </c>
      <c r="I8463" s="355">
        <v>4.8731035142908115E-3</v>
      </c>
      <c r="J8463" s="355">
        <v>1.2182758785727028E-4</v>
      </c>
      <c r="K8463" s="355">
        <v>0</v>
      </c>
      <c r="M8463" s="364"/>
      <c r="N8463" s="364"/>
    </row>
    <row r="8464" spans="2:14" s="358" customFormat="1" x14ac:dyDescent="0.2">
      <c r="B8464" s="305">
        <v>41626.402777777781</v>
      </c>
      <c r="C8464" s="117" t="s">
        <v>561</v>
      </c>
      <c r="D8464" s="117" t="s">
        <v>554</v>
      </c>
      <c r="E8464" s="116"/>
      <c r="F8464" s="348">
        <v>3</v>
      </c>
      <c r="G8464" s="348">
        <v>190</v>
      </c>
      <c r="H8464" s="348">
        <v>570</v>
      </c>
      <c r="I8464" s="355">
        <v>4.9601232199031472E-3</v>
      </c>
      <c r="J8464" s="355">
        <v>2.6105911683700774E-5</v>
      </c>
      <c r="K8464" s="355">
        <v>0</v>
      </c>
      <c r="M8464" s="364"/>
      <c r="N8464" s="364"/>
    </row>
    <row r="8465" spans="2:14" s="358" customFormat="1" x14ac:dyDescent="0.2">
      <c r="B8465" s="305">
        <v>41626.425694444442</v>
      </c>
      <c r="C8465" s="117" t="s">
        <v>556</v>
      </c>
      <c r="D8465" s="117" t="s">
        <v>551</v>
      </c>
      <c r="E8465" s="116"/>
      <c r="F8465" s="348">
        <v>2</v>
      </c>
      <c r="G8465" s="348">
        <v>32</v>
      </c>
      <c r="H8465" s="348">
        <v>64</v>
      </c>
      <c r="I8465" s="355">
        <v>2.4782811571249613E-4</v>
      </c>
      <c r="J8465" s="355">
        <v>7.7446286160155041E-6</v>
      </c>
      <c r="K8465" s="355">
        <v>0</v>
      </c>
      <c r="M8465" s="364"/>
      <c r="N8465" s="364"/>
    </row>
    <row r="8466" spans="2:14" s="358" customFormat="1" x14ac:dyDescent="0.2">
      <c r="B8466" s="305">
        <v>41626.370833333334</v>
      </c>
      <c r="C8466" s="117" t="s">
        <v>556</v>
      </c>
      <c r="D8466" s="117" t="s">
        <v>551</v>
      </c>
      <c r="E8466" s="116"/>
      <c r="F8466" s="348">
        <v>1</v>
      </c>
      <c r="G8466" s="348">
        <v>26</v>
      </c>
      <c r="H8466" s="348">
        <v>26</v>
      </c>
      <c r="I8466" s="355">
        <v>1.0068017200820156E-4</v>
      </c>
      <c r="J8466" s="355">
        <v>3.872314308007752E-6</v>
      </c>
      <c r="K8466" s="355">
        <v>0</v>
      </c>
      <c r="M8466" s="364"/>
      <c r="N8466" s="364"/>
    </row>
    <row r="8467" spans="2:14" s="358" customFormat="1" x14ac:dyDescent="0.2">
      <c r="B8467" s="305">
        <v>41625.411805555559</v>
      </c>
      <c r="C8467" s="117" t="s">
        <v>673</v>
      </c>
      <c r="D8467" s="117" t="s">
        <v>554</v>
      </c>
      <c r="E8467" s="116"/>
      <c r="F8467" s="348">
        <v>236</v>
      </c>
      <c r="G8467" s="348">
        <v>232</v>
      </c>
      <c r="H8467" s="348">
        <v>54752</v>
      </c>
      <c r="I8467" s="355">
        <v>0.47645029216866158</v>
      </c>
      <c r="J8467" s="355">
        <v>2.0536650524511277E-3</v>
      </c>
      <c r="K8467" s="355">
        <v>0</v>
      </c>
      <c r="M8467" s="364"/>
      <c r="N8467" s="364"/>
    </row>
    <row r="8468" spans="2:14" s="358" customFormat="1" x14ac:dyDescent="0.2">
      <c r="B8468" s="305">
        <v>41626.375</v>
      </c>
      <c r="C8468" s="117" t="s">
        <v>665</v>
      </c>
      <c r="D8468" s="117" t="s">
        <v>554</v>
      </c>
      <c r="E8468" s="116"/>
      <c r="F8468" s="348">
        <v>70</v>
      </c>
      <c r="G8468" s="348">
        <v>430</v>
      </c>
      <c r="H8468" s="348">
        <v>30100</v>
      </c>
      <c r="I8468" s="355">
        <v>0.26192931389313112</v>
      </c>
      <c r="J8468" s="355">
        <v>6.0913793928635144E-4</v>
      </c>
      <c r="K8468" s="355">
        <v>0</v>
      </c>
      <c r="M8468" s="364"/>
      <c r="N8468" s="364"/>
    </row>
    <row r="8469" spans="2:14" s="358" customFormat="1" x14ac:dyDescent="0.2">
      <c r="B8469" s="305">
        <v>41625.395833333336</v>
      </c>
      <c r="C8469" s="117" t="s">
        <v>631</v>
      </c>
      <c r="D8469" s="117" t="s">
        <v>542</v>
      </c>
      <c r="E8469" s="116"/>
      <c r="F8469" s="348">
        <v>113</v>
      </c>
      <c r="G8469" s="348">
        <v>155</v>
      </c>
      <c r="H8469" s="348">
        <v>17515</v>
      </c>
      <c r="I8469" s="355">
        <v>6.1013205884299593E-2</v>
      </c>
      <c r="J8469" s="355">
        <v>3.9363358635031997E-4</v>
      </c>
      <c r="K8469" s="355">
        <v>0</v>
      </c>
      <c r="M8469" s="364"/>
      <c r="N8469" s="364"/>
    </row>
    <row r="8470" spans="2:14" s="358" customFormat="1" x14ac:dyDescent="0.2">
      <c r="B8470" s="305">
        <v>41624.534722222219</v>
      </c>
      <c r="C8470" s="117" t="s">
        <v>567</v>
      </c>
      <c r="D8470" s="117" t="s">
        <v>551</v>
      </c>
      <c r="E8470" s="116"/>
      <c r="F8470" s="348">
        <v>29</v>
      </c>
      <c r="G8470" s="348">
        <v>25</v>
      </c>
      <c r="H8470" s="348">
        <v>725</v>
      </c>
      <c r="I8470" s="355">
        <v>2.8074278733056205E-3</v>
      </c>
      <c r="J8470" s="355">
        <v>1.1229711493222481E-4</v>
      </c>
      <c r="K8470" s="355">
        <v>0</v>
      </c>
      <c r="M8470" s="364"/>
      <c r="N8470" s="364"/>
    </row>
    <row r="8471" spans="2:14" s="358" customFormat="1" x14ac:dyDescent="0.2">
      <c r="B8471" s="305">
        <v>41625.379861111112</v>
      </c>
      <c r="C8471" s="117" t="s">
        <v>567</v>
      </c>
      <c r="D8471" s="117" t="s">
        <v>551</v>
      </c>
      <c r="E8471" s="116"/>
      <c r="F8471" s="348">
        <v>92</v>
      </c>
      <c r="G8471" s="348">
        <v>278</v>
      </c>
      <c r="H8471" s="348">
        <v>25576</v>
      </c>
      <c r="I8471" s="355">
        <v>9.9038310741606281E-2</v>
      </c>
      <c r="J8471" s="355">
        <v>3.562529163367132E-4</v>
      </c>
      <c r="K8471" s="355">
        <v>0</v>
      </c>
      <c r="M8471" s="364"/>
      <c r="N8471" s="364"/>
    </row>
    <row r="8472" spans="2:14" s="358" customFormat="1" x14ac:dyDescent="0.2">
      <c r="B8472" s="305">
        <v>41625.379861111112</v>
      </c>
      <c r="C8472" s="117" t="s">
        <v>567</v>
      </c>
      <c r="D8472" s="117" t="s">
        <v>551</v>
      </c>
      <c r="E8472" s="116"/>
      <c r="F8472" s="348">
        <v>14</v>
      </c>
      <c r="G8472" s="348">
        <v>4</v>
      </c>
      <c r="H8472" s="348">
        <v>56</v>
      </c>
      <c r="I8472" s="355">
        <v>2.1684960124843412E-4</v>
      </c>
      <c r="J8472" s="355">
        <v>5.421240031210853E-5</v>
      </c>
      <c r="K8472" s="355">
        <v>0</v>
      </c>
      <c r="M8472" s="364"/>
      <c r="N8472" s="364"/>
    </row>
    <row r="8473" spans="2:14" s="358" customFormat="1" x14ac:dyDescent="0.2">
      <c r="B8473" s="305">
        <v>41625.569444444445</v>
      </c>
      <c r="C8473" s="117" t="s">
        <v>567</v>
      </c>
      <c r="D8473" s="117" t="s">
        <v>551</v>
      </c>
      <c r="E8473" s="116"/>
      <c r="F8473" s="348">
        <v>106</v>
      </c>
      <c r="G8473" s="348">
        <v>5</v>
      </c>
      <c r="H8473" s="348">
        <v>530</v>
      </c>
      <c r="I8473" s="355">
        <v>2.0523265832441085E-3</v>
      </c>
      <c r="J8473" s="355">
        <v>4.1046531664882174E-4</v>
      </c>
      <c r="K8473" s="355">
        <v>0</v>
      </c>
      <c r="M8473" s="364"/>
      <c r="N8473" s="364"/>
    </row>
    <row r="8474" spans="2:14" s="358" customFormat="1" x14ac:dyDescent="0.2">
      <c r="B8474" s="305">
        <v>41626.402777777781</v>
      </c>
      <c r="C8474" s="117" t="s">
        <v>632</v>
      </c>
      <c r="D8474" s="117" t="s">
        <v>554</v>
      </c>
      <c r="E8474" s="116"/>
      <c r="F8474" s="348">
        <v>11</v>
      </c>
      <c r="G8474" s="348">
        <v>209</v>
      </c>
      <c r="H8474" s="348">
        <v>2299</v>
      </c>
      <c r="I8474" s="355">
        <v>2.0005830320276027E-2</v>
      </c>
      <c r="J8474" s="355">
        <v>9.5721676173569502E-5</v>
      </c>
      <c r="K8474" s="355">
        <v>0</v>
      </c>
      <c r="M8474" s="364"/>
      <c r="N8474" s="364"/>
    </row>
    <row r="8475" spans="2:14" s="358" customFormat="1" x14ac:dyDescent="0.2">
      <c r="B8475" s="305">
        <v>41626.356249999997</v>
      </c>
      <c r="C8475" s="117" t="s">
        <v>556</v>
      </c>
      <c r="D8475" s="117" t="s">
        <v>551</v>
      </c>
      <c r="E8475" s="116"/>
      <c r="F8475" s="348">
        <v>54</v>
      </c>
      <c r="G8475" s="348">
        <v>361</v>
      </c>
      <c r="H8475" s="348">
        <v>19494</v>
      </c>
      <c r="I8475" s="355">
        <v>7.5486895120303127E-2</v>
      </c>
      <c r="J8475" s="355">
        <v>2.0910497263241864E-4</v>
      </c>
      <c r="K8475" s="355">
        <v>0</v>
      </c>
      <c r="M8475" s="364"/>
      <c r="N8475" s="364"/>
    </row>
    <row r="8476" spans="2:14" s="358" customFormat="1" x14ac:dyDescent="0.2">
      <c r="B8476" s="305">
        <v>41626.378472222219</v>
      </c>
      <c r="C8476" s="117" t="s">
        <v>726</v>
      </c>
      <c r="D8476" s="117" t="s">
        <v>554</v>
      </c>
      <c r="E8476" s="116"/>
      <c r="F8476" s="348">
        <v>6</v>
      </c>
      <c r="G8476" s="348">
        <v>192</v>
      </c>
      <c r="H8476" s="348">
        <v>1152</v>
      </c>
      <c r="I8476" s="355">
        <v>1.0024670086541097E-2</v>
      </c>
      <c r="J8476" s="355">
        <v>5.2211823367401547E-5</v>
      </c>
      <c r="K8476" s="355">
        <v>0</v>
      </c>
      <c r="M8476" s="364"/>
      <c r="N8476" s="364"/>
    </row>
    <row r="8477" spans="2:14" s="358" customFormat="1" x14ac:dyDescent="0.2">
      <c r="B8477" s="305">
        <v>41626.396527777775</v>
      </c>
      <c r="C8477" s="117" t="s">
        <v>556</v>
      </c>
      <c r="D8477" s="117" t="s">
        <v>551</v>
      </c>
      <c r="E8477" s="116"/>
      <c r="F8477" s="348">
        <v>3</v>
      </c>
      <c r="G8477" s="348">
        <v>6</v>
      </c>
      <c r="H8477" s="348">
        <v>18</v>
      </c>
      <c r="I8477" s="355">
        <v>6.9701657544139542E-5</v>
      </c>
      <c r="J8477" s="355">
        <v>1.1616942924023257E-5</v>
      </c>
      <c r="K8477" s="355">
        <v>0</v>
      </c>
      <c r="M8477" s="364"/>
      <c r="N8477" s="364"/>
    </row>
    <row r="8478" spans="2:14" s="358" customFormat="1" x14ac:dyDescent="0.2">
      <c r="B8478" s="305">
        <v>41626.472222222219</v>
      </c>
      <c r="C8478" s="117" t="s">
        <v>556</v>
      </c>
      <c r="D8478" s="117" t="s">
        <v>551</v>
      </c>
      <c r="E8478" s="116"/>
      <c r="F8478" s="348">
        <v>1</v>
      </c>
      <c r="G8478" s="348">
        <v>210</v>
      </c>
      <c r="H8478" s="348">
        <v>210</v>
      </c>
      <c r="I8478" s="355">
        <v>8.1318600468162795E-4</v>
      </c>
      <c r="J8478" s="355">
        <v>3.872314308007752E-6</v>
      </c>
      <c r="K8478" s="355">
        <v>0</v>
      </c>
      <c r="M8478" s="364"/>
      <c r="N8478" s="364"/>
    </row>
    <row r="8479" spans="2:14" s="358" customFormat="1" x14ac:dyDescent="0.2">
      <c r="B8479" s="305">
        <v>41626.515972222223</v>
      </c>
      <c r="C8479" s="117" t="s">
        <v>556</v>
      </c>
      <c r="D8479" s="117" t="s">
        <v>551</v>
      </c>
      <c r="E8479" s="116"/>
      <c r="F8479" s="348">
        <v>1</v>
      </c>
      <c r="G8479" s="348">
        <v>27</v>
      </c>
      <c r="H8479" s="348">
        <v>27</v>
      </c>
      <c r="I8479" s="355">
        <v>1.0455248631620932E-4</v>
      </c>
      <c r="J8479" s="355">
        <v>3.872314308007752E-6</v>
      </c>
      <c r="K8479" s="355">
        <v>0</v>
      </c>
      <c r="M8479" s="364"/>
      <c r="N8479" s="364"/>
    </row>
    <row r="8480" spans="2:14" s="358" customFormat="1" x14ac:dyDescent="0.2">
      <c r="B8480" s="305">
        <v>41625.395833333336</v>
      </c>
      <c r="C8480" s="117" t="s">
        <v>598</v>
      </c>
      <c r="D8480" s="117" t="s">
        <v>551</v>
      </c>
      <c r="E8480" s="116"/>
      <c r="F8480" s="348">
        <v>1</v>
      </c>
      <c r="G8480" s="348">
        <v>255</v>
      </c>
      <c r="H8480" s="348">
        <v>255</v>
      </c>
      <c r="I8480" s="355">
        <v>9.8744014854197691E-4</v>
      </c>
      <c r="J8480" s="355">
        <v>3.872314308007752E-6</v>
      </c>
      <c r="K8480" s="355">
        <v>0</v>
      </c>
      <c r="M8480" s="364"/>
      <c r="N8480" s="364"/>
    </row>
    <row r="8481" spans="2:14" s="358" customFormat="1" x14ac:dyDescent="0.2">
      <c r="B8481" s="305">
        <v>41627.375</v>
      </c>
      <c r="C8481" s="117" t="s">
        <v>696</v>
      </c>
      <c r="D8481" s="117" t="s">
        <v>551</v>
      </c>
      <c r="E8481" s="116"/>
      <c r="F8481" s="348">
        <v>36</v>
      </c>
      <c r="G8481" s="348">
        <v>110</v>
      </c>
      <c r="H8481" s="348">
        <v>3960</v>
      </c>
      <c r="I8481" s="355">
        <v>1.5334364659710699E-2</v>
      </c>
      <c r="J8481" s="355">
        <v>1.3940331508827908E-4</v>
      </c>
      <c r="K8481" s="355">
        <v>0</v>
      </c>
      <c r="M8481" s="364"/>
      <c r="N8481" s="364"/>
    </row>
    <row r="8482" spans="2:14" s="358" customFormat="1" x14ac:dyDescent="0.2">
      <c r="B8482" s="305">
        <v>41625.381944444445</v>
      </c>
      <c r="C8482" s="117" t="s">
        <v>686</v>
      </c>
      <c r="D8482" s="117" t="s">
        <v>551</v>
      </c>
      <c r="E8482" s="116"/>
      <c r="F8482" s="348">
        <v>10</v>
      </c>
      <c r="G8482" s="348">
        <v>220</v>
      </c>
      <c r="H8482" s="348">
        <v>2200</v>
      </c>
      <c r="I8482" s="355">
        <v>8.5190914776170548E-3</v>
      </c>
      <c r="J8482" s="355">
        <v>3.8723143080077525E-5</v>
      </c>
      <c r="K8482" s="355">
        <v>0</v>
      </c>
      <c r="M8482" s="364"/>
      <c r="N8482" s="364"/>
    </row>
    <row r="8483" spans="2:14" s="358" customFormat="1" x14ac:dyDescent="0.2">
      <c r="B8483" s="305">
        <v>41626.386805555558</v>
      </c>
      <c r="C8483" s="117" t="s">
        <v>607</v>
      </c>
      <c r="D8483" s="117" t="s">
        <v>551</v>
      </c>
      <c r="E8483" s="116"/>
      <c r="F8483" s="348">
        <v>9</v>
      </c>
      <c r="G8483" s="348">
        <v>345</v>
      </c>
      <c r="H8483" s="348">
        <v>3105</v>
      </c>
      <c r="I8483" s="355">
        <v>1.2023535926364071E-2</v>
      </c>
      <c r="J8483" s="355">
        <v>3.4850828772069771E-5</v>
      </c>
      <c r="K8483" s="355">
        <v>0</v>
      </c>
      <c r="M8483" s="364"/>
      <c r="N8483" s="364"/>
    </row>
    <row r="8484" spans="2:14" s="358" customFormat="1" x14ac:dyDescent="0.2">
      <c r="B8484" s="305">
        <v>41626.40625</v>
      </c>
      <c r="C8484" s="117" t="s">
        <v>686</v>
      </c>
      <c r="D8484" s="117" t="s">
        <v>551</v>
      </c>
      <c r="E8484" s="116"/>
      <c r="F8484" s="348">
        <v>27</v>
      </c>
      <c r="G8484" s="348">
        <v>441</v>
      </c>
      <c r="H8484" s="348">
        <v>11907</v>
      </c>
      <c r="I8484" s="355">
        <v>4.6107646465448307E-2</v>
      </c>
      <c r="J8484" s="355">
        <v>1.0455248631620932E-4</v>
      </c>
      <c r="K8484" s="355">
        <v>0</v>
      </c>
      <c r="M8484" s="364"/>
      <c r="N8484" s="364"/>
    </row>
    <row r="8485" spans="2:14" s="358" customFormat="1" x14ac:dyDescent="0.2">
      <c r="B8485" s="305">
        <v>41625.406944444447</v>
      </c>
      <c r="C8485" s="117" t="s">
        <v>601</v>
      </c>
      <c r="D8485" s="117" t="s">
        <v>551</v>
      </c>
      <c r="E8485" s="116"/>
      <c r="F8485" s="348">
        <v>2</v>
      </c>
      <c r="G8485" s="348">
        <v>67</v>
      </c>
      <c r="H8485" s="348">
        <v>134</v>
      </c>
      <c r="I8485" s="355">
        <v>5.1889011727303887E-4</v>
      </c>
      <c r="J8485" s="355">
        <v>7.7446286160155041E-6</v>
      </c>
      <c r="K8485" s="355">
        <v>0</v>
      </c>
      <c r="M8485" s="364"/>
      <c r="N8485" s="364"/>
    </row>
    <row r="8486" spans="2:14" s="358" customFormat="1" x14ac:dyDescent="0.2">
      <c r="B8486" s="305">
        <v>41625.354166666664</v>
      </c>
      <c r="C8486" s="117" t="s">
        <v>626</v>
      </c>
      <c r="D8486" s="117" t="s">
        <v>554</v>
      </c>
      <c r="E8486" s="116"/>
      <c r="F8486" s="348">
        <v>4</v>
      </c>
      <c r="G8486" s="348">
        <v>155</v>
      </c>
      <c r="H8486" s="348">
        <v>620</v>
      </c>
      <c r="I8486" s="355">
        <v>5.3952217479648268E-3</v>
      </c>
      <c r="J8486" s="355">
        <v>3.4807882244934363E-5</v>
      </c>
      <c r="K8486" s="355">
        <v>0</v>
      </c>
      <c r="M8486" s="364"/>
      <c r="N8486" s="364"/>
    </row>
    <row r="8487" spans="2:14" s="358" customFormat="1" x14ac:dyDescent="0.2">
      <c r="B8487" s="305">
        <v>41625.375</v>
      </c>
      <c r="C8487" s="117" t="s">
        <v>748</v>
      </c>
      <c r="D8487" s="117" t="s">
        <v>551</v>
      </c>
      <c r="E8487" s="116"/>
      <c r="F8487" s="348">
        <v>17</v>
      </c>
      <c r="G8487" s="348">
        <v>343</v>
      </c>
      <c r="H8487" s="348">
        <v>5831</v>
      </c>
      <c r="I8487" s="355">
        <v>2.2579464729993205E-2</v>
      </c>
      <c r="J8487" s="355">
        <v>6.5829343236131787E-5</v>
      </c>
      <c r="K8487" s="355">
        <v>0</v>
      </c>
      <c r="M8487" s="364"/>
      <c r="N8487" s="364"/>
    </row>
    <row r="8488" spans="2:14" s="358" customFormat="1" x14ac:dyDescent="0.2">
      <c r="B8488" s="305">
        <v>41625.520833333336</v>
      </c>
      <c r="C8488" s="117" t="s">
        <v>626</v>
      </c>
      <c r="D8488" s="117" t="s">
        <v>554</v>
      </c>
      <c r="E8488" s="116"/>
      <c r="F8488" s="348">
        <v>2</v>
      </c>
      <c r="G8488" s="348">
        <v>90</v>
      </c>
      <c r="H8488" s="348">
        <v>180</v>
      </c>
      <c r="I8488" s="355">
        <v>1.5663547010220465E-3</v>
      </c>
      <c r="J8488" s="355">
        <v>1.7403941122467181E-5</v>
      </c>
      <c r="K8488" s="355">
        <v>0</v>
      </c>
      <c r="M8488" s="364"/>
      <c r="N8488" s="364"/>
    </row>
    <row r="8489" spans="2:14" s="358" customFormat="1" x14ac:dyDescent="0.2">
      <c r="B8489" s="305">
        <v>41625.385416666664</v>
      </c>
      <c r="C8489" s="117" t="s">
        <v>680</v>
      </c>
      <c r="D8489" s="117" t="s">
        <v>554</v>
      </c>
      <c r="E8489" s="116"/>
      <c r="F8489" s="348">
        <v>6</v>
      </c>
      <c r="G8489" s="348">
        <v>75</v>
      </c>
      <c r="H8489" s="348">
        <v>450</v>
      </c>
      <c r="I8489" s="355">
        <v>3.9158867525551158E-3</v>
      </c>
      <c r="J8489" s="355">
        <v>5.2211823367401547E-5</v>
      </c>
      <c r="K8489" s="355">
        <v>0</v>
      </c>
      <c r="M8489" s="364"/>
      <c r="N8489" s="364"/>
    </row>
    <row r="8490" spans="2:14" s="358" customFormat="1" x14ac:dyDescent="0.2">
      <c r="B8490" s="305">
        <v>41626.416666666664</v>
      </c>
      <c r="C8490" s="117" t="s">
        <v>659</v>
      </c>
      <c r="D8490" s="117" t="s">
        <v>551</v>
      </c>
      <c r="E8490" s="116"/>
      <c r="F8490" s="348">
        <v>3</v>
      </c>
      <c r="G8490" s="348">
        <v>35</v>
      </c>
      <c r="H8490" s="348">
        <v>105</v>
      </c>
      <c r="I8490" s="355">
        <v>4.0659300234081397E-4</v>
      </c>
      <c r="J8490" s="355">
        <v>1.1616942924023257E-5</v>
      </c>
      <c r="K8490" s="355">
        <v>0</v>
      </c>
      <c r="M8490" s="364"/>
      <c r="N8490" s="364"/>
    </row>
    <row r="8491" spans="2:14" s="358" customFormat="1" x14ac:dyDescent="0.2">
      <c r="B8491" s="305">
        <v>41626.375</v>
      </c>
      <c r="C8491" s="117" t="s">
        <v>668</v>
      </c>
      <c r="D8491" s="117" t="s">
        <v>554</v>
      </c>
      <c r="E8491" s="116"/>
      <c r="F8491" s="348">
        <v>34</v>
      </c>
      <c r="G8491" s="348">
        <v>305</v>
      </c>
      <c r="H8491" s="348">
        <v>10370</v>
      </c>
      <c r="I8491" s="355">
        <v>9.0239434719992337E-2</v>
      </c>
      <c r="J8491" s="355">
        <v>2.9586699908194211E-4</v>
      </c>
      <c r="K8491" s="355">
        <v>0</v>
      </c>
      <c r="M8491" s="364"/>
      <c r="N8491" s="364"/>
    </row>
    <row r="8492" spans="2:14" s="358" customFormat="1" x14ac:dyDescent="0.2">
      <c r="B8492" s="305">
        <v>41625.399305555555</v>
      </c>
      <c r="C8492" s="117" t="s">
        <v>744</v>
      </c>
      <c r="D8492" s="117" t="s">
        <v>554</v>
      </c>
      <c r="E8492" s="116"/>
      <c r="F8492" s="348">
        <v>1</v>
      </c>
      <c r="G8492" s="348">
        <v>205</v>
      </c>
      <c r="H8492" s="348">
        <v>205</v>
      </c>
      <c r="I8492" s="355">
        <v>1.7839039650528862E-3</v>
      </c>
      <c r="J8492" s="355">
        <v>8.7019705612335906E-6</v>
      </c>
      <c r="K8492" s="355">
        <v>0</v>
      </c>
      <c r="M8492" s="364"/>
      <c r="N8492" s="364"/>
    </row>
    <row r="8493" spans="2:14" s="358" customFormat="1" x14ac:dyDescent="0.2">
      <c r="B8493" s="305">
        <v>41625.590277777781</v>
      </c>
      <c r="C8493" s="117" t="s">
        <v>744</v>
      </c>
      <c r="D8493" s="117" t="s">
        <v>554</v>
      </c>
      <c r="E8493" s="116"/>
      <c r="F8493" s="348">
        <v>1</v>
      </c>
      <c r="G8493" s="348">
        <v>45</v>
      </c>
      <c r="H8493" s="348">
        <v>45</v>
      </c>
      <c r="I8493" s="355">
        <v>3.9158867525551161E-4</v>
      </c>
      <c r="J8493" s="355">
        <v>8.7019705612335906E-6</v>
      </c>
      <c r="K8493" s="355">
        <v>0</v>
      </c>
      <c r="M8493" s="364"/>
      <c r="N8493" s="364"/>
    </row>
    <row r="8494" spans="2:14" s="358" customFormat="1" x14ac:dyDescent="0.2">
      <c r="B8494" s="305">
        <v>41625.392361111109</v>
      </c>
      <c r="C8494" s="117" t="s">
        <v>849</v>
      </c>
      <c r="D8494" s="117" t="s">
        <v>551</v>
      </c>
      <c r="E8494" s="116"/>
      <c r="F8494" s="348">
        <v>37</v>
      </c>
      <c r="G8494" s="348">
        <v>302</v>
      </c>
      <c r="H8494" s="348">
        <v>11174</v>
      </c>
      <c r="I8494" s="355">
        <v>4.3269240077678628E-2</v>
      </c>
      <c r="J8494" s="355">
        <v>1.4327562939628682E-4</v>
      </c>
      <c r="K8494" s="355">
        <v>0</v>
      </c>
      <c r="M8494" s="364"/>
      <c r="N8494" s="364"/>
    </row>
    <row r="8495" spans="2:14" s="358" customFormat="1" x14ac:dyDescent="0.2">
      <c r="B8495" s="305">
        <v>41625.333333333336</v>
      </c>
      <c r="C8495" s="117" t="s">
        <v>625</v>
      </c>
      <c r="D8495" s="117" t="s">
        <v>551</v>
      </c>
      <c r="E8495" s="116"/>
      <c r="F8495" s="348">
        <v>31</v>
      </c>
      <c r="G8495" s="348">
        <v>406</v>
      </c>
      <c r="H8495" s="348">
        <v>12586</v>
      </c>
      <c r="I8495" s="355">
        <v>4.8736947880585572E-2</v>
      </c>
      <c r="J8495" s="355">
        <v>1.2004174354824032E-4</v>
      </c>
      <c r="K8495" s="355">
        <v>0</v>
      </c>
      <c r="M8495" s="364"/>
      <c r="N8495" s="364"/>
    </row>
    <row r="8496" spans="2:14" s="358" customFormat="1" x14ac:dyDescent="0.2">
      <c r="B8496" s="305">
        <v>41625.395833333336</v>
      </c>
      <c r="C8496" s="117" t="s">
        <v>656</v>
      </c>
      <c r="D8496" s="117" t="s">
        <v>554</v>
      </c>
      <c r="E8496" s="116"/>
      <c r="F8496" s="348">
        <v>2</v>
      </c>
      <c r="G8496" s="348">
        <v>155</v>
      </c>
      <c r="H8496" s="348">
        <v>310</v>
      </c>
      <c r="I8496" s="355">
        <v>2.6976108739824134E-3</v>
      </c>
      <c r="J8496" s="355">
        <v>1.7403941122467181E-5</v>
      </c>
      <c r="K8496" s="355">
        <v>0</v>
      </c>
      <c r="M8496" s="364"/>
      <c r="N8496" s="364"/>
    </row>
    <row r="8497" spans="2:14" s="358" customFormat="1" x14ac:dyDescent="0.2">
      <c r="B8497" s="305">
        <v>41626.385416666664</v>
      </c>
      <c r="C8497" s="117" t="s">
        <v>659</v>
      </c>
      <c r="D8497" s="117" t="s">
        <v>551</v>
      </c>
      <c r="E8497" s="116"/>
      <c r="F8497" s="348">
        <v>2</v>
      </c>
      <c r="G8497" s="348">
        <v>45</v>
      </c>
      <c r="H8497" s="348">
        <v>90</v>
      </c>
      <c r="I8497" s="355">
        <v>3.4850828772069772E-4</v>
      </c>
      <c r="J8497" s="355">
        <v>7.7446286160155041E-6</v>
      </c>
      <c r="K8497" s="355">
        <v>0</v>
      </c>
      <c r="M8497" s="364"/>
      <c r="N8497" s="364"/>
    </row>
    <row r="8498" spans="2:14" s="358" customFormat="1" x14ac:dyDescent="0.2">
      <c r="B8498" s="305">
        <v>41621.375</v>
      </c>
      <c r="C8498" s="117" t="s">
        <v>774</v>
      </c>
      <c r="D8498" s="117" t="s">
        <v>554</v>
      </c>
      <c r="E8498" s="116"/>
      <c r="F8498" s="348">
        <v>181</v>
      </c>
      <c r="G8498" s="348">
        <v>434</v>
      </c>
      <c r="H8498" s="348">
        <v>78554</v>
      </c>
      <c r="I8498" s="355">
        <v>0.6835745954671435</v>
      </c>
      <c r="J8498" s="355">
        <v>1.5750566715832801E-3</v>
      </c>
      <c r="K8498" s="355">
        <v>0</v>
      </c>
      <c r="M8498" s="364"/>
      <c r="N8498" s="364"/>
    </row>
    <row r="8499" spans="2:14" s="358" customFormat="1" x14ac:dyDescent="0.2">
      <c r="B8499" s="305">
        <v>41625.392361111109</v>
      </c>
      <c r="C8499" s="117" t="s">
        <v>733</v>
      </c>
      <c r="D8499" s="117" t="s">
        <v>551</v>
      </c>
      <c r="E8499" s="116"/>
      <c r="F8499" s="348">
        <v>1</v>
      </c>
      <c r="G8499" s="348">
        <v>335</v>
      </c>
      <c r="H8499" s="348">
        <v>335</v>
      </c>
      <c r="I8499" s="355">
        <v>1.2972252931825971E-3</v>
      </c>
      <c r="J8499" s="355">
        <v>3.872314308007752E-6</v>
      </c>
      <c r="K8499" s="355">
        <v>0</v>
      </c>
      <c r="M8499" s="364"/>
      <c r="N8499" s="364"/>
    </row>
    <row r="8500" spans="2:14" s="358" customFormat="1" x14ac:dyDescent="0.2">
      <c r="B8500" s="305">
        <v>41625.40625</v>
      </c>
      <c r="C8500" s="117" t="s">
        <v>661</v>
      </c>
      <c r="D8500" s="117" t="s">
        <v>554</v>
      </c>
      <c r="E8500" s="116"/>
      <c r="F8500" s="348">
        <v>3</v>
      </c>
      <c r="G8500" s="348">
        <v>295</v>
      </c>
      <c r="H8500" s="348">
        <v>885</v>
      </c>
      <c r="I8500" s="355">
        <v>7.7012439466917285E-3</v>
      </c>
      <c r="J8500" s="355">
        <v>2.6105911683700774E-5</v>
      </c>
      <c r="K8500" s="355">
        <v>0</v>
      </c>
      <c r="M8500" s="364"/>
      <c r="N8500" s="364"/>
    </row>
    <row r="8501" spans="2:14" s="358" customFormat="1" x14ac:dyDescent="0.2">
      <c r="B8501" s="305">
        <v>41623.364583333336</v>
      </c>
      <c r="C8501" s="117" t="s">
        <v>705</v>
      </c>
      <c r="D8501" s="117" t="s">
        <v>554</v>
      </c>
      <c r="E8501" s="116"/>
      <c r="F8501" s="348">
        <v>21</v>
      </c>
      <c r="G8501" s="348">
        <v>145</v>
      </c>
      <c r="H8501" s="348">
        <v>3045</v>
      </c>
      <c r="I8501" s="355">
        <v>2.6497500358956285E-2</v>
      </c>
      <c r="J8501" s="355">
        <v>1.8274138178590543E-4</v>
      </c>
      <c r="K8501" s="355">
        <v>0</v>
      </c>
      <c r="M8501" s="364"/>
      <c r="N8501" s="364"/>
    </row>
    <row r="8502" spans="2:14" s="358" customFormat="1" x14ac:dyDescent="0.2">
      <c r="B8502" s="305">
        <v>41625.388888888891</v>
      </c>
      <c r="C8502" s="117" t="s">
        <v>733</v>
      </c>
      <c r="D8502" s="117" t="s">
        <v>551</v>
      </c>
      <c r="E8502" s="116"/>
      <c r="F8502" s="348">
        <v>6</v>
      </c>
      <c r="G8502" s="348">
        <v>130</v>
      </c>
      <c r="H8502" s="348">
        <v>780</v>
      </c>
      <c r="I8502" s="355">
        <v>3.0204051602460468E-3</v>
      </c>
      <c r="J8502" s="355">
        <v>2.3233885848046514E-5</v>
      </c>
      <c r="K8502" s="355">
        <v>0</v>
      </c>
      <c r="M8502" s="364"/>
      <c r="N8502" s="364"/>
    </row>
    <row r="8503" spans="2:14" s="358" customFormat="1" x14ac:dyDescent="0.2">
      <c r="B8503" s="305">
        <v>41626.364583333336</v>
      </c>
      <c r="C8503" s="117" t="s">
        <v>670</v>
      </c>
      <c r="D8503" s="117" t="s">
        <v>551</v>
      </c>
      <c r="E8503" s="116"/>
      <c r="F8503" s="348">
        <v>39</v>
      </c>
      <c r="G8503" s="348">
        <v>185</v>
      </c>
      <c r="H8503" s="348">
        <v>7215</v>
      </c>
      <c r="I8503" s="355">
        <v>2.7938747732275934E-2</v>
      </c>
      <c r="J8503" s="355">
        <v>1.5102025801230233E-4</v>
      </c>
      <c r="K8503" s="355">
        <v>0</v>
      </c>
      <c r="M8503" s="364"/>
      <c r="N8503" s="364"/>
    </row>
    <row r="8504" spans="2:14" s="358" customFormat="1" x14ac:dyDescent="0.2">
      <c r="B8504" s="305">
        <v>41626.357638888891</v>
      </c>
      <c r="C8504" s="117" t="s">
        <v>749</v>
      </c>
      <c r="D8504" s="117" t="s">
        <v>554</v>
      </c>
      <c r="E8504" s="116"/>
      <c r="F8504" s="348">
        <v>2</v>
      </c>
      <c r="G8504" s="348">
        <v>340</v>
      </c>
      <c r="H8504" s="348">
        <v>680</v>
      </c>
      <c r="I8504" s="355">
        <v>5.917339981638842E-3</v>
      </c>
      <c r="J8504" s="355">
        <v>1.7403941122467181E-5</v>
      </c>
      <c r="K8504" s="355">
        <v>0</v>
      </c>
      <c r="M8504" s="364"/>
      <c r="N8504" s="364"/>
    </row>
    <row r="8505" spans="2:14" s="358" customFormat="1" x14ac:dyDescent="0.2">
      <c r="B8505" s="305">
        <v>41627.361111111109</v>
      </c>
      <c r="C8505" s="117" t="s">
        <v>670</v>
      </c>
      <c r="D8505" s="117" t="s">
        <v>551</v>
      </c>
      <c r="E8505" s="116"/>
      <c r="F8505" s="348">
        <v>24</v>
      </c>
      <c r="G8505" s="348">
        <v>245</v>
      </c>
      <c r="H8505" s="348">
        <v>5880</v>
      </c>
      <c r="I8505" s="355">
        <v>2.2769208131085582E-2</v>
      </c>
      <c r="J8505" s="355">
        <v>9.2935543392186056E-5</v>
      </c>
      <c r="K8505" s="355">
        <v>0</v>
      </c>
      <c r="M8505" s="364"/>
      <c r="N8505" s="364"/>
    </row>
    <row r="8506" spans="2:14" s="358" customFormat="1" x14ac:dyDescent="0.2">
      <c r="B8506" s="305">
        <v>41626.409722222219</v>
      </c>
      <c r="C8506" s="117" t="s">
        <v>625</v>
      </c>
      <c r="D8506" s="117" t="s">
        <v>551</v>
      </c>
      <c r="E8506" s="116"/>
      <c r="F8506" s="348">
        <v>7</v>
      </c>
      <c r="G8506" s="348">
        <v>330</v>
      </c>
      <c r="H8506" s="348">
        <v>2310</v>
      </c>
      <c r="I8506" s="355">
        <v>8.9450460514979083E-3</v>
      </c>
      <c r="J8506" s="355">
        <v>2.7106200156054265E-5</v>
      </c>
      <c r="K8506" s="355">
        <v>0</v>
      </c>
      <c r="M8506" s="364"/>
      <c r="N8506" s="364"/>
    </row>
    <row r="8507" spans="2:14" s="358" customFormat="1" x14ac:dyDescent="0.2">
      <c r="B8507" s="305">
        <v>41624.486111111109</v>
      </c>
      <c r="C8507" s="117" t="s">
        <v>657</v>
      </c>
      <c r="D8507" s="117" t="s">
        <v>551</v>
      </c>
      <c r="E8507" s="116"/>
      <c r="F8507" s="348">
        <v>1</v>
      </c>
      <c r="G8507" s="348">
        <v>140</v>
      </c>
      <c r="H8507" s="348">
        <v>140</v>
      </c>
      <c r="I8507" s="355">
        <v>5.4212400312108537E-4</v>
      </c>
      <c r="J8507" s="355">
        <v>3.872314308007752E-6</v>
      </c>
      <c r="K8507" s="355">
        <v>0</v>
      </c>
      <c r="M8507" s="364"/>
      <c r="N8507" s="364"/>
    </row>
    <row r="8508" spans="2:14" s="358" customFormat="1" x14ac:dyDescent="0.2">
      <c r="B8508" s="305">
        <v>41625.458333333336</v>
      </c>
      <c r="C8508" s="117" t="s">
        <v>657</v>
      </c>
      <c r="D8508" s="117" t="s">
        <v>551</v>
      </c>
      <c r="E8508" s="116"/>
      <c r="F8508" s="348">
        <v>9</v>
      </c>
      <c r="G8508" s="348">
        <v>90</v>
      </c>
      <c r="H8508" s="348">
        <v>810</v>
      </c>
      <c r="I8508" s="355">
        <v>3.1365745894862793E-3</v>
      </c>
      <c r="J8508" s="355">
        <v>3.4850828772069771E-5</v>
      </c>
      <c r="K8508" s="355">
        <v>0</v>
      </c>
      <c r="M8508" s="364"/>
      <c r="N8508" s="364"/>
    </row>
    <row r="8509" spans="2:14" s="358" customFormat="1" x14ac:dyDescent="0.2">
      <c r="B8509" s="305">
        <v>41625.381944444445</v>
      </c>
      <c r="C8509" s="117" t="s">
        <v>657</v>
      </c>
      <c r="D8509" s="117" t="s">
        <v>551</v>
      </c>
      <c r="E8509" s="116"/>
      <c r="F8509" s="348">
        <v>4</v>
      </c>
      <c r="G8509" s="348">
        <v>30</v>
      </c>
      <c r="H8509" s="348">
        <v>120</v>
      </c>
      <c r="I8509" s="355">
        <v>4.6467771696093028E-4</v>
      </c>
      <c r="J8509" s="355">
        <v>1.5489257232031008E-5</v>
      </c>
      <c r="K8509" s="355">
        <v>0</v>
      </c>
      <c r="M8509" s="364"/>
      <c r="N8509" s="364"/>
    </row>
    <row r="8510" spans="2:14" s="358" customFormat="1" x14ac:dyDescent="0.2">
      <c r="B8510" s="305">
        <v>41627.375</v>
      </c>
      <c r="C8510" s="117" t="s">
        <v>849</v>
      </c>
      <c r="D8510" s="117" t="s">
        <v>551</v>
      </c>
      <c r="E8510" s="116"/>
      <c r="F8510" s="348">
        <v>12</v>
      </c>
      <c r="G8510" s="348">
        <v>35</v>
      </c>
      <c r="H8510" s="348">
        <v>420</v>
      </c>
      <c r="I8510" s="355">
        <v>1.6263720093632559E-3</v>
      </c>
      <c r="J8510" s="355">
        <v>4.6467771696093028E-5</v>
      </c>
      <c r="K8510" s="355">
        <v>0</v>
      </c>
      <c r="M8510" s="364"/>
      <c r="N8510" s="364"/>
    </row>
    <row r="8511" spans="2:14" s="358" customFormat="1" x14ac:dyDescent="0.2">
      <c r="B8511" s="305">
        <v>41625.399305555555</v>
      </c>
      <c r="C8511" s="117" t="s">
        <v>858</v>
      </c>
      <c r="D8511" s="117" t="s">
        <v>551</v>
      </c>
      <c r="E8511" s="116"/>
      <c r="F8511" s="348">
        <v>3</v>
      </c>
      <c r="G8511" s="348">
        <v>130</v>
      </c>
      <c r="H8511" s="348">
        <v>390</v>
      </c>
      <c r="I8511" s="355">
        <v>1.5102025801230234E-3</v>
      </c>
      <c r="J8511" s="355">
        <v>1.1616942924023257E-5</v>
      </c>
      <c r="K8511" s="355">
        <v>0</v>
      </c>
      <c r="M8511" s="364"/>
      <c r="N8511" s="364"/>
    </row>
    <row r="8512" spans="2:14" s="358" customFormat="1" x14ac:dyDescent="0.2">
      <c r="B8512" s="305">
        <v>41621.379861111112</v>
      </c>
      <c r="C8512" s="117" t="s">
        <v>570</v>
      </c>
      <c r="D8512" s="117" t="s">
        <v>551</v>
      </c>
      <c r="E8512" s="116"/>
      <c r="F8512" s="348">
        <v>28</v>
      </c>
      <c r="G8512" s="348">
        <v>138</v>
      </c>
      <c r="H8512" s="348">
        <v>3864</v>
      </c>
      <c r="I8512" s="355">
        <v>1.4962622486141955E-2</v>
      </c>
      <c r="J8512" s="355">
        <v>1.0842480062421706E-4</v>
      </c>
      <c r="K8512" s="355">
        <v>0</v>
      </c>
      <c r="M8512" s="364"/>
      <c r="N8512" s="364"/>
    </row>
    <row r="8513" spans="2:14" s="358" customFormat="1" x14ac:dyDescent="0.2">
      <c r="B8513" s="305">
        <v>41625.375</v>
      </c>
      <c r="C8513" s="117" t="s">
        <v>625</v>
      </c>
      <c r="D8513" s="117" t="s">
        <v>551</v>
      </c>
      <c r="E8513" s="116"/>
      <c r="F8513" s="348">
        <v>28</v>
      </c>
      <c r="G8513" s="348">
        <v>230</v>
      </c>
      <c r="H8513" s="348">
        <v>6440</v>
      </c>
      <c r="I8513" s="355">
        <v>2.4937704143569925E-2</v>
      </c>
      <c r="J8513" s="355">
        <v>1.0842480062421706E-4</v>
      </c>
      <c r="K8513" s="355">
        <v>0</v>
      </c>
      <c r="M8513" s="364"/>
      <c r="N8513" s="364"/>
    </row>
    <row r="8514" spans="2:14" s="358" customFormat="1" x14ac:dyDescent="0.2">
      <c r="B8514" s="305">
        <v>41625.388888888891</v>
      </c>
      <c r="C8514" s="117" t="s">
        <v>625</v>
      </c>
      <c r="D8514" s="117" t="s">
        <v>551</v>
      </c>
      <c r="E8514" s="116"/>
      <c r="F8514" s="348">
        <v>10</v>
      </c>
      <c r="G8514" s="348">
        <v>440</v>
      </c>
      <c r="H8514" s="348">
        <v>4400</v>
      </c>
      <c r="I8514" s="355">
        <v>1.703818295523411E-2</v>
      </c>
      <c r="J8514" s="355">
        <v>3.8723143080077525E-5</v>
      </c>
      <c r="K8514" s="355">
        <v>0</v>
      </c>
      <c r="M8514" s="364"/>
      <c r="N8514" s="364"/>
    </row>
    <row r="8515" spans="2:14" s="358" customFormat="1" x14ac:dyDescent="0.2">
      <c r="B8515" s="305">
        <v>41626.354166666664</v>
      </c>
      <c r="C8515" s="117" t="s">
        <v>643</v>
      </c>
      <c r="D8515" s="117" t="s">
        <v>551</v>
      </c>
      <c r="E8515" s="116"/>
      <c r="F8515" s="348">
        <v>913</v>
      </c>
      <c r="G8515" s="348">
        <v>237</v>
      </c>
      <c r="H8515" s="348">
        <v>216381</v>
      </c>
      <c r="I8515" s="355">
        <v>0.83789524228102552</v>
      </c>
      <c r="J8515" s="355">
        <v>3.535422963211078E-3</v>
      </c>
      <c r="K8515" s="355">
        <v>0</v>
      </c>
      <c r="M8515" s="364"/>
      <c r="N8515" s="364"/>
    </row>
    <row r="8516" spans="2:14" s="358" customFormat="1" x14ac:dyDescent="0.2">
      <c r="B8516" s="305">
        <v>41626.506944444445</v>
      </c>
      <c r="C8516" s="117" t="s">
        <v>697</v>
      </c>
      <c r="D8516" s="117" t="s">
        <v>551</v>
      </c>
      <c r="E8516" s="116"/>
      <c r="F8516" s="348">
        <v>12</v>
      </c>
      <c r="G8516" s="348">
        <v>110</v>
      </c>
      <c r="H8516" s="348">
        <v>1320</v>
      </c>
      <c r="I8516" s="355">
        <v>5.1114548865702335E-3</v>
      </c>
      <c r="J8516" s="355">
        <v>4.6467771696093028E-5</v>
      </c>
      <c r="K8516" s="355">
        <v>0</v>
      </c>
      <c r="M8516" s="364"/>
      <c r="N8516" s="364"/>
    </row>
    <row r="8517" spans="2:14" s="358" customFormat="1" x14ac:dyDescent="0.2">
      <c r="B8517" s="305">
        <v>41627.378472222219</v>
      </c>
      <c r="C8517" s="117" t="s">
        <v>625</v>
      </c>
      <c r="D8517" s="117" t="s">
        <v>551</v>
      </c>
      <c r="E8517" s="116"/>
      <c r="F8517" s="348">
        <v>6</v>
      </c>
      <c r="G8517" s="348">
        <v>490</v>
      </c>
      <c r="H8517" s="348">
        <v>2940</v>
      </c>
      <c r="I8517" s="355">
        <v>1.1384604065542791E-2</v>
      </c>
      <c r="J8517" s="355">
        <v>2.3233885848046514E-5</v>
      </c>
      <c r="K8517" s="355">
        <v>0</v>
      </c>
      <c r="M8517" s="364"/>
      <c r="N8517" s="364"/>
    </row>
    <row r="8518" spans="2:14" s="358" customFormat="1" x14ac:dyDescent="0.2">
      <c r="B8518" s="305">
        <v>41629.361805555556</v>
      </c>
      <c r="C8518" s="117" t="s">
        <v>719</v>
      </c>
      <c r="D8518" s="117" t="s">
        <v>542</v>
      </c>
      <c r="E8518" s="116"/>
      <c r="F8518" s="348">
        <v>442</v>
      </c>
      <c r="G8518" s="348">
        <v>456</v>
      </c>
      <c r="H8518" s="348">
        <v>201552</v>
      </c>
      <c r="I8518" s="355">
        <v>0.70210297872636895</v>
      </c>
      <c r="J8518" s="355">
        <v>1.5396995147508091E-3</v>
      </c>
      <c r="K8518" s="355">
        <v>0</v>
      </c>
      <c r="M8518" s="364"/>
      <c r="N8518" s="364"/>
    </row>
    <row r="8519" spans="2:14" s="358" customFormat="1" x14ac:dyDescent="0.2">
      <c r="B8519" s="305">
        <v>41626.586805555555</v>
      </c>
      <c r="C8519" s="117" t="s">
        <v>643</v>
      </c>
      <c r="D8519" s="117" t="s">
        <v>551</v>
      </c>
      <c r="E8519" s="116"/>
      <c r="F8519" s="348">
        <v>6</v>
      </c>
      <c r="G8519" s="348">
        <v>73</v>
      </c>
      <c r="H8519" s="348">
        <v>438</v>
      </c>
      <c r="I8519" s="355">
        <v>1.6960736669073956E-3</v>
      </c>
      <c r="J8519" s="355">
        <v>2.3233885848046514E-5</v>
      </c>
      <c r="K8519" s="355">
        <v>0</v>
      </c>
      <c r="M8519" s="364"/>
      <c r="N8519" s="364"/>
    </row>
    <row r="8520" spans="2:14" s="358" customFormat="1" x14ac:dyDescent="0.2">
      <c r="B8520" s="305">
        <v>41627.385416666664</v>
      </c>
      <c r="C8520" s="117" t="s">
        <v>643</v>
      </c>
      <c r="D8520" s="117" t="s">
        <v>551</v>
      </c>
      <c r="E8520" s="116"/>
      <c r="F8520" s="348">
        <v>2</v>
      </c>
      <c r="G8520" s="348">
        <v>50</v>
      </c>
      <c r="H8520" s="348">
        <v>100</v>
      </c>
      <c r="I8520" s="355">
        <v>3.8723143080077524E-4</v>
      </c>
      <c r="J8520" s="355">
        <v>7.7446286160155041E-6</v>
      </c>
      <c r="K8520" s="355">
        <v>0</v>
      </c>
      <c r="M8520" s="364"/>
      <c r="N8520" s="364"/>
    </row>
    <row r="8521" spans="2:14" s="358" customFormat="1" x14ac:dyDescent="0.2">
      <c r="B8521" s="305">
        <v>41626.365277777775</v>
      </c>
      <c r="C8521" s="117" t="s">
        <v>643</v>
      </c>
      <c r="D8521" s="117" t="s">
        <v>551</v>
      </c>
      <c r="E8521" s="116"/>
      <c r="F8521" s="348">
        <v>228</v>
      </c>
      <c r="G8521" s="348">
        <v>229</v>
      </c>
      <c r="H8521" s="348">
        <v>52212</v>
      </c>
      <c r="I8521" s="355">
        <v>0.20218127464970076</v>
      </c>
      <c r="J8521" s="355">
        <v>8.8288766222576755E-4</v>
      </c>
      <c r="K8521" s="355">
        <v>0</v>
      </c>
      <c r="M8521" s="364"/>
      <c r="N8521" s="364"/>
    </row>
    <row r="8522" spans="2:14" s="358" customFormat="1" x14ac:dyDescent="0.2">
      <c r="B8522" s="305">
        <v>41627.381944444445</v>
      </c>
      <c r="C8522" s="117" t="s">
        <v>657</v>
      </c>
      <c r="D8522" s="117" t="s">
        <v>551</v>
      </c>
      <c r="E8522" s="116"/>
      <c r="F8522" s="348">
        <v>14</v>
      </c>
      <c r="G8522" s="348">
        <v>110</v>
      </c>
      <c r="H8522" s="348">
        <v>1540</v>
      </c>
      <c r="I8522" s="355">
        <v>5.9633640343319388E-3</v>
      </c>
      <c r="J8522" s="355">
        <v>5.421240031210853E-5</v>
      </c>
      <c r="K8522" s="355">
        <v>0</v>
      </c>
      <c r="M8522" s="364"/>
      <c r="N8522" s="364"/>
    </row>
    <row r="8523" spans="2:14" s="358" customFormat="1" x14ac:dyDescent="0.2">
      <c r="B8523" s="305">
        <v>41624.497916666667</v>
      </c>
      <c r="C8523" s="117" t="s">
        <v>802</v>
      </c>
      <c r="D8523" s="117" t="s">
        <v>542</v>
      </c>
      <c r="E8523" s="116"/>
      <c r="F8523" s="348">
        <v>57</v>
      </c>
      <c r="G8523" s="348">
        <v>145</v>
      </c>
      <c r="H8523" s="348">
        <v>8265</v>
      </c>
      <c r="I8523" s="355">
        <v>2.879098753261411E-2</v>
      </c>
      <c r="J8523" s="355">
        <v>1.9855853470768353E-4</v>
      </c>
      <c r="K8523" s="355">
        <v>0</v>
      </c>
      <c r="M8523" s="364"/>
      <c r="N8523" s="364"/>
    </row>
    <row r="8524" spans="2:14" s="358" customFormat="1" x14ac:dyDescent="0.2">
      <c r="B8524" s="305">
        <v>41621.475694444445</v>
      </c>
      <c r="C8524" s="117" t="s">
        <v>567</v>
      </c>
      <c r="D8524" s="117" t="s">
        <v>551</v>
      </c>
      <c r="E8524" s="116"/>
      <c r="F8524" s="348">
        <v>1</v>
      </c>
      <c r="G8524" s="348">
        <v>147</v>
      </c>
      <c r="H8524" s="348">
        <v>147</v>
      </c>
      <c r="I8524" s="355">
        <v>5.6923020327713958E-4</v>
      </c>
      <c r="J8524" s="355">
        <v>3.872314308007752E-6</v>
      </c>
      <c r="K8524" s="355">
        <v>0</v>
      </c>
      <c r="M8524" s="364"/>
      <c r="N8524" s="364"/>
    </row>
    <row r="8525" spans="2:14" s="358" customFormat="1" x14ac:dyDescent="0.2">
      <c r="B8525" s="305">
        <v>41624.402777777781</v>
      </c>
      <c r="C8525" s="117" t="s">
        <v>609</v>
      </c>
      <c r="D8525" s="117" t="s">
        <v>554</v>
      </c>
      <c r="E8525" s="116"/>
      <c r="F8525" s="348">
        <v>69</v>
      </c>
      <c r="G8525" s="348">
        <v>390</v>
      </c>
      <c r="H8525" s="348">
        <v>26910</v>
      </c>
      <c r="I8525" s="355">
        <v>0.23417002780279594</v>
      </c>
      <c r="J8525" s="355">
        <v>6.0043596872511778E-4</v>
      </c>
      <c r="K8525" s="355">
        <v>0</v>
      </c>
      <c r="M8525" s="364"/>
      <c r="N8525" s="364"/>
    </row>
    <row r="8526" spans="2:14" s="358" customFormat="1" x14ac:dyDescent="0.2">
      <c r="B8526" s="305">
        <v>41624.493055555555</v>
      </c>
      <c r="C8526" s="117" t="s">
        <v>641</v>
      </c>
      <c r="D8526" s="117" t="s">
        <v>551</v>
      </c>
      <c r="E8526" s="116"/>
      <c r="F8526" s="348">
        <v>76</v>
      </c>
      <c r="G8526" s="348">
        <v>219</v>
      </c>
      <c r="H8526" s="348">
        <v>16644</v>
      </c>
      <c r="I8526" s="355">
        <v>6.4450799342481033E-2</v>
      </c>
      <c r="J8526" s="355">
        <v>2.9429588740858918E-4</v>
      </c>
      <c r="K8526" s="355">
        <v>0</v>
      </c>
      <c r="M8526" s="364"/>
      <c r="N8526" s="364"/>
    </row>
    <row r="8527" spans="2:14" s="358" customFormat="1" x14ac:dyDescent="0.2">
      <c r="B8527" s="305">
        <v>41620.427083333336</v>
      </c>
      <c r="C8527" s="117" t="s">
        <v>743</v>
      </c>
      <c r="D8527" s="117" t="s">
        <v>554</v>
      </c>
      <c r="E8527" s="116"/>
      <c r="F8527" s="348">
        <v>132</v>
      </c>
      <c r="G8527" s="348">
        <v>295</v>
      </c>
      <c r="H8527" s="348">
        <v>38940</v>
      </c>
      <c r="I8527" s="355">
        <v>0.33885473365443602</v>
      </c>
      <c r="J8527" s="355">
        <v>1.148660114082834E-3</v>
      </c>
      <c r="K8527" s="355">
        <v>0</v>
      </c>
      <c r="M8527" s="364"/>
      <c r="N8527" s="364"/>
    </row>
    <row r="8528" spans="2:14" s="358" customFormat="1" x14ac:dyDescent="0.2">
      <c r="B8528" s="305">
        <v>41625.385416666664</v>
      </c>
      <c r="C8528" s="117" t="s">
        <v>601</v>
      </c>
      <c r="D8528" s="117" t="s">
        <v>551</v>
      </c>
      <c r="E8528" s="116"/>
      <c r="F8528" s="348">
        <v>43</v>
      </c>
      <c r="G8528" s="348">
        <v>300</v>
      </c>
      <c r="H8528" s="348">
        <v>12900</v>
      </c>
      <c r="I8528" s="355">
        <v>4.9952854573300003E-2</v>
      </c>
      <c r="J8528" s="355">
        <v>1.6650951524433335E-4</v>
      </c>
      <c r="K8528" s="355">
        <v>0</v>
      </c>
      <c r="M8528" s="364"/>
      <c r="N8528" s="364"/>
    </row>
    <row r="8529" spans="2:14" s="358" customFormat="1" x14ac:dyDescent="0.2">
      <c r="B8529" s="305">
        <v>41623.413194444445</v>
      </c>
      <c r="C8529" s="117" t="s">
        <v>743</v>
      </c>
      <c r="D8529" s="117" t="s">
        <v>554</v>
      </c>
      <c r="E8529" s="116"/>
      <c r="F8529" s="348">
        <v>1</v>
      </c>
      <c r="G8529" s="348">
        <v>55</v>
      </c>
      <c r="H8529" s="348">
        <v>55</v>
      </c>
      <c r="I8529" s="355">
        <v>4.7860838086784751E-4</v>
      </c>
      <c r="J8529" s="355">
        <v>8.7019705612335906E-6</v>
      </c>
      <c r="K8529" s="355">
        <v>0</v>
      </c>
      <c r="M8529" s="364"/>
      <c r="N8529" s="364"/>
    </row>
    <row r="8530" spans="2:14" s="358" customFormat="1" x14ac:dyDescent="0.2">
      <c r="B8530" s="305">
        <v>41623.489583333336</v>
      </c>
      <c r="C8530" s="117" t="s">
        <v>743</v>
      </c>
      <c r="D8530" s="117" t="s">
        <v>554</v>
      </c>
      <c r="E8530" s="116"/>
      <c r="F8530" s="348">
        <v>1</v>
      </c>
      <c r="G8530" s="348">
        <v>125</v>
      </c>
      <c r="H8530" s="348">
        <v>125</v>
      </c>
      <c r="I8530" s="355">
        <v>1.0877463201541988E-3</v>
      </c>
      <c r="J8530" s="355">
        <v>8.7019705612335906E-6</v>
      </c>
      <c r="K8530" s="355">
        <v>0</v>
      </c>
      <c r="M8530" s="364"/>
      <c r="N8530" s="364"/>
    </row>
    <row r="8531" spans="2:14" s="358" customFormat="1" x14ac:dyDescent="0.2">
      <c r="B8531" s="305">
        <v>41624.361111111109</v>
      </c>
      <c r="C8531" s="117" t="s">
        <v>745</v>
      </c>
      <c r="D8531" s="117" t="s">
        <v>554</v>
      </c>
      <c r="E8531" s="116"/>
      <c r="F8531" s="348">
        <v>54</v>
      </c>
      <c r="G8531" s="348">
        <v>430</v>
      </c>
      <c r="H8531" s="348">
        <v>23220</v>
      </c>
      <c r="I8531" s="355">
        <v>0.20205975643184398</v>
      </c>
      <c r="J8531" s="355">
        <v>4.6990641030661396E-4</v>
      </c>
      <c r="K8531" s="355">
        <v>0</v>
      </c>
      <c r="M8531" s="364"/>
      <c r="N8531" s="364"/>
    </row>
    <row r="8532" spans="2:14" s="358" customFormat="1" x14ac:dyDescent="0.2">
      <c r="B8532" s="305">
        <v>41626.375</v>
      </c>
      <c r="C8532" s="117" t="s">
        <v>797</v>
      </c>
      <c r="D8532" s="117" t="s">
        <v>554</v>
      </c>
      <c r="E8532" s="116"/>
      <c r="F8532" s="348">
        <v>2</v>
      </c>
      <c r="G8532" s="348">
        <v>220</v>
      </c>
      <c r="H8532" s="348">
        <v>440</v>
      </c>
      <c r="I8532" s="355">
        <v>3.8288670469427801E-3</v>
      </c>
      <c r="J8532" s="355">
        <v>1.7403941122467181E-5</v>
      </c>
      <c r="K8532" s="355">
        <v>0</v>
      </c>
      <c r="M8532" s="364"/>
      <c r="N8532" s="364"/>
    </row>
    <row r="8533" spans="2:14" s="358" customFormat="1" x14ac:dyDescent="0.2">
      <c r="B8533" s="305">
        <v>41625.368055555555</v>
      </c>
      <c r="C8533" s="117" t="s">
        <v>685</v>
      </c>
      <c r="D8533" s="117" t="s">
        <v>554</v>
      </c>
      <c r="E8533" s="116"/>
      <c r="F8533" s="348">
        <v>5</v>
      </c>
      <c r="G8533" s="348">
        <v>220</v>
      </c>
      <c r="H8533" s="348">
        <v>1100</v>
      </c>
      <c r="I8533" s="355">
        <v>9.5721676173569498E-3</v>
      </c>
      <c r="J8533" s="355">
        <v>4.3509852806167955E-5</v>
      </c>
      <c r="K8533" s="355">
        <v>0</v>
      </c>
      <c r="M8533" s="364"/>
      <c r="N8533" s="364"/>
    </row>
    <row r="8534" spans="2:14" s="358" customFormat="1" x14ac:dyDescent="0.2">
      <c r="B8534" s="305">
        <v>41624.365277777775</v>
      </c>
      <c r="C8534" s="117" t="s">
        <v>711</v>
      </c>
      <c r="D8534" s="117" t="s">
        <v>554</v>
      </c>
      <c r="E8534" s="116"/>
      <c r="F8534" s="348">
        <v>35</v>
      </c>
      <c r="G8534" s="348">
        <v>398</v>
      </c>
      <c r="H8534" s="348">
        <v>13930</v>
      </c>
      <c r="I8534" s="355">
        <v>0.12121844991798393</v>
      </c>
      <c r="J8534" s="355">
        <v>3.0456896964317572E-4</v>
      </c>
      <c r="K8534" s="355">
        <v>0</v>
      </c>
      <c r="M8534" s="364"/>
      <c r="N8534" s="364"/>
    </row>
    <row r="8535" spans="2:14" s="358" customFormat="1" x14ac:dyDescent="0.2">
      <c r="B8535" s="305">
        <v>41626.368750000001</v>
      </c>
      <c r="C8535" s="117" t="s">
        <v>588</v>
      </c>
      <c r="D8535" s="117" t="s">
        <v>554</v>
      </c>
      <c r="E8535" s="116"/>
      <c r="F8535" s="348">
        <v>2</v>
      </c>
      <c r="G8535" s="348">
        <v>49</v>
      </c>
      <c r="H8535" s="348">
        <v>98</v>
      </c>
      <c r="I8535" s="355">
        <v>8.5279311500089197E-4</v>
      </c>
      <c r="J8535" s="355">
        <v>1.7403941122467181E-5</v>
      </c>
      <c r="K8535" s="355">
        <v>0</v>
      </c>
      <c r="M8535" s="364"/>
      <c r="N8535" s="364"/>
    </row>
    <row r="8536" spans="2:14" s="358" customFormat="1" x14ac:dyDescent="0.2">
      <c r="B8536" s="305">
        <v>41624.388888888891</v>
      </c>
      <c r="C8536" s="117" t="s">
        <v>841</v>
      </c>
      <c r="D8536" s="117" t="s">
        <v>554</v>
      </c>
      <c r="E8536" s="116"/>
      <c r="F8536" s="348">
        <v>10</v>
      </c>
      <c r="G8536" s="348">
        <v>365</v>
      </c>
      <c r="H8536" s="348">
        <v>3650</v>
      </c>
      <c r="I8536" s="355">
        <v>3.1762192548502606E-2</v>
      </c>
      <c r="J8536" s="355">
        <v>8.701970561233591E-5</v>
      </c>
      <c r="K8536" s="355">
        <v>0</v>
      </c>
      <c r="M8536" s="364"/>
      <c r="N8536" s="364"/>
    </row>
    <row r="8537" spans="2:14" s="358" customFormat="1" x14ac:dyDescent="0.2">
      <c r="B8537" s="305">
        <v>41626.395138888889</v>
      </c>
      <c r="C8537" s="117" t="s">
        <v>569</v>
      </c>
      <c r="D8537" s="117" t="s">
        <v>551</v>
      </c>
      <c r="E8537" s="116"/>
      <c r="F8537" s="348">
        <v>156</v>
      </c>
      <c r="G8537" s="348">
        <v>30</v>
      </c>
      <c r="H8537" s="348">
        <v>4680</v>
      </c>
      <c r="I8537" s="355">
        <v>1.8122430961476282E-2</v>
      </c>
      <c r="J8537" s="355">
        <v>6.0408103204920933E-4</v>
      </c>
      <c r="K8537" s="355">
        <v>0</v>
      </c>
      <c r="M8537" s="364"/>
      <c r="N8537" s="364"/>
    </row>
    <row r="8538" spans="2:14" s="358" customFormat="1" x14ac:dyDescent="0.2">
      <c r="B8538" s="305">
        <v>41626.375</v>
      </c>
      <c r="C8538" s="117" t="s">
        <v>588</v>
      </c>
      <c r="D8538" s="117" t="s">
        <v>554</v>
      </c>
      <c r="E8538" s="116"/>
      <c r="F8538" s="348">
        <v>3</v>
      </c>
      <c r="G8538" s="348">
        <v>55</v>
      </c>
      <c r="H8538" s="348">
        <v>165</v>
      </c>
      <c r="I8538" s="355">
        <v>1.4358251426035426E-3</v>
      </c>
      <c r="J8538" s="355">
        <v>2.6105911683700774E-5</v>
      </c>
      <c r="K8538" s="355">
        <v>0</v>
      </c>
      <c r="M8538" s="364"/>
      <c r="N8538" s="364"/>
    </row>
    <row r="8539" spans="2:14" s="358" customFormat="1" x14ac:dyDescent="0.2">
      <c r="B8539" s="305">
        <v>41626.416666666664</v>
      </c>
      <c r="C8539" s="117" t="s">
        <v>658</v>
      </c>
      <c r="D8539" s="117" t="s">
        <v>551</v>
      </c>
      <c r="E8539" s="116"/>
      <c r="F8539" s="348">
        <v>34</v>
      </c>
      <c r="G8539" s="348">
        <v>255</v>
      </c>
      <c r="H8539" s="348">
        <v>8670</v>
      </c>
      <c r="I8539" s="355">
        <v>3.3572965050427214E-2</v>
      </c>
      <c r="J8539" s="355">
        <v>1.3165868647226357E-4</v>
      </c>
      <c r="K8539" s="355">
        <v>0</v>
      </c>
      <c r="M8539" s="364"/>
      <c r="N8539" s="364"/>
    </row>
    <row r="8540" spans="2:14" s="358" customFormat="1" x14ac:dyDescent="0.2">
      <c r="B8540" s="305">
        <v>41635.378472222219</v>
      </c>
      <c r="C8540" s="117" t="s">
        <v>748</v>
      </c>
      <c r="D8540" s="117" t="s">
        <v>551</v>
      </c>
      <c r="E8540" s="116"/>
      <c r="F8540" s="348">
        <v>78</v>
      </c>
      <c r="G8540" s="348">
        <v>392</v>
      </c>
      <c r="H8540" s="348">
        <v>30576</v>
      </c>
      <c r="I8540" s="355">
        <v>0.11839988228164504</v>
      </c>
      <c r="J8540" s="355">
        <v>3.0204051602460467E-4</v>
      </c>
      <c r="K8540" s="355">
        <v>0</v>
      </c>
      <c r="M8540" s="364"/>
      <c r="N8540" s="364"/>
    </row>
    <row r="8541" spans="2:14" s="358" customFormat="1" x14ac:dyDescent="0.2">
      <c r="B8541" s="305">
        <v>41621.375</v>
      </c>
      <c r="C8541" s="117" t="s">
        <v>597</v>
      </c>
      <c r="D8541" s="117" t="s">
        <v>551</v>
      </c>
      <c r="E8541" s="116"/>
      <c r="F8541" s="348">
        <v>1</v>
      </c>
      <c r="G8541" s="348">
        <v>215</v>
      </c>
      <c r="H8541" s="348">
        <v>215</v>
      </c>
      <c r="I8541" s="355">
        <v>8.3254757622166673E-4</v>
      </c>
      <c r="J8541" s="355">
        <v>3.872314308007752E-6</v>
      </c>
      <c r="K8541" s="355">
        <v>0</v>
      </c>
      <c r="M8541" s="364"/>
      <c r="N8541" s="364"/>
    </row>
    <row r="8542" spans="2:14" s="358" customFormat="1" x14ac:dyDescent="0.2">
      <c r="B8542" s="305">
        <v>41625.402777777781</v>
      </c>
      <c r="C8542" s="117" t="s">
        <v>813</v>
      </c>
      <c r="D8542" s="117" t="s">
        <v>554</v>
      </c>
      <c r="E8542" s="116"/>
      <c r="F8542" s="348">
        <v>9</v>
      </c>
      <c r="G8542" s="348">
        <v>50</v>
      </c>
      <c r="H8542" s="348">
        <v>450</v>
      </c>
      <c r="I8542" s="355">
        <v>3.9158867525551158E-3</v>
      </c>
      <c r="J8542" s="355">
        <v>7.8317735051102317E-5</v>
      </c>
      <c r="K8542" s="355">
        <v>0</v>
      </c>
      <c r="M8542" s="364"/>
      <c r="N8542" s="364"/>
    </row>
    <row r="8543" spans="2:14" s="358" customFormat="1" x14ac:dyDescent="0.2">
      <c r="B8543" s="305">
        <v>41627.413194444445</v>
      </c>
      <c r="C8543" s="117" t="s">
        <v>567</v>
      </c>
      <c r="D8543" s="117" t="s">
        <v>551</v>
      </c>
      <c r="E8543" s="116"/>
      <c r="F8543" s="348">
        <v>3</v>
      </c>
      <c r="G8543" s="348">
        <v>21</v>
      </c>
      <c r="H8543" s="348">
        <v>63</v>
      </c>
      <c r="I8543" s="355">
        <v>2.4395580140448839E-4</v>
      </c>
      <c r="J8543" s="355">
        <v>1.1616942924023257E-5</v>
      </c>
      <c r="K8543" s="355">
        <v>0</v>
      </c>
      <c r="M8543" s="364"/>
      <c r="N8543" s="364"/>
    </row>
    <row r="8544" spans="2:14" s="358" customFormat="1" x14ac:dyDescent="0.2">
      <c r="B8544" s="305">
        <v>41626.378472222219</v>
      </c>
      <c r="C8544" s="117" t="s">
        <v>679</v>
      </c>
      <c r="D8544" s="117" t="s">
        <v>554</v>
      </c>
      <c r="E8544" s="116"/>
      <c r="F8544" s="348">
        <v>10</v>
      </c>
      <c r="G8544" s="348">
        <v>190</v>
      </c>
      <c r="H8544" s="348">
        <v>1900</v>
      </c>
      <c r="I8544" s="355">
        <v>1.6533744066343822E-2</v>
      </c>
      <c r="J8544" s="355">
        <v>8.701970561233591E-5</v>
      </c>
      <c r="K8544" s="355">
        <v>0</v>
      </c>
      <c r="M8544" s="364"/>
      <c r="N8544" s="364"/>
    </row>
    <row r="8545" spans="2:14" s="358" customFormat="1" x14ac:dyDescent="0.2">
      <c r="B8545" s="305">
        <v>41626.399305555555</v>
      </c>
      <c r="C8545" s="117" t="s">
        <v>775</v>
      </c>
      <c r="D8545" s="117" t="s">
        <v>542</v>
      </c>
      <c r="E8545" s="116"/>
      <c r="F8545" s="348">
        <v>174</v>
      </c>
      <c r="G8545" s="348">
        <v>562.20689655172418</v>
      </c>
      <c r="H8545" s="348">
        <v>97824</v>
      </c>
      <c r="I8545" s="355">
        <v>0.34076824735516548</v>
      </c>
      <c r="J8545" s="355">
        <v>6.0612605331819178E-4</v>
      </c>
      <c r="K8545" s="355">
        <v>0</v>
      </c>
      <c r="M8545" s="364"/>
      <c r="N8545" s="364"/>
    </row>
    <row r="8546" spans="2:14" s="358" customFormat="1" x14ac:dyDescent="0.2">
      <c r="B8546" s="305">
        <v>41621.552083333336</v>
      </c>
      <c r="C8546" s="117" t="s">
        <v>707</v>
      </c>
      <c r="D8546" s="117" t="s">
        <v>554</v>
      </c>
      <c r="E8546" s="116"/>
      <c r="F8546" s="348">
        <v>1</v>
      </c>
      <c r="G8546" s="348">
        <v>75</v>
      </c>
      <c r="H8546" s="348">
        <v>75</v>
      </c>
      <c r="I8546" s="355">
        <v>6.526477920925193E-4</v>
      </c>
      <c r="J8546" s="355">
        <v>8.7019705612335906E-6</v>
      </c>
      <c r="K8546" s="355">
        <v>0</v>
      </c>
      <c r="M8546" s="364"/>
      <c r="N8546" s="364"/>
    </row>
    <row r="8547" spans="2:14" s="358" customFormat="1" x14ac:dyDescent="0.2">
      <c r="B8547" s="305">
        <v>41625.357638888891</v>
      </c>
      <c r="C8547" s="117" t="s">
        <v>679</v>
      </c>
      <c r="D8547" s="117" t="s">
        <v>554</v>
      </c>
      <c r="E8547" s="116"/>
      <c r="F8547" s="348">
        <v>40</v>
      </c>
      <c r="G8547" s="348">
        <v>345</v>
      </c>
      <c r="H8547" s="348">
        <v>13800</v>
      </c>
      <c r="I8547" s="355">
        <v>0.12008719374502357</v>
      </c>
      <c r="J8547" s="355">
        <v>3.4807882244934364E-4</v>
      </c>
      <c r="K8547" s="355">
        <v>0</v>
      </c>
      <c r="M8547" s="364"/>
      <c r="N8547" s="364"/>
    </row>
    <row r="8548" spans="2:14" s="358" customFormat="1" x14ac:dyDescent="0.2">
      <c r="B8548" s="305">
        <v>41625.506944444445</v>
      </c>
      <c r="C8548" s="117" t="s">
        <v>720</v>
      </c>
      <c r="D8548" s="117" t="s">
        <v>542</v>
      </c>
      <c r="E8548" s="116"/>
      <c r="F8548" s="348">
        <v>87</v>
      </c>
      <c r="G8548" s="348">
        <v>185</v>
      </c>
      <c r="H8548" s="348">
        <v>16095</v>
      </c>
      <c r="I8548" s="355">
        <v>5.6066659931932744E-2</v>
      </c>
      <c r="J8548" s="355">
        <v>3.0306302665909589E-4</v>
      </c>
      <c r="K8548" s="355">
        <v>0</v>
      </c>
      <c r="M8548" s="364"/>
      <c r="N8548" s="364"/>
    </row>
    <row r="8549" spans="2:14" s="358" customFormat="1" x14ac:dyDescent="0.2">
      <c r="B8549" s="305">
        <v>41625.414583333331</v>
      </c>
      <c r="C8549" s="117" t="s">
        <v>592</v>
      </c>
      <c r="D8549" s="117" t="s">
        <v>554</v>
      </c>
      <c r="E8549" s="116"/>
      <c r="F8549" s="348">
        <v>300</v>
      </c>
      <c r="G8549" s="348">
        <v>278</v>
      </c>
      <c r="H8549" s="348">
        <v>83400</v>
      </c>
      <c r="I8549" s="355">
        <v>0.72574434480688155</v>
      </c>
      <c r="J8549" s="355">
        <v>2.6105911683700772E-3</v>
      </c>
      <c r="K8549" s="355">
        <v>0</v>
      </c>
      <c r="M8549" s="364"/>
      <c r="N8549" s="364"/>
    </row>
    <row r="8550" spans="2:14" s="358" customFormat="1" x14ac:dyDescent="0.2">
      <c r="B8550" s="305">
        <v>41626.354166666664</v>
      </c>
      <c r="C8550" s="117" t="s">
        <v>653</v>
      </c>
      <c r="D8550" s="117" t="s">
        <v>554</v>
      </c>
      <c r="E8550" s="116"/>
      <c r="F8550" s="348">
        <v>60</v>
      </c>
      <c r="G8550" s="348">
        <v>353</v>
      </c>
      <c r="H8550" s="348">
        <v>21180</v>
      </c>
      <c r="I8550" s="355">
        <v>0.18430773648692747</v>
      </c>
      <c r="J8550" s="355">
        <v>5.2211823367401549E-4</v>
      </c>
      <c r="K8550" s="355">
        <v>0</v>
      </c>
      <c r="M8550" s="364"/>
      <c r="N8550" s="364"/>
    </row>
    <row r="8551" spans="2:14" s="358" customFormat="1" x14ac:dyDescent="0.2">
      <c r="B8551" s="305">
        <v>41625.378472222219</v>
      </c>
      <c r="C8551" s="117" t="s">
        <v>811</v>
      </c>
      <c r="D8551" s="117" t="s">
        <v>542</v>
      </c>
      <c r="E8551" s="116"/>
      <c r="F8551" s="348">
        <v>143</v>
      </c>
      <c r="G8551" s="348">
        <v>260</v>
      </c>
      <c r="H8551" s="348">
        <v>37180</v>
      </c>
      <c r="I8551" s="355">
        <v>0.1295159003584504</v>
      </c>
      <c r="J8551" s="355">
        <v>4.9813807830173236E-4</v>
      </c>
      <c r="K8551" s="355">
        <v>0</v>
      </c>
      <c r="M8551" s="364"/>
      <c r="N8551" s="364"/>
    </row>
    <row r="8552" spans="2:14" s="358" customFormat="1" x14ac:dyDescent="0.2">
      <c r="B8552" s="305">
        <v>41625.444444444445</v>
      </c>
      <c r="C8552" s="117" t="s">
        <v>672</v>
      </c>
      <c r="D8552" s="117" t="s">
        <v>551</v>
      </c>
      <c r="E8552" s="116"/>
      <c r="F8552" s="348">
        <v>1</v>
      </c>
      <c r="G8552" s="348">
        <v>55</v>
      </c>
      <c r="H8552" s="348">
        <v>55</v>
      </c>
      <c r="I8552" s="355">
        <v>2.1297728694042638E-4</v>
      </c>
      <c r="J8552" s="355">
        <v>3.872314308007752E-6</v>
      </c>
      <c r="K8552" s="355">
        <v>0</v>
      </c>
      <c r="M8552" s="364"/>
      <c r="N8552" s="364"/>
    </row>
    <row r="8553" spans="2:14" s="358" customFormat="1" x14ac:dyDescent="0.2">
      <c r="B8553" s="305">
        <v>41623.385416666664</v>
      </c>
      <c r="C8553" s="117" t="s">
        <v>743</v>
      </c>
      <c r="D8553" s="117" t="s">
        <v>554</v>
      </c>
      <c r="E8553" s="116"/>
      <c r="F8553" s="348">
        <v>1</v>
      </c>
      <c r="G8553" s="348">
        <v>75</v>
      </c>
      <c r="H8553" s="348">
        <v>75</v>
      </c>
      <c r="I8553" s="355">
        <v>6.526477920925193E-4</v>
      </c>
      <c r="J8553" s="355">
        <v>8.7019705612335906E-6</v>
      </c>
      <c r="K8553" s="355">
        <v>0</v>
      </c>
      <c r="M8553" s="364"/>
      <c r="N8553" s="364"/>
    </row>
    <row r="8554" spans="2:14" s="358" customFormat="1" x14ac:dyDescent="0.2">
      <c r="B8554" s="305">
        <v>41625.46875</v>
      </c>
      <c r="C8554" s="117" t="s">
        <v>593</v>
      </c>
      <c r="D8554" s="117" t="s">
        <v>554</v>
      </c>
      <c r="E8554" s="116"/>
      <c r="F8554" s="348">
        <v>5</v>
      </c>
      <c r="G8554" s="348">
        <v>350</v>
      </c>
      <c r="H8554" s="348">
        <v>1750</v>
      </c>
      <c r="I8554" s="355">
        <v>1.5228448482158785E-2</v>
      </c>
      <c r="J8554" s="355">
        <v>4.3509852806167955E-5</v>
      </c>
      <c r="K8554" s="355">
        <v>0</v>
      </c>
      <c r="M8554" s="364"/>
      <c r="N8554" s="364"/>
    </row>
    <row r="8555" spans="2:14" s="358" customFormat="1" x14ac:dyDescent="0.2">
      <c r="B8555" s="305">
        <v>41622.34375</v>
      </c>
      <c r="C8555" s="117" t="s">
        <v>615</v>
      </c>
      <c r="D8555" s="117" t="s">
        <v>554</v>
      </c>
      <c r="E8555" s="116"/>
      <c r="F8555" s="348">
        <v>86</v>
      </c>
      <c r="G8555" s="348">
        <v>43</v>
      </c>
      <c r="H8555" s="348">
        <v>3698</v>
      </c>
      <c r="I8555" s="355">
        <v>3.2179887135441822E-2</v>
      </c>
      <c r="J8555" s="355">
        <v>7.483694682660888E-4</v>
      </c>
      <c r="K8555" s="355">
        <v>0</v>
      </c>
      <c r="M8555" s="364"/>
      <c r="N8555" s="364"/>
    </row>
    <row r="8556" spans="2:14" s="358" customFormat="1" x14ac:dyDescent="0.2">
      <c r="B8556" s="305">
        <v>41628.381944444445</v>
      </c>
      <c r="C8556" s="117" t="s">
        <v>797</v>
      </c>
      <c r="D8556" s="117" t="s">
        <v>554</v>
      </c>
      <c r="E8556" s="116"/>
      <c r="F8556" s="348">
        <v>1</v>
      </c>
      <c r="G8556" s="348">
        <v>100</v>
      </c>
      <c r="H8556" s="348">
        <v>100</v>
      </c>
      <c r="I8556" s="355">
        <v>8.7019705612335918E-4</v>
      </c>
      <c r="J8556" s="355">
        <v>8.7019705612335906E-6</v>
      </c>
      <c r="K8556" s="355">
        <v>0</v>
      </c>
      <c r="M8556" s="364"/>
      <c r="N8556" s="364"/>
    </row>
    <row r="8557" spans="2:14" s="358" customFormat="1" x14ac:dyDescent="0.2">
      <c r="B8557" s="305">
        <v>41632.479861111111</v>
      </c>
      <c r="C8557" s="117" t="s">
        <v>659</v>
      </c>
      <c r="D8557" s="117" t="s">
        <v>551</v>
      </c>
      <c r="E8557" s="116"/>
      <c r="F8557" s="348">
        <v>1</v>
      </c>
      <c r="G8557" s="348">
        <v>27</v>
      </c>
      <c r="H8557" s="348">
        <v>27</v>
      </c>
      <c r="I8557" s="355">
        <v>1.0455248631620932E-4</v>
      </c>
      <c r="J8557" s="355">
        <v>3.872314308007752E-6</v>
      </c>
      <c r="K8557" s="355">
        <v>0</v>
      </c>
      <c r="M8557" s="364"/>
      <c r="N8557" s="364"/>
    </row>
    <row r="8558" spans="2:14" s="358" customFormat="1" x14ac:dyDescent="0.2">
      <c r="B8558" s="305">
        <v>41624.368055555555</v>
      </c>
      <c r="C8558" s="117" t="s">
        <v>599</v>
      </c>
      <c r="D8558" s="117" t="s">
        <v>554</v>
      </c>
      <c r="E8558" s="116"/>
      <c r="F8558" s="348">
        <v>34</v>
      </c>
      <c r="G8558" s="348">
        <v>387</v>
      </c>
      <c r="H8558" s="348">
        <v>13158</v>
      </c>
      <c r="I8558" s="355">
        <v>0.11450052864471159</v>
      </c>
      <c r="J8558" s="355">
        <v>2.9586699908194211E-4</v>
      </c>
      <c r="K8558" s="355">
        <v>0</v>
      </c>
      <c r="M8558" s="364"/>
      <c r="N8558" s="364"/>
    </row>
    <row r="8559" spans="2:14" s="358" customFormat="1" x14ac:dyDescent="0.2">
      <c r="B8559" s="305">
        <v>41624.440972222219</v>
      </c>
      <c r="C8559" s="117" t="s">
        <v>597</v>
      </c>
      <c r="D8559" s="117" t="s">
        <v>551</v>
      </c>
      <c r="E8559" s="116"/>
      <c r="F8559" s="348">
        <v>15</v>
      </c>
      <c r="G8559" s="348">
        <v>220</v>
      </c>
      <c r="H8559" s="348">
        <v>3300</v>
      </c>
      <c r="I8559" s="355">
        <v>1.2778637216425583E-2</v>
      </c>
      <c r="J8559" s="355">
        <v>5.8084714620116285E-5</v>
      </c>
      <c r="K8559" s="355">
        <v>0</v>
      </c>
      <c r="M8559" s="364"/>
      <c r="N8559" s="364"/>
    </row>
    <row r="8560" spans="2:14" s="358" customFormat="1" x14ac:dyDescent="0.2">
      <c r="B8560" s="305">
        <v>41626.600694444445</v>
      </c>
      <c r="C8560" s="117" t="s">
        <v>673</v>
      </c>
      <c r="D8560" s="117" t="s">
        <v>554</v>
      </c>
      <c r="E8560" s="116"/>
      <c r="F8560" s="348">
        <v>21</v>
      </c>
      <c r="G8560" s="348">
        <v>105</v>
      </c>
      <c r="H8560" s="348">
        <v>2205</v>
      </c>
      <c r="I8560" s="355">
        <v>1.918784508752007E-2</v>
      </c>
      <c r="J8560" s="355">
        <v>1.8274138178590543E-4</v>
      </c>
      <c r="K8560" s="355">
        <v>0</v>
      </c>
      <c r="M8560" s="364"/>
      <c r="N8560" s="364"/>
    </row>
    <row r="8561" spans="2:14" s="358" customFormat="1" x14ac:dyDescent="0.2">
      <c r="B8561" s="305">
        <v>41625.381944444445</v>
      </c>
      <c r="C8561" s="117" t="s">
        <v>832</v>
      </c>
      <c r="D8561" s="117" t="s">
        <v>542</v>
      </c>
      <c r="E8561" s="116"/>
      <c r="F8561" s="348">
        <v>91</v>
      </c>
      <c r="G8561" s="348">
        <v>310</v>
      </c>
      <c r="H8561" s="348">
        <v>28210</v>
      </c>
      <c r="I8561" s="355">
        <v>9.8269057264978102E-2</v>
      </c>
      <c r="J8561" s="355">
        <v>3.169969589192842E-4</v>
      </c>
      <c r="K8561" s="355">
        <v>0</v>
      </c>
      <c r="M8561" s="364"/>
      <c r="N8561" s="364"/>
    </row>
    <row r="8562" spans="2:14" s="358" customFormat="1" x14ac:dyDescent="0.2">
      <c r="B8562" s="305">
        <v>41625.381944444445</v>
      </c>
      <c r="C8562" s="117" t="s">
        <v>730</v>
      </c>
      <c r="D8562" s="117" t="s">
        <v>542</v>
      </c>
      <c r="E8562" s="116"/>
      <c r="F8562" s="348">
        <v>117</v>
      </c>
      <c r="G8562" s="348">
        <v>310</v>
      </c>
      <c r="H8562" s="348">
        <v>36270</v>
      </c>
      <c r="I8562" s="355">
        <v>0.12634593076925757</v>
      </c>
      <c r="J8562" s="355">
        <v>4.0756751861050828E-4</v>
      </c>
      <c r="K8562" s="355">
        <v>0</v>
      </c>
      <c r="M8562" s="364"/>
      <c r="N8562" s="364"/>
    </row>
    <row r="8563" spans="2:14" s="358" customFormat="1" x14ac:dyDescent="0.2">
      <c r="B8563" s="305">
        <v>41625.430555555555</v>
      </c>
      <c r="C8563" s="117" t="s">
        <v>858</v>
      </c>
      <c r="D8563" s="117" t="s">
        <v>551</v>
      </c>
      <c r="E8563" s="116"/>
      <c r="F8563" s="348">
        <v>5</v>
      </c>
      <c r="G8563" s="348">
        <v>165</v>
      </c>
      <c r="H8563" s="348">
        <v>825</v>
      </c>
      <c r="I8563" s="355">
        <v>3.1946593041063957E-3</v>
      </c>
      <c r="J8563" s="355">
        <v>1.9361571540038763E-5</v>
      </c>
      <c r="K8563" s="355">
        <v>0</v>
      </c>
      <c r="M8563" s="364"/>
      <c r="N8563" s="364"/>
    </row>
    <row r="8564" spans="2:14" s="358" customFormat="1" x14ac:dyDescent="0.2">
      <c r="B8564" s="305">
        <v>41631.5</v>
      </c>
      <c r="C8564" s="117" t="s">
        <v>560</v>
      </c>
      <c r="D8564" s="117" t="s">
        <v>551</v>
      </c>
      <c r="E8564" s="116"/>
      <c r="F8564" s="348">
        <v>36</v>
      </c>
      <c r="G8564" s="348">
        <v>55</v>
      </c>
      <c r="H8564" s="348">
        <v>1980</v>
      </c>
      <c r="I8564" s="355">
        <v>7.6671823298553494E-3</v>
      </c>
      <c r="J8564" s="355">
        <v>1.3940331508827908E-4</v>
      </c>
      <c r="K8564" s="355">
        <v>0</v>
      </c>
      <c r="M8564" s="364"/>
      <c r="N8564" s="364"/>
    </row>
    <row r="8565" spans="2:14" s="358" customFormat="1" x14ac:dyDescent="0.2">
      <c r="B8565" s="305">
        <v>41626.378472222219</v>
      </c>
      <c r="C8565" s="117" t="s">
        <v>697</v>
      </c>
      <c r="D8565" s="117" t="s">
        <v>551</v>
      </c>
      <c r="E8565" s="116"/>
      <c r="F8565" s="348">
        <v>4</v>
      </c>
      <c r="G8565" s="348">
        <v>60</v>
      </c>
      <c r="H8565" s="348">
        <v>240</v>
      </c>
      <c r="I8565" s="355">
        <v>9.2935543392186056E-4</v>
      </c>
      <c r="J8565" s="355">
        <v>1.5489257232031008E-5</v>
      </c>
      <c r="K8565" s="355">
        <v>0</v>
      </c>
      <c r="M8565" s="364"/>
      <c r="N8565" s="364"/>
    </row>
    <row r="8566" spans="2:14" s="358" customFormat="1" x14ac:dyDescent="0.2">
      <c r="B8566" s="305">
        <v>41625.354166666664</v>
      </c>
      <c r="C8566" s="117" t="s">
        <v>643</v>
      </c>
      <c r="D8566" s="117" t="s">
        <v>551</v>
      </c>
      <c r="E8566" s="116"/>
      <c r="F8566" s="348">
        <v>34</v>
      </c>
      <c r="G8566" s="348">
        <v>430</v>
      </c>
      <c r="H8566" s="348">
        <v>14620</v>
      </c>
      <c r="I8566" s="355">
        <v>5.6613235183073339E-2</v>
      </c>
      <c r="J8566" s="355">
        <v>1.3165868647226357E-4</v>
      </c>
      <c r="K8566" s="355">
        <v>0</v>
      </c>
      <c r="M8566" s="364"/>
      <c r="N8566" s="364"/>
    </row>
    <row r="8567" spans="2:14" s="358" customFormat="1" x14ac:dyDescent="0.2">
      <c r="B8567" s="305">
        <v>41624.35833333333</v>
      </c>
      <c r="C8567" s="117" t="s">
        <v>643</v>
      </c>
      <c r="D8567" s="117" t="s">
        <v>551</v>
      </c>
      <c r="E8567" s="116"/>
      <c r="F8567" s="348">
        <v>4</v>
      </c>
      <c r="G8567" s="348">
        <v>229</v>
      </c>
      <c r="H8567" s="348">
        <v>916</v>
      </c>
      <c r="I8567" s="355">
        <v>3.5470399061351011E-3</v>
      </c>
      <c r="J8567" s="355">
        <v>1.5489257232031008E-5</v>
      </c>
      <c r="K8567" s="355">
        <v>0</v>
      </c>
      <c r="M8567" s="364"/>
      <c r="N8567" s="364"/>
    </row>
    <row r="8568" spans="2:14" s="358" customFormat="1" x14ac:dyDescent="0.2">
      <c r="B8568" s="305">
        <v>41627.356249999997</v>
      </c>
      <c r="C8568" s="117" t="s">
        <v>556</v>
      </c>
      <c r="D8568" s="117" t="s">
        <v>551</v>
      </c>
      <c r="E8568" s="116"/>
      <c r="F8568" s="348">
        <v>8</v>
      </c>
      <c r="G8568" s="348">
        <v>78</v>
      </c>
      <c r="H8568" s="348">
        <v>624</v>
      </c>
      <c r="I8568" s="355">
        <v>2.4163241281968373E-3</v>
      </c>
      <c r="J8568" s="355">
        <v>3.0978514464062016E-5</v>
      </c>
      <c r="K8568" s="355">
        <v>0</v>
      </c>
      <c r="M8568" s="364"/>
      <c r="N8568" s="364"/>
    </row>
    <row r="8569" spans="2:14" s="358" customFormat="1" x14ac:dyDescent="0.2">
      <c r="B8569" s="305">
        <v>41632.354166666664</v>
      </c>
      <c r="C8569" s="117" t="s">
        <v>723</v>
      </c>
      <c r="D8569" s="117" t="s">
        <v>554</v>
      </c>
      <c r="E8569" s="116"/>
      <c r="F8569" s="348">
        <v>4</v>
      </c>
      <c r="G8569" s="348">
        <v>179</v>
      </c>
      <c r="H8569" s="348">
        <v>716</v>
      </c>
      <c r="I8569" s="355">
        <v>6.2306109218432512E-3</v>
      </c>
      <c r="J8569" s="355">
        <v>3.4807882244934363E-5</v>
      </c>
      <c r="K8569" s="355">
        <v>0</v>
      </c>
      <c r="M8569" s="364"/>
      <c r="N8569" s="364"/>
    </row>
    <row r="8570" spans="2:14" s="358" customFormat="1" x14ac:dyDescent="0.2">
      <c r="B8570" s="305">
        <v>41625.388888888891</v>
      </c>
      <c r="C8570" s="117" t="s">
        <v>643</v>
      </c>
      <c r="D8570" s="117" t="s">
        <v>551</v>
      </c>
      <c r="E8570" s="116"/>
      <c r="F8570" s="348">
        <v>1</v>
      </c>
      <c r="G8570" s="348">
        <v>165</v>
      </c>
      <c r="H8570" s="348">
        <v>165</v>
      </c>
      <c r="I8570" s="355">
        <v>6.3893186082127919E-4</v>
      </c>
      <c r="J8570" s="355">
        <v>3.872314308007752E-6</v>
      </c>
      <c r="K8570" s="355">
        <v>0</v>
      </c>
      <c r="M8570" s="364"/>
      <c r="N8570" s="364"/>
    </row>
    <row r="8571" spans="2:14" s="358" customFormat="1" x14ac:dyDescent="0.2">
      <c r="B8571" s="305">
        <v>41627.357638888891</v>
      </c>
      <c r="C8571" s="117" t="s">
        <v>570</v>
      </c>
      <c r="D8571" s="117" t="s">
        <v>551</v>
      </c>
      <c r="E8571" s="116"/>
      <c r="F8571" s="348">
        <v>42</v>
      </c>
      <c r="G8571" s="348">
        <v>183</v>
      </c>
      <c r="H8571" s="348">
        <v>7686</v>
      </c>
      <c r="I8571" s="355">
        <v>2.9762607771347586E-2</v>
      </c>
      <c r="J8571" s="355">
        <v>1.6263720093632561E-4</v>
      </c>
      <c r="K8571" s="355">
        <v>0</v>
      </c>
      <c r="M8571" s="364"/>
      <c r="N8571" s="364"/>
    </row>
    <row r="8572" spans="2:14" s="358" customFormat="1" x14ac:dyDescent="0.2">
      <c r="B8572" s="305">
        <v>41627.282638888886</v>
      </c>
      <c r="C8572" s="117" t="s">
        <v>561</v>
      </c>
      <c r="D8572" s="117" t="s">
        <v>554</v>
      </c>
      <c r="E8572" s="116"/>
      <c r="F8572" s="348">
        <v>179</v>
      </c>
      <c r="G8572" s="348">
        <v>383</v>
      </c>
      <c r="H8572" s="348">
        <v>68557</v>
      </c>
      <c r="I8572" s="355">
        <v>0.59658099576649137</v>
      </c>
      <c r="J8572" s="355">
        <v>1.5576527304608128E-3</v>
      </c>
      <c r="K8572" s="355">
        <v>0</v>
      </c>
      <c r="M8572" s="364"/>
      <c r="N8572" s="364"/>
    </row>
    <row r="8573" spans="2:14" s="358" customFormat="1" x14ac:dyDescent="0.2">
      <c r="B8573" s="305">
        <v>41627.333333333336</v>
      </c>
      <c r="C8573" s="117" t="s">
        <v>593</v>
      </c>
      <c r="D8573" s="117" t="s">
        <v>554</v>
      </c>
      <c r="E8573" s="116"/>
      <c r="F8573" s="348">
        <v>3</v>
      </c>
      <c r="G8573" s="348">
        <v>150</v>
      </c>
      <c r="H8573" s="348">
        <v>450</v>
      </c>
      <c r="I8573" s="355">
        <v>3.9158867525551158E-3</v>
      </c>
      <c r="J8573" s="355">
        <v>2.6105911683700774E-5</v>
      </c>
      <c r="K8573" s="355">
        <v>0</v>
      </c>
      <c r="M8573" s="364"/>
      <c r="N8573" s="364"/>
    </row>
    <row r="8574" spans="2:14" s="358" customFormat="1" x14ac:dyDescent="0.2">
      <c r="B8574" s="305">
        <v>41626.416666666664</v>
      </c>
      <c r="C8574" s="117" t="s">
        <v>712</v>
      </c>
      <c r="D8574" s="117" t="s">
        <v>554</v>
      </c>
      <c r="E8574" s="116"/>
      <c r="F8574" s="348">
        <v>58</v>
      </c>
      <c r="G8574" s="348">
        <v>135</v>
      </c>
      <c r="H8574" s="348">
        <v>7830</v>
      </c>
      <c r="I8574" s="355">
        <v>6.8136429494459014E-2</v>
      </c>
      <c r="J8574" s="355">
        <v>5.0471429255154827E-4</v>
      </c>
      <c r="K8574" s="355">
        <v>0</v>
      </c>
      <c r="M8574" s="364"/>
      <c r="N8574" s="364"/>
    </row>
    <row r="8575" spans="2:14" s="358" customFormat="1" x14ac:dyDescent="0.2">
      <c r="B8575" s="305">
        <v>41626.385416666664</v>
      </c>
      <c r="C8575" s="117" t="s">
        <v>652</v>
      </c>
      <c r="D8575" s="117" t="s">
        <v>554</v>
      </c>
      <c r="E8575" s="116"/>
      <c r="F8575" s="348">
        <v>29</v>
      </c>
      <c r="G8575" s="348">
        <v>245</v>
      </c>
      <c r="H8575" s="348">
        <v>7105</v>
      </c>
      <c r="I8575" s="355">
        <v>6.1827500837564664E-2</v>
      </c>
      <c r="J8575" s="355">
        <v>2.5235714627577414E-4</v>
      </c>
      <c r="K8575" s="355">
        <v>0</v>
      </c>
      <c r="M8575" s="364"/>
      <c r="N8575" s="364"/>
    </row>
    <row r="8576" spans="2:14" s="358" customFormat="1" x14ac:dyDescent="0.2">
      <c r="B8576" s="305">
        <v>41630.376388888886</v>
      </c>
      <c r="C8576" s="117" t="s">
        <v>592</v>
      </c>
      <c r="D8576" s="117" t="s">
        <v>554</v>
      </c>
      <c r="E8576" s="116"/>
      <c r="F8576" s="348">
        <v>95</v>
      </c>
      <c r="G8576" s="348">
        <v>179</v>
      </c>
      <c r="H8576" s="348">
        <v>17005</v>
      </c>
      <c r="I8576" s="355">
        <v>0.14797700939377723</v>
      </c>
      <c r="J8576" s="355">
        <v>8.266872033171912E-4</v>
      </c>
      <c r="K8576" s="355">
        <v>0</v>
      </c>
      <c r="M8576" s="364"/>
      <c r="N8576" s="364"/>
    </row>
    <row r="8577" spans="2:14" s="358" customFormat="1" x14ac:dyDescent="0.2">
      <c r="B8577" s="305">
        <v>41635.375</v>
      </c>
      <c r="C8577" s="117" t="s">
        <v>747</v>
      </c>
      <c r="D8577" s="117" t="s">
        <v>554</v>
      </c>
      <c r="E8577" s="116"/>
      <c r="F8577" s="348">
        <v>10</v>
      </c>
      <c r="G8577" s="348">
        <v>50</v>
      </c>
      <c r="H8577" s="348">
        <v>500</v>
      </c>
      <c r="I8577" s="355">
        <v>4.3509852806167953E-3</v>
      </c>
      <c r="J8577" s="355">
        <v>8.701970561233591E-5</v>
      </c>
      <c r="K8577" s="355">
        <v>0</v>
      </c>
      <c r="M8577" s="364"/>
      <c r="N8577" s="364"/>
    </row>
    <row r="8578" spans="2:14" s="358" customFormat="1" x14ac:dyDescent="0.2">
      <c r="B8578" s="305">
        <v>41635.520833333336</v>
      </c>
      <c r="C8578" s="117" t="s">
        <v>747</v>
      </c>
      <c r="D8578" s="117" t="s">
        <v>554</v>
      </c>
      <c r="E8578" s="116"/>
      <c r="F8578" s="348">
        <v>1</v>
      </c>
      <c r="G8578" s="348">
        <v>35</v>
      </c>
      <c r="H8578" s="348">
        <v>35</v>
      </c>
      <c r="I8578" s="355">
        <v>3.0456896964317572E-4</v>
      </c>
      <c r="J8578" s="355">
        <v>8.7019705612335906E-6</v>
      </c>
      <c r="K8578" s="355">
        <v>0</v>
      </c>
      <c r="M8578" s="364"/>
      <c r="N8578" s="364"/>
    </row>
    <row r="8579" spans="2:14" s="358" customFormat="1" x14ac:dyDescent="0.2">
      <c r="B8579" s="305">
        <v>41618.625</v>
      </c>
      <c r="C8579" s="117" t="s">
        <v>763</v>
      </c>
      <c r="D8579" s="117" t="s">
        <v>554</v>
      </c>
      <c r="E8579" s="116"/>
      <c r="F8579" s="348">
        <v>1</v>
      </c>
      <c r="G8579" s="348">
        <v>30</v>
      </c>
      <c r="H8579" s="348">
        <v>30</v>
      </c>
      <c r="I8579" s="355">
        <v>2.6105911683700774E-4</v>
      </c>
      <c r="J8579" s="355">
        <v>8.7019705612335906E-6</v>
      </c>
      <c r="K8579" s="355">
        <v>0</v>
      </c>
      <c r="M8579" s="364"/>
      <c r="N8579" s="364"/>
    </row>
    <row r="8580" spans="2:14" s="358" customFormat="1" x14ac:dyDescent="0.2">
      <c r="B8580" s="305">
        <v>41618.354166666664</v>
      </c>
      <c r="C8580" s="117" t="s">
        <v>763</v>
      </c>
      <c r="D8580" s="117" t="s">
        <v>554</v>
      </c>
      <c r="E8580" s="116"/>
      <c r="F8580" s="348">
        <v>12</v>
      </c>
      <c r="G8580" s="348">
        <v>26.666666666666668</v>
      </c>
      <c r="H8580" s="348">
        <v>320</v>
      </c>
      <c r="I8580" s="355">
        <v>2.7846305795947491E-3</v>
      </c>
      <c r="J8580" s="355">
        <v>1.0442364673480309E-4</v>
      </c>
      <c r="K8580" s="355">
        <v>0</v>
      </c>
      <c r="M8580" s="364"/>
      <c r="N8580" s="364"/>
    </row>
    <row r="8581" spans="2:14" s="358" customFormat="1" x14ac:dyDescent="0.2">
      <c r="B8581" s="305">
        <v>41619.368055555555</v>
      </c>
      <c r="C8581" s="117" t="s">
        <v>763</v>
      </c>
      <c r="D8581" s="117" t="s">
        <v>554</v>
      </c>
      <c r="E8581" s="116"/>
      <c r="F8581" s="348">
        <v>15</v>
      </c>
      <c r="G8581" s="348">
        <v>32.333333333333336</v>
      </c>
      <c r="H8581" s="348">
        <v>485</v>
      </c>
      <c r="I8581" s="355">
        <v>4.2204557221982922E-3</v>
      </c>
      <c r="J8581" s="355">
        <v>1.3052955841850387E-4</v>
      </c>
      <c r="K8581" s="355">
        <v>0</v>
      </c>
      <c r="M8581" s="364"/>
      <c r="N8581" s="364"/>
    </row>
    <row r="8582" spans="2:14" s="358" customFormat="1" x14ac:dyDescent="0.2">
      <c r="B8582" s="305">
        <v>41619.333333333336</v>
      </c>
      <c r="C8582" s="117" t="s">
        <v>674</v>
      </c>
      <c r="D8582" s="117" t="s">
        <v>551</v>
      </c>
      <c r="E8582" s="116"/>
      <c r="F8582" s="348">
        <v>31</v>
      </c>
      <c r="G8582" s="348">
        <v>9.4193548387096779</v>
      </c>
      <c r="H8582" s="348">
        <v>292</v>
      </c>
      <c r="I8582" s="355">
        <v>1.1307157779382637E-3</v>
      </c>
      <c r="J8582" s="355">
        <v>1.2004174354824032E-4</v>
      </c>
      <c r="K8582" s="355">
        <v>0</v>
      </c>
      <c r="M8582" s="364"/>
      <c r="N8582" s="364"/>
    </row>
    <row r="8583" spans="2:14" s="358" customFormat="1" x14ac:dyDescent="0.2">
      <c r="B8583" s="305">
        <v>41626.388888888891</v>
      </c>
      <c r="C8583" s="117" t="s">
        <v>596</v>
      </c>
      <c r="D8583" s="117" t="s">
        <v>554</v>
      </c>
      <c r="E8583" s="116"/>
      <c r="F8583" s="348">
        <v>7</v>
      </c>
      <c r="G8583" s="348">
        <v>235</v>
      </c>
      <c r="H8583" s="348">
        <v>1645</v>
      </c>
      <c r="I8583" s="355">
        <v>1.4314741573229258E-2</v>
      </c>
      <c r="J8583" s="355">
        <v>6.0913793928635139E-5</v>
      </c>
      <c r="K8583" s="355">
        <v>0</v>
      </c>
      <c r="M8583" s="364"/>
      <c r="N8583" s="364"/>
    </row>
    <row r="8584" spans="2:14" s="358" customFormat="1" x14ac:dyDescent="0.2">
      <c r="B8584" s="305">
        <v>41626.423611111109</v>
      </c>
      <c r="C8584" s="117" t="s">
        <v>616</v>
      </c>
      <c r="D8584" s="117" t="s">
        <v>554</v>
      </c>
      <c r="E8584" s="116"/>
      <c r="F8584" s="348">
        <v>5</v>
      </c>
      <c r="G8584" s="348">
        <v>330</v>
      </c>
      <c r="H8584" s="348">
        <v>1650</v>
      </c>
      <c r="I8584" s="355">
        <v>1.4358251426035426E-2</v>
      </c>
      <c r="J8584" s="355">
        <v>4.3509852806167955E-5</v>
      </c>
      <c r="K8584" s="355">
        <v>0</v>
      </c>
      <c r="M8584" s="364"/>
      <c r="N8584" s="364"/>
    </row>
    <row r="8585" spans="2:14" s="358" customFormat="1" x14ac:dyDescent="0.2">
      <c r="B8585" s="305">
        <v>41632.375</v>
      </c>
      <c r="C8585" s="117" t="s">
        <v>732</v>
      </c>
      <c r="D8585" s="117" t="s">
        <v>542</v>
      </c>
      <c r="E8585" s="116"/>
      <c r="F8585" s="348">
        <v>7</v>
      </c>
      <c r="G8585" s="348">
        <v>188</v>
      </c>
      <c r="H8585" s="348">
        <v>1316</v>
      </c>
      <c r="I8585" s="355">
        <v>4.5842637136019561E-3</v>
      </c>
      <c r="J8585" s="355">
        <v>2.4384381455329555E-5</v>
      </c>
      <c r="K8585" s="355">
        <v>0</v>
      </c>
      <c r="M8585" s="364"/>
      <c r="N8585" s="364"/>
    </row>
    <row r="8586" spans="2:14" s="358" customFormat="1" x14ac:dyDescent="0.2">
      <c r="B8586" s="305">
        <v>41622.378472222219</v>
      </c>
      <c r="C8586" s="117" t="s">
        <v>659</v>
      </c>
      <c r="D8586" s="117" t="s">
        <v>551</v>
      </c>
      <c r="E8586" s="116"/>
      <c r="F8586" s="348">
        <v>65</v>
      </c>
      <c r="G8586" s="348">
        <v>135</v>
      </c>
      <c r="H8586" s="348">
        <v>8775</v>
      </c>
      <c r="I8586" s="355">
        <v>3.3979558052768026E-2</v>
      </c>
      <c r="J8586" s="355">
        <v>2.517004300205039E-4</v>
      </c>
      <c r="K8586" s="355">
        <v>0</v>
      </c>
      <c r="M8586" s="364"/>
      <c r="N8586" s="364"/>
    </row>
    <row r="8587" spans="2:14" s="358" customFormat="1" x14ac:dyDescent="0.2">
      <c r="B8587" s="305">
        <v>41622.447916666664</v>
      </c>
      <c r="C8587" s="117" t="s">
        <v>673</v>
      </c>
      <c r="D8587" s="117" t="s">
        <v>554</v>
      </c>
      <c r="E8587" s="116"/>
      <c r="F8587" s="348">
        <v>105</v>
      </c>
      <c r="G8587" s="348">
        <v>245</v>
      </c>
      <c r="H8587" s="348">
        <v>25725</v>
      </c>
      <c r="I8587" s="355">
        <v>0.22385819268773413</v>
      </c>
      <c r="J8587" s="355">
        <v>9.1370690892952704E-4</v>
      </c>
      <c r="K8587" s="355">
        <v>0</v>
      </c>
      <c r="M8587" s="364"/>
      <c r="N8587" s="364"/>
    </row>
    <row r="8588" spans="2:14" s="358" customFormat="1" x14ac:dyDescent="0.2">
      <c r="B8588" s="305">
        <v>41635.383333333331</v>
      </c>
      <c r="C8588" s="117" t="s">
        <v>744</v>
      </c>
      <c r="D8588" s="117" t="s">
        <v>554</v>
      </c>
      <c r="E8588" s="116"/>
      <c r="F8588" s="348">
        <v>129</v>
      </c>
      <c r="G8588" s="348">
        <v>96</v>
      </c>
      <c r="H8588" s="348">
        <v>12384</v>
      </c>
      <c r="I8588" s="355">
        <v>0.1077652034303168</v>
      </c>
      <c r="J8588" s="355">
        <v>1.1225542023991333E-3</v>
      </c>
      <c r="K8588" s="355">
        <v>0</v>
      </c>
      <c r="M8588" s="364"/>
      <c r="N8588" s="364"/>
    </row>
    <row r="8589" spans="2:14" s="358" customFormat="1" x14ac:dyDescent="0.2">
      <c r="B8589" s="305">
        <v>41624.386111111111</v>
      </c>
      <c r="C8589" s="117" t="s">
        <v>734</v>
      </c>
      <c r="D8589" s="117" t="s">
        <v>554</v>
      </c>
      <c r="E8589" s="116"/>
      <c r="F8589" s="348">
        <v>83</v>
      </c>
      <c r="G8589" s="348">
        <v>444</v>
      </c>
      <c r="H8589" s="348">
        <v>36852</v>
      </c>
      <c r="I8589" s="355">
        <v>0.32068501912258029</v>
      </c>
      <c r="J8589" s="355">
        <v>7.2226355658238804E-4</v>
      </c>
      <c r="K8589" s="355">
        <v>0</v>
      </c>
      <c r="M8589" s="364"/>
      <c r="N8589" s="364"/>
    </row>
    <row r="8590" spans="2:14" s="358" customFormat="1" x14ac:dyDescent="0.2">
      <c r="B8590" s="305">
        <v>41620.347222222219</v>
      </c>
      <c r="C8590" s="117" t="s">
        <v>763</v>
      </c>
      <c r="D8590" s="117" t="s">
        <v>554</v>
      </c>
      <c r="E8590" s="116"/>
      <c r="F8590" s="348">
        <v>21</v>
      </c>
      <c r="G8590" s="348">
        <v>31.666666666666668</v>
      </c>
      <c r="H8590" s="348">
        <v>665</v>
      </c>
      <c r="I8590" s="355">
        <v>5.786810423220338E-3</v>
      </c>
      <c r="J8590" s="355">
        <v>1.8274138178590543E-4</v>
      </c>
      <c r="K8590" s="355">
        <v>0</v>
      </c>
      <c r="M8590" s="364"/>
      <c r="N8590" s="364"/>
    </row>
    <row r="8591" spans="2:14" s="358" customFormat="1" x14ac:dyDescent="0.2">
      <c r="B8591" s="305">
        <v>41623.320833333331</v>
      </c>
      <c r="C8591" s="117" t="s">
        <v>627</v>
      </c>
      <c r="D8591" s="117" t="s">
        <v>554</v>
      </c>
      <c r="E8591" s="116"/>
      <c r="F8591" s="348">
        <v>1695</v>
      </c>
      <c r="G8591" s="348">
        <v>1.6442477876106194</v>
      </c>
      <c r="H8591" s="348">
        <v>2787</v>
      </c>
      <c r="I8591" s="355">
        <v>2.4252391954158018E-2</v>
      </c>
      <c r="J8591" s="355">
        <v>1.4749840101290938E-2</v>
      </c>
      <c r="K8591" s="355">
        <v>0</v>
      </c>
      <c r="M8591" s="364"/>
      <c r="N8591" s="364"/>
    </row>
    <row r="8592" spans="2:14" s="358" customFormat="1" x14ac:dyDescent="0.2">
      <c r="B8592" s="305">
        <v>41638.395833333336</v>
      </c>
      <c r="C8592" s="117" t="s">
        <v>663</v>
      </c>
      <c r="D8592" s="117" t="s">
        <v>551</v>
      </c>
      <c r="E8592" s="116"/>
      <c r="F8592" s="348">
        <v>29</v>
      </c>
      <c r="G8592" s="348">
        <v>280</v>
      </c>
      <c r="H8592" s="348">
        <v>8120</v>
      </c>
      <c r="I8592" s="355">
        <v>3.1443192181022948E-2</v>
      </c>
      <c r="J8592" s="355">
        <v>1.1229711493222481E-4</v>
      </c>
      <c r="K8592" s="355">
        <v>0</v>
      </c>
      <c r="M8592" s="364"/>
      <c r="N8592" s="364"/>
    </row>
    <row r="8593" spans="2:14" s="358" customFormat="1" x14ac:dyDescent="0.2">
      <c r="B8593" s="305">
        <v>41638.472222222219</v>
      </c>
      <c r="C8593" s="117" t="s">
        <v>748</v>
      </c>
      <c r="D8593" s="117" t="s">
        <v>551</v>
      </c>
      <c r="E8593" s="116"/>
      <c r="F8593" s="348">
        <v>1</v>
      </c>
      <c r="G8593" s="348">
        <v>180</v>
      </c>
      <c r="H8593" s="348">
        <v>180</v>
      </c>
      <c r="I8593" s="355">
        <v>6.9701657544139544E-4</v>
      </c>
      <c r="J8593" s="355">
        <v>3.872314308007752E-6</v>
      </c>
      <c r="K8593" s="355">
        <v>0</v>
      </c>
      <c r="M8593" s="364"/>
      <c r="N8593" s="364"/>
    </row>
    <row r="8594" spans="2:14" s="358" customFormat="1" x14ac:dyDescent="0.2">
      <c r="B8594" s="305">
        <v>41638.395833333336</v>
      </c>
      <c r="C8594" s="117" t="s">
        <v>858</v>
      </c>
      <c r="D8594" s="117" t="s">
        <v>551</v>
      </c>
      <c r="E8594" s="116"/>
      <c r="F8594" s="348">
        <v>164</v>
      </c>
      <c r="G8594" s="348">
        <v>356</v>
      </c>
      <c r="H8594" s="348">
        <v>58384</v>
      </c>
      <c r="I8594" s="355">
        <v>0.22608119855872461</v>
      </c>
      <c r="J8594" s="355">
        <v>6.3505954651327137E-4</v>
      </c>
      <c r="K8594" s="355">
        <v>0</v>
      </c>
      <c r="M8594" s="364"/>
      <c r="N8594" s="364"/>
    </row>
    <row r="8595" spans="2:14" s="358" customFormat="1" x14ac:dyDescent="0.2">
      <c r="B8595" s="305">
        <v>41628.381944444445</v>
      </c>
      <c r="C8595" s="117" t="s">
        <v>697</v>
      </c>
      <c r="D8595" s="117" t="s">
        <v>551</v>
      </c>
      <c r="E8595" s="116"/>
      <c r="F8595" s="348">
        <v>1</v>
      </c>
      <c r="G8595" s="348">
        <v>40</v>
      </c>
      <c r="H8595" s="348">
        <v>40</v>
      </c>
      <c r="I8595" s="355">
        <v>1.548925723203101E-4</v>
      </c>
      <c r="J8595" s="355">
        <v>3.872314308007752E-6</v>
      </c>
      <c r="K8595" s="355">
        <v>0</v>
      </c>
      <c r="M8595" s="364"/>
      <c r="N8595" s="364"/>
    </row>
    <row r="8596" spans="2:14" s="358" customFormat="1" x14ac:dyDescent="0.2">
      <c r="B8596" s="305">
        <v>41628.486111111109</v>
      </c>
      <c r="C8596" s="117" t="s">
        <v>697</v>
      </c>
      <c r="D8596" s="117" t="s">
        <v>551</v>
      </c>
      <c r="E8596" s="116"/>
      <c r="F8596" s="348">
        <v>4</v>
      </c>
      <c r="G8596" s="348">
        <v>80</v>
      </c>
      <c r="H8596" s="348">
        <v>320</v>
      </c>
      <c r="I8596" s="355">
        <v>1.2391405785624808E-3</v>
      </c>
      <c r="J8596" s="355">
        <v>1.5489257232031008E-5</v>
      </c>
      <c r="K8596" s="355">
        <v>0</v>
      </c>
      <c r="M8596" s="364"/>
      <c r="N8596" s="364"/>
    </row>
    <row r="8597" spans="2:14" s="358" customFormat="1" x14ac:dyDescent="0.2">
      <c r="B8597" s="305">
        <v>41624.368055555555</v>
      </c>
      <c r="C8597" s="117" t="s">
        <v>749</v>
      </c>
      <c r="D8597" s="117" t="s">
        <v>554</v>
      </c>
      <c r="E8597" s="116"/>
      <c r="F8597" s="348">
        <v>56</v>
      </c>
      <c r="G8597" s="348">
        <v>304</v>
      </c>
      <c r="H8597" s="348">
        <v>17024</v>
      </c>
      <c r="I8597" s="355">
        <v>0.14814234683444066</v>
      </c>
      <c r="J8597" s="355">
        <v>4.8731035142908112E-4</v>
      </c>
      <c r="K8597" s="355">
        <v>0</v>
      </c>
      <c r="M8597" s="364"/>
      <c r="N8597" s="364"/>
    </row>
    <row r="8598" spans="2:14" s="358" customFormat="1" x14ac:dyDescent="0.2">
      <c r="B8598" s="305">
        <v>41628.381944444445</v>
      </c>
      <c r="C8598" s="117" t="s">
        <v>594</v>
      </c>
      <c r="D8598" s="117" t="s">
        <v>551</v>
      </c>
      <c r="E8598" s="116"/>
      <c r="F8598" s="348">
        <v>2</v>
      </c>
      <c r="G8598" s="348">
        <v>308</v>
      </c>
      <c r="H8598" s="348">
        <v>616</v>
      </c>
      <c r="I8598" s="355">
        <v>2.3853456137327756E-3</v>
      </c>
      <c r="J8598" s="355">
        <v>7.7446286160155041E-6</v>
      </c>
      <c r="K8598" s="355">
        <v>0</v>
      </c>
      <c r="M8598" s="364"/>
      <c r="N8598" s="364"/>
    </row>
    <row r="8599" spans="2:14" s="358" customFormat="1" x14ac:dyDescent="0.2">
      <c r="B8599" s="305">
        <v>41631.378472222219</v>
      </c>
      <c r="C8599" s="117" t="s">
        <v>703</v>
      </c>
      <c r="D8599" s="117" t="s">
        <v>551</v>
      </c>
      <c r="E8599" s="116"/>
      <c r="F8599" s="348">
        <v>4</v>
      </c>
      <c r="G8599" s="348">
        <v>355</v>
      </c>
      <c r="H8599" s="348">
        <v>1420</v>
      </c>
      <c r="I8599" s="355">
        <v>5.498686317371008E-3</v>
      </c>
      <c r="J8599" s="355">
        <v>1.5489257232031008E-5</v>
      </c>
      <c r="K8599" s="355">
        <v>0</v>
      </c>
      <c r="M8599" s="364"/>
      <c r="N8599" s="364"/>
    </row>
    <row r="8600" spans="2:14" s="358" customFormat="1" x14ac:dyDescent="0.2">
      <c r="B8600" s="305">
        <v>41622.402777777781</v>
      </c>
      <c r="C8600" s="117" t="s">
        <v>697</v>
      </c>
      <c r="D8600" s="117" t="s">
        <v>551</v>
      </c>
      <c r="E8600" s="116"/>
      <c r="F8600" s="348">
        <v>427</v>
      </c>
      <c r="G8600" s="348">
        <v>515</v>
      </c>
      <c r="H8600" s="348">
        <v>219905</v>
      </c>
      <c r="I8600" s="355">
        <v>0.85154127790244483</v>
      </c>
      <c r="J8600" s="355">
        <v>1.6534782095193102E-3</v>
      </c>
      <c r="K8600" s="355">
        <v>0</v>
      </c>
      <c r="M8600" s="364"/>
      <c r="N8600" s="364"/>
    </row>
    <row r="8601" spans="2:14" s="358" customFormat="1" x14ac:dyDescent="0.2">
      <c r="B8601" s="305">
        <v>41625.362500000003</v>
      </c>
      <c r="C8601" s="117" t="s">
        <v>659</v>
      </c>
      <c r="D8601" s="117" t="s">
        <v>551</v>
      </c>
      <c r="E8601" s="116"/>
      <c r="F8601" s="348">
        <v>100</v>
      </c>
      <c r="G8601" s="348">
        <v>381.86</v>
      </c>
      <c r="H8601" s="348">
        <v>38186</v>
      </c>
      <c r="I8601" s="355">
        <v>0.14786819416558403</v>
      </c>
      <c r="J8601" s="355">
        <v>3.8723143080077524E-4</v>
      </c>
      <c r="K8601" s="355">
        <v>0</v>
      </c>
      <c r="M8601" s="364"/>
      <c r="N8601" s="364"/>
    </row>
    <row r="8602" spans="2:14" s="358" customFormat="1" x14ac:dyDescent="0.2">
      <c r="B8602" s="305">
        <v>41624.569444444445</v>
      </c>
      <c r="C8602" s="117" t="s">
        <v>833</v>
      </c>
      <c r="D8602" s="117" t="s">
        <v>554</v>
      </c>
      <c r="E8602" s="116"/>
      <c r="F8602" s="348">
        <v>74</v>
      </c>
      <c r="G8602" s="348">
        <v>62.918918918918919</v>
      </c>
      <c r="H8602" s="348">
        <v>4656</v>
      </c>
      <c r="I8602" s="355">
        <v>4.0516374933103602E-2</v>
      </c>
      <c r="J8602" s="355">
        <v>6.4394582153128575E-4</v>
      </c>
      <c r="K8602" s="355">
        <v>0</v>
      </c>
      <c r="M8602" s="364"/>
      <c r="N8602" s="364"/>
    </row>
    <row r="8603" spans="2:14" s="358" customFormat="1" x14ac:dyDescent="0.2">
      <c r="B8603" s="305">
        <v>41639.413888888892</v>
      </c>
      <c r="C8603" s="117" t="s">
        <v>672</v>
      </c>
      <c r="D8603" s="117" t="s">
        <v>551</v>
      </c>
      <c r="E8603" s="116"/>
      <c r="F8603" s="348">
        <v>1</v>
      </c>
      <c r="G8603" s="348">
        <v>65</v>
      </c>
      <c r="H8603" s="348">
        <v>65</v>
      </c>
      <c r="I8603" s="355">
        <v>2.517004300205039E-4</v>
      </c>
      <c r="J8603" s="355">
        <v>3.872314308007752E-6</v>
      </c>
      <c r="K8603" s="355">
        <v>0</v>
      </c>
      <c r="M8603" s="364"/>
      <c r="N8603" s="364"/>
    </row>
    <row r="8604" spans="2:14" s="358" customFormat="1" x14ac:dyDescent="0.2">
      <c r="B8604" s="305">
        <v>41639.395833333336</v>
      </c>
      <c r="C8604" s="117" t="s">
        <v>674</v>
      </c>
      <c r="D8604" s="117" t="s">
        <v>551</v>
      </c>
      <c r="E8604" s="116"/>
      <c r="F8604" s="348">
        <v>9</v>
      </c>
      <c r="G8604" s="348">
        <v>301</v>
      </c>
      <c r="H8604" s="348">
        <v>2709</v>
      </c>
      <c r="I8604" s="355">
        <v>1.0490099460393001E-2</v>
      </c>
      <c r="J8604" s="355">
        <v>3.4850828772069771E-5</v>
      </c>
      <c r="K8604" s="355">
        <v>0</v>
      </c>
      <c r="M8604" s="364"/>
      <c r="N8604" s="364"/>
    </row>
    <row r="8605" spans="2:14" s="358" customFormat="1" x14ac:dyDescent="0.2">
      <c r="B8605" s="305">
        <v>41639.407638888886</v>
      </c>
      <c r="C8605" s="117" t="s">
        <v>626</v>
      </c>
      <c r="D8605" s="117" t="s">
        <v>554</v>
      </c>
      <c r="E8605" s="116"/>
      <c r="F8605" s="348">
        <v>218</v>
      </c>
      <c r="G8605" s="348">
        <v>278</v>
      </c>
      <c r="H8605" s="348">
        <v>60604</v>
      </c>
      <c r="I8605" s="355">
        <v>0.52737422389300059</v>
      </c>
      <c r="J8605" s="355">
        <v>1.8970295823489229E-3</v>
      </c>
      <c r="K8605" s="355">
        <v>0</v>
      </c>
      <c r="M8605" s="364"/>
      <c r="N8605" s="364"/>
    </row>
    <row r="8606" spans="2:14" s="358" customFormat="1" x14ac:dyDescent="0.2">
      <c r="B8606" s="305">
        <v>41625.71875</v>
      </c>
      <c r="C8606" s="117" t="s">
        <v>749</v>
      </c>
      <c r="D8606" s="117" t="s">
        <v>554</v>
      </c>
      <c r="E8606" s="116"/>
      <c r="F8606" s="348">
        <v>4</v>
      </c>
      <c r="G8606" s="348">
        <v>90</v>
      </c>
      <c r="H8606" s="348">
        <v>360</v>
      </c>
      <c r="I8606" s="355">
        <v>3.1327094020440929E-3</v>
      </c>
      <c r="J8606" s="355">
        <v>3.4807882244934363E-5</v>
      </c>
      <c r="K8606" s="355">
        <v>0</v>
      </c>
      <c r="M8606" s="364"/>
      <c r="N8606" s="364"/>
    </row>
    <row r="8607" spans="2:14" s="358" customFormat="1" x14ac:dyDescent="0.2">
      <c r="B8607" s="305">
        <v>41639.375</v>
      </c>
      <c r="C8607" s="117" t="s">
        <v>649</v>
      </c>
      <c r="D8607" s="117" t="s">
        <v>551</v>
      </c>
      <c r="E8607" s="116"/>
      <c r="F8607" s="348">
        <v>31</v>
      </c>
      <c r="G8607" s="348">
        <v>10</v>
      </c>
      <c r="H8607" s="348">
        <v>310</v>
      </c>
      <c r="I8607" s="355">
        <v>1.2004174354824032E-3</v>
      </c>
      <c r="J8607" s="355">
        <v>1.2004174354824032E-4</v>
      </c>
      <c r="K8607" s="355">
        <v>0</v>
      </c>
      <c r="M8607" s="364"/>
      <c r="N8607" s="364"/>
    </row>
    <row r="8608" spans="2:14" s="358" customFormat="1" x14ac:dyDescent="0.2">
      <c r="B8608" s="305">
        <v>41622.513888888891</v>
      </c>
      <c r="C8608" s="117" t="s">
        <v>674</v>
      </c>
      <c r="D8608" s="117" t="s">
        <v>551</v>
      </c>
      <c r="E8608" s="116"/>
      <c r="F8608" s="348">
        <v>18</v>
      </c>
      <c r="G8608" s="348">
        <v>11.388888888888889</v>
      </c>
      <c r="H8608" s="348">
        <v>205</v>
      </c>
      <c r="I8608" s="355">
        <v>7.9382443314158927E-4</v>
      </c>
      <c r="J8608" s="355">
        <v>6.9701657544139542E-5</v>
      </c>
      <c r="K8608" s="355">
        <v>0</v>
      </c>
      <c r="M8608" s="364"/>
      <c r="N8608" s="364"/>
    </row>
    <row r="8609" spans="2:14" s="358" customFormat="1" x14ac:dyDescent="0.2">
      <c r="B8609" s="305">
        <v>41622.364583333336</v>
      </c>
      <c r="C8609" s="117" t="s">
        <v>763</v>
      </c>
      <c r="D8609" s="117" t="s">
        <v>554</v>
      </c>
      <c r="E8609" s="116"/>
      <c r="F8609" s="348">
        <v>27</v>
      </c>
      <c r="G8609" s="348">
        <v>32.962962962962962</v>
      </c>
      <c r="H8609" s="348">
        <v>890</v>
      </c>
      <c r="I8609" s="355">
        <v>7.7447537994978959E-3</v>
      </c>
      <c r="J8609" s="355">
        <v>2.3495320515330698E-4</v>
      </c>
      <c r="K8609" s="355">
        <v>0</v>
      </c>
      <c r="M8609" s="364"/>
      <c r="N8609" s="364"/>
    </row>
    <row r="8610" spans="2:14" s="358" customFormat="1" x14ac:dyDescent="0.2">
      <c r="B8610" s="305">
        <v>41622.34375</v>
      </c>
      <c r="C8610" s="117" t="s">
        <v>674</v>
      </c>
      <c r="D8610" s="117" t="s">
        <v>551</v>
      </c>
      <c r="E8610" s="116"/>
      <c r="F8610" s="348">
        <v>16</v>
      </c>
      <c r="G8610" s="348">
        <v>12.1875</v>
      </c>
      <c r="H8610" s="348">
        <v>195</v>
      </c>
      <c r="I8610" s="355">
        <v>7.5510129006151169E-4</v>
      </c>
      <c r="J8610" s="355">
        <v>6.1957028928124033E-5</v>
      </c>
      <c r="K8610" s="355">
        <v>0</v>
      </c>
      <c r="M8610" s="364"/>
      <c r="N8610" s="364"/>
    </row>
    <row r="8611" spans="2:14" s="358" customFormat="1" x14ac:dyDescent="0.2">
      <c r="B8611" s="305">
        <v>41629.340277777781</v>
      </c>
      <c r="C8611" s="117" t="s">
        <v>594</v>
      </c>
      <c r="D8611" s="117" t="s">
        <v>551</v>
      </c>
      <c r="E8611" s="116"/>
      <c r="F8611" s="348">
        <v>3</v>
      </c>
      <c r="G8611" s="348">
        <v>133</v>
      </c>
      <c r="H8611" s="348">
        <v>399</v>
      </c>
      <c r="I8611" s="355">
        <v>1.5450534088950931E-3</v>
      </c>
      <c r="J8611" s="355">
        <v>1.1616942924023257E-5</v>
      </c>
      <c r="K8611" s="355">
        <v>0</v>
      </c>
      <c r="M8611" s="364"/>
      <c r="N8611" s="364"/>
    </row>
    <row r="8612" spans="2:14" s="358" customFormat="1" x14ac:dyDescent="0.2">
      <c r="B8612" s="305">
        <v>41630.451388888891</v>
      </c>
      <c r="C8612" s="117" t="s">
        <v>594</v>
      </c>
      <c r="D8612" s="117" t="s">
        <v>551</v>
      </c>
      <c r="E8612" s="116"/>
      <c r="F8612" s="348">
        <v>1</v>
      </c>
      <c r="G8612" s="348">
        <v>115</v>
      </c>
      <c r="H8612" s="348">
        <v>115</v>
      </c>
      <c r="I8612" s="355">
        <v>4.4531614542089155E-4</v>
      </c>
      <c r="J8612" s="355">
        <v>3.872314308007752E-6</v>
      </c>
      <c r="K8612" s="355">
        <v>0</v>
      </c>
      <c r="M8612" s="364"/>
      <c r="N8612" s="364"/>
    </row>
    <row r="8613" spans="2:14" s="358" customFormat="1" x14ac:dyDescent="0.2">
      <c r="B8613" s="305">
        <v>41624.597222222219</v>
      </c>
      <c r="C8613" s="117" t="s">
        <v>763</v>
      </c>
      <c r="D8613" s="117" t="s">
        <v>554</v>
      </c>
      <c r="E8613" s="116"/>
      <c r="F8613" s="348">
        <v>16</v>
      </c>
      <c r="G8613" s="348">
        <v>30</v>
      </c>
      <c r="H8613" s="348">
        <v>480</v>
      </c>
      <c r="I8613" s="355">
        <v>4.1769458693921239E-3</v>
      </c>
      <c r="J8613" s="355">
        <v>1.3923152897973745E-4</v>
      </c>
      <c r="K8613" s="355">
        <v>0</v>
      </c>
      <c r="M8613" s="364"/>
      <c r="N8613" s="364"/>
    </row>
    <row r="8614" spans="2:14" s="358" customFormat="1" x14ac:dyDescent="0.2">
      <c r="B8614" s="305">
        <v>41621.361111111109</v>
      </c>
      <c r="C8614" s="117" t="s">
        <v>763</v>
      </c>
      <c r="D8614" s="117" t="s">
        <v>554</v>
      </c>
      <c r="E8614" s="116"/>
      <c r="F8614" s="348">
        <v>14</v>
      </c>
      <c r="G8614" s="348">
        <v>34.285714285714285</v>
      </c>
      <c r="H8614" s="348">
        <v>480</v>
      </c>
      <c r="I8614" s="355">
        <v>4.1769458693921239E-3</v>
      </c>
      <c r="J8614" s="355">
        <v>1.2182758785727028E-4</v>
      </c>
      <c r="K8614" s="355">
        <v>0</v>
      </c>
      <c r="M8614" s="364"/>
      <c r="N8614" s="364"/>
    </row>
    <row r="8615" spans="2:14" s="358" customFormat="1" x14ac:dyDescent="0.2">
      <c r="B8615" s="305">
        <v>41630.354166666664</v>
      </c>
      <c r="C8615" s="117" t="s">
        <v>696</v>
      </c>
      <c r="D8615" s="117" t="s">
        <v>551</v>
      </c>
      <c r="E8615" s="116"/>
      <c r="F8615" s="348">
        <v>7</v>
      </c>
      <c r="G8615" s="348">
        <v>125</v>
      </c>
      <c r="H8615" s="348">
        <v>875</v>
      </c>
      <c r="I8615" s="355">
        <v>3.3882750195067834E-3</v>
      </c>
      <c r="J8615" s="355">
        <v>2.7106200156054265E-5</v>
      </c>
      <c r="K8615" s="355">
        <v>0</v>
      </c>
      <c r="M8615" s="364"/>
      <c r="N8615" s="364"/>
    </row>
    <row r="8616" spans="2:14" s="358" customFormat="1" x14ac:dyDescent="0.2">
      <c r="B8616" s="305">
        <v>41624.440972222219</v>
      </c>
      <c r="C8616" s="117" t="s">
        <v>674</v>
      </c>
      <c r="D8616" s="117" t="s">
        <v>551</v>
      </c>
      <c r="E8616" s="116"/>
      <c r="F8616" s="348">
        <v>17</v>
      </c>
      <c r="G8616" s="348">
        <v>15.882352941176471</v>
      </c>
      <c r="H8616" s="348">
        <v>270</v>
      </c>
      <c r="I8616" s="355">
        <v>1.0455248631620932E-3</v>
      </c>
      <c r="J8616" s="355">
        <v>6.5829343236131787E-5</v>
      </c>
      <c r="K8616" s="355">
        <v>0</v>
      </c>
      <c r="M8616" s="364"/>
      <c r="N8616" s="364"/>
    </row>
    <row r="8617" spans="2:14" s="358" customFormat="1" x14ac:dyDescent="0.2">
      <c r="B8617" s="305">
        <v>41624.354166666664</v>
      </c>
      <c r="C8617" s="117" t="s">
        <v>763</v>
      </c>
      <c r="D8617" s="117" t="s">
        <v>554</v>
      </c>
      <c r="E8617" s="116"/>
      <c r="F8617" s="348">
        <v>80</v>
      </c>
      <c r="G8617" s="348">
        <v>30.6875</v>
      </c>
      <c r="H8617" s="348">
        <v>2455</v>
      </c>
      <c r="I8617" s="355">
        <v>2.1363337727828467E-2</v>
      </c>
      <c r="J8617" s="355">
        <v>6.9615764489868728E-4</v>
      </c>
      <c r="K8617" s="355">
        <v>0</v>
      </c>
      <c r="M8617" s="364"/>
      <c r="N8617" s="364"/>
    </row>
    <row r="8618" spans="2:14" s="358" customFormat="1" x14ac:dyDescent="0.2">
      <c r="B8618" s="305">
        <v>41626.368055555555</v>
      </c>
      <c r="C8618" s="117" t="s">
        <v>763</v>
      </c>
      <c r="D8618" s="117" t="s">
        <v>554</v>
      </c>
      <c r="E8618" s="116"/>
      <c r="F8618" s="348">
        <v>7</v>
      </c>
      <c r="G8618" s="348">
        <v>14.285714285714286</v>
      </c>
      <c r="H8618" s="348">
        <v>100</v>
      </c>
      <c r="I8618" s="355">
        <v>8.7019705612335918E-4</v>
      </c>
      <c r="J8618" s="355">
        <v>6.0913793928635139E-5</v>
      </c>
      <c r="K8618" s="355">
        <v>0</v>
      </c>
      <c r="M8618" s="364"/>
      <c r="N8618" s="364"/>
    </row>
    <row r="8619" spans="2:14" s="358" customFormat="1" x14ac:dyDescent="0.2">
      <c r="B8619" s="305">
        <v>41625.34375</v>
      </c>
      <c r="C8619" s="117" t="s">
        <v>763</v>
      </c>
      <c r="D8619" s="117" t="s">
        <v>554</v>
      </c>
      <c r="E8619" s="116"/>
      <c r="F8619" s="348">
        <v>87</v>
      </c>
      <c r="G8619" s="348">
        <v>19.770114942528735</v>
      </c>
      <c r="H8619" s="348">
        <v>1720</v>
      </c>
      <c r="I8619" s="355">
        <v>1.4967389365321777E-2</v>
      </c>
      <c r="J8619" s="355">
        <v>7.5707143882732246E-4</v>
      </c>
      <c r="K8619" s="355">
        <v>0</v>
      </c>
      <c r="M8619" s="364"/>
      <c r="N8619" s="364"/>
    </row>
    <row r="8620" spans="2:14" s="358" customFormat="1" x14ac:dyDescent="0.2">
      <c r="B8620" s="305">
        <v>41625.371527777781</v>
      </c>
      <c r="C8620" s="117" t="s">
        <v>674</v>
      </c>
      <c r="D8620" s="117" t="s">
        <v>551</v>
      </c>
      <c r="E8620" s="116"/>
      <c r="F8620" s="348">
        <v>22</v>
      </c>
      <c r="G8620" s="348">
        <v>12.272727272727273</v>
      </c>
      <c r="H8620" s="348">
        <v>270</v>
      </c>
      <c r="I8620" s="355">
        <v>1.0455248631620932E-3</v>
      </c>
      <c r="J8620" s="355">
        <v>8.5190914776170546E-5</v>
      </c>
      <c r="K8620" s="355">
        <v>0</v>
      </c>
      <c r="M8620" s="364"/>
      <c r="N8620" s="364"/>
    </row>
    <row r="8621" spans="2:14" s="358" customFormat="1" x14ac:dyDescent="0.2">
      <c r="B8621" s="305">
        <v>41635.368055555555</v>
      </c>
      <c r="C8621" s="117" t="s">
        <v>725</v>
      </c>
      <c r="D8621" s="117" t="s">
        <v>554</v>
      </c>
      <c r="E8621" s="116"/>
      <c r="F8621" s="348">
        <v>1</v>
      </c>
      <c r="G8621" s="348">
        <v>110</v>
      </c>
      <c r="H8621" s="348">
        <v>110</v>
      </c>
      <c r="I8621" s="355">
        <v>9.5721676173569502E-4</v>
      </c>
      <c r="J8621" s="355">
        <v>8.7019705612335906E-6</v>
      </c>
      <c r="K8621" s="355">
        <v>0</v>
      </c>
      <c r="M8621" s="364"/>
      <c r="N8621" s="364"/>
    </row>
    <row r="8622" spans="2:14" s="358" customFormat="1" x14ac:dyDescent="0.2">
      <c r="B8622" s="305"/>
      <c r="C8622" s="117"/>
      <c r="D8622" s="117"/>
      <c r="E8622" s="116"/>
      <c r="F8622" s="348"/>
      <c r="G8622" s="352"/>
      <c r="H8622" s="352"/>
      <c r="I8622" s="355"/>
      <c r="J8622" s="355"/>
      <c r="K8622" s="355"/>
    </row>
    <row r="8623" spans="2:14" s="358" customFormat="1" x14ac:dyDescent="0.2">
      <c r="B8623" s="305"/>
      <c r="C8623" s="117"/>
      <c r="D8623" s="117"/>
      <c r="E8623" s="116"/>
      <c r="F8623" s="348"/>
      <c r="G8623" s="352"/>
      <c r="H8623" s="352"/>
      <c r="I8623" s="355"/>
      <c r="J8623" s="355"/>
      <c r="K8623" s="355"/>
    </row>
    <row r="8624" spans="2:14" s="358" customFormat="1" x14ac:dyDescent="0.2">
      <c r="B8624" s="305"/>
      <c r="C8624" s="117"/>
      <c r="D8624" s="117"/>
      <c r="E8624" s="116"/>
      <c r="F8624" s="348"/>
      <c r="G8624" s="352"/>
      <c r="H8624" s="352"/>
      <c r="I8624" s="355"/>
      <c r="J8624" s="355"/>
      <c r="K8624" s="355"/>
    </row>
    <row r="8625" spans="2:11" s="358" customFormat="1" x14ac:dyDescent="0.2">
      <c r="B8625" s="305"/>
      <c r="C8625" s="117"/>
      <c r="D8625" s="117"/>
      <c r="E8625" s="116"/>
      <c r="F8625" s="348"/>
      <c r="G8625" s="352"/>
      <c r="H8625" s="352"/>
      <c r="I8625" s="355"/>
      <c r="J8625" s="355"/>
      <c r="K8625" s="355"/>
    </row>
    <row r="8626" spans="2:11" s="358" customFormat="1" x14ac:dyDescent="0.2">
      <c r="B8626" s="305"/>
      <c r="C8626" s="117"/>
      <c r="D8626" s="117"/>
      <c r="E8626" s="116"/>
      <c r="F8626" s="348"/>
      <c r="G8626" s="352"/>
      <c r="H8626" s="352"/>
      <c r="I8626" s="355"/>
      <c r="J8626" s="355"/>
      <c r="K8626" s="355"/>
    </row>
    <row r="8627" spans="2:11" s="358" customFormat="1" x14ac:dyDescent="0.2">
      <c r="B8627" s="305"/>
      <c r="C8627" s="117"/>
      <c r="D8627" s="117"/>
      <c r="E8627" s="116"/>
      <c r="F8627" s="348"/>
      <c r="G8627" s="352"/>
      <c r="H8627" s="352"/>
      <c r="I8627" s="355"/>
      <c r="J8627" s="355"/>
      <c r="K8627" s="355"/>
    </row>
    <row r="8628" spans="2:11" s="358" customFormat="1" x14ac:dyDescent="0.2">
      <c r="B8628" s="305"/>
      <c r="C8628" s="117"/>
      <c r="D8628" s="117"/>
      <c r="E8628" s="116"/>
      <c r="F8628" s="348"/>
      <c r="G8628" s="352"/>
      <c r="H8628" s="352"/>
      <c r="I8628" s="355"/>
      <c r="J8628" s="355"/>
      <c r="K8628" s="355"/>
    </row>
    <row r="8629" spans="2:11" s="358" customFormat="1" x14ac:dyDescent="0.2">
      <c r="B8629" s="305"/>
      <c r="C8629" s="117"/>
      <c r="D8629" s="117"/>
      <c r="E8629" s="116"/>
      <c r="F8629" s="348"/>
      <c r="G8629" s="352"/>
      <c r="H8629" s="352"/>
      <c r="I8629" s="355"/>
      <c r="J8629" s="355"/>
      <c r="K8629" s="355"/>
    </row>
    <row r="8630" spans="2:11" s="358" customFormat="1" x14ac:dyDescent="0.2">
      <c r="B8630" s="305"/>
      <c r="C8630" s="117"/>
      <c r="D8630" s="117"/>
      <c r="E8630" s="116"/>
      <c r="F8630" s="348"/>
      <c r="G8630" s="352"/>
      <c r="H8630" s="352"/>
      <c r="I8630" s="355"/>
      <c r="J8630" s="355"/>
      <c r="K8630" s="355"/>
    </row>
    <row r="8631" spans="2:11" s="358" customFormat="1" x14ac:dyDescent="0.2">
      <c r="B8631" s="305"/>
      <c r="C8631" s="117"/>
      <c r="D8631" s="117"/>
      <c r="E8631" s="116"/>
      <c r="F8631" s="348"/>
      <c r="G8631" s="352"/>
      <c r="H8631" s="352"/>
      <c r="I8631" s="355"/>
      <c r="J8631" s="355"/>
      <c r="K8631" s="355"/>
    </row>
    <row r="8632" spans="2:11" x14ac:dyDescent="0.2">
      <c r="B8632" s="305"/>
      <c r="C8632" s="117"/>
      <c r="D8632" s="117"/>
      <c r="E8632" s="116"/>
      <c r="F8632" s="348"/>
      <c r="G8632" s="352"/>
      <c r="H8632" s="352"/>
      <c r="I8632" s="355"/>
      <c r="J8632" s="355"/>
      <c r="K8632" s="355"/>
    </row>
    <row r="8633" spans="2:11" x14ac:dyDescent="0.2">
      <c r="B8633" s="305"/>
      <c r="C8633" s="117"/>
      <c r="D8633" s="117"/>
      <c r="E8633" s="116"/>
      <c r="F8633" s="348"/>
      <c r="G8633" s="352"/>
      <c r="H8633" s="352"/>
      <c r="I8633" s="355"/>
      <c r="J8633" s="355"/>
      <c r="K8633" s="355"/>
    </row>
    <row r="8634" spans="2:11" x14ac:dyDescent="0.2">
      <c r="B8634" s="305"/>
      <c r="C8634" s="117"/>
      <c r="D8634" s="117"/>
      <c r="E8634" s="116"/>
      <c r="F8634" s="348"/>
      <c r="G8634" s="352"/>
      <c r="H8634" s="352"/>
      <c r="I8634" s="355"/>
      <c r="J8634" s="355"/>
      <c r="K8634" s="355"/>
    </row>
    <row r="8635" spans="2:11" x14ac:dyDescent="0.2">
      <c r="B8635" s="305"/>
      <c r="C8635" s="117"/>
      <c r="D8635" s="117"/>
      <c r="E8635" s="116"/>
      <c r="F8635" s="348"/>
      <c r="G8635" s="352"/>
      <c r="H8635" s="352"/>
      <c r="I8635" s="355"/>
      <c r="J8635" s="355"/>
      <c r="K8635" s="355"/>
    </row>
    <row r="8636" spans="2:11" x14ac:dyDescent="0.2">
      <c r="B8636" s="305"/>
      <c r="C8636" s="117"/>
      <c r="D8636" s="117"/>
      <c r="E8636" s="116"/>
      <c r="F8636" s="348"/>
      <c r="G8636" s="352"/>
      <c r="H8636" s="352"/>
      <c r="I8636" s="355"/>
      <c r="J8636" s="355"/>
      <c r="K8636" s="355"/>
    </row>
    <row r="8637" spans="2:11" x14ac:dyDescent="0.2">
      <c r="B8637" s="305"/>
      <c r="C8637" s="117"/>
      <c r="D8637" s="117"/>
      <c r="E8637" s="116"/>
      <c r="F8637" s="348"/>
      <c r="G8637" s="352"/>
      <c r="H8637" s="352"/>
      <c r="I8637" s="355"/>
      <c r="J8637" s="355"/>
      <c r="K8637" s="355"/>
    </row>
    <row r="8638" spans="2:11" x14ac:dyDescent="0.2">
      <c r="B8638" s="305"/>
      <c r="C8638" s="117"/>
      <c r="D8638" s="117"/>
      <c r="E8638" s="116"/>
      <c r="F8638" s="348"/>
      <c r="G8638" s="352"/>
      <c r="H8638" s="352"/>
      <c r="I8638" s="355"/>
      <c r="J8638" s="355"/>
      <c r="K8638" s="355"/>
    </row>
    <row r="8639" spans="2:11" x14ac:dyDescent="0.2">
      <c r="B8639" s="305"/>
      <c r="C8639" s="117"/>
      <c r="D8639" s="117"/>
      <c r="E8639" s="116"/>
      <c r="F8639" s="348"/>
      <c r="G8639" s="352"/>
      <c r="H8639" s="352"/>
      <c r="I8639" s="355"/>
      <c r="J8639" s="355"/>
      <c r="K8639" s="355"/>
    </row>
    <row r="8640" spans="2:11" x14ac:dyDescent="0.2">
      <c r="B8640" s="305"/>
      <c r="C8640" s="117"/>
      <c r="D8640" s="117"/>
      <c r="E8640" s="116"/>
      <c r="F8640" s="348"/>
      <c r="G8640" s="352"/>
      <c r="H8640" s="352"/>
      <c r="I8640" s="355"/>
      <c r="J8640" s="355"/>
      <c r="K8640" s="355"/>
    </row>
  </sheetData>
  <mergeCells count="1">
    <mergeCell ref="B4:D4"/>
  </mergeCells>
  <phoneticPr fontId="31" type="noConversion"/>
  <pageMargins left="0.75" right="0.75" top="1" bottom="1" header="0.5" footer="0.5"/>
  <pageSetup paperSize="9" scale="1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45"/>
  <sheetViews>
    <sheetView zoomScaleNormal="100" zoomScaleSheetLayoutView="100" workbookViewId="0">
      <selection activeCell="B42" sqref="B42"/>
    </sheetView>
  </sheetViews>
  <sheetFormatPr defaultColWidth="9.140625" defaultRowHeight="12.75" x14ac:dyDescent="0.2"/>
  <cols>
    <col min="1" max="1" width="11.28515625" style="273" customWidth="1"/>
    <col min="2" max="26" width="20.7109375" style="273" customWidth="1"/>
    <col min="27" max="16384" width="9.140625" style="273"/>
  </cols>
  <sheetData>
    <row r="1" spans="2:26" ht="20.25" x14ac:dyDescent="0.3">
      <c r="B1" s="112" t="str">
        <f>Cover!C22</f>
        <v>SP AusNet</v>
      </c>
    </row>
    <row r="2" spans="2:26" ht="20.25" x14ac:dyDescent="0.3">
      <c r="B2" s="112" t="s">
        <v>272</v>
      </c>
    </row>
    <row r="3" spans="2:26" ht="20.25" x14ac:dyDescent="0.3">
      <c r="B3" s="82">
        <f>Cover!C26</f>
        <v>2013</v>
      </c>
    </row>
    <row r="4" spans="2:26" ht="15.75" x14ac:dyDescent="0.2">
      <c r="B4" s="281" t="s">
        <v>273</v>
      </c>
      <c r="L4" s="290"/>
      <c r="M4" s="290"/>
      <c r="N4" s="290"/>
      <c r="O4" s="290"/>
      <c r="Q4" s="290"/>
      <c r="R4" s="290"/>
      <c r="U4" s="290"/>
      <c r="V4" s="290"/>
      <c r="W4" s="290"/>
      <c r="X4" s="290"/>
    </row>
    <row r="5" spans="2:26" s="307" customFormat="1" ht="15.75" x14ac:dyDescent="0.2">
      <c r="B5" s="309"/>
      <c r="E5" s="317"/>
      <c r="F5" s="317"/>
      <c r="G5" s="317"/>
      <c r="H5" s="317"/>
      <c r="I5" s="317"/>
      <c r="J5" s="317"/>
      <c r="L5" s="317"/>
      <c r="M5" s="317"/>
      <c r="N5" s="317"/>
      <c r="O5" s="317"/>
      <c r="Q5" s="317"/>
      <c r="R5" s="317"/>
      <c r="U5" s="317"/>
      <c r="V5" s="317"/>
      <c r="W5" s="317"/>
      <c r="X5" s="317"/>
    </row>
    <row r="6" spans="2:26" ht="89.25" x14ac:dyDescent="0.2">
      <c r="B6" s="98" t="s">
        <v>98</v>
      </c>
      <c r="C6" s="98" t="s">
        <v>445</v>
      </c>
      <c r="D6" s="98" t="s">
        <v>504</v>
      </c>
      <c r="E6" s="98" t="s">
        <v>99</v>
      </c>
      <c r="F6" s="98" t="s">
        <v>511</v>
      </c>
      <c r="G6" s="98" t="s">
        <v>512</v>
      </c>
      <c r="H6" s="98" t="s">
        <v>513</v>
      </c>
      <c r="I6" s="98" t="s">
        <v>514</v>
      </c>
      <c r="J6" s="98" t="s">
        <v>515</v>
      </c>
      <c r="K6" s="98" t="s">
        <v>448</v>
      </c>
      <c r="L6" s="98" t="s">
        <v>516</v>
      </c>
      <c r="M6" s="98" t="s">
        <v>522</v>
      </c>
      <c r="N6" s="98" t="s">
        <v>517</v>
      </c>
      <c r="O6" s="98" t="s">
        <v>518</v>
      </c>
      <c r="P6" s="98" t="s">
        <v>449</v>
      </c>
      <c r="Q6" s="98" t="s">
        <v>446</v>
      </c>
      <c r="R6" s="98" t="s">
        <v>519</v>
      </c>
      <c r="S6" s="98" t="s">
        <v>450</v>
      </c>
      <c r="T6" s="98" t="s">
        <v>451</v>
      </c>
      <c r="U6" s="98" t="s">
        <v>452</v>
      </c>
      <c r="V6" s="98" t="s">
        <v>536</v>
      </c>
      <c r="W6" s="98" t="s">
        <v>453</v>
      </c>
      <c r="X6" s="98" t="s">
        <v>535</v>
      </c>
      <c r="Y6" s="98" t="s">
        <v>520</v>
      </c>
      <c r="Z6" s="98" t="s">
        <v>521</v>
      </c>
    </row>
    <row r="7" spans="2:26" x14ac:dyDescent="0.2">
      <c r="B7" s="283" t="s">
        <v>674</v>
      </c>
      <c r="C7" s="283" t="s">
        <v>889</v>
      </c>
      <c r="D7" s="283" t="s">
        <v>551</v>
      </c>
      <c r="E7" s="372">
        <v>2564</v>
      </c>
      <c r="F7" s="371">
        <v>431.12790000000001</v>
      </c>
      <c r="G7" s="371">
        <v>1.3239000000000001</v>
      </c>
      <c r="H7" s="371">
        <v>7.8877594000000002</v>
      </c>
      <c r="I7" s="380">
        <v>3.6587374432034916</v>
      </c>
      <c r="J7" s="380">
        <v>10.644054705244095</v>
      </c>
      <c r="K7" s="283">
        <v>45</v>
      </c>
      <c r="L7" s="283">
        <v>201818</v>
      </c>
      <c r="M7" s="283">
        <v>201677</v>
      </c>
      <c r="N7" s="283">
        <v>2304</v>
      </c>
      <c r="O7" s="283">
        <v>2303</v>
      </c>
      <c r="P7" s="283">
        <v>113</v>
      </c>
      <c r="Q7" s="283">
        <v>587132</v>
      </c>
      <c r="R7" s="283">
        <v>2102</v>
      </c>
      <c r="S7" s="283">
        <v>4</v>
      </c>
      <c r="T7" s="283">
        <v>24</v>
      </c>
      <c r="U7" s="283">
        <v>10248</v>
      </c>
      <c r="V7" s="283">
        <v>7685</v>
      </c>
      <c r="W7" s="283">
        <v>8410</v>
      </c>
      <c r="X7" s="283">
        <v>8410</v>
      </c>
      <c r="Y7" s="283" t="s">
        <v>887</v>
      </c>
      <c r="Z7" s="283" t="s">
        <v>887</v>
      </c>
    </row>
    <row r="8" spans="2:26" x14ac:dyDescent="0.2">
      <c r="B8" s="283" t="s">
        <v>643</v>
      </c>
      <c r="C8" s="283" t="s">
        <v>890</v>
      </c>
      <c r="D8" s="283" t="s">
        <v>551</v>
      </c>
      <c r="E8" s="372">
        <v>2210</v>
      </c>
      <c r="F8" s="371">
        <v>655.92340000000002</v>
      </c>
      <c r="G8" s="371">
        <v>4.9127000000000001</v>
      </c>
      <c r="H8" s="371">
        <v>6.5159751000000004</v>
      </c>
      <c r="I8" s="380">
        <v>15.219158887073997</v>
      </c>
      <c r="J8" s="380">
        <v>26.329327796994367</v>
      </c>
      <c r="K8" s="283">
        <v>90</v>
      </c>
      <c r="L8" s="283">
        <v>807873</v>
      </c>
      <c r="M8" s="283">
        <v>807729</v>
      </c>
      <c r="N8" s="283">
        <v>14502</v>
      </c>
      <c r="O8" s="283">
        <v>14486</v>
      </c>
      <c r="P8" s="283">
        <v>119</v>
      </c>
      <c r="Q8" s="283">
        <v>1397630</v>
      </c>
      <c r="R8" s="283">
        <v>4740</v>
      </c>
      <c r="S8" s="283">
        <v>6</v>
      </c>
      <c r="T8" s="283">
        <v>49</v>
      </c>
      <c r="U8" s="283">
        <v>13206</v>
      </c>
      <c r="V8" s="283">
        <v>13206</v>
      </c>
      <c r="W8" s="283">
        <v>18069</v>
      </c>
      <c r="X8" s="283">
        <v>16864</v>
      </c>
      <c r="Y8" s="283" t="s">
        <v>888</v>
      </c>
      <c r="Z8" s="283" t="s">
        <v>887</v>
      </c>
    </row>
    <row r="9" spans="2:26" s="358" customFormat="1" x14ac:dyDescent="0.2">
      <c r="B9" s="283" t="s">
        <v>623</v>
      </c>
      <c r="C9" s="283" t="s">
        <v>890</v>
      </c>
      <c r="D9" s="283" t="s">
        <v>554</v>
      </c>
      <c r="E9" s="372">
        <v>3920.5</v>
      </c>
      <c r="F9" s="371">
        <v>43.186</v>
      </c>
      <c r="G9" s="371">
        <v>6.8221999999999996</v>
      </c>
      <c r="H9" s="371">
        <v>9.2595436000000007</v>
      </c>
      <c r="I9" s="380">
        <v>1.5619470657387278</v>
      </c>
      <c r="J9" s="380">
        <v>4.8881193781753769</v>
      </c>
      <c r="K9" s="283">
        <v>13</v>
      </c>
      <c r="L9" s="283">
        <v>100275</v>
      </c>
      <c r="M9" s="283">
        <v>100275</v>
      </c>
      <c r="N9" s="283">
        <v>9939</v>
      </c>
      <c r="O9" s="283">
        <v>9939</v>
      </c>
      <c r="P9" s="283">
        <v>23</v>
      </c>
      <c r="Q9" s="283">
        <v>313811</v>
      </c>
      <c r="R9" s="283">
        <v>1564</v>
      </c>
      <c r="S9" s="283">
        <v>1</v>
      </c>
      <c r="T9" s="283">
        <v>6</v>
      </c>
      <c r="U9" s="283">
        <v>3925</v>
      </c>
      <c r="V9" s="283">
        <v>3925</v>
      </c>
      <c r="W9" s="283">
        <v>8065</v>
      </c>
      <c r="X9" s="283">
        <v>8065</v>
      </c>
      <c r="Y9" s="283" t="s">
        <v>887</v>
      </c>
      <c r="Z9" s="283" t="s">
        <v>887</v>
      </c>
    </row>
    <row r="10" spans="2:26" s="358" customFormat="1" x14ac:dyDescent="0.2">
      <c r="B10" s="283" t="s">
        <v>749</v>
      </c>
      <c r="C10" s="283" t="s">
        <v>890</v>
      </c>
      <c r="D10" s="283" t="s">
        <v>554</v>
      </c>
      <c r="E10" s="372">
        <v>2022.5</v>
      </c>
      <c r="F10" s="371">
        <v>68.426699999999997</v>
      </c>
      <c r="G10" s="371">
        <v>4.1551999999999998</v>
      </c>
      <c r="H10" s="371">
        <v>12.155532600000001</v>
      </c>
      <c r="I10" s="380">
        <v>1.7417550040046692</v>
      </c>
      <c r="J10" s="380">
        <v>9.8132926713098971</v>
      </c>
      <c r="K10" s="283">
        <v>8</v>
      </c>
      <c r="L10" s="283">
        <v>42858</v>
      </c>
      <c r="M10" s="283">
        <v>42858</v>
      </c>
      <c r="N10" s="283">
        <v>4098</v>
      </c>
      <c r="O10" s="283">
        <v>4098</v>
      </c>
      <c r="P10" s="283">
        <v>26</v>
      </c>
      <c r="Q10" s="283">
        <v>241468</v>
      </c>
      <c r="R10" s="283">
        <v>1250</v>
      </c>
      <c r="S10" s="283">
        <v>0</v>
      </c>
      <c r="T10" s="283">
        <v>0</v>
      </c>
      <c r="U10" s="283">
        <v>0</v>
      </c>
      <c r="V10" s="283">
        <v>0</v>
      </c>
      <c r="W10" s="283">
        <v>0</v>
      </c>
      <c r="X10" s="283">
        <v>0</v>
      </c>
      <c r="Y10" s="283" t="s">
        <v>887</v>
      </c>
      <c r="Z10" s="283" t="s">
        <v>887</v>
      </c>
    </row>
    <row r="11" spans="2:26" s="358" customFormat="1" x14ac:dyDescent="0.2">
      <c r="B11" s="283" t="s">
        <v>753</v>
      </c>
      <c r="C11" s="283" t="s">
        <v>890</v>
      </c>
      <c r="D11" s="283" t="s">
        <v>554</v>
      </c>
      <c r="E11" s="372">
        <v>4475.5</v>
      </c>
      <c r="F11" s="371">
        <v>97.071700000000007</v>
      </c>
      <c r="G11" s="371">
        <v>8.7042000000000002</v>
      </c>
      <c r="H11" s="371">
        <v>9.2595436000000007</v>
      </c>
      <c r="I11" s="380">
        <v>4.1906008018547265</v>
      </c>
      <c r="J11" s="380">
        <v>15.03992978959023</v>
      </c>
      <c r="K11" s="283">
        <v>25</v>
      </c>
      <c r="L11" s="283">
        <v>206969</v>
      </c>
      <c r="M11" s="283">
        <v>198907</v>
      </c>
      <c r="N11" s="283">
        <v>9910</v>
      </c>
      <c r="O11" s="283">
        <v>9879</v>
      </c>
      <c r="P11" s="283">
        <v>21</v>
      </c>
      <c r="Q11" s="283">
        <v>742805</v>
      </c>
      <c r="R11" s="283">
        <v>2233</v>
      </c>
      <c r="S11" s="283">
        <v>8</v>
      </c>
      <c r="T11" s="283">
        <v>13</v>
      </c>
      <c r="U11" s="283">
        <v>35851</v>
      </c>
      <c r="V11" s="283">
        <v>35851</v>
      </c>
      <c r="W11" s="283">
        <v>6659</v>
      </c>
      <c r="X11" s="283">
        <v>6659</v>
      </c>
      <c r="Y11" s="283" t="s">
        <v>887</v>
      </c>
      <c r="Z11" s="283" t="s">
        <v>887</v>
      </c>
    </row>
    <row r="12" spans="2:26" s="358" customFormat="1" x14ac:dyDescent="0.2">
      <c r="B12" s="283" t="s">
        <v>670</v>
      </c>
      <c r="C12" s="283" t="s">
        <v>890</v>
      </c>
      <c r="D12" s="283" t="s">
        <v>551</v>
      </c>
      <c r="E12" s="372">
        <v>3987.5</v>
      </c>
      <c r="F12" s="371">
        <v>399.16039999999998</v>
      </c>
      <c r="G12" s="371">
        <v>3.2364000000000002</v>
      </c>
      <c r="H12" s="371">
        <v>9.7930153000000004</v>
      </c>
      <c r="I12" s="380">
        <v>10.206040439185847</v>
      </c>
      <c r="J12" s="380">
        <v>43.714261035666155</v>
      </c>
      <c r="K12" s="283">
        <v>61</v>
      </c>
      <c r="L12" s="283">
        <v>645720</v>
      </c>
      <c r="M12" s="283">
        <v>362492</v>
      </c>
      <c r="N12" s="283">
        <v>16107</v>
      </c>
      <c r="O12" s="283">
        <v>11399</v>
      </c>
      <c r="P12" s="283">
        <v>76</v>
      </c>
      <c r="Q12" s="283">
        <v>2765732</v>
      </c>
      <c r="R12" s="283">
        <v>6996</v>
      </c>
      <c r="S12" s="283">
        <v>3</v>
      </c>
      <c r="T12" s="283">
        <v>35</v>
      </c>
      <c r="U12" s="283">
        <v>7992</v>
      </c>
      <c r="V12" s="283">
        <v>7992</v>
      </c>
      <c r="W12" s="283">
        <v>35136</v>
      </c>
      <c r="X12" s="283">
        <v>23149</v>
      </c>
      <c r="Y12" s="283" t="s">
        <v>888</v>
      </c>
      <c r="Z12" s="283" t="s">
        <v>887</v>
      </c>
    </row>
    <row r="13" spans="2:26" s="358" customFormat="1" x14ac:dyDescent="0.2">
      <c r="B13" s="283" t="s">
        <v>683</v>
      </c>
      <c r="C13" s="283" t="s">
        <v>890</v>
      </c>
      <c r="D13" s="283" t="s">
        <v>554</v>
      </c>
      <c r="E13" s="372">
        <v>3041.5</v>
      </c>
      <c r="F13" s="371">
        <v>163.7165</v>
      </c>
      <c r="G13" s="371">
        <v>13.0586</v>
      </c>
      <c r="H13" s="371">
        <v>9.1452282999999994</v>
      </c>
      <c r="I13" s="380">
        <v>6.3771372438361853</v>
      </c>
      <c r="J13" s="380">
        <v>27.06778627022867</v>
      </c>
      <c r="K13" s="283">
        <v>31</v>
      </c>
      <c r="L13" s="283">
        <v>433473</v>
      </c>
      <c r="M13" s="283">
        <v>433473</v>
      </c>
      <c r="N13" s="283">
        <v>10922</v>
      </c>
      <c r="O13" s="283">
        <v>10922</v>
      </c>
      <c r="P13" s="283">
        <v>49</v>
      </c>
      <c r="Q13" s="283">
        <v>1839878</v>
      </c>
      <c r="R13" s="283">
        <v>5934</v>
      </c>
      <c r="S13" s="283">
        <v>2</v>
      </c>
      <c r="T13" s="283">
        <v>32</v>
      </c>
      <c r="U13" s="283">
        <v>6086</v>
      </c>
      <c r="V13" s="283">
        <v>6086</v>
      </c>
      <c r="W13" s="283">
        <v>30146</v>
      </c>
      <c r="X13" s="283">
        <v>30146</v>
      </c>
      <c r="Y13" s="283" t="s">
        <v>888</v>
      </c>
      <c r="Z13" s="283" t="s">
        <v>887</v>
      </c>
    </row>
    <row r="14" spans="2:26" s="358" customFormat="1" x14ac:dyDescent="0.2">
      <c r="B14" s="283" t="s">
        <v>706</v>
      </c>
      <c r="C14" s="283" t="s">
        <v>890</v>
      </c>
      <c r="D14" s="283" t="s">
        <v>551</v>
      </c>
      <c r="E14" s="372">
        <v>2068</v>
      </c>
      <c r="F14" s="371">
        <v>582.49990000000003</v>
      </c>
      <c r="G14" s="371">
        <v>3.7553999999999998</v>
      </c>
      <c r="H14" s="371">
        <v>4.7631397</v>
      </c>
      <c r="I14" s="380">
        <v>2.9481571677588949</v>
      </c>
      <c r="J14" s="380">
        <v>27.910138090448655</v>
      </c>
      <c r="K14" s="283">
        <v>64</v>
      </c>
      <c r="L14" s="283">
        <v>223788</v>
      </c>
      <c r="M14" s="283">
        <v>218336</v>
      </c>
      <c r="N14" s="283">
        <v>6309</v>
      </c>
      <c r="O14" s="283">
        <v>6280</v>
      </c>
      <c r="P14" s="283">
        <v>50</v>
      </c>
      <c r="Q14" s="283">
        <v>2118596</v>
      </c>
      <c r="R14" s="283">
        <v>5309</v>
      </c>
      <c r="S14" s="283">
        <v>1</v>
      </c>
      <c r="T14" s="283">
        <v>40</v>
      </c>
      <c r="U14" s="283">
        <v>2075</v>
      </c>
      <c r="V14" s="283">
        <v>2075</v>
      </c>
      <c r="W14" s="283">
        <v>11520</v>
      </c>
      <c r="X14" s="283">
        <v>11520</v>
      </c>
      <c r="Y14" s="283" t="s">
        <v>888</v>
      </c>
      <c r="Z14" s="283" t="s">
        <v>887</v>
      </c>
    </row>
    <row r="15" spans="2:26" s="358" customFormat="1" x14ac:dyDescent="0.2">
      <c r="B15" s="283" t="s">
        <v>596</v>
      </c>
      <c r="C15" s="283" t="s">
        <v>891</v>
      </c>
      <c r="D15" s="283" t="s">
        <v>554</v>
      </c>
      <c r="E15" s="372">
        <v>3139</v>
      </c>
      <c r="F15" s="371">
        <v>59.622599999999998</v>
      </c>
      <c r="G15" s="371">
        <v>3.895</v>
      </c>
      <c r="H15" s="371">
        <v>7.8496543000000001</v>
      </c>
      <c r="I15" s="380">
        <v>69.510975015894488</v>
      </c>
      <c r="J15" s="380">
        <v>27.478735195685044</v>
      </c>
      <c r="K15" s="283">
        <v>88</v>
      </c>
      <c r="L15" s="283">
        <v>4046241</v>
      </c>
      <c r="M15" s="283">
        <v>2113349</v>
      </c>
      <c r="N15" s="283">
        <v>35750</v>
      </c>
      <c r="O15" s="283">
        <v>27501</v>
      </c>
      <c r="P15" s="283">
        <v>54</v>
      </c>
      <c r="Q15" s="283">
        <v>1599540</v>
      </c>
      <c r="R15" s="283">
        <v>6089</v>
      </c>
      <c r="S15" s="283">
        <v>6</v>
      </c>
      <c r="T15" s="283">
        <v>7</v>
      </c>
      <c r="U15" s="283">
        <v>14637</v>
      </c>
      <c r="V15" s="283">
        <v>13877</v>
      </c>
      <c r="W15" s="283">
        <v>9422</v>
      </c>
      <c r="X15" s="283">
        <v>7958</v>
      </c>
      <c r="Y15" s="283" t="s">
        <v>888</v>
      </c>
      <c r="Z15" s="283" t="s">
        <v>887</v>
      </c>
    </row>
    <row r="16" spans="2:26" s="358" customFormat="1" x14ac:dyDescent="0.2">
      <c r="B16" s="283" t="s">
        <v>743</v>
      </c>
      <c r="C16" s="283" t="s">
        <v>891</v>
      </c>
      <c r="D16" s="283" t="s">
        <v>554</v>
      </c>
      <c r="E16" s="372">
        <v>2270</v>
      </c>
      <c r="F16" s="371">
        <v>102.3349</v>
      </c>
      <c r="G16" s="371">
        <v>0.62109999999999999</v>
      </c>
      <c r="H16" s="371">
        <v>5.3347164999999999</v>
      </c>
      <c r="I16" s="380">
        <v>17.522543860369883</v>
      </c>
      <c r="J16" s="380">
        <v>44.007714606870337</v>
      </c>
      <c r="K16" s="283">
        <v>32</v>
      </c>
      <c r="L16" s="283">
        <v>978967</v>
      </c>
      <c r="M16" s="283">
        <v>740153</v>
      </c>
      <c r="N16" s="283">
        <v>5810</v>
      </c>
      <c r="O16" s="283">
        <v>3911</v>
      </c>
      <c r="P16" s="283">
        <v>80</v>
      </c>
      <c r="Q16" s="283">
        <v>2458667</v>
      </c>
      <c r="R16" s="283">
        <v>9380</v>
      </c>
      <c r="S16" s="283">
        <v>5</v>
      </c>
      <c r="T16" s="283">
        <v>11</v>
      </c>
      <c r="U16" s="283">
        <v>5824</v>
      </c>
      <c r="V16" s="283">
        <v>4647</v>
      </c>
      <c r="W16" s="283">
        <v>5147</v>
      </c>
      <c r="X16" s="283">
        <v>4297</v>
      </c>
      <c r="Y16" s="283" t="s">
        <v>888</v>
      </c>
      <c r="Z16" s="283" t="s">
        <v>887</v>
      </c>
    </row>
    <row r="17" spans="2:26" s="358" customFormat="1" x14ac:dyDescent="0.2">
      <c r="B17" s="283" t="s">
        <v>855</v>
      </c>
      <c r="C17" s="283" t="s">
        <v>891</v>
      </c>
      <c r="D17" s="283" t="s">
        <v>542</v>
      </c>
      <c r="E17" s="372">
        <v>16</v>
      </c>
      <c r="F17" s="371">
        <v>7.7881</v>
      </c>
      <c r="G17" s="371">
        <v>1.3089999999999999</v>
      </c>
      <c r="H17" s="371">
        <v>3.8105118</v>
      </c>
      <c r="I17" s="380">
        <v>2.0053583217160185</v>
      </c>
      <c r="J17" s="380">
        <v>1.0837577905646252E-2</v>
      </c>
      <c r="K17" s="283">
        <v>3</v>
      </c>
      <c r="L17" s="283">
        <v>14803</v>
      </c>
      <c r="M17" s="283">
        <v>6867</v>
      </c>
      <c r="N17" s="283">
        <v>1225</v>
      </c>
      <c r="O17" s="283">
        <v>1209</v>
      </c>
      <c r="P17" s="283">
        <v>1</v>
      </c>
      <c r="Q17" s="283">
        <v>80</v>
      </c>
      <c r="R17" s="283">
        <v>2</v>
      </c>
      <c r="S17" s="283">
        <v>2</v>
      </c>
      <c r="T17" s="283">
        <v>0</v>
      </c>
      <c r="U17" s="283">
        <v>16</v>
      </c>
      <c r="V17" s="283">
        <v>16</v>
      </c>
      <c r="W17" s="283">
        <v>0</v>
      </c>
      <c r="X17" s="283">
        <v>0</v>
      </c>
      <c r="Y17" s="283" t="s">
        <v>888</v>
      </c>
      <c r="Z17" s="283" t="s">
        <v>887</v>
      </c>
    </row>
    <row r="18" spans="2:26" s="358" customFormat="1" x14ac:dyDescent="0.2">
      <c r="B18" s="283" t="s">
        <v>599</v>
      </c>
      <c r="C18" s="283" t="s">
        <v>891</v>
      </c>
      <c r="D18" s="283" t="s">
        <v>554</v>
      </c>
      <c r="E18" s="372">
        <v>3237</v>
      </c>
      <c r="F18" s="371">
        <v>99.032799999999995</v>
      </c>
      <c r="G18" s="371">
        <v>3.8616000000000001</v>
      </c>
      <c r="H18" s="371">
        <v>8.4974413000000002</v>
      </c>
      <c r="I18" s="380">
        <v>56.502221948368671</v>
      </c>
      <c r="J18" s="380">
        <v>36.179243363807103</v>
      </c>
      <c r="K18" s="283">
        <v>96</v>
      </c>
      <c r="L18" s="283">
        <v>4273180</v>
      </c>
      <c r="M18" s="283">
        <v>2209074</v>
      </c>
      <c r="N18" s="283">
        <v>32467</v>
      </c>
      <c r="O18" s="283">
        <v>19936</v>
      </c>
      <c r="P18" s="283">
        <v>87</v>
      </c>
      <c r="Q18" s="283">
        <v>2736183</v>
      </c>
      <c r="R18" s="283">
        <v>9642</v>
      </c>
      <c r="S18" s="283">
        <v>9</v>
      </c>
      <c r="T18" s="283">
        <v>28</v>
      </c>
      <c r="U18" s="283">
        <v>20577</v>
      </c>
      <c r="V18" s="283">
        <v>19544</v>
      </c>
      <c r="W18" s="283">
        <v>40976</v>
      </c>
      <c r="X18" s="283">
        <v>36592</v>
      </c>
      <c r="Y18" s="283" t="s">
        <v>888</v>
      </c>
      <c r="Z18" s="283" t="s">
        <v>888</v>
      </c>
    </row>
    <row r="19" spans="2:26" s="358" customFormat="1" x14ac:dyDescent="0.2">
      <c r="B19" s="283" t="s">
        <v>712</v>
      </c>
      <c r="C19" s="283" t="s">
        <v>891</v>
      </c>
      <c r="D19" s="283" t="s">
        <v>554</v>
      </c>
      <c r="E19" s="372">
        <v>1979.5</v>
      </c>
      <c r="F19" s="371">
        <v>29.770499999999998</v>
      </c>
      <c r="G19" s="371">
        <v>1.0991</v>
      </c>
      <c r="H19" s="371">
        <v>7.6210236</v>
      </c>
      <c r="I19" s="380">
        <v>6.480478157164038</v>
      </c>
      <c r="J19" s="380">
        <v>3.7271245275421792</v>
      </c>
      <c r="K19" s="283">
        <v>25</v>
      </c>
      <c r="L19" s="283">
        <v>393785</v>
      </c>
      <c r="M19" s="283">
        <v>233418</v>
      </c>
      <c r="N19" s="283">
        <v>7137</v>
      </c>
      <c r="O19" s="283">
        <v>4548</v>
      </c>
      <c r="P19" s="283">
        <v>10</v>
      </c>
      <c r="Q19" s="283">
        <v>226478</v>
      </c>
      <c r="R19" s="283">
        <v>855</v>
      </c>
      <c r="S19" s="283">
        <v>1</v>
      </c>
      <c r="T19" s="283">
        <v>0</v>
      </c>
      <c r="U19" s="283">
        <v>1973</v>
      </c>
      <c r="V19" s="283">
        <v>1973</v>
      </c>
      <c r="W19" s="283">
        <v>0</v>
      </c>
      <c r="X19" s="283">
        <v>0</v>
      </c>
      <c r="Y19" s="283" t="s">
        <v>887</v>
      </c>
      <c r="Z19" s="283" t="s">
        <v>887</v>
      </c>
    </row>
    <row r="20" spans="2:26" s="358" customFormat="1" x14ac:dyDescent="0.2">
      <c r="B20" s="283" t="s">
        <v>711</v>
      </c>
      <c r="C20" s="283" t="s">
        <v>891</v>
      </c>
      <c r="D20" s="283" t="s">
        <v>554</v>
      </c>
      <c r="E20" s="372">
        <v>1543.5</v>
      </c>
      <c r="F20" s="371">
        <v>41.488500000000002</v>
      </c>
      <c r="G20" s="371">
        <v>3.1964999999999999</v>
      </c>
      <c r="H20" s="371">
        <v>4.7631397</v>
      </c>
      <c r="I20" s="380">
        <v>38.03260535677579</v>
      </c>
      <c r="J20" s="380">
        <v>8.7015586392834461</v>
      </c>
      <c r="K20" s="283">
        <v>79</v>
      </c>
      <c r="L20" s="283">
        <v>1492508</v>
      </c>
      <c r="M20" s="283">
        <v>1153458</v>
      </c>
      <c r="N20" s="283">
        <v>13810</v>
      </c>
      <c r="O20" s="283">
        <v>11339</v>
      </c>
      <c r="P20" s="283">
        <v>29</v>
      </c>
      <c r="Q20" s="283">
        <v>341474</v>
      </c>
      <c r="R20" s="283">
        <v>1149</v>
      </c>
      <c r="S20" s="283">
        <v>8</v>
      </c>
      <c r="T20" s="283">
        <v>37</v>
      </c>
      <c r="U20" s="283">
        <v>12251</v>
      </c>
      <c r="V20" s="283">
        <v>7613</v>
      </c>
      <c r="W20" s="283">
        <v>28179</v>
      </c>
      <c r="X20" s="283">
        <v>25086</v>
      </c>
      <c r="Y20" s="283" t="s">
        <v>888</v>
      </c>
      <c r="Z20" s="283" t="s">
        <v>888</v>
      </c>
    </row>
    <row r="21" spans="2:26" s="358" customFormat="1" x14ac:dyDescent="0.2">
      <c r="B21" s="283" t="s">
        <v>550</v>
      </c>
      <c r="C21" s="283" t="s">
        <v>889</v>
      </c>
      <c r="D21" s="283" t="s">
        <v>551</v>
      </c>
      <c r="E21" s="372">
        <v>4482.5</v>
      </c>
      <c r="F21" s="371">
        <v>1192.25</v>
      </c>
      <c r="G21" s="371">
        <v>3.4615999999999998</v>
      </c>
      <c r="H21" s="371">
        <v>11.3553251</v>
      </c>
      <c r="I21" s="380">
        <v>57.80384606303916</v>
      </c>
      <c r="J21" s="380">
        <v>18.952234666329623</v>
      </c>
      <c r="K21" s="283">
        <v>110</v>
      </c>
      <c r="L21" s="283">
        <v>4362956</v>
      </c>
      <c r="M21" s="283">
        <v>1296305</v>
      </c>
      <c r="N21" s="283">
        <v>21855</v>
      </c>
      <c r="O21" s="283">
        <v>12694</v>
      </c>
      <c r="P21" s="283">
        <v>180</v>
      </c>
      <c r="Q21" s="283">
        <v>1430489</v>
      </c>
      <c r="R21" s="283">
        <v>6557</v>
      </c>
      <c r="S21" s="283">
        <v>1</v>
      </c>
      <c r="T21" s="283">
        <v>54</v>
      </c>
      <c r="U21" s="283">
        <v>4493</v>
      </c>
      <c r="V21" s="283">
        <v>4493</v>
      </c>
      <c r="W21" s="283">
        <v>30633</v>
      </c>
      <c r="X21" s="283">
        <v>26916</v>
      </c>
      <c r="Y21" s="283" t="s">
        <v>888</v>
      </c>
      <c r="Z21" s="283" t="s">
        <v>887</v>
      </c>
    </row>
    <row r="22" spans="2:26" s="358" customFormat="1" x14ac:dyDescent="0.2">
      <c r="B22" s="283" t="s">
        <v>552</v>
      </c>
      <c r="C22" s="283" t="s">
        <v>889</v>
      </c>
      <c r="D22" s="283" t="s">
        <v>551</v>
      </c>
      <c r="E22" s="372">
        <v>1099</v>
      </c>
      <c r="F22" s="371">
        <v>381.12380000000002</v>
      </c>
      <c r="G22" s="371">
        <v>1.6621999999999999</v>
      </c>
      <c r="H22" s="371">
        <v>9.8692255000000007</v>
      </c>
      <c r="I22" s="380">
        <v>9.7756574499887297</v>
      </c>
      <c r="J22" s="380">
        <v>20.128452957014922</v>
      </c>
      <c r="K22" s="283">
        <v>35</v>
      </c>
      <c r="L22" s="283">
        <v>134489</v>
      </c>
      <c r="M22" s="283">
        <v>133300</v>
      </c>
      <c r="N22" s="283">
        <v>2276</v>
      </c>
      <c r="O22" s="283">
        <v>1175</v>
      </c>
      <c r="P22" s="283">
        <v>63</v>
      </c>
      <c r="Q22" s="283">
        <v>276918</v>
      </c>
      <c r="R22" s="283">
        <v>1395</v>
      </c>
      <c r="S22" s="283">
        <v>1</v>
      </c>
      <c r="T22" s="283">
        <v>15</v>
      </c>
      <c r="U22" s="283">
        <v>1096</v>
      </c>
      <c r="V22" s="283">
        <v>1096</v>
      </c>
      <c r="W22" s="283">
        <v>3042</v>
      </c>
      <c r="X22" s="283">
        <v>3042</v>
      </c>
      <c r="Y22" s="283" t="s">
        <v>887</v>
      </c>
      <c r="Z22" s="283" t="s">
        <v>887</v>
      </c>
    </row>
    <row r="23" spans="2:26" s="358" customFormat="1" x14ac:dyDescent="0.2">
      <c r="B23" s="283" t="s">
        <v>553</v>
      </c>
      <c r="C23" s="283" t="s">
        <v>889</v>
      </c>
      <c r="D23" s="283" t="s">
        <v>554</v>
      </c>
      <c r="E23" s="372">
        <v>645</v>
      </c>
      <c r="F23" s="371">
        <v>149.52610000000001</v>
      </c>
      <c r="G23" s="371">
        <v>1.6445000000000001</v>
      </c>
      <c r="H23" s="371">
        <v>4.1915630000000004</v>
      </c>
      <c r="I23" s="380">
        <v>0.31310233391701098</v>
      </c>
      <c r="J23" s="380">
        <v>1.7411255540415236</v>
      </c>
      <c r="K23" s="283">
        <v>17</v>
      </c>
      <c r="L23" s="283">
        <v>9781</v>
      </c>
      <c r="M23" s="283">
        <v>9135</v>
      </c>
      <c r="N23" s="283">
        <v>733</v>
      </c>
      <c r="O23" s="283">
        <v>87</v>
      </c>
      <c r="P23" s="283">
        <v>18</v>
      </c>
      <c r="Q23" s="283">
        <v>54391</v>
      </c>
      <c r="R23" s="283">
        <v>181</v>
      </c>
      <c r="S23" s="283">
        <v>0</v>
      </c>
      <c r="T23" s="283">
        <v>2</v>
      </c>
      <c r="U23" s="283">
        <v>0</v>
      </c>
      <c r="V23" s="283">
        <v>0</v>
      </c>
      <c r="W23" s="283">
        <v>182</v>
      </c>
      <c r="X23" s="283">
        <v>182</v>
      </c>
      <c r="Y23" s="283" t="s">
        <v>887</v>
      </c>
      <c r="Z23" s="283" t="s">
        <v>887</v>
      </c>
    </row>
    <row r="24" spans="2:26" s="358" customFormat="1" x14ac:dyDescent="0.2">
      <c r="B24" s="283" t="s">
        <v>555</v>
      </c>
      <c r="C24" s="283" t="s">
        <v>889</v>
      </c>
      <c r="D24" s="283" t="s">
        <v>542</v>
      </c>
      <c r="E24" s="372">
        <v>3312</v>
      </c>
      <c r="F24" s="371">
        <v>16.988</v>
      </c>
      <c r="G24" s="371">
        <v>2.1322000000000001</v>
      </c>
      <c r="H24" s="371">
        <v>8.5736515000000004</v>
      </c>
      <c r="I24" s="380">
        <v>0.78109437744591026</v>
      </c>
      <c r="J24" s="380">
        <v>2.0377301126487204</v>
      </c>
      <c r="K24" s="283">
        <v>9</v>
      </c>
      <c r="L24" s="283">
        <v>49874</v>
      </c>
      <c r="M24" s="283">
        <v>22050</v>
      </c>
      <c r="N24" s="283">
        <v>4132</v>
      </c>
      <c r="O24" s="283">
        <v>787</v>
      </c>
      <c r="P24" s="283">
        <v>8</v>
      </c>
      <c r="Q24" s="283">
        <v>130112</v>
      </c>
      <c r="R24" s="283">
        <v>490</v>
      </c>
      <c r="S24" s="283">
        <v>4</v>
      </c>
      <c r="T24" s="283">
        <v>0</v>
      </c>
      <c r="U24" s="283">
        <v>13288</v>
      </c>
      <c r="V24" s="283">
        <v>13288</v>
      </c>
      <c r="W24" s="283">
        <v>0</v>
      </c>
      <c r="X24" s="283">
        <v>0</v>
      </c>
      <c r="Y24" s="283" t="s">
        <v>887</v>
      </c>
      <c r="Z24" s="283" t="s">
        <v>887</v>
      </c>
    </row>
    <row r="25" spans="2:26" s="358" customFormat="1" x14ac:dyDescent="0.2">
      <c r="B25" s="283" t="s">
        <v>556</v>
      </c>
      <c r="C25" s="283" t="s">
        <v>889</v>
      </c>
      <c r="D25" s="283" t="s">
        <v>551</v>
      </c>
      <c r="E25" s="372">
        <v>2305</v>
      </c>
      <c r="F25" s="371">
        <v>496.25389999999999</v>
      </c>
      <c r="G25" s="371">
        <v>2.2944</v>
      </c>
      <c r="H25" s="371">
        <v>6.2873444000000003</v>
      </c>
      <c r="I25" s="380">
        <v>5.6423088445374709</v>
      </c>
      <c r="J25" s="380">
        <v>10.883918267780203</v>
      </c>
      <c r="K25" s="283">
        <v>41</v>
      </c>
      <c r="L25" s="283">
        <v>405861</v>
      </c>
      <c r="M25" s="283">
        <v>126261</v>
      </c>
      <c r="N25" s="283">
        <v>3370</v>
      </c>
      <c r="O25" s="283">
        <v>842</v>
      </c>
      <c r="P25" s="283">
        <v>72</v>
      </c>
      <c r="Q25" s="283">
        <v>782899</v>
      </c>
      <c r="R25" s="283">
        <v>2157</v>
      </c>
      <c r="S25" s="283">
        <v>0</v>
      </c>
      <c r="T25" s="283">
        <v>23</v>
      </c>
      <c r="U25" s="283">
        <v>0</v>
      </c>
      <c r="V25" s="283">
        <v>0</v>
      </c>
      <c r="W25" s="283">
        <v>14071</v>
      </c>
      <c r="X25" s="283">
        <v>12599</v>
      </c>
      <c r="Y25" s="283" t="s">
        <v>887</v>
      </c>
      <c r="Z25" s="283" t="s">
        <v>887</v>
      </c>
    </row>
    <row r="26" spans="2:26" s="358" customFormat="1" x14ac:dyDescent="0.2">
      <c r="B26" s="283" t="s">
        <v>759</v>
      </c>
      <c r="C26" s="283" t="s">
        <v>891</v>
      </c>
      <c r="D26" s="283" t="s">
        <v>542</v>
      </c>
      <c r="E26" s="372">
        <v>2078</v>
      </c>
      <c r="F26" s="371">
        <v>9.2578999999999994</v>
      </c>
      <c r="G26" s="371">
        <v>1.9368000000000001</v>
      </c>
      <c r="H26" s="371">
        <v>6.5921854</v>
      </c>
      <c r="I26" s="380">
        <v>4.3140066199589073</v>
      </c>
      <c r="J26" s="380">
        <v>7.6603892962357696</v>
      </c>
      <c r="K26" s="283">
        <v>14</v>
      </c>
      <c r="L26" s="283">
        <v>282597</v>
      </c>
      <c r="M26" s="283">
        <v>105708</v>
      </c>
      <c r="N26" s="283">
        <v>3602</v>
      </c>
      <c r="O26" s="283">
        <v>1437</v>
      </c>
      <c r="P26" s="283">
        <v>16</v>
      </c>
      <c r="Q26" s="283">
        <v>501808</v>
      </c>
      <c r="R26" s="283">
        <v>2573</v>
      </c>
      <c r="S26" s="283">
        <v>1</v>
      </c>
      <c r="T26" s="283">
        <v>1</v>
      </c>
      <c r="U26" s="283">
        <v>2149</v>
      </c>
      <c r="V26" s="283">
        <v>2149</v>
      </c>
      <c r="W26" s="283">
        <v>1003</v>
      </c>
      <c r="X26" s="283">
        <v>1003</v>
      </c>
      <c r="Y26" s="283" t="s">
        <v>888</v>
      </c>
      <c r="Z26" s="283" t="s">
        <v>887</v>
      </c>
    </row>
    <row r="27" spans="2:26" s="358" customFormat="1" x14ac:dyDescent="0.2">
      <c r="B27" s="283" t="s">
        <v>852</v>
      </c>
      <c r="C27" s="283" t="s">
        <v>891</v>
      </c>
      <c r="D27" s="283" t="s">
        <v>542</v>
      </c>
      <c r="E27" s="372">
        <v>292</v>
      </c>
      <c r="F27" s="371">
        <v>2.7852000000000001</v>
      </c>
      <c r="G27" s="371">
        <v>1.0777000000000001</v>
      </c>
      <c r="H27" s="371">
        <v>6.1349239999999998</v>
      </c>
      <c r="I27" s="380">
        <v>0</v>
      </c>
      <c r="J27" s="380">
        <v>13.566701570252683</v>
      </c>
      <c r="K27" s="283">
        <v>0</v>
      </c>
      <c r="L27" s="283">
        <v>0</v>
      </c>
      <c r="M27" s="283">
        <v>0</v>
      </c>
      <c r="N27" s="283">
        <v>0</v>
      </c>
      <c r="O27" s="283">
        <v>0</v>
      </c>
      <c r="P27" s="283">
        <v>4</v>
      </c>
      <c r="Q27" s="283">
        <v>69229</v>
      </c>
      <c r="R27" s="283">
        <v>132</v>
      </c>
      <c r="S27" s="283">
        <v>1</v>
      </c>
      <c r="T27" s="283">
        <v>0</v>
      </c>
      <c r="U27" s="283">
        <v>169</v>
      </c>
      <c r="V27" s="283">
        <v>169</v>
      </c>
      <c r="W27" s="283">
        <v>0</v>
      </c>
      <c r="X27" s="283">
        <v>0</v>
      </c>
      <c r="Y27" s="283" t="s">
        <v>887</v>
      </c>
      <c r="Z27" s="283" t="s">
        <v>887</v>
      </c>
    </row>
    <row r="28" spans="2:26" s="358" customFormat="1" x14ac:dyDescent="0.2">
      <c r="B28" s="283" t="s">
        <v>814</v>
      </c>
      <c r="C28" s="283" t="s">
        <v>891</v>
      </c>
      <c r="D28" s="283" t="s">
        <v>542</v>
      </c>
      <c r="E28" s="372">
        <v>1575.5</v>
      </c>
      <c r="F28" s="371">
        <v>7.9215</v>
      </c>
      <c r="G28" s="371">
        <v>4.0045000000000002</v>
      </c>
      <c r="H28" s="371">
        <v>6.8970263000000003</v>
      </c>
      <c r="I28" s="380">
        <v>0.45550613144079782</v>
      </c>
      <c r="J28" s="380">
        <v>11.045479791969727</v>
      </c>
      <c r="K28" s="283">
        <v>3</v>
      </c>
      <c r="L28" s="283">
        <v>18006</v>
      </c>
      <c r="M28" s="283">
        <v>18006</v>
      </c>
      <c r="N28" s="283">
        <v>159</v>
      </c>
      <c r="O28" s="283">
        <v>159</v>
      </c>
      <c r="P28" s="283">
        <v>11</v>
      </c>
      <c r="Q28" s="283">
        <v>436624</v>
      </c>
      <c r="R28" s="283">
        <v>2276</v>
      </c>
      <c r="S28" s="283">
        <v>2</v>
      </c>
      <c r="T28" s="283">
        <v>0</v>
      </c>
      <c r="U28" s="283">
        <v>3164</v>
      </c>
      <c r="V28" s="283">
        <v>3164</v>
      </c>
      <c r="W28" s="283">
        <v>0</v>
      </c>
      <c r="X28" s="283">
        <v>0</v>
      </c>
      <c r="Y28" s="283" t="s">
        <v>888</v>
      </c>
      <c r="Z28" s="283" t="s">
        <v>887</v>
      </c>
    </row>
    <row r="29" spans="2:26" s="358" customFormat="1" x14ac:dyDescent="0.2">
      <c r="B29" s="283" t="s">
        <v>746</v>
      </c>
      <c r="C29" s="283" t="s">
        <v>891</v>
      </c>
      <c r="D29" s="283" t="s">
        <v>542</v>
      </c>
      <c r="E29" s="372">
        <v>3724</v>
      </c>
      <c r="F29" s="371">
        <v>15.6578</v>
      </c>
      <c r="G29" s="371">
        <v>0.66410000000000002</v>
      </c>
      <c r="H29" s="371">
        <v>7.2780775000000002</v>
      </c>
      <c r="I29" s="380">
        <v>4.0049966104835013</v>
      </c>
      <c r="J29" s="380">
        <v>16.740010243526019</v>
      </c>
      <c r="K29" s="283">
        <v>14</v>
      </c>
      <c r="L29" s="283">
        <v>488510</v>
      </c>
      <c r="M29" s="283">
        <v>488510</v>
      </c>
      <c r="N29" s="283">
        <v>3791</v>
      </c>
      <c r="O29" s="283">
        <v>3791</v>
      </c>
      <c r="P29" s="283">
        <v>33</v>
      </c>
      <c r="Q29" s="283">
        <v>2041865</v>
      </c>
      <c r="R29" s="283">
        <v>6901</v>
      </c>
      <c r="S29" s="283">
        <v>3</v>
      </c>
      <c r="T29" s="283">
        <v>0</v>
      </c>
      <c r="U29" s="283">
        <v>9229</v>
      </c>
      <c r="V29" s="283">
        <v>9229</v>
      </c>
      <c r="W29" s="283">
        <v>0</v>
      </c>
      <c r="X29" s="283">
        <v>0</v>
      </c>
      <c r="Y29" s="283" t="s">
        <v>888</v>
      </c>
      <c r="Z29" s="283" t="s">
        <v>887</v>
      </c>
    </row>
    <row r="30" spans="2:26" s="358" customFormat="1" x14ac:dyDescent="0.2">
      <c r="B30" s="283" t="s">
        <v>832</v>
      </c>
      <c r="C30" s="283" t="s">
        <v>891</v>
      </c>
      <c r="D30" s="283" t="s">
        <v>542</v>
      </c>
      <c r="E30" s="372">
        <v>4613</v>
      </c>
      <c r="F30" s="371">
        <v>18.892700000000001</v>
      </c>
      <c r="G30" s="371">
        <v>10.305999999999999</v>
      </c>
      <c r="H30" s="371">
        <v>15.0515215</v>
      </c>
      <c r="I30" s="380">
        <v>3.6319861217021492</v>
      </c>
      <c r="J30" s="380">
        <v>15.305448011531205</v>
      </c>
      <c r="K30" s="283">
        <v>13</v>
      </c>
      <c r="L30" s="283">
        <v>192436</v>
      </c>
      <c r="M30" s="283">
        <v>192436</v>
      </c>
      <c r="N30" s="283">
        <v>1158</v>
      </c>
      <c r="O30" s="283">
        <v>1158</v>
      </c>
      <c r="P30" s="283">
        <v>17</v>
      </c>
      <c r="Q30" s="283">
        <v>810939</v>
      </c>
      <c r="R30" s="283">
        <v>2752</v>
      </c>
      <c r="S30" s="283">
        <v>1</v>
      </c>
      <c r="T30" s="283">
        <v>0</v>
      </c>
      <c r="U30" s="283">
        <v>4667</v>
      </c>
      <c r="V30" s="283">
        <v>4667</v>
      </c>
      <c r="W30" s="283">
        <v>0</v>
      </c>
      <c r="X30" s="283">
        <v>0</v>
      </c>
      <c r="Y30" s="283" t="s">
        <v>887</v>
      </c>
      <c r="Z30" s="283" t="s">
        <v>887</v>
      </c>
    </row>
    <row r="31" spans="2:26" s="358" customFormat="1" x14ac:dyDescent="0.2">
      <c r="B31" s="283" t="s">
        <v>854</v>
      </c>
      <c r="C31" s="283" t="s">
        <v>891</v>
      </c>
      <c r="D31" s="283" t="s">
        <v>542</v>
      </c>
      <c r="E31" s="372">
        <v>2</v>
      </c>
      <c r="F31" s="371">
        <v>0</v>
      </c>
      <c r="G31" s="371">
        <v>1.0586</v>
      </c>
      <c r="H31" s="371">
        <v>3.8867219999999998</v>
      </c>
      <c r="I31" s="380">
        <v>0</v>
      </c>
      <c r="J31" s="380">
        <v>17.140688347499896</v>
      </c>
      <c r="K31" s="283">
        <v>0</v>
      </c>
      <c r="L31" s="283">
        <v>0</v>
      </c>
      <c r="M31" s="283">
        <v>0</v>
      </c>
      <c r="N31" s="283">
        <v>0</v>
      </c>
      <c r="O31" s="283">
        <v>0</v>
      </c>
      <c r="P31" s="283">
        <v>1</v>
      </c>
      <c r="Q31" s="283">
        <v>796</v>
      </c>
      <c r="R31" s="283">
        <v>2</v>
      </c>
      <c r="S31" s="283">
        <v>0</v>
      </c>
      <c r="T31" s="283">
        <v>0</v>
      </c>
      <c r="U31" s="283">
        <v>0</v>
      </c>
      <c r="V31" s="283">
        <v>0</v>
      </c>
      <c r="W31" s="283">
        <v>0</v>
      </c>
      <c r="X31" s="283">
        <v>0</v>
      </c>
      <c r="Y31" s="283" t="s">
        <v>888</v>
      </c>
      <c r="Z31" s="283" t="s">
        <v>887</v>
      </c>
    </row>
    <row r="32" spans="2:26" s="358" customFormat="1" x14ac:dyDescent="0.2">
      <c r="B32" s="283" t="s">
        <v>692</v>
      </c>
      <c r="C32" s="283" t="s">
        <v>891</v>
      </c>
      <c r="D32" s="283" t="s">
        <v>542</v>
      </c>
      <c r="E32" s="372">
        <v>1759.5</v>
      </c>
      <c r="F32" s="371">
        <v>7.8658999999999999</v>
      </c>
      <c r="G32" s="371">
        <v>4.5358999999999998</v>
      </c>
      <c r="H32" s="371">
        <v>5.8681881000000002</v>
      </c>
      <c r="I32" s="380">
        <v>9.6255589269829791</v>
      </c>
      <c r="J32" s="380">
        <v>3.5989277206554591</v>
      </c>
      <c r="K32" s="283">
        <v>13</v>
      </c>
      <c r="L32" s="283">
        <v>463919</v>
      </c>
      <c r="M32" s="283">
        <v>442028</v>
      </c>
      <c r="N32" s="283">
        <v>6053</v>
      </c>
      <c r="O32" s="283">
        <v>6042</v>
      </c>
      <c r="P32" s="283">
        <v>5</v>
      </c>
      <c r="Q32" s="283">
        <v>173456</v>
      </c>
      <c r="R32" s="283">
        <v>685</v>
      </c>
      <c r="S32" s="283">
        <v>6</v>
      </c>
      <c r="T32" s="283">
        <v>0</v>
      </c>
      <c r="U32" s="283">
        <v>7097</v>
      </c>
      <c r="V32" s="283">
        <v>7097</v>
      </c>
      <c r="W32" s="283">
        <v>0</v>
      </c>
      <c r="X32" s="283">
        <v>0</v>
      </c>
      <c r="Y32" s="283" t="s">
        <v>888</v>
      </c>
      <c r="Z32" s="283" t="s">
        <v>887</v>
      </c>
    </row>
    <row r="33" spans="2:26" s="358" customFormat="1" x14ac:dyDescent="0.2">
      <c r="B33" s="283" t="s">
        <v>834</v>
      </c>
      <c r="C33" s="283" t="s">
        <v>891</v>
      </c>
      <c r="D33" s="283" t="s">
        <v>542</v>
      </c>
      <c r="E33" s="372">
        <v>1738</v>
      </c>
      <c r="F33" s="371">
        <v>9.1666000000000007</v>
      </c>
      <c r="G33" s="371">
        <v>2.1855000000000002</v>
      </c>
      <c r="H33" s="371">
        <v>5.3728216</v>
      </c>
      <c r="I33" s="380">
        <v>1.6448636262340715</v>
      </c>
      <c r="J33" s="380">
        <v>6.691785877113249</v>
      </c>
      <c r="K33" s="283">
        <v>10</v>
      </c>
      <c r="L33" s="283">
        <v>103145</v>
      </c>
      <c r="M33" s="283">
        <v>102619</v>
      </c>
      <c r="N33" s="283">
        <v>637</v>
      </c>
      <c r="O33" s="283">
        <v>636</v>
      </c>
      <c r="P33" s="283">
        <v>4</v>
      </c>
      <c r="Q33" s="283">
        <v>419624</v>
      </c>
      <c r="R33" s="283">
        <v>1634</v>
      </c>
      <c r="S33" s="283">
        <v>1</v>
      </c>
      <c r="T33" s="283">
        <v>0</v>
      </c>
      <c r="U33" s="283">
        <v>1735</v>
      </c>
      <c r="V33" s="283">
        <v>1735</v>
      </c>
      <c r="W33" s="283">
        <v>0</v>
      </c>
      <c r="X33" s="283">
        <v>0</v>
      </c>
      <c r="Y33" s="283" t="s">
        <v>888</v>
      </c>
      <c r="Z33" s="283" t="s">
        <v>887</v>
      </c>
    </row>
    <row r="34" spans="2:26" s="358" customFormat="1" x14ac:dyDescent="0.2">
      <c r="B34" s="283" t="s">
        <v>846</v>
      </c>
      <c r="C34" s="283" t="s">
        <v>891</v>
      </c>
      <c r="D34" s="283" t="s">
        <v>542</v>
      </c>
      <c r="E34" s="372">
        <v>933.5</v>
      </c>
      <c r="F34" s="371">
        <v>1.5452999999999999</v>
      </c>
      <c r="G34" s="371">
        <v>3.8292999999999999</v>
      </c>
      <c r="H34" s="371">
        <v>7.0113417</v>
      </c>
      <c r="I34" s="380">
        <v>9.3471023394636019E-2</v>
      </c>
      <c r="J34" s="380">
        <v>2.7284035820118138E-2</v>
      </c>
      <c r="K34" s="283">
        <v>1</v>
      </c>
      <c r="L34" s="283">
        <v>2518</v>
      </c>
      <c r="M34" s="283">
        <v>2518</v>
      </c>
      <c r="N34" s="283">
        <v>15</v>
      </c>
      <c r="O34" s="283">
        <v>15</v>
      </c>
      <c r="P34" s="283">
        <v>1</v>
      </c>
      <c r="Q34" s="283">
        <v>735</v>
      </c>
      <c r="R34" s="283">
        <v>1</v>
      </c>
      <c r="S34" s="283">
        <v>1</v>
      </c>
      <c r="T34" s="283">
        <v>0</v>
      </c>
      <c r="U34" s="283">
        <v>1056</v>
      </c>
      <c r="V34" s="283">
        <v>1056</v>
      </c>
      <c r="W34" s="283">
        <v>0</v>
      </c>
      <c r="X34" s="283">
        <v>0</v>
      </c>
      <c r="Y34" s="283" t="s">
        <v>887</v>
      </c>
      <c r="Z34" s="283" t="s">
        <v>887</v>
      </c>
    </row>
    <row r="35" spans="2:26" s="358" customFormat="1" x14ac:dyDescent="0.2">
      <c r="B35" s="283" t="s">
        <v>650</v>
      </c>
      <c r="C35" s="283" t="s">
        <v>891</v>
      </c>
      <c r="D35" s="283" t="s">
        <v>542</v>
      </c>
      <c r="E35" s="372">
        <v>2150</v>
      </c>
      <c r="F35" s="371">
        <v>8.9564000000000004</v>
      </c>
      <c r="G35" s="371">
        <v>1.8962000000000001</v>
      </c>
      <c r="H35" s="371">
        <v>5.7919779</v>
      </c>
      <c r="I35" s="380">
        <v>0.89317628907157565</v>
      </c>
      <c r="J35" s="380">
        <v>3.3678954845651701</v>
      </c>
      <c r="K35" s="283">
        <v>10</v>
      </c>
      <c r="L35" s="283">
        <v>49746</v>
      </c>
      <c r="M35" s="283">
        <v>49746</v>
      </c>
      <c r="N35" s="283">
        <v>336</v>
      </c>
      <c r="O35" s="283">
        <v>336</v>
      </c>
      <c r="P35" s="283">
        <v>11</v>
      </c>
      <c r="Q35" s="283">
        <v>187577</v>
      </c>
      <c r="R35" s="283">
        <v>940</v>
      </c>
      <c r="S35" s="283">
        <v>1</v>
      </c>
      <c r="T35" s="283">
        <v>0</v>
      </c>
      <c r="U35" s="283">
        <v>2086</v>
      </c>
      <c r="V35" s="283">
        <v>2086</v>
      </c>
      <c r="W35" s="283">
        <v>0</v>
      </c>
      <c r="X35" s="283">
        <v>0</v>
      </c>
      <c r="Y35" s="283" t="s">
        <v>887</v>
      </c>
      <c r="Z35" s="283" t="s">
        <v>887</v>
      </c>
    </row>
    <row r="36" spans="2:26" s="358" customFormat="1" x14ac:dyDescent="0.2">
      <c r="B36" s="283" t="s">
        <v>830</v>
      </c>
      <c r="C36" s="283" t="s">
        <v>891</v>
      </c>
      <c r="D36" s="283" t="s">
        <v>542</v>
      </c>
      <c r="E36" s="372">
        <v>3928.5</v>
      </c>
      <c r="F36" s="371">
        <v>14.201700000000001</v>
      </c>
      <c r="G36" s="371">
        <v>7.5858999999999996</v>
      </c>
      <c r="H36" s="371">
        <v>9.9835408999999995</v>
      </c>
      <c r="I36" s="380">
        <v>4.4912811151460996</v>
      </c>
      <c r="J36" s="380">
        <v>5.504725824137549</v>
      </c>
      <c r="K36" s="283">
        <v>17</v>
      </c>
      <c r="L36" s="283">
        <v>337527</v>
      </c>
      <c r="M36" s="283">
        <v>264052</v>
      </c>
      <c r="N36" s="283">
        <v>1848</v>
      </c>
      <c r="O36" s="283">
        <v>1805</v>
      </c>
      <c r="P36" s="283">
        <v>12</v>
      </c>
      <c r="Q36" s="283">
        <v>413689</v>
      </c>
      <c r="R36" s="283">
        <v>1636</v>
      </c>
      <c r="S36" s="283">
        <v>9</v>
      </c>
      <c r="T36" s="283">
        <v>0</v>
      </c>
      <c r="U36" s="283">
        <v>30523</v>
      </c>
      <c r="V36" s="283">
        <v>30523</v>
      </c>
      <c r="W36" s="283">
        <v>0</v>
      </c>
      <c r="X36" s="283">
        <v>0</v>
      </c>
      <c r="Y36" s="283" t="s">
        <v>887</v>
      </c>
      <c r="Z36" s="283" t="s">
        <v>888</v>
      </c>
    </row>
    <row r="37" spans="2:26" s="358" customFormat="1" x14ac:dyDescent="0.2">
      <c r="B37" s="283" t="s">
        <v>867</v>
      </c>
      <c r="C37" s="283" t="s">
        <v>891</v>
      </c>
      <c r="D37" s="283" t="s">
        <v>542</v>
      </c>
      <c r="E37" s="372">
        <v>66</v>
      </c>
      <c r="F37" s="371">
        <v>0</v>
      </c>
      <c r="G37" s="371">
        <v>1.7894000000000001</v>
      </c>
      <c r="H37" s="371">
        <v>4.9155601999999998</v>
      </c>
      <c r="I37" s="380">
        <v>1.3548532053989001E-2</v>
      </c>
      <c r="J37" s="380">
        <v>0</v>
      </c>
      <c r="K37" s="283">
        <v>0</v>
      </c>
      <c r="L37" s="283">
        <v>84</v>
      </c>
      <c r="M37" s="283">
        <v>84</v>
      </c>
      <c r="N37" s="283">
        <v>1</v>
      </c>
      <c r="O37" s="283">
        <v>1</v>
      </c>
      <c r="P37" s="283">
        <v>0</v>
      </c>
      <c r="Q37" s="283">
        <v>0</v>
      </c>
      <c r="R37" s="283">
        <v>0</v>
      </c>
      <c r="S37" s="283">
        <v>0</v>
      </c>
      <c r="T37" s="283">
        <v>0</v>
      </c>
      <c r="U37" s="283">
        <v>0</v>
      </c>
      <c r="V37" s="283">
        <v>0</v>
      </c>
      <c r="W37" s="283">
        <v>0</v>
      </c>
      <c r="X37" s="283">
        <v>0</v>
      </c>
      <c r="Y37" s="283" t="s">
        <v>887</v>
      </c>
      <c r="Z37" s="283" t="s">
        <v>887</v>
      </c>
    </row>
    <row r="38" spans="2:26" s="358" customFormat="1" x14ac:dyDescent="0.2">
      <c r="B38" s="283" t="s">
        <v>829</v>
      </c>
      <c r="C38" s="283" t="s">
        <v>889</v>
      </c>
      <c r="D38" s="283" t="s">
        <v>554</v>
      </c>
      <c r="E38" s="372">
        <v>1030.5</v>
      </c>
      <c r="F38" s="371">
        <v>25.0609</v>
      </c>
      <c r="G38" s="371">
        <v>1.1351</v>
      </c>
      <c r="H38" s="371">
        <v>3.0865144999999998</v>
      </c>
      <c r="I38" s="380">
        <v>0.90851599009235395</v>
      </c>
      <c r="J38" s="380">
        <v>2.6246273370524755</v>
      </c>
      <c r="K38" s="283">
        <v>8</v>
      </c>
      <c r="L38" s="283">
        <v>51286</v>
      </c>
      <c r="M38" s="283">
        <v>51286</v>
      </c>
      <c r="N38" s="283">
        <v>747</v>
      </c>
      <c r="O38" s="283">
        <v>747</v>
      </c>
      <c r="P38" s="283">
        <v>16</v>
      </c>
      <c r="Q38" s="283">
        <v>148161</v>
      </c>
      <c r="R38" s="283">
        <v>619</v>
      </c>
      <c r="S38" s="283">
        <v>1</v>
      </c>
      <c r="T38" s="283">
        <v>2</v>
      </c>
      <c r="U38" s="283">
        <v>334</v>
      </c>
      <c r="V38" s="283">
        <v>334</v>
      </c>
      <c r="W38" s="283">
        <v>597</v>
      </c>
      <c r="X38" s="283">
        <v>597</v>
      </c>
      <c r="Y38" s="283" t="s">
        <v>887</v>
      </c>
      <c r="Z38" s="283" t="s">
        <v>887</v>
      </c>
    </row>
    <row r="39" spans="2:26" s="358" customFormat="1" x14ac:dyDescent="0.2">
      <c r="B39" s="283" t="s">
        <v>673</v>
      </c>
      <c r="C39" s="283" t="s">
        <v>889</v>
      </c>
      <c r="D39" s="283" t="s">
        <v>554</v>
      </c>
      <c r="E39" s="372">
        <v>1528</v>
      </c>
      <c r="F39" s="371">
        <v>43.5244</v>
      </c>
      <c r="G39" s="371">
        <v>45.890799999999999</v>
      </c>
      <c r="H39" s="371">
        <v>5.0679806999999997</v>
      </c>
      <c r="I39" s="380">
        <v>2.7278529435843528</v>
      </c>
      <c r="J39" s="380">
        <v>4.2639005853041549</v>
      </c>
      <c r="K39" s="283">
        <v>10</v>
      </c>
      <c r="L39" s="283">
        <v>163865</v>
      </c>
      <c r="M39" s="283">
        <v>163865</v>
      </c>
      <c r="N39" s="283">
        <v>3353</v>
      </c>
      <c r="O39" s="283">
        <v>3353</v>
      </c>
      <c r="P39" s="283">
        <v>37</v>
      </c>
      <c r="Q39" s="283">
        <v>256137</v>
      </c>
      <c r="R39" s="283">
        <v>1123</v>
      </c>
      <c r="S39" s="283">
        <v>0</v>
      </c>
      <c r="T39" s="283">
        <v>0</v>
      </c>
      <c r="U39" s="283">
        <v>0</v>
      </c>
      <c r="V39" s="283">
        <v>0</v>
      </c>
      <c r="W39" s="283">
        <v>0</v>
      </c>
      <c r="X39" s="283">
        <v>0</v>
      </c>
      <c r="Y39" s="283" t="s">
        <v>887</v>
      </c>
      <c r="Z39" s="283" t="s">
        <v>887</v>
      </c>
    </row>
    <row r="40" spans="2:26" s="358" customFormat="1" x14ac:dyDescent="0.2">
      <c r="B40" s="283" t="s">
        <v>714</v>
      </c>
      <c r="C40" s="283" t="s">
        <v>889</v>
      </c>
      <c r="D40" s="283" t="s">
        <v>554</v>
      </c>
      <c r="E40" s="372">
        <v>1500</v>
      </c>
      <c r="F40" s="371">
        <v>93.349500000000006</v>
      </c>
      <c r="G40" s="371">
        <v>3.3338999999999999</v>
      </c>
      <c r="H40" s="371">
        <v>5.3347164999999999</v>
      </c>
      <c r="I40" s="380">
        <v>1.9422727218728848</v>
      </c>
      <c r="J40" s="380">
        <v>6.7183140216934945</v>
      </c>
      <c r="K40" s="283">
        <v>19</v>
      </c>
      <c r="L40" s="283">
        <v>86992</v>
      </c>
      <c r="M40" s="283">
        <v>86992</v>
      </c>
      <c r="N40" s="283">
        <v>2127</v>
      </c>
      <c r="O40" s="283">
        <v>2127</v>
      </c>
      <c r="P40" s="283">
        <v>26</v>
      </c>
      <c r="Q40" s="283">
        <v>300905</v>
      </c>
      <c r="R40" s="283">
        <v>1051</v>
      </c>
      <c r="S40" s="283">
        <v>2</v>
      </c>
      <c r="T40" s="283">
        <v>10</v>
      </c>
      <c r="U40" s="283">
        <v>1745</v>
      </c>
      <c r="V40" s="283">
        <v>1745</v>
      </c>
      <c r="W40" s="283">
        <v>7499</v>
      </c>
      <c r="X40" s="283">
        <v>7499</v>
      </c>
      <c r="Y40" s="283" t="s">
        <v>887</v>
      </c>
      <c r="Z40" s="283" t="s">
        <v>887</v>
      </c>
    </row>
    <row r="41" spans="2:26" s="358" customFormat="1" x14ac:dyDescent="0.2">
      <c r="B41" s="283" t="s">
        <v>868</v>
      </c>
      <c r="C41" s="283" t="s">
        <v>889</v>
      </c>
      <c r="D41" s="283" t="s">
        <v>542</v>
      </c>
      <c r="E41" s="372">
        <v>4</v>
      </c>
      <c r="F41" s="371">
        <v>0</v>
      </c>
      <c r="G41" s="371">
        <v>1.9729000000000001</v>
      </c>
      <c r="H41" s="371">
        <v>1.7909405</v>
      </c>
      <c r="I41" s="380">
        <v>0</v>
      </c>
      <c r="J41" s="380">
        <v>0</v>
      </c>
      <c r="K41" s="283">
        <v>0</v>
      </c>
      <c r="L41" s="283">
        <v>0</v>
      </c>
      <c r="M41" s="283">
        <v>0</v>
      </c>
      <c r="N41" s="283">
        <v>0</v>
      </c>
      <c r="O41" s="283">
        <v>0</v>
      </c>
      <c r="P41" s="283">
        <v>0</v>
      </c>
      <c r="Q41" s="283">
        <v>0</v>
      </c>
      <c r="R41" s="283">
        <v>0</v>
      </c>
      <c r="S41" s="283">
        <v>1</v>
      </c>
      <c r="T41" s="283">
        <v>0</v>
      </c>
      <c r="U41" s="283">
        <v>4</v>
      </c>
      <c r="V41" s="283">
        <v>4</v>
      </c>
      <c r="W41" s="283">
        <v>0</v>
      </c>
      <c r="X41" s="283">
        <v>0</v>
      </c>
      <c r="Y41" s="283" t="s">
        <v>887</v>
      </c>
      <c r="Z41" s="283" t="s">
        <v>887</v>
      </c>
    </row>
    <row r="42" spans="2:26" s="358" customFormat="1" x14ac:dyDescent="0.2">
      <c r="B42" s="283" t="s">
        <v>696</v>
      </c>
      <c r="C42" s="283" t="s">
        <v>889</v>
      </c>
      <c r="D42" s="283" t="s">
        <v>551</v>
      </c>
      <c r="E42" s="372">
        <v>1385</v>
      </c>
      <c r="F42" s="371">
        <v>229.50569999999999</v>
      </c>
      <c r="G42" s="371">
        <v>4.7367999999999997</v>
      </c>
      <c r="H42" s="371">
        <v>3.8105118</v>
      </c>
      <c r="I42" s="380">
        <v>1.5741133177939755</v>
      </c>
      <c r="J42" s="380">
        <v>2.7485032125923805</v>
      </c>
      <c r="K42" s="283">
        <v>24</v>
      </c>
      <c r="L42" s="283">
        <v>78768</v>
      </c>
      <c r="M42" s="283">
        <v>45897</v>
      </c>
      <c r="N42" s="283">
        <v>545</v>
      </c>
      <c r="O42" s="283">
        <v>506</v>
      </c>
      <c r="P42" s="283">
        <v>35</v>
      </c>
      <c r="Q42" s="283">
        <v>137534</v>
      </c>
      <c r="R42" s="283">
        <v>1990</v>
      </c>
      <c r="S42" s="283">
        <v>2</v>
      </c>
      <c r="T42" s="283">
        <v>7</v>
      </c>
      <c r="U42" s="283">
        <v>2762</v>
      </c>
      <c r="V42" s="283">
        <v>2762</v>
      </c>
      <c r="W42" s="283">
        <v>5130</v>
      </c>
      <c r="X42" s="283">
        <v>5130</v>
      </c>
      <c r="Y42" s="283" t="s">
        <v>887</v>
      </c>
      <c r="Z42" s="283" t="s">
        <v>887</v>
      </c>
    </row>
    <row r="43" spans="2:26" s="358" customFormat="1" x14ac:dyDescent="0.2">
      <c r="B43" s="283" t="s">
        <v>668</v>
      </c>
      <c r="C43" s="283" t="s">
        <v>889</v>
      </c>
      <c r="D43" s="283" t="s">
        <v>554</v>
      </c>
      <c r="E43" s="372">
        <v>420.5</v>
      </c>
      <c r="F43" s="371">
        <v>173.64439999999999</v>
      </c>
      <c r="G43" s="371">
        <v>1.7390000000000001</v>
      </c>
      <c r="H43" s="371">
        <v>7.3161826000000003</v>
      </c>
      <c r="I43" s="380">
        <v>13.283958322402137</v>
      </c>
      <c r="J43" s="380">
        <v>15.619544780541968</v>
      </c>
      <c r="K43" s="283">
        <v>24</v>
      </c>
      <c r="L43" s="283">
        <v>109686</v>
      </c>
      <c r="M43" s="283">
        <v>109079</v>
      </c>
      <c r="N43" s="283">
        <v>667</v>
      </c>
      <c r="O43" s="283">
        <v>661</v>
      </c>
      <c r="P43" s="283">
        <v>17</v>
      </c>
      <c r="Q43" s="283">
        <v>128971</v>
      </c>
      <c r="R43" s="283">
        <v>432</v>
      </c>
      <c r="S43" s="283">
        <v>6</v>
      </c>
      <c r="T43" s="283">
        <v>4</v>
      </c>
      <c r="U43" s="283">
        <v>2513</v>
      </c>
      <c r="V43" s="283">
        <v>2097</v>
      </c>
      <c r="W43" s="283">
        <v>156</v>
      </c>
      <c r="X43" s="283">
        <v>156</v>
      </c>
      <c r="Y43" s="283" t="s">
        <v>887</v>
      </c>
      <c r="Z43" s="283" t="s">
        <v>887</v>
      </c>
    </row>
    <row r="44" spans="2:26" s="358" customFormat="1" x14ac:dyDescent="0.2">
      <c r="B44" s="283" t="s">
        <v>869</v>
      </c>
      <c r="C44" s="283" t="s">
        <v>889</v>
      </c>
      <c r="D44" s="283" t="s">
        <v>554</v>
      </c>
      <c r="E44" s="372">
        <v>1</v>
      </c>
      <c r="F44" s="371">
        <v>1.2538</v>
      </c>
      <c r="G44" s="371">
        <v>0.27860000000000001</v>
      </c>
      <c r="H44" s="371">
        <v>0.01</v>
      </c>
      <c r="I44" s="380">
        <v>0</v>
      </c>
      <c r="J44" s="380">
        <v>0</v>
      </c>
      <c r="K44" s="283">
        <v>1</v>
      </c>
      <c r="L44" s="283">
        <v>0</v>
      </c>
      <c r="M44" s="283">
        <v>0</v>
      </c>
      <c r="N44" s="283">
        <v>0</v>
      </c>
      <c r="O44" s="283">
        <v>0</v>
      </c>
      <c r="P44" s="283">
        <v>0</v>
      </c>
      <c r="Q44" s="283">
        <v>0</v>
      </c>
      <c r="R44" s="283">
        <v>0</v>
      </c>
      <c r="S44" s="283">
        <v>1</v>
      </c>
      <c r="T44" s="283">
        <v>0</v>
      </c>
      <c r="U44" s="283">
        <v>1</v>
      </c>
      <c r="V44" s="283">
        <v>1</v>
      </c>
      <c r="W44" s="283">
        <v>0</v>
      </c>
      <c r="X44" s="283">
        <v>0</v>
      </c>
      <c r="Y44" s="283" t="s">
        <v>887</v>
      </c>
      <c r="Z44" s="283" t="s">
        <v>887</v>
      </c>
    </row>
    <row r="45" spans="2:26" s="358" customFormat="1" x14ac:dyDescent="0.2">
      <c r="B45" s="283" t="s">
        <v>723</v>
      </c>
      <c r="C45" s="283" t="s">
        <v>891</v>
      </c>
      <c r="D45" s="283" t="s">
        <v>554</v>
      </c>
      <c r="E45" s="372">
        <v>2078</v>
      </c>
      <c r="F45" s="371">
        <v>8.5559999999999992</v>
      </c>
      <c r="G45" s="371">
        <v>14.120100000000001</v>
      </c>
      <c r="H45" s="371">
        <v>4.1534578</v>
      </c>
      <c r="I45" s="380">
        <v>1.6866983862978102</v>
      </c>
      <c r="J45" s="380">
        <v>5.1595274847470289</v>
      </c>
      <c r="K45" s="283">
        <v>4</v>
      </c>
      <c r="L45" s="283">
        <v>75300</v>
      </c>
      <c r="M45" s="283">
        <v>75300</v>
      </c>
      <c r="N45" s="283">
        <v>1689</v>
      </c>
      <c r="O45" s="283">
        <v>1689</v>
      </c>
      <c r="P45" s="283">
        <v>10</v>
      </c>
      <c r="Q45" s="283">
        <v>230339</v>
      </c>
      <c r="R45" s="283">
        <v>910</v>
      </c>
      <c r="S45" s="283">
        <v>3</v>
      </c>
      <c r="T45" s="283">
        <v>0</v>
      </c>
      <c r="U45" s="283">
        <v>7025</v>
      </c>
      <c r="V45" s="283">
        <v>7025</v>
      </c>
      <c r="W45" s="283">
        <v>0</v>
      </c>
      <c r="X45" s="283">
        <v>0</v>
      </c>
      <c r="Y45" s="283" t="s">
        <v>887</v>
      </c>
      <c r="Z45" s="283" t="s">
        <v>887</v>
      </c>
    </row>
    <row r="46" spans="2:26" s="358" customFormat="1" x14ac:dyDescent="0.2">
      <c r="B46" s="283" t="s">
        <v>817</v>
      </c>
      <c r="C46" s="283" t="s">
        <v>891</v>
      </c>
      <c r="D46" s="283" t="s">
        <v>542</v>
      </c>
      <c r="E46" s="372">
        <v>1452.5</v>
      </c>
      <c r="F46" s="371">
        <v>3.7471000000000001</v>
      </c>
      <c r="G46" s="371">
        <v>7.1467000000000001</v>
      </c>
      <c r="H46" s="371">
        <v>9.5262794</v>
      </c>
      <c r="I46" s="380">
        <v>1.6224261263602398</v>
      </c>
      <c r="J46" s="380">
        <v>6.4646486856804142</v>
      </c>
      <c r="K46" s="283">
        <v>4</v>
      </c>
      <c r="L46" s="283">
        <v>72199</v>
      </c>
      <c r="M46" s="283">
        <v>72199</v>
      </c>
      <c r="N46" s="283">
        <v>343</v>
      </c>
      <c r="O46" s="283">
        <v>343</v>
      </c>
      <c r="P46" s="283">
        <v>9</v>
      </c>
      <c r="Q46" s="283">
        <v>287681</v>
      </c>
      <c r="R46" s="283">
        <v>1404</v>
      </c>
      <c r="S46" s="283">
        <v>1</v>
      </c>
      <c r="T46" s="283">
        <v>0</v>
      </c>
      <c r="U46" s="283">
        <v>1078</v>
      </c>
      <c r="V46" s="283">
        <v>1078</v>
      </c>
      <c r="W46" s="283">
        <v>0</v>
      </c>
      <c r="X46" s="283">
        <v>0</v>
      </c>
      <c r="Y46" s="283" t="s">
        <v>887</v>
      </c>
      <c r="Z46" s="283" t="s">
        <v>887</v>
      </c>
    </row>
    <row r="47" spans="2:26" s="358" customFormat="1" x14ac:dyDescent="0.2">
      <c r="B47" s="283" t="s">
        <v>741</v>
      </c>
      <c r="C47" s="283" t="s">
        <v>891</v>
      </c>
      <c r="D47" s="283" t="s">
        <v>542</v>
      </c>
      <c r="E47" s="372">
        <v>2041</v>
      </c>
      <c r="F47" s="371">
        <v>10.6784</v>
      </c>
      <c r="G47" s="371">
        <v>4.9047999999999998</v>
      </c>
      <c r="H47" s="371">
        <v>9.9454357000000009</v>
      </c>
      <c r="I47" s="380">
        <v>4.3943628359566906</v>
      </c>
      <c r="J47" s="380">
        <v>3.2232543239343778</v>
      </c>
      <c r="K47" s="283">
        <v>18</v>
      </c>
      <c r="L47" s="283">
        <v>295971</v>
      </c>
      <c r="M47" s="283">
        <v>295971</v>
      </c>
      <c r="N47" s="283">
        <v>8606</v>
      </c>
      <c r="O47" s="283">
        <v>8606</v>
      </c>
      <c r="P47" s="283">
        <v>16</v>
      </c>
      <c r="Q47" s="283">
        <v>217094</v>
      </c>
      <c r="R47" s="283">
        <v>1450</v>
      </c>
      <c r="S47" s="283">
        <v>3</v>
      </c>
      <c r="T47" s="283">
        <v>0</v>
      </c>
      <c r="U47" s="283">
        <v>7010</v>
      </c>
      <c r="V47" s="283">
        <v>7010</v>
      </c>
      <c r="W47" s="283">
        <v>0</v>
      </c>
      <c r="X47" s="283">
        <v>0</v>
      </c>
      <c r="Y47" s="283" t="s">
        <v>887</v>
      </c>
      <c r="Z47" s="283" t="s">
        <v>887</v>
      </c>
    </row>
    <row r="48" spans="2:26" s="358" customFormat="1" x14ac:dyDescent="0.2">
      <c r="B48" s="283" t="s">
        <v>653</v>
      </c>
      <c r="C48" s="283" t="s">
        <v>891</v>
      </c>
      <c r="D48" s="283" t="s">
        <v>554</v>
      </c>
      <c r="E48" s="372">
        <v>1652.5</v>
      </c>
      <c r="F48" s="371">
        <v>72.761200000000002</v>
      </c>
      <c r="G48" s="371">
        <v>5.3193999999999999</v>
      </c>
      <c r="H48" s="371">
        <v>5.5252420999999998</v>
      </c>
      <c r="I48" s="380">
        <v>17.977053114773472</v>
      </c>
      <c r="J48" s="380">
        <v>9.206424920487331</v>
      </c>
      <c r="K48" s="283">
        <v>29</v>
      </c>
      <c r="L48" s="283">
        <v>943658</v>
      </c>
      <c r="M48" s="283">
        <v>911661</v>
      </c>
      <c r="N48" s="283">
        <v>6546</v>
      </c>
      <c r="O48" s="283">
        <v>6483</v>
      </c>
      <c r="P48" s="283">
        <v>31</v>
      </c>
      <c r="Q48" s="283">
        <v>483267</v>
      </c>
      <c r="R48" s="283">
        <v>1762</v>
      </c>
      <c r="S48" s="283">
        <v>2</v>
      </c>
      <c r="T48" s="283">
        <v>6</v>
      </c>
      <c r="U48" s="283">
        <v>2330</v>
      </c>
      <c r="V48" s="283">
        <v>677</v>
      </c>
      <c r="W48" s="283">
        <v>3291</v>
      </c>
      <c r="X48" s="283">
        <v>2193</v>
      </c>
      <c r="Y48" s="283" t="s">
        <v>888</v>
      </c>
      <c r="Z48" s="283" t="s">
        <v>887</v>
      </c>
    </row>
    <row r="49" spans="2:26" s="358" customFormat="1" x14ac:dyDescent="0.2">
      <c r="B49" s="283" t="s">
        <v>764</v>
      </c>
      <c r="C49" s="283" t="s">
        <v>891</v>
      </c>
      <c r="D49" s="283" t="s">
        <v>542</v>
      </c>
      <c r="E49" s="372">
        <v>761.5</v>
      </c>
      <c r="F49" s="371">
        <v>5.9911000000000003</v>
      </c>
      <c r="G49" s="371">
        <v>0.43490000000000001</v>
      </c>
      <c r="H49" s="371">
        <v>7.6210236</v>
      </c>
      <c r="I49" s="380">
        <v>1.5318632234251666</v>
      </c>
      <c r="J49" s="380">
        <v>15.300303895936125</v>
      </c>
      <c r="K49" s="283">
        <v>5</v>
      </c>
      <c r="L49" s="283">
        <v>28584</v>
      </c>
      <c r="M49" s="283">
        <v>28584</v>
      </c>
      <c r="N49" s="283">
        <v>262</v>
      </c>
      <c r="O49" s="283">
        <v>262</v>
      </c>
      <c r="P49" s="283">
        <v>17</v>
      </c>
      <c r="Q49" s="283">
        <v>285498</v>
      </c>
      <c r="R49" s="283">
        <v>1167</v>
      </c>
      <c r="S49" s="283">
        <v>3</v>
      </c>
      <c r="T49" s="283">
        <v>0</v>
      </c>
      <c r="U49" s="283">
        <v>2292</v>
      </c>
      <c r="V49" s="283">
        <v>2292</v>
      </c>
      <c r="W49" s="283">
        <v>0</v>
      </c>
      <c r="X49" s="283">
        <v>0</v>
      </c>
      <c r="Y49" s="283" t="s">
        <v>888</v>
      </c>
      <c r="Z49" s="283" t="s">
        <v>887</v>
      </c>
    </row>
    <row r="50" spans="2:26" s="358" customFormat="1" x14ac:dyDescent="0.2">
      <c r="B50" s="283" t="s">
        <v>586</v>
      </c>
      <c r="C50" s="283" t="s">
        <v>891</v>
      </c>
      <c r="D50" s="283" t="s">
        <v>554</v>
      </c>
      <c r="E50" s="372">
        <v>4392</v>
      </c>
      <c r="F50" s="371">
        <v>37.7119</v>
      </c>
      <c r="G50" s="371">
        <v>5.4553000000000003</v>
      </c>
      <c r="H50" s="371">
        <v>11.5077456</v>
      </c>
      <c r="I50" s="380">
        <v>7.9565711156772565</v>
      </c>
      <c r="J50" s="380">
        <v>22.386233238547621</v>
      </c>
      <c r="K50" s="283">
        <v>27</v>
      </c>
      <c r="L50" s="283">
        <v>530590</v>
      </c>
      <c r="M50" s="283">
        <v>500764</v>
      </c>
      <c r="N50" s="283">
        <v>8374</v>
      </c>
      <c r="O50" s="283">
        <v>8291</v>
      </c>
      <c r="P50" s="283">
        <v>28</v>
      </c>
      <c r="Q50" s="283">
        <v>1492843</v>
      </c>
      <c r="R50" s="283">
        <v>4807</v>
      </c>
      <c r="S50" s="283">
        <v>8</v>
      </c>
      <c r="T50" s="283">
        <v>1</v>
      </c>
      <c r="U50" s="283">
        <v>27834</v>
      </c>
      <c r="V50" s="283">
        <v>23446</v>
      </c>
      <c r="W50" s="283">
        <v>315</v>
      </c>
      <c r="X50" s="283">
        <v>315</v>
      </c>
      <c r="Y50" s="283" t="s">
        <v>887</v>
      </c>
      <c r="Z50" s="283" t="s">
        <v>887</v>
      </c>
    </row>
    <row r="51" spans="2:26" s="358" customFormat="1" x14ac:dyDescent="0.2">
      <c r="B51" s="283" t="s">
        <v>870</v>
      </c>
      <c r="C51" s="283" t="s">
        <v>891</v>
      </c>
      <c r="D51" s="283" t="s">
        <v>542</v>
      </c>
      <c r="E51" s="372">
        <v>0.5</v>
      </c>
      <c r="F51" s="371">
        <v>0</v>
      </c>
      <c r="G51" s="371">
        <v>1.1428</v>
      </c>
      <c r="H51" s="371">
        <v>4.9536652999999999</v>
      </c>
      <c r="I51" s="380">
        <v>0</v>
      </c>
      <c r="J51" s="380">
        <v>0</v>
      </c>
      <c r="K51" s="283"/>
      <c r="L51" s="283">
        <v>0</v>
      </c>
      <c r="M51" s="283">
        <v>0</v>
      </c>
      <c r="N51" s="283">
        <v>0</v>
      </c>
      <c r="O51" s="283">
        <v>0</v>
      </c>
      <c r="P51" s="283"/>
      <c r="Q51" s="283">
        <v>0</v>
      </c>
      <c r="R51" s="283">
        <v>0</v>
      </c>
      <c r="S51" s="283"/>
      <c r="T51" s="283">
        <v>0</v>
      </c>
      <c r="U51" s="283">
        <v>0</v>
      </c>
      <c r="V51" s="283">
        <v>0</v>
      </c>
      <c r="W51" s="283">
        <v>0</v>
      </c>
      <c r="X51" s="283">
        <v>0</v>
      </c>
      <c r="Y51" s="283" t="s">
        <v>887</v>
      </c>
      <c r="Z51" s="283" t="s">
        <v>887</v>
      </c>
    </row>
    <row r="52" spans="2:26" s="358" customFormat="1" x14ac:dyDescent="0.2">
      <c r="B52" s="283" t="s">
        <v>818</v>
      </c>
      <c r="C52" s="283" t="s">
        <v>891</v>
      </c>
      <c r="D52" s="283" t="s">
        <v>542</v>
      </c>
      <c r="E52" s="372">
        <v>1059.5</v>
      </c>
      <c r="F52" s="371">
        <v>9.7270000000000003</v>
      </c>
      <c r="G52" s="371">
        <v>0.5413</v>
      </c>
      <c r="H52" s="371">
        <v>8.0020746999999997</v>
      </c>
      <c r="I52" s="380">
        <v>2.9393149859074055</v>
      </c>
      <c r="J52" s="380">
        <v>0.88076340861424351</v>
      </c>
      <c r="K52" s="283">
        <v>10</v>
      </c>
      <c r="L52" s="283">
        <v>73833</v>
      </c>
      <c r="M52" s="283">
        <v>62591</v>
      </c>
      <c r="N52" s="283">
        <v>1690</v>
      </c>
      <c r="O52" s="283">
        <v>1632</v>
      </c>
      <c r="P52" s="283">
        <v>3</v>
      </c>
      <c r="Q52" s="283">
        <v>22124</v>
      </c>
      <c r="R52" s="283">
        <v>80</v>
      </c>
      <c r="S52" s="283">
        <v>0</v>
      </c>
      <c r="T52" s="283">
        <v>0</v>
      </c>
      <c r="U52" s="283">
        <v>640</v>
      </c>
      <c r="V52" s="283">
        <v>640</v>
      </c>
      <c r="W52" s="283">
        <v>0</v>
      </c>
      <c r="X52" s="283">
        <v>0</v>
      </c>
      <c r="Y52" s="283" t="s">
        <v>887</v>
      </c>
      <c r="Z52" s="283" t="s">
        <v>887</v>
      </c>
    </row>
    <row r="53" spans="2:26" s="358" customFormat="1" x14ac:dyDescent="0.2">
      <c r="B53" s="283" t="s">
        <v>806</v>
      </c>
      <c r="C53" s="283" t="s">
        <v>891</v>
      </c>
      <c r="D53" s="283" t="s">
        <v>542</v>
      </c>
      <c r="E53" s="372">
        <v>3554.5</v>
      </c>
      <c r="F53" s="371">
        <v>17.695699999999999</v>
      </c>
      <c r="G53" s="371">
        <v>2.266</v>
      </c>
      <c r="H53" s="371">
        <v>8.7641770999999995</v>
      </c>
      <c r="I53" s="380">
        <v>5.7153664028347899</v>
      </c>
      <c r="J53" s="380">
        <v>8.7904354260311273</v>
      </c>
      <c r="K53" s="283">
        <v>15</v>
      </c>
      <c r="L53" s="283">
        <v>395974</v>
      </c>
      <c r="M53" s="283">
        <v>311484</v>
      </c>
      <c r="N53" s="283">
        <v>3931</v>
      </c>
      <c r="O53" s="283">
        <v>2724</v>
      </c>
      <c r="P53" s="283">
        <v>18</v>
      </c>
      <c r="Q53" s="283">
        <v>609022</v>
      </c>
      <c r="R53" s="283">
        <v>2565</v>
      </c>
      <c r="S53" s="283">
        <v>5</v>
      </c>
      <c r="T53" s="283">
        <v>0</v>
      </c>
      <c r="U53" s="283">
        <v>14487</v>
      </c>
      <c r="V53" s="283">
        <v>12202</v>
      </c>
      <c r="W53" s="283">
        <v>0</v>
      </c>
      <c r="X53" s="283">
        <v>0</v>
      </c>
      <c r="Y53" s="283" t="s">
        <v>888</v>
      </c>
      <c r="Z53" s="283" t="s">
        <v>887</v>
      </c>
    </row>
    <row r="54" spans="2:26" s="358" customFormat="1" x14ac:dyDescent="0.2">
      <c r="B54" s="283" t="s">
        <v>604</v>
      </c>
      <c r="C54" s="283" t="s">
        <v>891</v>
      </c>
      <c r="D54" s="283" t="s">
        <v>542</v>
      </c>
      <c r="E54" s="372">
        <v>641.5</v>
      </c>
      <c r="F54" s="371">
        <v>5.6875</v>
      </c>
      <c r="G54" s="371">
        <v>3.4277000000000002</v>
      </c>
      <c r="H54" s="371">
        <v>8.3069156999999993</v>
      </c>
      <c r="I54" s="380">
        <v>1.0090514494065541</v>
      </c>
      <c r="J54" s="380">
        <v>6.398153775271199</v>
      </c>
      <c r="K54" s="283">
        <v>5</v>
      </c>
      <c r="L54" s="283">
        <v>9649</v>
      </c>
      <c r="M54" s="283">
        <v>9507</v>
      </c>
      <c r="N54" s="283">
        <v>105</v>
      </c>
      <c r="O54" s="283">
        <v>104</v>
      </c>
      <c r="P54" s="283">
        <v>8</v>
      </c>
      <c r="Q54" s="283">
        <v>61182</v>
      </c>
      <c r="R54" s="283">
        <v>244</v>
      </c>
      <c r="S54" s="283">
        <v>2</v>
      </c>
      <c r="T54" s="283">
        <v>0</v>
      </c>
      <c r="U54" s="283">
        <v>1283</v>
      </c>
      <c r="V54" s="283">
        <v>1283</v>
      </c>
      <c r="W54" s="283">
        <v>0</v>
      </c>
      <c r="X54" s="283">
        <v>0</v>
      </c>
      <c r="Y54" s="283" t="s">
        <v>887</v>
      </c>
      <c r="Z54" s="283" t="s">
        <v>887</v>
      </c>
    </row>
    <row r="55" spans="2:26" s="358" customFormat="1" x14ac:dyDescent="0.2">
      <c r="B55" s="283" t="s">
        <v>646</v>
      </c>
      <c r="C55" s="283" t="s">
        <v>891</v>
      </c>
      <c r="D55" s="283" t="s">
        <v>542</v>
      </c>
      <c r="E55" s="372">
        <v>2720.5</v>
      </c>
      <c r="F55" s="371">
        <v>12.9697</v>
      </c>
      <c r="G55" s="371">
        <v>0.91180000000000005</v>
      </c>
      <c r="H55" s="371">
        <v>7.7734439999999996</v>
      </c>
      <c r="I55" s="380">
        <v>2.4310329455808639</v>
      </c>
      <c r="J55" s="380">
        <v>23.203635663071399</v>
      </c>
      <c r="K55" s="283">
        <v>16</v>
      </c>
      <c r="L55" s="283">
        <v>130194</v>
      </c>
      <c r="M55" s="283">
        <v>66505</v>
      </c>
      <c r="N55" s="283">
        <v>4675</v>
      </c>
      <c r="O55" s="283">
        <v>1973</v>
      </c>
      <c r="P55" s="283">
        <v>30</v>
      </c>
      <c r="Q55" s="283">
        <v>1242671</v>
      </c>
      <c r="R55" s="283">
        <v>4278</v>
      </c>
      <c r="S55" s="283">
        <v>3</v>
      </c>
      <c r="T55" s="283">
        <v>0</v>
      </c>
      <c r="U55" s="283">
        <v>8192</v>
      </c>
      <c r="V55" s="283">
        <v>8192</v>
      </c>
      <c r="W55" s="283">
        <v>0</v>
      </c>
      <c r="X55" s="283">
        <v>0</v>
      </c>
      <c r="Y55" s="283" t="s">
        <v>888</v>
      </c>
      <c r="Z55" s="283" t="s">
        <v>887</v>
      </c>
    </row>
    <row r="56" spans="2:26" s="358" customFormat="1" x14ac:dyDescent="0.2">
      <c r="B56" s="283" t="s">
        <v>605</v>
      </c>
      <c r="C56" s="283" t="s">
        <v>891</v>
      </c>
      <c r="D56" s="283" t="s">
        <v>542</v>
      </c>
      <c r="E56" s="372">
        <v>158.5</v>
      </c>
      <c r="F56" s="371">
        <v>1.6731</v>
      </c>
      <c r="G56" s="371">
        <v>1.1911</v>
      </c>
      <c r="H56" s="371">
        <v>8.0020746999999997</v>
      </c>
      <c r="I56" s="380">
        <v>4.2274993306678637</v>
      </c>
      <c r="J56" s="380">
        <v>6.0006542877646298</v>
      </c>
      <c r="K56" s="283">
        <v>3</v>
      </c>
      <c r="L56" s="283">
        <v>22137</v>
      </c>
      <c r="M56" s="283">
        <v>22137</v>
      </c>
      <c r="N56" s="283">
        <v>357</v>
      </c>
      <c r="O56" s="283">
        <v>357</v>
      </c>
      <c r="P56" s="283">
        <v>4</v>
      </c>
      <c r="Q56" s="283">
        <v>31422</v>
      </c>
      <c r="R56" s="283">
        <v>233</v>
      </c>
      <c r="S56" s="283">
        <v>2</v>
      </c>
      <c r="T56" s="283">
        <v>0</v>
      </c>
      <c r="U56" s="283">
        <v>445</v>
      </c>
      <c r="V56" s="283">
        <v>445</v>
      </c>
      <c r="W56" s="283">
        <v>0</v>
      </c>
      <c r="X56" s="283">
        <v>0</v>
      </c>
      <c r="Y56" s="283" t="s">
        <v>888</v>
      </c>
      <c r="Z56" s="283" t="s">
        <v>887</v>
      </c>
    </row>
    <row r="57" spans="2:26" s="358" customFormat="1" x14ac:dyDescent="0.2">
      <c r="B57" s="283" t="s">
        <v>730</v>
      </c>
      <c r="C57" s="283" t="s">
        <v>891</v>
      </c>
      <c r="D57" s="283" t="s">
        <v>542</v>
      </c>
      <c r="E57" s="372">
        <v>2939</v>
      </c>
      <c r="F57" s="371">
        <v>10.4078</v>
      </c>
      <c r="G57" s="371">
        <v>1.5517000000000001</v>
      </c>
      <c r="H57" s="371">
        <v>7.7734439999999996</v>
      </c>
      <c r="I57" s="380">
        <v>0.80695724580840078</v>
      </c>
      <c r="J57" s="380">
        <v>14.629707238905638</v>
      </c>
      <c r="K57" s="283">
        <v>8</v>
      </c>
      <c r="L57" s="283">
        <v>47818</v>
      </c>
      <c r="M57" s="283">
        <v>47818</v>
      </c>
      <c r="N57" s="283">
        <v>311</v>
      </c>
      <c r="O57" s="283">
        <v>311</v>
      </c>
      <c r="P57" s="283">
        <v>15</v>
      </c>
      <c r="Q57" s="283">
        <v>866915</v>
      </c>
      <c r="R57" s="283">
        <v>2724</v>
      </c>
      <c r="S57" s="283">
        <v>4</v>
      </c>
      <c r="T57" s="283">
        <v>0</v>
      </c>
      <c r="U57" s="283">
        <v>11812</v>
      </c>
      <c r="V57" s="283">
        <v>8851</v>
      </c>
      <c r="W57" s="283">
        <v>0</v>
      </c>
      <c r="X57" s="283">
        <v>0</v>
      </c>
      <c r="Y57" s="283" t="s">
        <v>888</v>
      </c>
      <c r="Z57" s="283" t="s">
        <v>887</v>
      </c>
    </row>
    <row r="58" spans="2:26" s="358" customFormat="1" x14ac:dyDescent="0.2">
      <c r="B58" s="283" t="s">
        <v>821</v>
      </c>
      <c r="C58" s="283" t="s">
        <v>889</v>
      </c>
      <c r="D58" s="283" t="s">
        <v>554</v>
      </c>
      <c r="E58" s="372">
        <v>67.5</v>
      </c>
      <c r="F58" s="371">
        <v>6.3312999999999997</v>
      </c>
      <c r="G58" s="371">
        <v>18.8626</v>
      </c>
      <c r="H58" s="371">
        <v>4.9536652999999999</v>
      </c>
      <c r="I58" s="380">
        <v>1.6043823623901194</v>
      </c>
      <c r="J58" s="380">
        <v>2.3115752432470638</v>
      </c>
      <c r="K58" s="283">
        <v>4</v>
      </c>
      <c r="L58" s="283">
        <v>21364</v>
      </c>
      <c r="M58" s="283">
        <v>17068</v>
      </c>
      <c r="N58" s="283">
        <v>920</v>
      </c>
      <c r="O58" s="283">
        <v>204</v>
      </c>
      <c r="P58" s="283">
        <v>6</v>
      </c>
      <c r="Q58" s="283">
        <v>30781</v>
      </c>
      <c r="R58" s="283">
        <v>65</v>
      </c>
      <c r="S58" s="283">
        <v>0</v>
      </c>
      <c r="T58" s="283">
        <v>0</v>
      </c>
      <c r="U58" s="283">
        <v>0</v>
      </c>
      <c r="V58" s="283">
        <v>0</v>
      </c>
      <c r="W58" s="283">
        <v>0</v>
      </c>
      <c r="X58" s="283">
        <v>0</v>
      </c>
      <c r="Y58" s="283" t="s">
        <v>888</v>
      </c>
      <c r="Z58" s="283" t="s">
        <v>887</v>
      </c>
    </row>
    <row r="59" spans="2:26" s="358" customFormat="1" x14ac:dyDescent="0.2">
      <c r="B59" s="283" t="s">
        <v>833</v>
      </c>
      <c r="C59" s="283" t="s">
        <v>889</v>
      </c>
      <c r="D59" s="283" t="s">
        <v>554</v>
      </c>
      <c r="E59" s="372">
        <v>643</v>
      </c>
      <c r="F59" s="371">
        <v>15.782</v>
      </c>
      <c r="G59" s="371">
        <v>5.7061000000000002</v>
      </c>
      <c r="H59" s="371">
        <v>5.2585062999999996</v>
      </c>
      <c r="I59" s="380">
        <v>6.2758628865203736</v>
      </c>
      <c r="J59" s="380">
        <v>0.46379320576024935</v>
      </c>
      <c r="K59" s="283">
        <v>5</v>
      </c>
      <c r="L59" s="283">
        <v>205775</v>
      </c>
      <c r="M59" s="283">
        <v>205775</v>
      </c>
      <c r="N59" s="283">
        <v>2627</v>
      </c>
      <c r="O59" s="283">
        <v>2627</v>
      </c>
      <c r="P59" s="283">
        <v>4</v>
      </c>
      <c r="Q59" s="283">
        <v>15207</v>
      </c>
      <c r="R59" s="283">
        <v>115</v>
      </c>
      <c r="S59" s="283">
        <v>0</v>
      </c>
      <c r="T59" s="283">
        <v>1</v>
      </c>
      <c r="U59" s="283">
        <v>0</v>
      </c>
      <c r="V59" s="283">
        <v>0</v>
      </c>
      <c r="W59" s="283">
        <v>644</v>
      </c>
      <c r="X59" s="283">
        <v>644</v>
      </c>
      <c r="Y59" s="283" t="s">
        <v>887</v>
      </c>
      <c r="Z59" s="283" t="s">
        <v>887</v>
      </c>
    </row>
    <row r="60" spans="2:26" s="358" customFormat="1" x14ac:dyDescent="0.2">
      <c r="B60" s="283" t="s">
        <v>728</v>
      </c>
      <c r="C60" s="283" t="s">
        <v>891</v>
      </c>
      <c r="D60" s="283" t="s">
        <v>554</v>
      </c>
      <c r="E60" s="372">
        <v>2674.5</v>
      </c>
      <c r="F60" s="371">
        <v>3.9451999999999998</v>
      </c>
      <c r="G60" s="371">
        <v>12.857900000000001</v>
      </c>
      <c r="H60" s="371">
        <v>4.7250345999999999</v>
      </c>
      <c r="I60" s="380">
        <v>0.58884565323393623</v>
      </c>
      <c r="J60" s="380">
        <v>1.2284283408720584</v>
      </c>
      <c r="K60" s="283">
        <v>3</v>
      </c>
      <c r="L60" s="283">
        <v>77968</v>
      </c>
      <c r="M60" s="283">
        <v>77968</v>
      </c>
      <c r="N60" s="283">
        <v>2763</v>
      </c>
      <c r="O60" s="283">
        <v>2763</v>
      </c>
      <c r="P60" s="283">
        <v>5</v>
      </c>
      <c r="Q60" s="283">
        <v>162654</v>
      </c>
      <c r="R60" s="283">
        <v>570</v>
      </c>
      <c r="S60" s="283">
        <v>0</v>
      </c>
      <c r="T60" s="283">
        <v>0</v>
      </c>
      <c r="U60" s="283">
        <v>0</v>
      </c>
      <c r="V60" s="283">
        <v>0</v>
      </c>
      <c r="W60" s="283">
        <v>0</v>
      </c>
      <c r="X60" s="283">
        <v>0</v>
      </c>
      <c r="Y60" s="283" t="s">
        <v>887</v>
      </c>
      <c r="Z60" s="283" t="s">
        <v>887</v>
      </c>
    </row>
    <row r="61" spans="2:26" s="358" customFormat="1" x14ac:dyDescent="0.2">
      <c r="B61" s="283" t="s">
        <v>591</v>
      </c>
      <c r="C61" s="283" t="s">
        <v>891</v>
      </c>
      <c r="D61" s="283" t="s">
        <v>554</v>
      </c>
      <c r="E61" s="372">
        <v>2217</v>
      </c>
      <c r="F61" s="371">
        <v>11.1778</v>
      </c>
      <c r="G61" s="371">
        <v>19.0868</v>
      </c>
      <c r="H61" s="371">
        <v>4.8012448000000001</v>
      </c>
      <c r="I61" s="380">
        <v>0.96289671641582131</v>
      </c>
      <c r="J61" s="380">
        <v>0.42165474148245102</v>
      </c>
      <c r="K61" s="283">
        <v>6</v>
      </c>
      <c r="L61" s="283">
        <v>72386</v>
      </c>
      <c r="M61" s="283">
        <v>72386</v>
      </c>
      <c r="N61" s="283">
        <v>2640</v>
      </c>
      <c r="O61" s="283">
        <v>2640</v>
      </c>
      <c r="P61" s="283">
        <v>8</v>
      </c>
      <c r="Q61" s="283">
        <v>31698</v>
      </c>
      <c r="R61" s="283">
        <v>158</v>
      </c>
      <c r="S61" s="283">
        <v>1</v>
      </c>
      <c r="T61" s="283">
        <v>0</v>
      </c>
      <c r="U61" s="283">
        <v>2079</v>
      </c>
      <c r="V61" s="283">
        <v>2079</v>
      </c>
      <c r="W61" s="283">
        <v>0</v>
      </c>
      <c r="X61" s="283">
        <v>0</v>
      </c>
      <c r="Y61" s="283" t="s">
        <v>887</v>
      </c>
      <c r="Z61" s="283" t="s">
        <v>887</v>
      </c>
    </row>
    <row r="62" spans="2:26" s="358" customFormat="1" x14ac:dyDescent="0.2">
      <c r="B62" s="283" t="s">
        <v>827</v>
      </c>
      <c r="C62" s="283" t="s">
        <v>891</v>
      </c>
      <c r="D62" s="283" t="s">
        <v>554</v>
      </c>
      <c r="E62" s="372">
        <v>3567.5</v>
      </c>
      <c r="F62" s="371">
        <v>17.628299999999999</v>
      </c>
      <c r="G62" s="371">
        <v>18.094799999999999</v>
      </c>
      <c r="H62" s="371">
        <v>9.6024896999999996</v>
      </c>
      <c r="I62" s="380">
        <v>1.9821672889256203</v>
      </c>
      <c r="J62" s="380">
        <v>1.289450096303594</v>
      </c>
      <c r="K62" s="283">
        <v>17</v>
      </c>
      <c r="L62" s="283">
        <v>143710</v>
      </c>
      <c r="M62" s="283">
        <v>142379</v>
      </c>
      <c r="N62" s="283">
        <v>3896</v>
      </c>
      <c r="O62" s="283">
        <v>3889</v>
      </c>
      <c r="P62" s="283">
        <v>7</v>
      </c>
      <c r="Q62" s="283">
        <v>93487</v>
      </c>
      <c r="R62" s="283">
        <v>949</v>
      </c>
      <c r="S62" s="283">
        <v>0</v>
      </c>
      <c r="T62" s="283">
        <v>0</v>
      </c>
      <c r="U62" s="283">
        <v>0</v>
      </c>
      <c r="V62" s="283">
        <v>0</v>
      </c>
      <c r="W62" s="283">
        <v>0</v>
      </c>
      <c r="X62" s="283">
        <v>0</v>
      </c>
      <c r="Y62" s="283" t="s">
        <v>887</v>
      </c>
      <c r="Z62" s="283" t="s">
        <v>887</v>
      </c>
    </row>
    <row r="63" spans="2:26" s="358" customFormat="1" x14ac:dyDescent="0.2">
      <c r="B63" s="283" t="s">
        <v>810</v>
      </c>
      <c r="C63" s="283" t="s">
        <v>891</v>
      </c>
      <c r="D63" s="283" t="s">
        <v>554</v>
      </c>
      <c r="E63" s="372">
        <v>4908</v>
      </c>
      <c r="F63" s="371">
        <v>13.939500000000001</v>
      </c>
      <c r="G63" s="371">
        <v>23.4834</v>
      </c>
      <c r="H63" s="371">
        <v>10.7456432</v>
      </c>
      <c r="I63" s="380">
        <v>2.1342419420167995</v>
      </c>
      <c r="J63" s="380">
        <v>3.674482832334689</v>
      </c>
      <c r="K63" s="283">
        <v>3</v>
      </c>
      <c r="L63" s="283">
        <v>178561</v>
      </c>
      <c r="M63" s="283">
        <v>178561</v>
      </c>
      <c r="N63" s="283">
        <v>6437</v>
      </c>
      <c r="O63" s="283">
        <v>6437</v>
      </c>
      <c r="P63" s="283">
        <v>10</v>
      </c>
      <c r="Q63" s="283">
        <v>307425</v>
      </c>
      <c r="R63" s="283">
        <v>951</v>
      </c>
      <c r="S63" s="283">
        <v>0</v>
      </c>
      <c r="T63" s="283">
        <v>0</v>
      </c>
      <c r="U63" s="283">
        <v>0</v>
      </c>
      <c r="V63" s="283">
        <v>0</v>
      </c>
      <c r="W63" s="283">
        <v>0</v>
      </c>
      <c r="X63" s="283">
        <v>0</v>
      </c>
      <c r="Y63" s="283" t="s">
        <v>887</v>
      </c>
      <c r="Z63" s="283" t="s">
        <v>887</v>
      </c>
    </row>
    <row r="64" spans="2:26" s="358" customFormat="1" x14ac:dyDescent="0.2">
      <c r="B64" s="283" t="s">
        <v>700</v>
      </c>
      <c r="C64" s="283" t="s">
        <v>891</v>
      </c>
      <c r="D64" s="283" t="s">
        <v>554</v>
      </c>
      <c r="E64" s="372">
        <v>897.5</v>
      </c>
      <c r="F64" s="371">
        <v>79.531999999999996</v>
      </c>
      <c r="G64" s="371">
        <v>0.64870000000000005</v>
      </c>
      <c r="H64" s="371">
        <v>6.6302905000000001</v>
      </c>
      <c r="I64" s="380">
        <v>10.68896793200696</v>
      </c>
      <c r="J64" s="380">
        <v>6.6089595191931663</v>
      </c>
      <c r="K64" s="283">
        <v>36</v>
      </c>
      <c r="L64" s="283">
        <v>222241</v>
      </c>
      <c r="M64" s="283">
        <v>156025</v>
      </c>
      <c r="N64" s="283">
        <v>2862</v>
      </c>
      <c r="O64" s="283">
        <v>2707</v>
      </c>
      <c r="P64" s="283">
        <v>13</v>
      </c>
      <c r="Q64" s="283">
        <v>137411</v>
      </c>
      <c r="R64" s="283">
        <v>466</v>
      </c>
      <c r="S64" s="283">
        <v>0</v>
      </c>
      <c r="T64" s="283">
        <v>12</v>
      </c>
      <c r="U64" s="283">
        <v>0</v>
      </c>
      <c r="V64" s="283">
        <v>0</v>
      </c>
      <c r="W64" s="283">
        <v>10000</v>
      </c>
      <c r="X64" s="283">
        <v>10000</v>
      </c>
      <c r="Y64" s="283" t="s">
        <v>887</v>
      </c>
      <c r="Z64" s="283" t="s">
        <v>887</v>
      </c>
    </row>
    <row r="65" spans="2:26" s="358" customFormat="1" x14ac:dyDescent="0.2">
      <c r="B65" s="283" t="s">
        <v>648</v>
      </c>
      <c r="C65" s="283" t="s">
        <v>891</v>
      </c>
      <c r="D65" s="283" t="s">
        <v>554</v>
      </c>
      <c r="E65" s="372">
        <v>3367</v>
      </c>
      <c r="F65" s="371">
        <v>14.1029</v>
      </c>
      <c r="G65" s="371">
        <v>22.0869</v>
      </c>
      <c r="H65" s="371">
        <v>7.8496543000000001</v>
      </c>
      <c r="I65" s="380">
        <v>3.4624652169691967</v>
      </c>
      <c r="J65" s="380">
        <v>11.155542016469253</v>
      </c>
      <c r="K65" s="283">
        <v>14</v>
      </c>
      <c r="L65" s="283">
        <v>299045</v>
      </c>
      <c r="M65" s="283">
        <v>299045</v>
      </c>
      <c r="N65" s="283">
        <v>9281</v>
      </c>
      <c r="O65" s="283">
        <v>9281</v>
      </c>
      <c r="P65" s="283">
        <v>20</v>
      </c>
      <c r="Q65" s="283">
        <v>963478</v>
      </c>
      <c r="R65" s="283">
        <v>3826</v>
      </c>
      <c r="S65" s="283">
        <v>1</v>
      </c>
      <c r="T65" s="283">
        <v>0</v>
      </c>
      <c r="U65" s="283">
        <v>3255</v>
      </c>
      <c r="V65" s="283">
        <v>3255</v>
      </c>
      <c r="W65" s="283">
        <v>0</v>
      </c>
      <c r="X65" s="283">
        <v>0</v>
      </c>
      <c r="Y65" s="283" t="s">
        <v>887</v>
      </c>
      <c r="Z65" s="283" t="s">
        <v>887</v>
      </c>
    </row>
    <row r="66" spans="2:26" s="358" customFormat="1" x14ac:dyDescent="0.2">
      <c r="B66" s="283" t="s">
        <v>857</v>
      </c>
      <c r="C66" s="283" t="s">
        <v>890</v>
      </c>
      <c r="D66" s="283" t="s">
        <v>554</v>
      </c>
      <c r="E66" s="372">
        <v>155</v>
      </c>
      <c r="F66" s="371">
        <v>9.0282</v>
      </c>
      <c r="G66" s="371">
        <v>2.0255999999999998</v>
      </c>
      <c r="H66" s="371">
        <v>0.87641769999999997</v>
      </c>
      <c r="I66" s="380">
        <v>2.8544307682872949</v>
      </c>
      <c r="J66" s="380">
        <v>19.082281748221039</v>
      </c>
      <c r="K66" s="283">
        <v>10</v>
      </c>
      <c r="L66" s="283">
        <v>113398</v>
      </c>
      <c r="M66" s="283">
        <v>76122</v>
      </c>
      <c r="N66" s="283">
        <v>1130</v>
      </c>
      <c r="O66" s="283">
        <v>816</v>
      </c>
      <c r="P66" s="283">
        <v>6</v>
      </c>
      <c r="Q66" s="283">
        <v>758082</v>
      </c>
      <c r="R66" s="283">
        <v>1611</v>
      </c>
      <c r="S66" s="283">
        <v>13</v>
      </c>
      <c r="T66" s="283">
        <v>0</v>
      </c>
      <c r="U66" s="283">
        <v>2033</v>
      </c>
      <c r="V66" s="283">
        <v>1723</v>
      </c>
      <c r="W66" s="283">
        <v>0</v>
      </c>
      <c r="X66" s="283">
        <v>0</v>
      </c>
      <c r="Y66" s="283" t="s">
        <v>888</v>
      </c>
      <c r="Z66" s="283" t="s">
        <v>888</v>
      </c>
    </row>
    <row r="67" spans="2:26" s="358" customFormat="1" x14ac:dyDescent="0.2">
      <c r="B67" s="283" t="s">
        <v>796</v>
      </c>
      <c r="C67" s="283" t="s">
        <v>890</v>
      </c>
      <c r="D67" s="283" t="s">
        <v>554</v>
      </c>
      <c r="E67" s="372">
        <v>1188.5</v>
      </c>
      <c r="F67" s="371">
        <v>143.51949999999999</v>
      </c>
      <c r="G67" s="371">
        <v>1.0026999999999999</v>
      </c>
      <c r="H67" s="371">
        <v>2.3244121999999998</v>
      </c>
      <c r="I67" s="380">
        <v>10.11484758234527</v>
      </c>
      <c r="J67" s="380">
        <v>12.736523795587139</v>
      </c>
      <c r="K67" s="283">
        <v>18</v>
      </c>
      <c r="L67" s="283">
        <v>926163</v>
      </c>
      <c r="M67" s="283">
        <v>628257</v>
      </c>
      <c r="N67" s="283">
        <v>9962</v>
      </c>
      <c r="O67" s="283">
        <v>7478</v>
      </c>
      <c r="P67" s="283">
        <v>25</v>
      </c>
      <c r="Q67" s="283">
        <v>1166216</v>
      </c>
      <c r="R67" s="283">
        <v>2783</v>
      </c>
      <c r="S67" s="283">
        <v>13</v>
      </c>
      <c r="T67" s="283">
        <v>28</v>
      </c>
      <c r="U67" s="283">
        <v>15374</v>
      </c>
      <c r="V67" s="283">
        <v>13010</v>
      </c>
      <c r="W67" s="283">
        <v>28850</v>
      </c>
      <c r="X67" s="283">
        <v>26747</v>
      </c>
      <c r="Y67" s="283" t="s">
        <v>888</v>
      </c>
      <c r="Z67" s="283" t="s">
        <v>888</v>
      </c>
    </row>
    <row r="68" spans="2:26" s="358" customFormat="1" x14ac:dyDescent="0.2">
      <c r="B68" s="283" t="s">
        <v>704</v>
      </c>
      <c r="C68" s="283" t="s">
        <v>890</v>
      </c>
      <c r="D68" s="283" t="s">
        <v>554</v>
      </c>
      <c r="E68" s="372">
        <v>64.5</v>
      </c>
      <c r="F68" s="371">
        <v>86.267799999999994</v>
      </c>
      <c r="G68" s="371">
        <v>0.126</v>
      </c>
      <c r="H68" s="371">
        <v>0.19052559999999999</v>
      </c>
      <c r="I68" s="380">
        <v>0.66330462915475352</v>
      </c>
      <c r="J68" s="380">
        <v>1.1975101634876506</v>
      </c>
      <c r="K68" s="283">
        <v>15</v>
      </c>
      <c r="L68" s="283">
        <v>57581</v>
      </c>
      <c r="M68" s="283">
        <v>42650</v>
      </c>
      <c r="N68" s="283">
        <v>527</v>
      </c>
      <c r="O68" s="283">
        <v>401</v>
      </c>
      <c r="P68" s="283">
        <v>16</v>
      </c>
      <c r="Q68" s="283">
        <v>103955</v>
      </c>
      <c r="R68" s="283">
        <v>274</v>
      </c>
      <c r="S68" s="283">
        <v>13</v>
      </c>
      <c r="T68" s="283">
        <v>3</v>
      </c>
      <c r="U68" s="283">
        <v>820</v>
      </c>
      <c r="V68" s="283">
        <v>694</v>
      </c>
      <c r="W68" s="283">
        <v>68</v>
      </c>
      <c r="X68" s="283">
        <v>68</v>
      </c>
      <c r="Y68" s="283" t="s">
        <v>888</v>
      </c>
      <c r="Z68" s="283" t="s">
        <v>888</v>
      </c>
    </row>
    <row r="69" spans="2:26" s="358" customFormat="1" x14ac:dyDescent="0.2">
      <c r="B69" s="283" t="s">
        <v>783</v>
      </c>
      <c r="C69" s="283" t="s">
        <v>891</v>
      </c>
      <c r="D69" s="283" t="s">
        <v>554</v>
      </c>
      <c r="E69" s="372">
        <v>2041</v>
      </c>
      <c r="F69" s="371">
        <v>17.7927</v>
      </c>
      <c r="G69" s="371">
        <v>9.9474999999999998</v>
      </c>
      <c r="H69" s="371">
        <v>5.2204011000000001</v>
      </c>
      <c r="I69" s="380">
        <v>1.8342550618651123</v>
      </c>
      <c r="J69" s="380">
        <v>1.0620542904273367</v>
      </c>
      <c r="K69" s="283">
        <v>14</v>
      </c>
      <c r="L69" s="283">
        <v>111250</v>
      </c>
      <c r="M69" s="283">
        <v>111250</v>
      </c>
      <c r="N69" s="283">
        <v>2231</v>
      </c>
      <c r="O69" s="283">
        <v>2231</v>
      </c>
      <c r="P69" s="283">
        <v>6</v>
      </c>
      <c r="Q69" s="283">
        <v>64415</v>
      </c>
      <c r="R69" s="283">
        <v>178</v>
      </c>
      <c r="S69" s="283">
        <v>1</v>
      </c>
      <c r="T69" s="283">
        <v>0</v>
      </c>
      <c r="U69" s="283">
        <v>2089</v>
      </c>
      <c r="V69" s="283">
        <v>2089</v>
      </c>
      <c r="W69" s="283">
        <v>0</v>
      </c>
      <c r="X69" s="283">
        <v>0</v>
      </c>
      <c r="Y69" s="283" t="s">
        <v>887</v>
      </c>
      <c r="Z69" s="283" t="s">
        <v>887</v>
      </c>
    </row>
    <row r="70" spans="2:26" s="358" customFormat="1" x14ac:dyDescent="0.2">
      <c r="B70" s="283" t="s">
        <v>729</v>
      </c>
      <c r="C70" s="283" t="s">
        <v>891</v>
      </c>
      <c r="D70" s="283" t="s">
        <v>542</v>
      </c>
      <c r="E70" s="372">
        <v>2651.5</v>
      </c>
      <c r="F70" s="371">
        <v>8.8767999999999994</v>
      </c>
      <c r="G70" s="371">
        <v>1.8466</v>
      </c>
      <c r="H70" s="371">
        <v>8.1163901000000003</v>
      </c>
      <c r="I70" s="380">
        <v>1.6662982735876346</v>
      </c>
      <c r="J70" s="380">
        <v>12.952338211867543</v>
      </c>
      <c r="K70" s="283">
        <v>6</v>
      </c>
      <c r="L70" s="283">
        <v>98806</v>
      </c>
      <c r="M70" s="283">
        <v>88017</v>
      </c>
      <c r="N70" s="283">
        <v>3735</v>
      </c>
      <c r="O70" s="283">
        <v>3670</v>
      </c>
      <c r="P70" s="283">
        <v>16</v>
      </c>
      <c r="Q70" s="283">
        <v>768031</v>
      </c>
      <c r="R70" s="283">
        <v>3063</v>
      </c>
      <c r="S70" s="283">
        <v>2</v>
      </c>
      <c r="T70" s="283">
        <v>0</v>
      </c>
      <c r="U70" s="283">
        <v>5334</v>
      </c>
      <c r="V70" s="283">
        <v>5334</v>
      </c>
      <c r="W70" s="283">
        <v>0</v>
      </c>
      <c r="X70" s="283">
        <v>0</v>
      </c>
      <c r="Y70" s="283" t="s">
        <v>888</v>
      </c>
      <c r="Z70" s="283" t="s">
        <v>887</v>
      </c>
    </row>
    <row r="71" spans="2:26" s="358" customFormat="1" x14ac:dyDescent="0.2">
      <c r="B71" s="283" t="s">
        <v>839</v>
      </c>
      <c r="C71" s="283" t="s">
        <v>891</v>
      </c>
      <c r="D71" s="283" t="s">
        <v>542</v>
      </c>
      <c r="E71" s="372">
        <v>2043.5</v>
      </c>
      <c r="F71" s="371">
        <v>4.1059999999999999</v>
      </c>
      <c r="G71" s="371">
        <v>10.1395</v>
      </c>
      <c r="H71" s="371">
        <v>7.0113417</v>
      </c>
      <c r="I71" s="380">
        <v>0.6170738902389945</v>
      </c>
      <c r="J71" s="380">
        <v>2.2252808221196068</v>
      </c>
      <c r="K71" s="283">
        <v>1</v>
      </c>
      <c r="L71" s="283">
        <v>35166</v>
      </c>
      <c r="M71" s="283">
        <v>35166</v>
      </c>
      <c r="N71" s="283">
        <v>1839</v>
      </c>
      <c r="O71" s="283">
        <v>1839</v>
      </c>
      <c r="P71" s="283">
        <v>5</v>
      </c>
      <c r="Q71" s="283">
        <v>126815</v>
      </c>
      <c r="R71" s="283">
        <v>464</v>
      </c>
      <c r="S71" s="283">
        <v>0</v>
      </c>
      <c r="T71" s="283">
        <v>0</v>
      </c>
      <c r="U71" s="283">
        <v>0</v>
      </c>
      <c r="V71" s="283">
        <v>0</v>
      </c>
      <c r="W71" s="283">
        <v>0</v>
      </c>
      <c r="X71" s="283">
        <v>0</v>
      </c>
      <c r="Y71" s="283" t="s">
        <v>887</v>
      </c>
      <c r="Z71" s="283" t="s">
        <v>887</v>
      </c>
    </row>
    <row r="72" spans="2:26" s="358" customFormat="1" x14ac:dyDescent="0.2">
      <c r="B72" s="283" t="s">
        <v>811</v>
      </c>
      <c r="C72" s="283" t="s">
        <v>891</v>
      </c>
      <c r="D72" s="283" t="s">
        <v>542</v>
      </c>
      <c r="E72" s="372">
        <v>4829</v>
      </c>
      <c r="F72" s="371">
        <v>14.6554</v>
      </c>
      <c r="G72" s="371">
        <v>16.5547</v>
      </c>
      <c r="H72" s="371">
        <v>9.3738589999999995</v>
      </c>
      <c r="I72" s="380">
        <v>4.4797118365689235</v>
      </c>
      <c r="J72" s="380">
        <v>4.6044600498455361</v>
      </c>
      <c r="K72" s="283">
        <v>10</v>
      </c>
      <c r="L72" s="283">
        <v>435445</v>
      </c>
      <c r="M72" s="283">
        <v>434856</v>
      </c>
      <c r="N72" s="283">
        <v>9900</v>
      </c>
      <c r="O72" s="283">
        <v>9899</v>
      </c>
      <c r="P72" s="283">
        <v>7</v>
      </c>
      <c r="Q72" s="283">
        <v>447571</v>
      </c>
      <c r="R72" s="283">
        <v>1661</v>
      </c>
      <c r="S72" s="283">
        <v>1</v>
      </c>
      <c r="T72" s="283">
        <v>0</v>
      </c>
      <c r="U72" s="283">
        <v>4710</v>
      </c>
      <c r="V72" s="283">
        <v>4710</v>
      </c>
      <c r="W72" s="283">
        <v>0</v>
      </c>
      <c r="X72" s="283">
        <v>0</v>
      </c>
      <c r="Y72" s="283" t="s">
        <v>887</v>
      </c>
      <c r="Z72" s="283" t="s">
        <v>887</v>
      </c>
    </row>
    <row r="73" spans="2:26" s="358" customFormat="1" x14ac:dyDescent="0.2">
      <c r="B73" s="283" t="s">
        <v>784</v>
      </c>
      <c r="C73" s="283" t="s">
        <v>891</v>
      </c>
      <c r="D73" s="283" t="s">
        <v>542</v>
      </c>
      <c r="E73" s="372">
        <v>1964.5</v>
      </c>
      <c r="F73" s="371">
        <v>11.9847</v>
      </c>
      <c r="G73" s="371">
        <v>2.6787000000000001</v>
      </c>
      <c r="H73" s="371">
        <v>7.8115490999999997</v>
      </c>
      <c r="I73" s="380">
        <v>3.5215805767846939</v>
      </c>
      <c r="J73" s="380">
        <v>3.1928092943966866</v>
      </c>
      <c r="K73" s="283">
        <v>8</v>
      </c>
      <c r="L73" s="283">
        <v>151619</v>
      </c>
      <c r="M73" s="283">
        <v>151619</v>
      </c>
      <c r="N73" s="283">
        <v>3616</v>
      </c>
      <c r="O73" s="283">
        <v>3616</v>
      </c>
      <c r="P73" s="283">
        <v>11</v>
      </c>
      <c r="Q73" s="283">
        <v>137464</v>
      </c>
      <c r="R73" s="283">
        <v>750</v>
      </c>
      <c r="S73" s="283">
        <v>3</v>
      </c>
      <c r="T73" s="283">
        <v>0</v>
      </c>
      <c r="U73" s="283">
        <v>4331</v>
      </c>
      <c r="V73" s="283">
        <v>4331</v>
      </c>
      <c r="W73" s="283">
        <v>0</v>
      </c>
      <c r="X73" s="283">
        <v>0</v>
      </c>
      <c r="Y73" s="283" t="s">
        <v>887</v>
      </c>
      <c r="Z73" s="283" t="s">
        <v>887</v>
      </c>
    </row>
    <row r="74" spans="2:26" s="358" customFormat="1" x14ac:dyDescent="0.2">
      <c r="B74" s="283" t="s">
        <v>710</v>
      </c>
      <c r="C74" s="283" t="s">
        <v>891</v>
      </c>
      <c r="D74" s="283" t="s">
        <v>554</v>
      </c>
      <c r="E74" s="372">
        <v>1978.5</v>
      </c>
      <c r="F74" s="371">
        <v>76.201099999999997</v>
      </c>
      <c r="G74" s="371">
        <v>4.0321999999999996</v>
      </c>
      <c r="H74" s="371">
        <v>7.6210236</v>
      </c>
      <c r="I74" s="380">
        <v>31.857658303066732</v>
      </c>
      <c r="J74" s="380">
        <v>3.7429449618724515</v>
      </c>
      <c r="K74" s="283">
        <v>35</v>
      </c>
      <c r="L74" s="283">
        <v>1648707</v>
      </c>
      <c r="M74" s="283">
        <v>1028457</v>
      </c>
      <c r="N74" s="283">
        <v>9553</v>
      </c>
      <c r="O74" s="283">
        <v>7900</v>
      </c>
      <c r="P74" s="283">
        <v>12</v>
      </c>
      <c r="Q74" s="283">
        <v>193706</v>
      </c>
      <c r="R74" s="283">
        <v>788</v>
      </c>
      <c r="S74" s="283">
        <v>0</v>
      </c>
      <c r="T74" s="283">
        <v>10</v>
      </c>
      <c r="U74" s="283">
        <v>0</v>
      </c>
      <c r="V74" s="283">
        <v>0</v>
      </c>
      <c r="W74" s="283">
        <v>14361</v>
      </c>
      <c r="X74" s="283">
        <v>9318</v>
      </c>
      <c r="Y74" s="283" t="s">
        <v>888</v>
      </c>
      <c r="Z74" s="283" t="s">
        <v>887</v>
      </c>
    </row>
    <row r="75" spans="2:26" s="358" customFormat="1" x14ac:dyDescent="0.2">
      <c r="B75" s="283" t="s">
        <v>716</v>
      </c>
      <c r="C75" s="283" t="s">
        <v>891</v>
      </c>
      <c r="D75" s="283" t="s">
        <v>542</v>
      </c>
      <c r="E75" s="372">
        <v>1440.5</v>
      </c>
      <c r="F75" s="371">
        <v>5.2803000000000004</v>
      </c>
      <c r="G75" s="371">
        <v>3.3589000000000002</v>
      </c>
      <c r="H75" s="371">
        <v>8.9928077999999996</v>
      </c>
      <c r="I75" s="380">
        <v>1.9111525412345454</v>
      </c>
      <c r="J75" s="380">
        <v>6.3000163852813396</v>
      </c>
      <c r="K75" s="283">
        <v>5</v>
      </c>
      <c r="L75" s="283">
        <v>50292</v>
      </c>
      <c r="M75" s="283">
        <v>49808</v>
      </c>
      <c r="N75" s="283">
        <v>245</v>
      </c>
      <c r="O75" s="283">
        <v>238</v>
      </c>
      <c r="P75" s="283">
        <v>7</v>
      </c>
      <c r="Q75" s="283">
        <v>165785</v>
      </c>
      <c r="R75" s="283">
        <v>560</v>
      </c>
      <c r="S75" s="283">
        <v>0</v>
      </c>
      <c r="T75" s="283">
        <v>0</v>
      </c>
      <c r="U75" s="283">
        <v>0</v>
      </c>
      <c r="V75" s="283">
        <v>0</v>
      </c>
      <c r="W75" s="283">
        <v>0</v>
      </c>
      <c r="X75" s="283">
        <v>0</v>
      </c>
      <c r="Y75" s="283" t="s">
        <v>887</v>
      </c>
      <c r="Z75" s="283" t="s">
        <v>887</v>
      </c>
    </row>
    <row r="76" spans="2:26" s="358" customFormat="1" x14ac:dyDescent="0.2">
      <c r="B76" s="283" t="s">
        <v>619</v>
      </c>
      <c r="C76" s="283" t="s">
        <v>891</v>
      </c>
      <c r="D76" s="283" t="s">
        <v>542</v>
      </c>
      <c r="E76" s="372">
        <v>2650</v>
      </c>
      <c r="F76" s="371">
        <v>9.9627999999999997</v>
      </c>
      <c r="G76" s="371">
        <v>3.2968000000000002</v>
      </c>
      <c r="H76" s="371">
        <v>11.241009699999999</v>
      </c>
      <c r="I76" s="380">
        <v>4.1338038286109953</v>
      </c>
      <c r="J76" s="380">
        <v>5.1975740384776925</v>
      </c>
      <c r="K76" s="283">
        <v>10</v>
      </c>
      <c r="L76" s="283">
        <v>243201</v>
      </c>
      <c r="M76" s="283">
        <v>166613</v>
      </c>
      <c r="N76" s="283">
        <v>5879</v>
      </c>
      <c r="O76" s="283">
        <v>3195</v>
      </c>
      <c r="P76" s="283">
        <v>7</v>
      </c>
      <c r="Q76" s="283">
        <v>305785</v>
      </c>
      <c r="R76" s="283">
        <v>1246</v>
      </c>
      <c r="S76" s="283">
        <v>4</v>
      </c>
      <c r="T76" s="283">
        <v>0</v>
      </c>
      <c r="U76" s="283">
        <v>10570</v>
      </c>
      <c r="V76" s="283">
        <v>10570</v>
      </c>
      <c r="W76" s="283">
        <v>0</v>
      </c>
      <c r="X76" s="283">
        <v>0</v>
      </c>
      <c r="Y76" s="283" t="s">
        <v>887</v>
      </c>
      <c r="Z76" s="283" t="s">
        <v>887</v>
      </c>
    </row>
    <row r="77" spans="2:26" s="358" customFormat="1" x14ac:dyDescent="0.2">
      <c r="B77" s="283" t="s">
        <v>617</v>
      </c>
      <c r="C77" s="283" t="s">
        <v>891</v>
      </c>
      <c r="D77" s="283" t="s">
        <v>542</v>
      </c>
      <c r="E77" s="372">
        <v>1033.5</v>
      </c>
      <c r="F77" s="371">
        <v>9.9389000000000003</v>
      </c>
      <c r="G77" s="371">
        <v>1.8193999999999999</v>
      </c>
      <c r="H77" s="371">
        <v>8.4974413000000002</v>
      </c>
      <c r="I77" s="380">
        <v>0.84694625432513004</v>
      </c>
      <c r="J77" s="380">
        <v>9.8096528545687889</v>
      </c>
      <c r="K77" s="283">
        <v>8</v>
      </c>
      <c r="L77" s="283">
        <v>17559</v>
      </c>
      <c r="M77" s="283">
        <v>16925</v>
      </c>
      <c r="N77" s="283">
        <v>194</v>
      </c>
      <c r="O77" s="283">
        <v>192</v>
      </c>
      <c r="P77" s="283">
        <v>16</v>
      </c>
      <c r="Q77" s="283">
        <v>203375</v>
      </c>
      <c r="R77" s="283">
        <v>1738</v>
      </c>
      <c r="S77" s="283">
        <v>4</v>
      </c>
      <c r="T77" s="283">
        <v>0</v>
      </c>
      <c r="U77" s="283">
        <v>4133</v>
      </c>
      <c r="V77" s="283">
        <v>4133</v>
      </c>
      <c r="W77" s="283">
        <v>0</v>
      </c>
      <c r="X77" s="283">
        <v>0</v>
      </c>
      <c r="Y77" s="283" t="s">
        <v>887</v>
      </c>
      <c r="Z77" s="283" t="s">
        <v>887</v>
      </c>
    </row>
    <row r="78" spans="2:26" s="358" customFormat="1" x14ac:dyDescent="0.2">
      <c r="B78" s="283" t="s">
        <v>765</v>
      </c>
      <c r="C78" s="283" t="s">
        <v>891</v>
      </c>
      <c r="D78" s="283" t="s">
        <v>542</v>
      </c>
      <c r="E78" s="372">
        <v>3424.5</v>
      </c>
      <c r="F78" s="371">
        <v>14.3728</v>
      </c>
      <c r="G78" s="371">
        <v>0.72599999999999998</v>
      </c>
      <c r="H78" s="371">
        <v>7.6972338000000002</v>
      </c>
      <c r="I78" s="380">
        <v>2.7422660159837178</v>
      </c>
      <c r="J78" s="380">
        <v>25.457131498300441</v>
      </c>
      <c r="K78" s="283">
        <v>17</v>
      </c>
      <c r="L78" s="283">
        <v>227738</v>
      </c>
      <c r="M78" s="283">
        <v>227738</v>
      </c>
      <c r="N78" s="283">
        <v>6327</v>
      </c>
      <c r="O78" s="283">
        <v>6327</v>
      </c>
      <c r="P78" s="283">
        <v>30</v>
      </c>
      <c r="Q78" s="283">
        <v>2114148</v>
      </c>
      <c r="R78" s="283">
        <v>6624</v>
      </c>
      <c r="S78" s="283">
        <v>4</v>
      </c>
      <c r="T78" s="283">
        <v>0</v>
      </c>
      <c r="U78" s="283">
        <v>11444</v>
      </c>
      <c r="V78" s="283">
        <v>11444</v>
      </c>
      <c r="W78" s="283">
        <v>0</v>
      </c>
      <c r="X78" s="283">
        <v>0</v>
      </c>
      <c r="Y78" s="283" t="s">
        <v>888</v>
      </c>
      <c r="Z78" s="283" t="s">
        <v>887</v>
      </c>
    </row>
    <row r="79" spans="2:26" s="358" customFormat="1" x14ac:dyDescent="0.2">
      <c r="B79" s="283" t="s">
        <v>773</v>
      </c>
      <c r="C79" s="283" t="s">
        <v>891</v>
      </c>
      <c r="D79" s="283" t="s">
        <v>542</v>
      </c>
      <c r="E79" s="372">
        <v>2278</v>
      </c>
      <c r="F79" s="371">
        <v>14.637</v>
      </c>
      <c r="G79" s="371">
        <v>4.2100999999999997</v>
      </c>
      <c r="H79" s="371">
        <v>8.9547027000000003</v>
      </c>
      <c r="I79" s="380">
        <v>6.6322046910602452</v>
      </c>
      <c r="J79" s="380">
        <v>23.766131175707681</v>
      </c>
      <c r="K79" s="283">
        <v>15</v>
      </c>
      <c r="L79" s="283">
        <v>409013</v>
      </c>
      <c r="M79" s="283">
        <v>381129</v>
      </c>
      <c r="N79" s="283">
        <v>7073</v>
      </c>
      <c r="O79" s="283">
        <v>7062</v>
      </c>
      <c r="P79" s="283">
        <v>22</v>
      </c>
      <c r="Q79" s="283">
        <v>1465675</v>
      </c>
      <c r="R79" s="283">
        <v>3995</v>
      </c>
      <c r="S79" s="283">
        <v>1</v>
      </c>
      <c r="T79" s="283">
        <v>0</v>
      </c>
      <c r="U79" s="283">
        <v>2249</v>
      </c>
      <c r="V79" s="283">
        <v>2249</v>
      </c>
      <c r="W79" s="283">
        <v>0</v>
      </c>
      <c r="X79" s="283">
        <v>0</v>
      </c>
      <c r="Y79" s="283" t="s">
        <v>888</v>
      </c>
      <c r="Z79" s="283" t="s">
        <v>887</v>
      </c>
    </row>
    <row r="80" spans="2:26" s="358" customFormat="1" x14ac:dyDescent="0.2">
      <c r="B80" s="283" t="s">
        <v>719</v>
      </c>
      <c r="C80" s="283" t="s">
        <v>891</v>
      </c>
      <c r="D80" s="283" t="s">
        <v>542</v>
      </c>
      <c r="E80" s="372">
        <v>1967.5</v>
      </c>
      <c r="F80" s="371">
        <v>10.7437</v>
      </c>
      <c r="G80" s="371">
        <v>1.6158999999999999</v>
      </c>
      <c r="H80" s="371">
        <v>5.7919779</v>
      </c>
      <c r="I80" s="380">
        <v>6.8616509427360342</v>
      </c>
      <c r="J80" s="380">
        <v>13.95889130263005</v>
      </c>
      <c r="K80" s="283">
        <v>14</v>
      </c>
      <c r="L80" s="283">
        <v>353554</v>
      </c>
      <c r="M80" s="283">
        <v>332597</v>
      </c>
      <c r="N80" s="283">
        <v>7184</v>
      </c>
      <c r="O80" s="283">
        <v>7167</v>
      </c>
      <c r="P80" s="283">
        <v>13</v>
      </c>
      <c r="Q80" s="283">
        <v>719247</v>
      </c>
      <c r="R80" s="283">
        <v>2305</v>
      </c>
      <c r="S80" s="283">
        <v>1</v>
      </c>
      <c r="T80" s="283">
        <v>1</v>
      </c>
      <c r="U80" s="283">
        <v>893</v>
      </c>
      <c r="V80" s="283">
        <v>893</v>
      </c>
      <c r="W80" s="283">
        <v>590</v>
      </c>
      <c r="X80" s="283">
        <v>590</v>
      </c>
      <c r="Y80" s="283" t="s">
        <v>888</v>
      </c>
      <c r="Z80" s="283" t="s">
        <v>887</v>
      </c>
    </row>
    <row r="81" spans="2:26" s="358" customFormat="1" x14ac:dyDescent="0.2">
      <c r="B81" s="283" t="s">
        <v>831</v>
      </c>
      <c r="C81" s="283" t="s">
        <v>891</v>
      </c>
      <c r="D81" s="283" t="s">
        <v>542</v>
      </c>
      <c r="E81" s="372">
        <v>2976</v>
      </c>
      <c r="F81" s="371">
        <v>16.548100000000002</v>
      </c>
      <c r="G81" s="371">
        <v>3.1153</v>
      </c>
      <c r="H81" s="371">
        <v>7.8496543000000001</v>
      </c>
      <c r="I81" s="380">
        <v>22.464911757593082</v>
      </c>
      <c r="J81" s="380">
        <v>7.5983658865288692</v>
      </c>
      <c r="K81" s="283">
        <v>21</v>
      </c>
      <c r="L81" s="283">
        <v>1510425</v>
      </c>
      <c r="M81" s="283">
        <v>480937</v>
      </c>
      <c r="N81" s="283">
        <v>18317</v>
      </c>
      <c r="O81" s="283">
        <v>12325</v>
      </c>
      <c r="P81" s="283">
        <v>13</v>
      </c>
      <c r="Q81" s="283">
        <v>510875</v>
      </c>
      <c r="R81" s="283">
        <v>2227</v>
      </c>
      <c r="S81" s="283">
        <v>2</v>
      </c>
      <c r="T81" s="283">
        <v>2</v>
      </c>
      <c r="U81" s="283">
        <v>5311</v>
      </c>
      <c r="V81" s="283">
        <v>2966</v>
      </c>
      <c r="W81" s="283">
        <v>120</v>
      </c>
      <c r="X81" s="283">
        <v>120</v>
      </c>
      <c r="Y81" s="283" t="s">
        <v>888</v>
      </c>
      <c r="Z81" s="283" t="s">
        <v>887</v>
      </c>
    </row>
    <row r="82" spans="2:26" s="358" customFormat="1" x14ac:dyDescent="0.2">
      <c r="B82" s="283" t="s">
        <v>807</v>
      </c>
      <c r="C82" s="283" t="s">
        <v>891</v>
      </c>
      <c r="D82" s="283" t="s">
        <v>542</v>
      </c>
      <c r="E82" s="372">
        <v>1248.5</v>
      </c>
      <c r="F82" s="371">
        <v>12.264900000000001</v>
      </c>
      <c r="G82" s="371">
        <v>2.2368000000000001</v>
      </c>
      <c r="H82" s="371">
        <v>12.7271093</v>
      </c>
      <c r="I82" s="380">
        <v>7.0884914332661273</v>
      </c>
      <c r="J82" s="380">
        <v>10.525339286711937</v>
      </c>
      <c r="K82" s="283">
        <v>14</v>
      </c>
      <c r="L82" s="283">
        <v>121972</v>
      </c>
      <c r="M82" s="283">
        <v>121972</v>
      </c>
      <c r="N82" s="283">
        <v>2768</v>
      </c>
      <c r="O82" s="283">
        <v>2768</v>
      </c>
      <c r="P82" s="283">
        <v>7</v>
      </c>
      <c r="Q82" s="283">
        <v>181110</v>
      </c>
      <c r="R82" s="283">
        <v>768</v>
      </c>
      <c r="S82" s="283">
        <v>4</v>
      </c>
      <c r="T82" s="283">
        <v>0</v>
      </c>
      <c r="U82" s="283">
        <v>5001</v>
      </c>
      <c r="V82" s="283">
        <v>5001</v>
      </c>
      <c r="W82" s="283">
        <v>0</v>
      </c>
      <c r="X82" s="283">
        <v>0</v>
      </c>
      <c r="Y82" s="283" t="s">
        <v>887</v>
      </c>
      <c r="Z82" s="283" t="s">
        <v>887</v>
      </c>
    </row>
    <row r="83" spans="2:26" s="358" customFormat="1" x14ac:dyDescent="0.2">
      <c r="B83" s="283" t="s">
        <v>808</v>
      </c>
      <c r="C83" s="283" t="s">
        <v>891</v>
      </c>
      <c r="D83" s="283" t="s">
        <v>542</v>
      </c>
      <c r="E83" s="372">
        <v>2797.5</v>
      </c>
      <c r="F83" s="371">
        <v>13.612500000000001</v>
      </c>
      <c r="G83" s="371">
        <v>0.79879999999999995</v>
      </c>
      <c r="H83" s="371">
        <v>6.1730290999999999</v>
      </c>
      <c r="I83" s="380">
        <v>1.0953256706950352</v>
      </c>
      <c r="J83" s="380">
        <v>21.085187353240656</v>
      </c>
      <c r="K83" s="283">
        <v>10</v>
      </c>
      <c r="L83" s="283">
        <v>96057</v>
      </c>
      <c r="M83" s="283">
        <v>96057</v>
      </c>
      <c r="N83" s="283">
        <v>960</v>
      </c>
      <c r="O83" s="283">
        <v>960</v>
      </c>
      <c r="P83" s="283">
        <v>17</v>
      </c>
      <c r="Q83" s="283">
        <v>1849112</v>
      </c>
      <c r="R83" s="283">
        <v>6154</v>
      </c>
      <c r="S83" s="283">
        <v>4</v>
      </c>
      <c r="T83" s="283">
        <v>0</v>
      </c>
      <c r="U83" s="283">
        <v>11170</v>
      </c>
      <c r="V83" s="283">
        <v>11170</v>
      </c>
      <c r="W83" s="283">
        <v>0</v>
      </c>
      <c r="X83" s="283">
        <v>0</v>
      </c>
      <c r="Y83" s="283" t="s">
        <v>888</v>
      </c>
      <c r="Z83" s="283" t="s">
        <v>887</v>
      </c>
    </row>
    <row r="84" spans="2:26" s="358" customFormat="1" x14ac:dyDescent="0.2">
      <c r="B84" s="283" t="s">
        <v>775</v>
      </c>
      <c r="C84" s="283" t="s">
        <v>891</v>
      </c>
      <c r="D84" s="283" t="s">
        <v>542</v>
      </c>
      <c r="E84" s="372">
        <v>3896</v>
      </c>
      <c r="F84" s="371">
        <v>18.599</v>
      </c>
      <c r="G84" s="371">
        <v>1.5407</v>
      </c>
      <c r="H84" s="371">
        <v>10.250276700000001</v>
      </c>
      <c r="I84" s="380">
        <v>5.113320414227803</v>
      </c>
      <c r="J84" s="380">
        <v>15.587375130890269</v>
      </c>
      <c r="K84" s="283">
        <v>24</v>
      </c>
      <c r="L84" s="283">
        <v>289587</v>
      </c>
      <c r="M84" s="283">
        <v>261404</v>
      </c>
      <c r="N84" s="283">
        <v>1454</v>
      </c>
      <c r="O84" s="283">
        <v>1413</v>
      </c>
      <c r="P84" s="283">
        <v>20</v>
      </c>
      <c r="Q84" s="283">
        <v>882773</v>
      </c>
      <c r="R84" s="283">
        <v>2962</v>
      </c>
      <c r="S84" s="283">
        <v>8</v>
      </c>
      <c r="T84" s="283">
        <v>0</v>
      </c>
      <c r="U84" s="283">
        <v>30662</v>
      </c>
      <c r="V84" s="283">
        <v>22860</v>
      </c>
      <c r="W84" s="283">
        <v>0</v>
      </c>
      <c r="X84" s="283">
        <v>0</v>
      </c>
      <c r="Y84" s="283" t="s">
        <v>888</v>
      </c>
      <c r="Z84" s="283" t="s">
        <v>888</v>
      </c>
    </row>
    <row r="85" spans="2:26" s="358" customFormat="1" x14ac:dyDescent="0.2">
      <c r="B85" s="283" t="s">
        <v>724</v>
      </c>
      <c r="C85" s="283" t="s">
        <v>891</v>
      </c>
      <c r="D85" s="283" t="s">
        <v>554</v>
      </c>
      <c r="E85" s="372">
        <v>3286</v>
      </c>
      <c r="F85" s="371">
        <v>24.8782</v>
      </c>
      <c r="G85" s="371">
        <v>0.56630000000000003</v>
      </c>
      <c r="H85" s="371">
        <v>7.6210236</v>
      </c>
      <c r="I85" s="380">
        <v>2.9541169616491372</v>
      </c>
      <c r="J85" s="380">
        <v>4.8944911092645524</v>
      </c>
      <c r="K85" s="283">
        <v>19</v>
      </c>
      <c r="L85" s="283">
        <v>268718</v>
      </c>
      <c r="M85" s="283">
        <v>213473</v>
      </c>
      <c r="N85" s="283">
        <v>5561</v>
      </c>
      <c r="O85" s="283">
        <v>5493</v>
      </c>
      <c r="P85" s="283">
        <v>17</v>
      </c>
      <c r="Q85" s="283">
        <v>445222</v>
      </c>
      <c r="R85" s="283">
        <v>1720</v>
      </c>
      <c r="S85" s="283">
        <v>3</v>
      </c>
      <c r="T85" s="283">
        <v>1</v>
      </c>
      <c r="U85" s="283">
        <v>8626</v>
      </c>
      <c r="V85" s="283">
        <v>8626</v>
      </c>
      <c r="W85" s="283">
        <v>630</v>
      </c>
      <c r="X85" s="283">
        <v>630</v>
      </c>
      <c r="Y85" s="283" t="s">
        <v>887</v>
      </c>
      <c r="Z85" s="283" t="s">
        <v>887</v>
      </c>
    </row>
    <row r="86" spans="2:26" s="358" customFormat="1" x14ac:dyDescent="0.2">
      <c r="B86" s="283" t="s">
        <v>631</v>
      </c>
      <c r="C86" s="283" t="s">
        <v>891</v>
      </c>
      <c r="D86" s="283" t="s">
        <v>542</v>
      </c>
      <c r="E86" s="372">
        <v>4794</v>
      </c>
      <c r="F86" s="371">
        <v>14.7995</v>
      </c>
      <c r="G86" s="371">
        <v>22.6783</v>
      </c>
      <c r="H86" s="371">
        <v>17.528354199999999</v>
      </c>
      <c r="I86" s="380">
        <v>13.825597572744188</v>
      </c>
      <c r="J86" s="380">
        <v>22.502609406087736</v>
      </c>
      <c r="K86" s="283">
        <v>23</v>
      </c>
      <c r="L86" s="283">
        <v>1492659</v>
      </c>
      <c r="M86" s="283">
        <v>1492211</v>
      </c>
      <c r="N86" s="283">
        <v>31330</v>
      </c>
      <c r="O86" s="283">
        <v>31326</v>
      </c>
      <c r="P86" s="283">
        <v>64</v>
      </c>
      <c r="Q86" s="283">
        <v>2429459</v>
      </c>
      <c r="R86" s="283">
        <v>9906</v>
      </c>
      <c r="S86" s="283">
        <v>6</v>
      </c>
      <c r="T86" s="283">
        <v>3</v>
      </c>
      <c r="U86" s="283">
        <v>30047</v>
      </c>
      <c r="V86" s="283">
        <v>30047</v>
      </c>
      <c r="W86" s="283">
        <v>128</v>
      </c>
      <c r="X86" s="283">
        <v>86</v>
      </c>
      <c r="Y86" s="283" t="s">
        <v>888</v>
      </c>
      <c r="Z86" s="283" t="s">
        <v>888</v>
      </c>
    </row>
    <row r="87" spans="2:26" s="358" customFormat="1" x14ac:dyDescent="0.2">
      <c r="B87" s="283" t="s">
        <v>634</v>
      </c>
      <c r="C87" s="283" t="s">
        <v>891</v>
      </c>
      <c r="D87" s="283" t="s">
        <v>542</v>
      </c>
      <c r="E87" s="372">
        <v>6348</v>
      </c>
      <c r="F87" s="371">
        <v>12.8108</v>
      </c>
      <c r="G87" s="371">
        <v>23.182700000000001</v>
      </c>
      <c r="H87" s="371">
        <v>19.433610099999999</v>
      </c>
      <c r="I87" s="380">
        <v>11.5959362246738</v>
      </c>
      <c r="J87" s="380">
        <v>9.8721311113130454</v>
      </c>
      <c r="K87" s="283">
        <v>79</v>
      </c>
      <c r="L87" s="283">
        <v>1261167</v>
      </c>
      <c r="M87" s="283">
        <v>1145500</v>
      </c>
      <c r="N87" s="283">
        <v>22862</v>
      </c>
      <c r="O87" s="283">
        <v>22621</v>
      </c>
      <c r="P87" s="283">
        <v>78</v>
      </c>
      <c r="Q87" s="283">
        <v>1073687</v>
      </c>
      <c r="R87" s="283">
        <v>4001</v>
      </c>
      <c r="S87" s="283">
        <v>2</v>
      </c>
      <c r="T87" s="283">
        <v>30</v>
      </c>
      <c r="U87" s="283">
        <v>17037</v>
      </c>
      <c r="V87" s="283">
        <v>17037</v>
      </c>
      <c r="W87" s="283">
        <v>21613</v>
      </c>
      <c r="X87" s="283">
        <v>21613</v>
      </c>
      <c r="Y87" s="283" t="s">
        <v>888</v>
      </c>
      <c r="Z87" s="283" t="s">
        <v>888</v>
      </c>
    </row>
    <row r="88" spans="2:26" s="358" customFormat="1" x14ac:dyDescent="0.2">
      <c r="B88" s="283" t="s">
        <v>813</v>
      </c>
      <c r="C88" s="283" t="s">
        <v>891</v>
      </c>
      <c r="D88" s="283" t="s">
        <v>554</v>
      </c>
      <c r="E88" s="372">
        <v>2454.5</v>
      </c>
      <c r="F88" s="371">
        <v>23.141500000000001</v>
      </c>
      <c r="G88" s="371">
        <v>13.1753</v>
      </c>
      <c r="H88" s="371">
        <v>6.5921854</v>
      </c>
      <c r="I88" s="380">
        <v>4.4399458363107964</v>
      </c>
      <c r="J88" s="380">
        <v>2.7205775326849428</v>
      </c>
      <c r="K88" s="283">
        <v>13</v>
      </c>
      <c r="L88" s="283">
        <v>292310</v>
      </c>
      <c r="M88" s="283">
        <v>292310</v>
      </c>
      <c r="N88" s="283">
        <v>5877</v>
      </c>
      <c r="O88" s="283">
        <v>5877</v>
      </c>
      <c r="P88" s="283">
        <v>21</v>
      </c>
      <c r="Q88" s="283">
        <v>179113</v>
      </c>
      <c r="R88" s="283">
        <v>893</v>
      </c>
      <c r="S88" s="283">
        <v>0</v>
      </c>
      <c r="T88" s="283">
        <v>0</v>
      </c>
      <c r="U88" s="283">
        <v>0</v>
      </c>
      <c r="V88" s="283">
        <v>0</v>
      </c>
      <c r="W88" s="283">
        <v>0</v>
      </c>
      <c r="X88" s="283">
        <v>0</v>
      </c>
      <c r="Y88" s="283" t="s">
        <v>887</v>
      </c>
      <c r="Z88" s="283" t="s">
        <v>887</v>
      </c>
    </row>
    <row r="89" spans="2:26" s="358" customFormat="1" x14ac:dyDescent="0.2">
      <c r="B89" s="283" t="s">
        <v>608</v>
      </c>
      <c r="C89" s="283" t="s">
        <v>891</v>
      </c>
      <c r="D89" s="283" t="s">
        <v>554</v>
      </c>
      <c r="E89" s="372">
        <v>3834</v>
      </c>
      <c r="F89" s="371">
        <v>69.501000000000005</v>
      </c>
      <c r="G89" s="371">
        <v>20.747</v>
      </c>
      <c r="H89" s="371">
        <v>8.7641770999999995</v>
      </c>
      <c r="I89" s="380">
        <v>4.2725221445015293</v>
      </c>
      <c r="J89" s="380">
        <v>3.3439963103780541</v>
      </c>
      <c r="K89" s="283">
        <v>11</v>
      </c>
      <c r="L89" s="283">
        <v>396664</v>
      </c>
      <c r="M89" s="283">
        <v>396664</v>
      </c>
      <c r="N89" s="283">
        <v>3906</v>
      </c>
      <c r="O89" s="283">
        <v>3906</v>
      </c>
      <c r="P89" s="283">
        <v>36</v>
      </c>
      <c r="Q89" s="283">
        <v>310459</v>
      </c>
      <c r="R89" s="283">
        <v>1147</v>
      </c>
      <c r="S89" s="283">
        <v>0</v>
      </c>
      <c r="T89" s="283">
        <v>6</v>
      </c>
      <c r="U89" s="283">
        <v>0</v>
      </c>
      <c r="V89" s="283">
        <v>0</v>
      </c>
      <c r="W89" s="283">
        <v>285</v>
      </c>
      <c r="X89" s="283">
        <v>285</v>
      </c>
      <c r="Y89" s="283" t="s">
        <v>887</v>
      </c>
      <c r="Z89" s="283" t="s">
        <v>887</v>
      </c>
    </row>
    <row r="90" spans="2:26" s="358" customFormat="1" x14ac:dyDescent="0.2">
      <c r="B90" s="283" t="s">
        <v>835</v>
      </c>
      <c r="C90" s="283" t="s">
        <v>891</v>
      </c>
      <c r="D90" s="283" t="s">
        <v>542</v>
      </c>
      <c r="E90" s="372">
        <v>3115.5</v>
      </c>
      <c r="F90" s="371">
        <v>9.0073000000000008</v>
      </c>
      <c r="G90" s="371">
        <v>13.3338</v>
      </c>
      <c r="H90" s="371">
        <v>12.1936377</v>
      </c>
      <c r="I90" s="380">
        <v>6.4521332600866028</v>
      </c>
      <c r="J90" s="380">
        <v>0.53753315598404239</v>
      </c>
      <c r="K90" s="283">
        <v>8</v>
      </c>
      <c r="L90" s="283">
        <v>959238</v>
      </c>
      <c r="M90" s="283">
        <v>959238</v>
      </c>
      <c r="N90" s="283">
        <v>12570</v>
      </c>
      <c r="O90" s="283">
        <v>12570</v>
      </c>
      <c r="P90" s="283">
        <v>4</v>
      </c>
      <c r="Q90" s="283">
        <v>79915</v>
      </c>
      <c r="R90" s="283">
        <v>198</v>
      </c>
      <c r="S90" s="283">
        <v>3</v>
      </c>
      <c r="T90" s="283">
        <v>0</v>
      </c>
      <c r="U90" s="283">
        <v>868</v>
      </c>
      <c r="V90" s="283">
        <v>868</v>
      </c>
      <c r="W90" s="283">
        <v>0</v>
      </c>
      <c r="X90" s="283">
        <v>0</v>
      </c>
      <c r="Y90" s="283" t="s">
        <v>888</v>
      </c>
      <c r="Z90" s="283" t="s">
        <v>887</v>
      </c>
    </row>
    <row r="91" spans="2:26" s="358" customFormat="1" x14ac:dyDescent="0.2">
      <c r="B91" s="283" t="s">
        <v>861</v>
      </c>
      <c r="C91" s="283" t="s">
        <v>891</v>
      </c>
      <c r="D91" s="283" t="s">
        <v>554</v>
      </c>
      <c r="E91" s="372">
        <v>1273</v>
      </c>
      <c r="F91" s="371">
        <v>81.388599999999997</v>
      </c>
      <c r="G91" s="371">
        <v>10.6805</v>
      </c>
      <c r="H91" s="371">
        <v>5.182296</v>
      </c>
      <c r="I91" s="380">
        <v>0</v>
      </c>
      <c r="J91" s="380">
        <v>0</v>
      </c>
      <c r="K91" s="283">
        <v>5</v>
      </c>
      <c r="L91" s="283">
        <v>50688</v>
      </c>
      <c r="M91" s="283">
        <v>50688</v>
      </c>
      <c r="N91" s="283">
        <v>2648</v>
      </c>
      <c r="O91" s="283">
        <v>2648</v>
      </c>
      <c r="P91" s="283">
        <v>5</v>
      </c>
      <c r="Q91" s="283">
        <v>356067</v>
      </c>
      <c r="R91" s="283">
        <v>3975</v>
      </c>
      <c r="S91" s="283">
        <v>0</v>
      </c>
      <c r="T91" s="283">
        <v>0</v>
      </c>
      <c r="U91" s="283">
        <v>0</v>
      </c>
      <c r="V91" s="283">
        <v>0</v>
      </c>
      <c r="W91" s="283">
        <v>0</v>
      </c>
      <c r="X91" s="283">
        <v>0</v>
      </c>
      <c r="Y91" s="283" t="s">
        <v>887</v>
      </c>
      <c r="Z91" s="283" t="s">
        <v>887</v>
      </c>
    </row>
    <row r="92" spans="2:26" s="358" customFormat="1" x14ac:dyDescent="0.2">
      <c r="B92" s="283" t="s">
        <v>858</v>
      </c>
      <c r="C92" s="283" t="s">
        <v>891</v>
      </c>
      <c r="D92" s="283" t="s">
        <v>551</v>
      </c>
      <c r="E92" s="372">
        <v>1294</v>
      </c>
      <c r="F92" s="371">
        <v>227.79400000000001</v>
      </c>
      <c r="G92" s="371">
        <v>5.0030000000000001</v>
      </c>
      <c r="H92" s="371">
        <v>7.6591287000000001</v>
      </c>
      <c r="I92" s="380">
        <v>0</v>
      </c>
      <c r="J92" s="380">
        <v>0</v>
      </c>
      <c r="K92" s="283">
        <v>9</v>
      </c>
      <c r="L92" s="283">
        <v>132212</v>
      </c>
      <c r="M92" s="283">
        <v>132212</v>
      </c>
      <c r="N92" s="283">
        <v>2789</v>
      </c>
      <c r="O92" s="283">
        <v>2789</v>
      </c>
      <c r="P92" s="283">
        <v>20</v>
      </c>
      <c r="Q92" s="283">
        <v>1781380</v>
      </c>
      <c r="R92" s="283">
        <v>4905</v>
      </c>
      <c r="S92" s="283">
        <v>0</v>
      </c>
      <c r="T92" s="283">
        <v>5</v>
      </c>
      <c r="U92" s="283">
        <v>0</v>
      </c>
      <c r="V92" s="283">
        <v>0</v>
      </c>
      <c r="W92" s="283">
        <v>2932</v>
      </c>
      <c r="X92" s="283">
        <v>2932</v>
      </c>
      <c r="Y92" s="283" t="s">
        <v>888</v>
      </c>
      <c r="Z92" s="283" t="s">
        <v>887</v>
      </c>
    </row>
    <row r="93" spans="2:26" s="358" customFormat="1" x14ac:dyDescent="0.2">
      <c r="B93" s="283" t="s">
        <v>828</v>
      </c>
      <c r="C93" s="283" t="s">
        <v>889</v>
      </c>
      <c r="D93" s="283" t="s">
        <v>554</v>
      </c>
      <c r="E93" s="372">
        <v>1017.5</v>
      </c>
      <c r="F93" s="371">
        <v>74.671499999999995</v>
      </c>
      <c r="G93" s="371">
        <v>0.25530000000000003</v>
      </c>
      <c r="H93" s="371">
        <v>3.2389350000000001</v>
      </c>
      <c r="I93" s="380">
        <v>7.4517335879221234</v>
      </c>
      <c r="J93" s="380">
        <v>0.36605845489969008</v>
      </c>
      <c r="K93" s="283">
        <v>15</v>
      </c>
      <c r="L93" s="283">
        <v>436610</v>
      </c>
      <c r="M93" s="283">
        <v>436610</v>
      </c>
      <c r="N93" s="283">
        <v>3166</v>
      </c>
      <c r="O93" s="283">
        <v>3166</v>
      </c>
      <c r="P93" s="283">
        <v>7</v>
      </c>
      <c r="Q93" s="283">
        <v>21448</v>
      </c>
      <c r="R93" s="283">
        <v>162</v>
      </c>
      <c r="S93" s="283">
        <v>2</v>
      </c>
      <c r="T93" s="283">
        <v>19</v>
      </c>
      <c r="U93" s="283">
        <v>2046</v>
      </c>
      <c r="V93" s="283">
        <v>2046</v>
      </c>
      <c r="W93" s="283">
        <v>7504</v>
      </c>
      <c r="X93" s="283">
        <v>7504</v>
      </c>
      <c r="Y93" s="283" t="s">
        <v>887</v>
      </c>
      <c r="Z93" s="283" t="s">
        <v>887</v>
      </c>
    </row>
    <row r="94" spans="2:26" s="358" customFormat="1" x14ac:dyDescent="0.2">
      <c r="B94" s="283" t="s">
        <v>800</v>
      </c>
      <c r="C94" s="283" t="s">
        <v>891</v>
      </c>
      <c r="D94" s="283" t="s">
        <v>542</v>
      </c>
      <c r="E94" s="372">
        <v>2195</v>
      </c>
      <c r="F94" s="371">
        <v>6.8465999999999996</v>
      </c>
      <c r="G94" s="371">
        <v>4.2716000000000003</v>
      </c>
      <c r="H94" s="371">
        <v>9.7168050000000008</v>
      </c>
      <c r="I94" s="380">
        <v>1.7000640725886424</v>
      </c>
      <c r="J94" s="380">
        <v>3.6603469925730039</v>
      </c>
      <c r="K94" s="283">
        <v>13</v>
      </c>
      <c r="L94" s="283">
        <v>80463</v>
      </c>
      <c r="M94" s="283">
        <v>80463</v>
      </c>
      <c r="N94" s="283">
        <v>508</v>
      </c>
      <c r="O94" s="283">
        <v>508</v>
      </c>
      <c r="P94" s="283">
        <v>9</v>
      </c>
      <c r="Q94" s="283">
        <v>173242</v>
      </c>
      <c r="R94" s="283">
        <v>675</v>
      </c>
      <c r="S94" s="283">
        <v>1</v>
      </c>
      <c r="T94" s="283">
        <v>0</v>
      </c>
      <c r="U94" s="283">
        <v>2190</v>
      </c>
      <c r="V94" s="283">
        <v>2190</v>
      </c>
      <c r="W94" s="283">
        <v>0</v>
      </c>
      <c r="X94" s="283">
        <v>0</v>
      </c>
      <c r="Y94" s="283" t="s">
        <v>887</v>
      </c>
      <c r="Z94" s="283" t="s">
        <v>887</v>
      </c>
    </row>
    <row r="95" spans="2:26" s="358" customFormat="1" x14ac:dyDescent="0.2">
      <c r="B95" s="283" t="s">
        <v>718</v>
      </c>
      <c r="C95" s="283" t="s">
        <v>891</v>
      </c>
      <c r="D95" s="283" t="s">
        <v>554</v>
      </c>
      <c r="E95" s="372">
        <v>2858.5</v>
      </c>
      <c r="F95" s="371">
        <v>20.347999999999999</v>
      </c>
      <c r="G95" s="371">
        <v>6.6201999999999996</v>
      </c>
      <c r="H95" s="371">
        <v>7.6591287000000001</v>
      </c>
      <c r="I95" s="380">
        <v>3.1357987997188714</v>
      </c>
      <c r="J95" s="380">
        <v>12.867012843712029</v>
      </c>
      <c r="K95" s="283">
        <v>9</v>
      </c>
      <c r="L95" s="283">
        <v>223842</v>
      </c>
      <c r="M95" s="283">
        <v>223842</v>
      </c>
      <c r="N95" s="283">
        <v>2888</v>
      </c>
      <c r="O95" s="283">
        <v>2888</v>
      </c>
      <c r="P95" s="283">
        <v>16</v>
      </c>
      <c r="Q95" s="283">
        <v>918483</v>
      </c>
      <c r="R95" s="283">
        <v>2734</v>
      </c>
      <c r="S95" s="283">
        <v>0</v>
      </c>
      <c r="T95" s="283">
        <v>0</v>
      </c>
      <c r="U95" s="283">
        <v>0</v>
      </c>
      <c r="V95" s="283">
        <v>0</v>
      </c>
      <c r="W95" s="283">
        <v>0</v>
      </c>
      <c r="X95" s="283">
        <v>0</v>
      </c>
      <c r="Y95" s="283" t="s">
        <v>887</v>
      </c>
      <c r="Z95" s="283" t="s">
        <v>887</v>
      </c>
    </row>
    <row r="96" spans="2:26" s="358" customFormat="1" x14ac:dyDescent="0.2">
      <c r="B96" s="283" t="s">
        <v>760</v>
      </c>
      <c r="C96" s="283" t="s">
        <v>891</v>
      </c>
      <c r="D96" s="283" t="s">
        <v>542</v>
      </c>
      <c r="E96" s="372">
        <v>2023.5</v>
      </c>
      <c r="F96" s="371">
        <v>9.0559999999999992</v>
      </c>
      <c r="G96" s="371">
        <v>1.9728000000000001</v>
      </c>
      <c r="H96" s="371">
        <v>4.9536652999999999</v>
      </c>
      <c r="I96" s="380">
        <v>1.155351044118998</v>
      </c>
      <c r="J96" s="380">
        <v>6.7968693898153969</v>
      </c>
      <c r="K96" s="283">
        <v>7</v>
      </c>
      <c r="L96" s="283">
        <v>93317</v>
      </c>
      <c r="M96" s="283">
        <v>93317</v>
      </c>
      <c r="N96" s="283">
        <v>1147</v>
      </c>
      <c r="O96" s="283">
        <v>1147</v>
      </c>
      <c r="P96" s="283">
        <v>23</v>
      </c>
      <c r="Q96" s="283">
        <v>548979</v>
      </c>
      <c r="R96" s="283">
        <v>2627</v>
      </c>
      <c r="S96" s="283">
        <v>5</v>
      </c>
      <c r="T96" s="283">
        <v>0</v>
      </c>
      <c r="U96" s="283">
        <v>9185</v>
      </c>
      <c r="V96" s="283">
        <v>7163</v>
      </c>
      <c r="W96" s="283">
        <v>0</v>
      </c>
      <c r="X96" s="283">
        <v>0</v>
      </c>
      <c r="Y96" s="283" t="s">
        <v>888</v>
      </c>
      <c r="Z96" s="283" t="s">
        <v>887</v>
      </c>
    </row>
    <row r="97" spans="2:26" s="358" customFormat="1" x14ac:dyDescent="0.2">
      <c r="B97" s="283" t="s">
        <v>609</v>
      </c>
      <c r="C97" s="283" t="s">
        <v>891</v>
      </c>
      <c r="D97" s="283" t="s">
        <v>554</v>
      </c>
      <c r="E97" s="372">
        <v>6690.5</v>
      </c>
      <c r="F97" s="371">
        <v>80.017200000000003</v>
      </c>
      <c r="G97" s="371">
        <v>15.6518</v>
      </c>
      <c r="H97" s="371">
        <v>19.052558900000001</v>
      </c>
      <c r="I97" s="380">
        <v>2.5823085847703791</v>
      </c>
      <c r="J97" s="380">
        <v>11.165273069860541</v>
      </c>
      <c r="K97" s="283">
        <v>42</v>
      </c>
      <c r="L97" s="283">
        <v>187428</v>
      </c>
      <c r="M97" s="283">
        <v>177849</v>
      </c>
      <c r="N97" s="283">
        <v>1648</v>
      </c>
      <c r="O97" s="283">
        <v>1642</v>
      </c>
      <c r="P97" s="283">
        <v>35</v>
      </c>
      <c r="Q97" s="283">
        <v>810393</v>
      </c>
      <c r="R97" s="283">
        <v>3065</v>
      </c>
      <c r="S97" s="283">
        <v>6</v>
      </c>
      <c r="T97" s="283">
        <v>17</v>
      </c>
      <c r="U97" s="283">
        <v>40212</v>
      </c>
      <c r="V97" s="283">
        <v>40212</v>
      </c>
      <c r="W97" s="283">
        <v>21517</v>
      </c>
      <c r="X97" s="283">
        <v>18247</v>
      </c>
      <c r="Y97" s="283" t="s">
        <v>887</v>
      </c>
      <c r="Z97" s="283" t="s">
        <v>887</v>
      </c>
    </row>
    <row r="98" spans="2:26" s="358" customFormat="1" x14ac:dyDescent="0.2">
      <c r="B98" s="283" t="s">
        <v>789</v>
      </c>
      <c r="C98" s="283" t="s">
        <v>891</v>
      </c>
      <c r="D98" s="283" t="s">
        <v>542</v>
      </c>
      <c r="E98" s="372">
        <v>3242</v>
      </c>
      <c r="F98" s="371">
        <v>14.445600000000001</v>
      </c>
      <c r="G98" s="371">
        <v>0.9294</v>
      </c>
      <c r="H98" s="371">
        <v>8.2307053999999997</v>
      </c>
      <c r="I98" s="380">
        <v>4.5975272675275294</v>
      </c>
      <c r="J98" s="380">
        <v>11.832869052825197</v>
      </c>
      <c r="K98" s="283">
        <v>15</v>
      </c>
      <c r="L98" s="283">
        <v>304293</v>
      </c>
      <c r="M98" s="283">
        <v>84858</v>
      </c>
      <c r="N98" s="283">
        <v>6992</v>
      </c>
      <c r="O98" s="283">
        <v>3694</v>
      </c>
      <c r="P98" s="283">
        <v>16</v>
      </c>
      <c r="Q98" s="283">
        <v>783173</v>
      </c>
      <c r="R98" s="283">
        <v>2451</v>
      </c>
      <c r="S98" s="283">
        <v>1</v>
      </c>
      <c r="T98" s="283">
        <v>0</v>
      </c>
      <c r="U98" s="283">
        <v>3230</v>
      </c>
      <c r="V98" s="283">
        <v>3230</v>
      </c>
      <c r="W98" s="283">
        <v>0</v>
      </c>
      <c r="X98" s="283">
        <v>0</v>
      </c>
      <c r="Y98" s="283" t="s">
        <v>888</v>
      </c>
      <c r="Z98" s="283" t="s">
        <v>887</v>
      </c>
    </row>
    <row r="99" spans="2:26" s="358" customFormat="1" x14ac:dyDescent="0.2">
      <c r="B99" s="283" t="s">
        <v>738</v>
      </c>
      <c r="C99" s="283" t="s">
        <v>891</v>
      </c>
      <c r="D99" s="283" t="s">
        <v>542</v>
      </c>
      <c r="E99" s="372">
        <v>3276.5</v>
      </c>
      <c r="F99" s="371">
        <v>21.034700000000001</v>
      </c>
      <c r="G99" s="371">
        <v>5.1441999999999997</v>
      </c>
      <c r="H99" s="371">
        <v>9.7168050000000008</v>
      </c>
      <c r="I99" s="380">
        <v>7.5383630468336094</v>
      </c>
      <c r="J99" s="380">
        <v>4.7134694104475621</v>
      </c>
      <c r="K99" s="283">
        <v>18</v>
      </c>
      <c r="L99" s="283">
        <v>471028</v>
      </c>
      <c r="M99" s="283">
        <v>136882</v>
      </c>
      <c r="N99" s="283">
        <v>12115</v>
      </c>
      <c r="O99" s="283">
        <v>8839</v>
      </c>
      <c r="P99" s="283">
        <v>19</v>
      </c>
      <c r="Q99" s="283">
        <v>294517</v>
      </c>
      <c r="R99" s="283">
        <v>1559</v>
      </c>
      <c r="S99" s="283">
        <v>10</v>
      </c>
      <c r="T99" s="283">
        <v>0</v>
      </c>
      <c r="U99" s="283">
        <v>39152</v>
      </c>
      <c r="V99" s="283">
        <v>32600</v>
      </c>
      <c r="W99" s="283">
        <v>0</v>
      </c>
      <c r="X99" s="283">
        <v>0</v>
      </c>
      <c r="Y99" s="283" t="s">
        <v>887</v>
      </c>
      <c r="Z99" s="283" t="s">
        <v>888</v>
      </c>
    </row>
    <row r="100" spans="2:26" s="358" customFormat="1" x14ac:dyDescent="0.2">
      <c r="B100" s="283" t="s">
        <v>630</v>
      </c>
      <c r="C100" s="283" t="s">
        <v>891</v>
      </c>
      <c r="D100" s="283" t="s">
        <v>554</v>
      </c>
      <c r="E100" s="372">
        <v>2219.5</v>
      </c>
      <c r="F100" s="371">
        <v>113.19119999999999</v>
      </c>
      <c r="G100" s="371">
        <v>6.0780000000000003</v>
      </c>
      <c r="H100" s="371">
        <v>6.9732365999999999</v>
      </c>
      <c r="I100" s="380">
        <v>23.061417532246008</v>
      </c>
      <c r="J100" s="380">
        <v>25.410260521781098</v>
      </c>
      <c r="K100" s="283">
        <v>48</v>
      </c>
      <c r="L100" s="283">
        <v>1132137</v>
      </c>
      <c r="M100" s="283">
        <v>782032</v>
      </c>
      <c r="N100" s="283">
        <v>11768</v>
      </c>
      <c r="O100" s="283">
        <v>8057</v>
      </c>
      <c r="P100" s="283">
        <v>105</v>
      </c>
      <c r="Q100" s="283">
        <v>1247447</v>
      </c>
      <c r="R100" s="283">
        <v>4423</v>
      </c>
      <c r="S100" s="283">
        <v>12</v>
      </c>
      <c r="T100" s="283">
        <v>18</v>
      </c>
      <c r="U100" s="283">
        <v>19549</v>
      </c>
      <c r="V100" s="283">
        <v>14812</v>
      </c>
      <c r="W100" s="283">
        <v>4445</v>
      </c>
      <c r="X100" s="283">
        <v>3942</v>
      </c>
      <c r="Y100" s="283" t="s">
        <v>888</v>
      </c>
      <c r="Z100" s="283" t="s">
        <v>887</v>
      </c>
    </row>
    <row r="101" spans="2:26" s="358" customFormat="1" x14ac:dyDescent="0.2">
      <c r="B101" s="283" t="s">
        <v>713</v>
      </c>
      <c r="C101" s="283" t="s">
        <v>891</v>
      </c>
      <c r="D101" s="283" t="s">
        <v>542</v>
      </c>
      <c r="E101" s="372">
        <v>3176</v>
      </c>
      <c r="F101" s="371">
        <v>30.8156</v>
      </c>
      <c r="G101" s="371">
        <v>1.8291999999999999</v>
      </c>
      <c r="H101" s="371">
        <v>9.9835408999999995</v>
      </c>
      <c r="I101" s="380">
        <v>5.3841457182471455</v>
      </c>
      <c r="J101" s="380">
        <v>13.007191558281349</v>
      </c>
      <c r="K101" s="283">
        <v>25</v>
      </c>
      <c r="L101" s="283">
        <v>334967</v>
      </c>
      <c r="M101" s="283">
        <v>185978</v>
      </c>
      <c r="N101" s="283">
        <v>7740</v>
      </c>
      <c r="O101" s="283">
        <v>7426</v>
      </c>
      <c r="P101" s="283">
        <v>14</v>
      </c>
      <c r="Q101" s="283">
        <v>809224</v>
      </c>
      <c r="R101" s="283">
        <v>2276</v>
      </c>
      <c r="S101" s="283">
        <v>3</v>
      </c>
      <c r="T101" s="283">
        <v>0</v>
      </c>
      <c r="U101" s="283">
        <v>9544</v>
      </c>
      <c r="V101" s="283">
        <v>9544</v>
      </c>
      <c r="W101" s="283">
        <v>0</v>
      </c>
      <c r="X101" s="283">
        <v>0</v>
      </c>
      <c r="Y101" s="283" t="s">
        <v>888</v>
      </c>
      <c r="Z101" s="283" t="s">
        <v>887</v>
      </c>
    </row>
    <row r="102" spans="2:26" s="358" customFormat="1" x14ac:dyDescent="0.2">
      <c r="B102" s="283" t="s">
        <v>809</v>
      </c>
      <c r="C102" s="283" t="s">
        <v>891</v>
      </c>
      <c r="D102" s="283" t="s">
        <v>542</v>
      </c>
      <c r="E102" s="372">
        <v>2343.5</v>
      </c>
      <c r="F102" s="371">
        <v>2.6819000000000002</v>
      </c>
      <c r="G102" s="371">
        <v>4.1745999999999999</v>
      </c>
      <c r="H102" s="371">
        <v>10.2883818</v>
      </c>
      <c r="I102" s="380">
        <v>0.15875174596386182</v>
      </c>
      <c r="J102" s="380">
        <v>1.0965688319040345</v>
      </c>
      <c r="K102" s="283">
        <v>4</v>
      </c>
      <c r="L102" s="283">
        <v>27659</v>
      </c>
      <c r="M102" s="283">
        <v>27659</v>
      </c>
      <c r="N102" s="283">
        <v>108</v>
      </c>
      <c r="O102" s="283">
        <v>108</v>
      </c>
      <c r="P102" s="283">
        <v>4</v>
      </c>
      <c r="Q102" s="283">
        <v>191053</v>
      </c>
      <c r="R102" s="283">
        <v>840</v>
      </c>
      <c r="S102" s="283">
        <v>0</v>
      </c>
      <c r="T102" s="283">
        <v>0</v>
      </c>
      <c r="U102" s="283">
        <v>0</v>
      </c>
      <c r="V102" s="283">
        <v>0</v>
      </c>
      <c r="W102" s="283">
        <v>0</v>
      </c>
      <c r="X102" s="283">
        <v>0</v>
      </c>
      <c r="Y102" s="283" t="s">
        <v>887</v>
      </c>
      <c r="Z102" s="283" t="s">
        <v>887</v>
      </c>
    </row>
    <row r="103" spans="2:26" s="358" customFormat="1" x14ac:dyDescent="0.2">
      <c r="B103" s="283" t="s">
        <v>717</v>
      </c>
      <c r="C103" s="283" t="s">
        <v>891</v>
      </c>
      <c r="D103" s="283" t="s">
        <v>542</v>
      </c>
      <c r="E103" s="372">
        <v>3623</v>
      </c>
      <c r="F103" s="371">
        <v>5.9183000000000003</v>
      </c>
      <c r="G103" s="371">
        <v>2.6</v>
      </c>
      <c r="H103" s="371">
        <v>12.0412172</v>
      </c>
      <c r="I103" s="380">
        <v>6.4423691650623667</v>
      </c>
      <c r="J103" s="380">
        <v>2.1720758122096986</v>
      </c>
      <c r="K103" s="283">
        <v>14</v>
      </c>
      <c r="L103" s="283">
        <v>1758391</v>
      </c>
      <c r="M103" s="283">
        <v>1757679</v>
      </c>
      <c r="N103" s="283">
        <v>17327</v>
      </c>
      <c r="O103" s="283">
        <v>17326</v>
      </c>
      <c r="P103" s="283">
        <v>14</v>
      </c>
      <c r="Q103" s="283">
        <v>592850</v>
      </c>
      <c r="R103" s="283">
        <v>2065</v>
      </c>
      <c r="S103" s="283">
        <v>5</v>
      </c>
      <c r="T103" s="283">
        <v>0</v>
      </c>
      <c r="U103" s="283">
        <v>30989</v>
      </c>
      <c r="V103" s="283">
        <v>30989</v>
      </c>
      <c r="W103" s="283">
        <v>0</v>
      </c>
      <c r="X103" s="283">
        <v>0</v>
      </c>
      <c r="Y103" s="283" t="s">
        <v>888</v>
      </c>
      <c r="Z103" s="283" t="s">
        <v>888</v>
      </c>
    </row>
    <row r="104" spans="2:26" s="358" customFormat="1" x14ac:dyDescent="0.2">
      <c r="B104" s="283" t="s">
        <v>742</v>
      </c>
      <c r="C104" s="283" t="s">
        <v>891</v>
      </c>
      <c r="D104" s="283" t="s">
        <v>554</v>
      </c>
      <c r="E104" s="372">
        <v>3686.5</v>
      </c>
      <c r="F104" s="371">
        <v>27.168900000000001</v>
      </c>
      <c r="G104" s="371">
        <v>26.012699999999999</v>
      </c>
      <c r="H104" s="371">
        <v>6.1730290999999999</v>
      </c>
      <c r="I104" s="380">
        <v>3.0808237852924134</v>
      </c>
      <c r="J104" s="380">
        <v>1.9087249583226988</v>
      </c>
      <c r="K104" s="283">
        <v>22</v>
      </c>
      <c r="L104" s="283">
        <v>282074</v>
      </c>
      <c r="M104" s="283">
        <v>282074</v>
      </c>
      <c r="N104" s="283">
        <v>742</v>
      </c>
      <c r="O104" s="283">
        <v>742</v>
      </c>
      <c r="P104" s="283">
        <v>4</v>
      </c>
      <c r="Q104" s="283">
        <v>174759</v>
      </c>
      <c r="R104" s="283">
        <v>315</v>
      </c>
      <c r="S104" s="283">
        <v>5</v>
      </c>
      <c r="T104" s="283">
        <v>0</v>
      </c>
      <c r="U104" s="283">
        <v>17933</v>
      </c>
      <c r="V104" s="283">
        <v>17933</v>
      </c>
      <c r="W104" s="283">
        <v>0</v>
      </c>
      <c r="X104" s="283">
        <v>0</v>
      </c>
      <c r="Y104" s="283" t="s">
        <v>887</v>
      </c>
      <c r="Z104" s="283" t="s">
        <v>887</v>
      </c>
    </row>
    <row r="105" spans="2:26" s="358" customFormat="1" x14ac:dyDescent="0.2">
      <c r="B105" s="283" t="s">
        <v>822</v>
      </c>
      <c r="C105" s="283" t="s">
        <v>891</v>
      </c>
      <c r="D105" s="283" t="s">
        <v>542</v>
      </c>
      <c r="E105" s="372">
        <v>3105</v>
      </c>
      <c r="F105" s="371">
        <v>10.723100000000001</v>
      </c>
      <c r="G105" s="371">
        <v>1.2864</v>
      </c>
      <c r="H105" s="371">
        <v>11.0504842</v>
      </c>
      <c r="I105" s="380">
        <v>1.8089362635227746</v>
      </c>
      <c r="J105" s="380">
        <v>2.358710087014301</v>
      </c>
      <c r="K105" s="283">
        <v>8</v>
      </c>
      <c r="L105" s="283">
        <v>211295</v>
      </c>
      <c r="M105" s="283">
        <v>80207</v>
      </c>
      <c r="N105" s="283">
        <v>6110</v>
      </c>
      <c r="O105" s="283">
        <v>4304</v>
      </c>
      <c r="P105" s="283">
        <v>5</v>
      </c>
      <c r="Q105" s="283">
        <v>275512</v>
      </c>
      <c r="R105" s="283">
        <v>963</v>
      </c>
      <c r="S105" s="283">
        <v>2</v>
      </c>
      <c r="T105" s="283">
        <v>0</v>
      </c>
      <c r="U105" s="283">
        <v>6204</v>
      </c>
      <c r="V105" s="283">
        <v>4016</v>
      </c>
      <c r="W105" s="283">
        <v>0</v>
      </c>
      <c r="X105" s="283">
        <v>0</v>
      </c>
      <c r="Y105" s="283" t="s">
        <v>887</v>
      </c>
      <c r="Z105" s="283" t="s">
        <v>887</v>
      </c>
    </row>
    <row r="106" spans="2:26" s="358" customFormat="1" x14ac:dyDescent="0.2">
      <c r="B106" s="283" t="s">
        <v>871</v>
      </c>
      <c r="C106" s="283" t="s">
        <v>891</v>
      </c>
      <c r="D106" s="283" t="s">
        <v>542</v>
      </c>
      <c r="E106" s="372">
        <v>236.5</v>
      </c>
      <c r="F106" s="371">
        <v>1.6093</v>
      </c>
      <c r="G106" s="371">
        <v>1.7168000000000001</v>
      </c>
      <c r="H106" s="371">
        <v>8.8784924000000007</v>
      </c>
      <c r="I106" s="380">
        <v>0.11228853489245584</v>
      </c>
      <c r="J106" s="380">
        <v>0</v>
      </c>
      <c r="K106" s="283">
        <v>1</v>
      </c>
      <c r="L106" s="283">
        <v>536</v>
      </c>
      <c r="M106" s="283">
        <v>536</v>
      </c>
      <c r="N106" s="283">
        <v>11</v>
      </c>
      <c r="O106" s="283">
        <v>11</v>
      </c>
      <c r="P106" s="283">
        <v>0</v>
      </c>
      <c r="Q106" s="283">
        <v>0</v>
      </c>
      <c r="R106" s="283">
        <v>0</v>
      </c>
      <c r="S106" s="283">
        <v>2</v>
      </c>
      <c r="T106" s="283">
        <v>0</v>
      </c>
      <c r="U106" s="283">
        <v>475</v>
      </c>
      <c r="V106" s="283">
        <v>475</v>
      </c>
      <c r="W106" s="283">
        <v>0</v>
      </c>
      <c r="X106" s="283">
        <v>0</v>
      </c>
      <c r="Y106" s="283" t="s">
        <v>887</v>
      </c>
      <c r="Z106" s="283" t="s">
        <v>887</v>
      </c>
    </row>
    <row r="107" spans="2:26" s="358" customFormat="1" x14ac:dyDescent="0.2">
      <c r="B107" s="283" t="s">
        <v>793</v>
      </c>
      <c r="C107" s="283" t="s">
        <v>891</v>
      </c>
      <c r="D107" s="283" t="s">
        <v>542</v>
      </c>
      <c r="E107" s="372">
        <v>696</v>
      </c>
      <c r="F107" s="371">
        <v>10.154299999999999</v>
      </c>
      <c r="G107" s="371">
        <v>5.2279</v>
      </c>
      <c r="H107" s="371">
        <v>7.9258645000000003</v>
      </c>
      <c r="I107" s="380">
        <v>21.403296051456032</v>
      </c>
      <c r="J107" s="380">
        <v>0.11661504220187983</v>
      </c>
      <c r="K107" s="283">
        <v>5</v>
      </c>
      <c r="L107" s="283">
        <v>366709</v>
      </c>
      <c r="M107" s="283">
        <v>366709</v>
      </c>
      <c r="N107" s="283">
        <v>2003</v>
      </c>
      <c r="O107" s="283">
        <v>2003</v>
      </c>
      <c r="P107" s="283">
        <v>3</v>
      </c>
      <c r="Q107" s="283">
        <v>1998</v>
      </c>
      <c r="R107" s="283">
        <v>14</v>
      </c>
      <c r="S107" s="283">
        <v>2</v>
      </c>
      <c r="T107" s="283">
        <v>0</v>
      </c>
      <c r="U107" s="283">
        <v>708</v>
      </c>
      <c r="V107" s="283">
        <v>708</v>
      </c>
      <c r="W107" s="283">
        <v>0</v>
      </c>
      <c r="X107" s="283">
        <v>0</v>
      </c>
      <c r="Y107" s="283" t="s">
        <v>888</v>
      </c>
      <c r="Z107" s="283" t="s">
        <v>887</v>
      </c>
    </row>
    <row r="108" spans="2:26" s="358" customFormat="1" x14ac:dyDescent="0.2">
      <c r="B108" s="283" t="s">
        <v>872</v>
      </c>
      <c r="C108" s="283" t="s">
        <v>891</v>
      </c>
      <c r="D108" s="283" t="s">
        <v>542</v>
      </c>
      <c r="E108" s="372">
        <v>1</v>
      </c>
      <c r="F108" s="371">
        <v>0</v>
      </c>
      <c r="G108" s="371">
        <v>0.21540000000000001</v>
      </c>
      <c r="H108" s="371">
        <v>7.6210236</v>
      </c>
      <c r="I108" s="380">
        <v>0</v>
      </c>
      <c r="J108" s="380">
        <v>0</v>
      </c>
      <c r="K108" s="283"/>
      <c r="L108" s="283">
        <v>0</v>
      </c>
      <c r="M108" s="283">
        <v>0</v>
      </c>
      <c r="N108" s="283">
        <v>0</v>
      </c>
      <c r="O108" s="283">
        <v>0</v>
      </c>
      <c r="P108" s="283"/>
      <c r="Q108" s="283">
        <v>0</v>
      </c>
      <c r="R108" s="283">
        <v>0</v>
      </c>
      <c r="S108" s="283"/>
      <c r="T108" s="283">
        <v>0</v>
      </c>
      <c r="U108" s="283">
        <v>0</v>
      </c>
      <c r="V108" s="283">
        <v>0</v>
      </c>
      <c r="W108" s="283">
        <v>0</v>
      </c>
      <c r="X108" s="283">
        <v>0</v>
      </c>
      <c r="Y108" s="283" t="s">
        <v>887</v>
      </c>
      <c r="Z108" s="283" t="s">
        <v>887</v>
      </c>
    </row>
    <row r="109" spans="2:26" s="358" customFormat="1" x14ac:dyDescent="0.2">
      <c r="B109" s="283" t="s">
        <v>815</v>
      </c>
      <c r="C109" s="283" t="s">
        <v>891</v>
      </c>
      <c r="D109" s="283" t="s">
        <v>542</v>
      </c>
      <c r="E109" s="372">
        <v>2967.5</v>
      </c>
      <c r="F109" s="371">
        <v>13.6081</v>
      </c>
      <c r="G109" s="371">
        <v>1.7989999999999999</v>
      </c>
      <c r="H109" s="371">
        <v>6.0206086000000001</v>
      </c>
      <c r="I109" s="380">
        <v>0.73459740399397411</v>
      </c>
      <c r="J109" s="380">
        <v>3.4568669212778178</v>
      </c>
      <c r="K109" s="283">
        <v>4</v>
      </c>
      <c r="L109" s="283">
        <v>78011</v>
      </c>
      <c r="M109" s="283">
        <v>77859</v>
      </c>
      <c r="N109" s="283">
        <v>205</v>
      </c>
      <c r="O109" s="283">
        <v>204</v>
      </c>
      <c r="P109" s="283">
        <v>9</v>
      </c>
      <c r="Q109" s="283">
        <v>367104</v>
      </c>
      <c r="R109" s="283">
        <v>1126</v>
      </c>
      <c r="S109" s="283">
        <v>5</v>
      </c>
      <c r="T109" s="283">
        <v>0</v>
      </c>
      <c r="U109" s="283">
        <v>14908</v>
      </c>
      <c r="V109" s="283">
        <v>14908</v>
      </c>
      <c r="W109" s="283">
        <v>0</v>
      </c>
      <c r="X109" s="283">
        <v>0</v>
      </c>
      <c r="Y109" s="283" t="s">
        <v>887</v>
      </c>
      <c r="Z109" s="283" t="s">
        <v>888</v>
      </c>
    </row>
    <row r="110" spans="2:26" s="358" customFormat="1" x14ac:dyDescent="0.2">
      <c r="B110" s="283" t="s">
        <v>740</v>
      </c>
      <c r="C110" s="283" t="s">
        <v>891</v>
      </c>
      <c r="D110" s="283" t="s">
        <v>554</v>
      </c>
      <c r="E110" s="372">
        <v>2278.5</v>
      </c>
      <c r="F110" s="371">
        <v>25.475000000000001</v>
      </c>
      <c r="G110" s="371">
        <v>9.5267999999999997</v>
      </c>
      <c r="H110" s="371">
        <v>5.7157676999999998</v>
      </c>
      <c r="I110" s="380">
        <v>1.4883933992907745</v>
      </c>
      <c r="J110" s="380">
        <v>7.5329631198695655</v>
      </c>
      <c r="K110" s="283">
        <v>19</v>
      </c>
      <c r="L110" s="283">
        <v>105844</v>
      </c>
      <c r="M110" s="283">
        <v>105155</v>
      </c>
      <c r="N110" s="283">
        <v>367</v>
      </c>
      <c r="O110" s="283">
        <v>364</v>
      </c>
      <c r="P110" s="283">
        <v>26</v>
      </c>
      <c r="Q110" s="283">
        <v>535691</v>
      </c>
      <c r="R110" s="283">
        <v>1530</v>
      </c>
      <c r="S110" s="283">
        <v>4</v>
      </c>
      <c r="T110" s="283">
        <v>0</v>
      </c>
      <c r="U110" s="283">
        <v>8889</v>
      </c>
      <c r="V110" s="283">
        <v>8889</v>
      </c>
      <c r="W110" s="283">
        <v>0</v>
      </c>
      <c r="X110" s="283">
        <v>0</v>
      </c>
      <c r="Y110" s="283" t="s">
        <v>887</v>
      </c>
      <c r="Z110" s="283" t="s">
        <v>887</v>
      </c>
    </row>
    <row r="111" spans="2:26" s="358" customFormat="1" x14ac:dyDescent="0.2">
      <c r="B111" s="283" t="s">
        <v>635</v>
      </c>
      <c r="C111" s="283" t="s">
        <v>891</v>
      </c>
      <c r="D111" s="283" t="s">
        <v>542</v>
      </c>
      <c r="E111" s="372">
        <v>3654.5</v>
      </c>
      <c r="F111" s="371">
        <v>8.1682000000000006</v>
      </c>
      <c r="G111" s="371">
        <v>8.7002000000000006</v>
      </c>
      <c r="H111" s="371">
        <v>11.850691599999999</v>
      </c>
      <c r="I111" s="380">
        <v>1.9795966190738234</v>
      </c>
      <c r="J111" s="380">
        <v>1.2878550408832867</v>
      </c>
      <c r="K111" s="283">
        <v>10</v>
      </c>
      <c r="L111" s="283">
        <v>221749</v>
      </c>
      <c r="M111" s="283">
        <v>220988</v>
      </c>
      <c r="N111" s="283">
        <v>8230</v>
      </c>
      <c r="O111" s="283">
        <v>8229</v>
      </c>
      <c r="P111" s="283">
        <v>4</v>
      </c>
      <c r="Q111" s="283">
        <v>144262</v>
      </c>
      <c r="R111" s="283">
        <v>373</v>
      </c>
      <c r="S111" s="283">
        <v>1</v>
      </c>
      <c r="T111" s="283">
        <v>0</v>
      </c>
      <c r="U111" s="283">
        <v>4015</v>
      </c>
      <c r="V111" s="283">
        <v>4015</v>
      </c>
      <c r="W111" s="283">
        <v>0</v>
      </c>
      <c r="X111" s="283">
        <v>0</v>
      </c>
      <c r="Y111" s="283" t="s">
        <v>887</v>
      </c>
      <c r="Z111" s="283" t="s">
        <v>887</v>
      </c>
    </row>
    <row r="112" spans="2:26" s="358" customFormat="1" x14ac:dyDescent="0.2">
      <c r="B112" s="283" t="s">
        <v>816</v>
      </c>
      <c r="C112" s="283" t="s">
        <v>891</v>
      </c>
      <c r="D112" s="283" t="s">
        <v>542</v>
      </c>
      <c r="E112" s="372">
        <v>74.5</v>
      </c>
      <c r="F112" s="371">
        <v>2.1438000000000001</v>
      </c>
      <c r="G112" s="371">
        <v>10.084</v>
      </c>
      <c r="H112" s="371">
        <v>6.8589212000000002</v>
      </c>
      <c r="I112" s="380">
        <v>1.3544558861979599E-2</v>
      </c>
      <c r="J112" s="380">
        <v>1.9233273584011032</v>
      </c>
      <c r="K112" s="283">
        <v>1</v>
      </c>
      <c r="L112" s="283">
        <v>21</v>
      </c>
      <c r="M112" s="283">
        <v>21</v>
      </c>
      <c r="N112" s="283">
        <v>1</v>
      </c>
      <c r="O112" s="283">
        <v>1</v>
      </c>
      <c r="P112" s="283">
        <v>3</v>
      </c>
      <c r="Q112" s="283">
        <v>2982</v>
      </c>
      <c r="R112" s="283">
        <v>6</v>
      </c>
      <c r="S112" s="283">
        <v>0</v>
      </c>
      <c r="T112" s="283">
        <v>0</v>
      </c>
      <c r="U112" s="283">
        <v>0</v>
      </c>
      <c r="V112" s="283">
        <v>0</v>
      </c>
      <c r="W112" s="283">
        <v>0</v>
      </c>
      <c r="X112" s="283">
        <v>0</v>
      </c>
      <c r="Y112" s="283" t="s">
        <v>887</v>
      </c>
      <c r="Z112" s="283" t="s">
        <v>887</v>
      </c>
    </row>
    <row r="113" spans="2:26" s="358" customFormat="1" x14ac:dyDescent="0.2">
      <c r="B113" s="283" t="s">
        <v>721</v>
      </c>
      <c r="C113" s="283" t="s">
        <v>891</v>
      </c>
      <c r="D113" s="283" t="s">
        <v>542</v>
      </c>
      <c r="E113" s="372">
        <v>3983</v>
      </c>
      <c r="F113" s="371">
        <v>2.1469999999999998</v>
      </c>
      <c r="G113" s="371">
        <v>24.224699999999999</v>
      </c>
      <c r="H113" s="371">
        <v>10.5932227</v>
      </c>
      <c r="I113" s="380">
        <v>0.66678954638912569</v>
      </c>
      <c r="J113" s="380">
        <v>1.4062500967899063</v>
      </c>
      <c r="K113" s="283">
        <v>9</v>
      </c>
      <c r="L113" s="283">
        <v>57943</v>
      </c>
      <c r="M113" s="283">
        <v>57943</v>
      </c>
      <c r="N113" s="283">
        <v>329</v>
      </c>
      <c r="O113" s="283">
        <v>329</v>
      </c>
      <c r="P113" s="283">
        <v>5</v>
      </c>
      <c r="Q113" s="283">
        <v>122201</v>
      </c>
      <c r="R113" s="283">
        <v>606</v>
      </c>
      <c r="S113" s="283">
        <v>0</v>
      </c>
      <c r="T113" s="283">
        <v>0</v>
      </c>
      <c r="U113" s="283">
        <v>0</v>
      </c>
      <c r="V113" s="283">
        <v>0</v>
      </c>
      <c r="W113" s="283">
        <v>0</v>
      </c>
      <c r="X113" s="283">
        <v>0</v>
      </c>
      <c r="Y113" s="283" t="s">
        <v>887</v>
      </c>
      <c r="Z113" s="283" t="s">
        <v>887</v>
      </c>
    </row>
    <row r="114" spans="2:26" s="358" customFormat="1" x14ac:dyDescent="0.2">
      <c r="B114" s="283" t="s">
        <v>745</v>
      </c>
      <c r="C114" s="283" t="s">
        <v>891</v>
      </c>
      <c r="D114" s="283" t="s">
        <v>554</v>
      </c>
      <c r="E114" s="372">
        <v>1544.5</v>
      </c>
      <c r="F114" s="371">
        <v>18.259499999999999</v>
      </c>
      <c r="G114" s="371">
        <v>0.72970000000000002</v>
      </c>
      <c r="H114" s="371">
        <v>3.5437759999999998</v>
      </c>
      <c r="I114" s="380">
        <v>3.2826106270600452</v>
      </c>
      <c r="J114" s="380">
        <v>5.5737697196550338</v>
      </c>
      <c r="K114" s="283">
        <v>11</v>
      </c>
      <c r="L114" s="283">
        <v>299151</v>
      </c>
      <c r="M114" s="283">
        <v>299151</v>
      </c>
      <c r="N114" s="283">
        <v>6410</v>
      </c>
      <c r="O114" s="283">
        <v>6410</v>
      </c>
      <c r="P114" s="283">
        <v>11</v>
      </c>
      <c r="Q114" s="283">
        <v>507949</v>
      </c>
      <c r="R114" s="283">
        <v>3327</v>
      </c>
      <c r="S114" s="283">
        <v>3</v>
      </c>
      <c r="T114" s="283">
        <v>0</v>
      </c>
      <c r="U114" s="283">
        <v>4631</v>
      </c>
      <c r="V114" s="283">
        <v>4631</v>
      </c>
      <c r="W114" s="283">
        <v>0</v>
      </c>
      <c r="X114" s="283">
        <v>0</v>
      </c>
      <c r="Y114" s="283" t="s">
        <v>887</v>
      </c>
      <c r="Z114" s="283" t="s">
        <v>887</v>
      </c>
    </row>
    <row r="115" spans="2:26" s="358" customFormat="1" x14ac:dyDescent="0.2">
      <c r="B115" s="283" t="s">
        <v>735</v>
      </c>
      <c r="C115" s="283" t="s">
        <v>891</v>
      </c>
      <c r="D115" s="283" t="s">
        <v>542</v>
      </c>
      <c r="E115" s="372">
        <v>2496.5</v>
      </c>
      <c r="F115" s="371">
        <v>10.9918</v>
      </c>
      <c r="G115" s="371">
        <v>0.1956</v>
      </c>
      <c r="H115" s="371">
        <v>10.2883818</v>
      </c>
      <c r="I115" s="380">
        <v>3.416594763398209</v>
      </c>
      <c r="J115" s="380">
        <v>6.0830248279076535</v>
      </c>
      <c r="K115" s="283">
        <v>9</v>
      </c>
      <c r="L115" s="283">
        <v>220700</v>
      </c>
      <c r="M115" s="283">
        <v>44080</v>
      </c>
      <c r="N115" s="283">
        <v>2861</v>
      </c>
      <c r="O115" s="283">
        <v>318</v>
      </c>
      <c r="P115" s="283">
        <v>9</v>
      </c>
      <c r="Q115" s="283">
        <v>392942</v>
      </c>
      <c r="R115" s="283">
        <v>1114</v>
      </c>
      <c r="S115" s="283">
        <v>1</v>
      </c>
      <c r="T115" s="283">
        <v>0</v>
      </c>
      <c r="U115" s="283">
        <v>2483</v>
      </c>
      <c r="V115" s="283">
        <v>2483</v>
      </c>
      <c r="W115" s="283">
        <v>0</v>
      </c>
      <c r="X115" s="283">
        <v>0</v>
      </c>
      <c r="Y115" s="283" t="s">
        <v>887</v>
      </c>
      <c r="Z115" s="283" t="s">
        <v>887</v>
      </c>
    </row>
    <row r="116" spans="2:26" s="358" customFormat="1" x14ac:dyDescent="0.2">
      <c r="B116" s="283" t="s">
        <v>841</v>
      </c>
      <c r="C116" s="283" t="s">
        <v>891</v>
      </c>
      <c r="D116" s="283" t="s">
        <v>554</v>
      </c>
      <c r="E116" s="372">
        <v>2500.5</v>
      </c>
      <c r="F116" s="371">
        <v>20.623000000000001</v>
      </c>
      <c r="G116" s="371">
        <v>12.562099999999999</v>
      </c>
      <c r="H116" s="371">
        <v>8.9547027000000003</v>
      </c>
      <c r="I116" s="380">
        <v>3.4546786472829267</v>
      </c>
      <c r="J116" s="380">
        <v>1.6977175695071951</v>
      </c>
      <c r="K116" s="283">
        <v>14</v>
      </c>
      <c r="L116" s="283">
        <v>150623</v>
      </c>
      <c r="M116" s="283">
        <v>22460</v>
      </c>
      <c r="N116" s="283">
        <v>2648</v>
      </c>
      <c r="O116" s="283">
        <v>147</v>
      </c>
      <c r="P116" s="283">
        <v>7</v>
      </c>
      <c r="Q116" s="283">
        <v>74020</v>
      </c>
      <c r="R116" s="283">
        <v>199</v>
      </c>
      <c r="S116" s="283">
        <v>12</v>
      </c>
      <c r="T116" s="283">
        <v>0</v>
      </c>
      <c r="U116" s="283">
        <v>30050</v>
      </c>
      <c r="V116" s="283">
        <v>25048</v>
      </c>
      <c r="W116" s="283">
        <v>0</v>
      </c>
      <c r="X116" s="283">
        <v>0</v>
      </c>
      <c r="Y116" s="283" t="s">
        <v>887</v>
      </c>
      <c r="Z116" s="283" t="s">
        <v>888</v>
      </c>
    </row>
    <row r="117" spans="2:26" s="358" customFormat="1" x14ac:dyDescent="0.2">
      <c r="B117" s="283" t="s">
        <v>777</v>
      </c>
      <c r="C117" s="283" t="s">
        <v>891</v>
      </c>
      <c r="D117" s="283" t="s">
        <v>542</v>
      </c>
      <c r="E117" s="372">
        <v>3310.5</v>
      </c>
      <c r="F117" s="371">
        <v>6.1188000000000002</v>
      </c>
      <c r="G117" s="371">
        <v>15.0322</v>
      </c>
      <c r="H117" s="371">
        <v>9.8311203999999996</v>
      </c>
      <c r="I117" s="380">
        <v>8.9376899454279901E-2</v>
      </c>
      <c r="J117" s="380">
        <v>15.429009347212023</v>
      </c>
      <c r="K117" s="283">
        <v>4</v>
      </c>
      <c r="L117" s="283">
        <v>4440</v>
      </c>
      <c r="M117" s="283">
        <v>4440</v>
      </c>
      <c r="N117" s="283">
        <v>63</v>
      </c>
      <c r="O117" s="283">
        <v>63</v>
      </c>
      <c r="P117" s="283">
        <v>9</v>
      </c>
      <c r="Q117" s="283">
        <v>766471</v>
      </c>
      <c r="R117" s="283">
        <v>1962</v>
      </c>
      <c r="S117" s="283">
        <v>10</v>
      </c>
      <c r="T117" s="283">
        <v>0</v>
      </c>
      <c r="U117" s="283">
        <v>33340</v>
      </c>
      <c r="V117" s="283">
        <v>33340</v>
      </c>
      <c r="W117" s="283">
        <v>0</v>
      </c>
      <c r="X117" s="283">
        <v>0</v>
      </c>
      <c r="Y117" s="283" t="s">
        <v>887</v>
      </c>
      <c r="Z117" s="283" t="s">
        <v>888</v>
      </c>
    </row>
    <row r="118" spans="2:26" s="358" customFormat="1" x14ac:dyDescent="0.2">
      <c r="B118" s="283" t="s">
        <v>837</v>
      </c>
      <c r="C118" s="283" t="s">
        <v>891</v>
      </c>
      <c r="D118" s="283" t="s">
        <v>542</v>
      </c>
      <c r="E118" s="372">
        <v>992</v>
      </c>
      <c r="F118" s="371">
        <v>10.0976</v>
      </c>
      <c r="G118" s="371">
        <v>0.27029999999999998</v>
      </c>
      <c r="H118" s="371">
        <v>4.0772475999999997</v>
      </c>
      <c r="I118" s="380">
        <v>1.9519775907657224</v>
      </c>
      <c r="J118" s="380">
        <v>3.0101260425050906</v>
      </c>
      <c r="K118" s="283">
        <v>10</v>
      </c>
      <c r="L118" s="283">
        <v>89664</v>
      </c>
      <c r="M118" s="283">
        <v>31956</v>
      </c>
      <c r="N118" s="283">
        <v>244</v>
      </c>
      <c r="O118" s="283">
        <v>196</v>
      </c>
      <c r="P118" s="283">
        <v>7</v>
      </c>
      <c r="Q118" s="283">
        <v>138270</v>
      </c>
      <c r="R118" s="283">
        <v>535</v>
      </c>
      <c r="S118" s="283">
        <v>1</v>
      </c>
      <c r="T118" s="283">
        <v>0</v>
      </c>
      <c r="U118" s="283">
        <v>995</v>
      </c>
      <c r="V118" s="283">
        <v>995</v>
      </c>
      <c r="W118" s="283">
        <v>0</v>
      </c>
      <c r="X118" s="283">
        <v>0</v>
      </c>
      <c r="Y118" s="283" t="s">
        <v>887</v>
      </c>
      <c r="Z118" s="283" t="s">
        <v>887</v>
      </c>
    </row>
    <row r="119" spans="2:26" s="358" customFormat="1" x14ac:dyDescent="0.2">
      <c r="B119" s="283" t="s">
        <v>853</v>
      </c>
      <c r="C119" s="283" t="s">
        <v>891</v>
      </c>
      <c r="D119" s="283" t="s">
        <v>542</v>
      </c>
      <c r="E119" s="372">
        <v>1167</v>
      </c>
      <c r="F119" s="371">
        <v>9.6856000000000009</v>
      </c>
      <c r="G119" s="371">
        <v>6.2423999999999999</v>
      </c>
      <c r="H119" s="371">
        <v>9.5262794</v>
      </c>
      <c r="I119" s="380">
        <v>4.8829984249316229</v>
      </c>
      <c r="J119" s="380">
        <v>7.3771487360328676</v>
      </c>
      <c r="K119" s="283">
        <v>7</v>
      </c>
      <c r="L119" s="283">
        <v>131138</v>
      </c>
      <c r="M119" s="283">
        <v>129168</v>
      </c>
      <c r="N119" s="283">
        <v>781</v>
      </c>
      <c r="O119" s="283">
        <v>762</v>
      </c>
      <c r="P119" s="283">
        <v>3</v>
      </c>
      <c r="Q119" s="283">
        <v>198121</v>
      </c>
      <c r="R119" s="283">
        <v>750</v>
      </c>
      <c r="S119" s="283">
        <v>2</v>
      </c>
      <c r="T119" s="283">
        <v>0</v>
      </c>
      <c r="U119" s="283">
        <v>2896</v>
      </c>
      <c r="V119" s="283">
        <v>2896</v>
      </c>
      <c r="W119" s="283">
        <v>0</v>
      </c>
      <c r="X119" s="283">
        <v>0</v>
      </c>
      <c r="Y119" s="283" t="s">
        <v>888</v>
      </c>
      <c r="Z119" s="283" t="s">
        <v>887</v>
      </c>
    </row>
    <row r="120" spans="2:26" s="358" customFormat="1" x14ac:dyDescent="0.2">
      <c r="B120" s="283" t="s">
        <v>825</v>
      </c>
      <c r="C120" s="283" t="s">
        <v>891</v>
      </c>
      <c r="D120" s="283" t="s">
        <v>542</v>
      </c>
      <c r="E120" s="372">
        <v>1328</v>
      </c>
      <c r="F120" s="371">
        <v>8.8204999999999991</v>
      </c>
      <c r="G120" s="371">
        <v>0.63500000000000001</v>
      </c>
      <c r="H120" s="371">
        <v>5.6776625000000003</v>
      </c>
      <c r="I120" s="380">
        <v>5.0589257857393681</v>
      </c>
      <c r="J120" s="380">
        <v>0.48026900363943004</v>
      </c>
      <c r="K120" s="283">
        <v>9</v>
      </c>
      <c r="L120" s="283">
        <v>193701</v>
      </c>
      <c r="M120" s="283">
        <v>192127</v>
      </c>
      <c r="N120" s="283">
        <v>839</v>
      </c>
      <c r="O120" s="283">
        <v>821</v>
      </c>
      <c r="P120" s="283">
        <v>4</v>
      </c>
      <c r="Q120" s="283">
        <v>18389</v>
      </c>
      <c r="R120" s="283">
        <v>139</v>
      </c>
      <c r="S120" s="283">
        <v>1</v>
      </c>
      <c r="T120" s="283">
        <v>0</v>
      </c>
      <c r="U120" s="283">
        <v>718</v>
      </c>
      <c r="V120" s="283">
        <v>718</v>
      </c>
      <c r="W120" s="283">
        <v>0</v>
      </c>
      <c r="X120" s="283">
        <v>0</v>
      </c>
      <c r="Y120" s="283" t="s">
        <v>887</v>
      </c>
      <c r="Z120" s="283" t="s">
        <v>887</v>
      </c>
    </row>
    <row r="121" spans="2:26" s="358" customFormat="1" x14ac:dyDescent="0.2">
      <c r="B121" s="283" t="s">
        <v>731</v>
      </c>
      <c r="C121" s="283" t="s">
        <v>891</v>
      </c>
      <c r="D121" s="283" t="s">
        <v>542</v>
      </c>
      <c r="E121" s="372">
        <v>1887.5</v>
      </c>
      <c r="F121" s="371">
        <v>16.070699999999999</v>
      </c>
      <c r="G121" s="371">
        <v>0.84860000000000002</v>
      </c>
      <c r="H121" s="371">
        <v>6.7827109999999999</v>
      </c>
      <c r="I121" s="380">
        <v>31.053832386432454</v>
      </c>
      <c r="J121" s="380">
        <v>2.2049724615332398</v>
      </c>
      <c r="K121" s="283">
        <v>30</v>
      </c>
      <c r="L121" s="283">
        <v>1529952</v>
      </c>
      <c r="M121" s="283">
        <v>1048714</v>
      </c>
      <c r="N121" s="283">
        <v>11328</v>
      </c>
      <c r="O121" s="283">
        <v>7912</v>
      </c>
      <c r="P121" s="283">
        <v>9</v>
      </c>
      <c r="Q121" s="283">
        <v>108634</v>
      </c>
      <c r="R121" s="283">
        <v>513</v>
      </c>
      <c r="S121" s="283">
        <v>5</v>
      </c>
      <c r="T121" s="283">
        <v>0</v>
      </c>
      <c r="U121" s="283">
        <v>5577</v>
      </c>
      <c r="V121" s="283">
        <v>5225</v>
      </c>
      <c r="W121" s="283">
        <v>0</v>
      </c>
      <c r="X121" s="283">
        <v>0</v>
      </c>
      <c r="Y121" s="283" t="s">
        <v>888</v>
      </c>
      <c r="Z121" s="283" t="s">
        <v>887</v>
      </c>
    </row>
    <row r="122" spans="2:26" s="358" customFormat="1" x14ac:dyDescent="0.2">
      <c r="B122" s="283" t="s">
        <v>812</v>
      </c>
      <c r="C122" s="283" t="s">
        <v>891</v>
      </c>
      <c r="D122" s="283" t="s">
        <v>542</v>
      </c>
      <c r="E122" s="372">
        <v>3563.5</v>
      </c>
      <c r="F122" s="371">
        <v>24.199100000000001</v>
      </c>
      <c r="G122" s="371">
        <v>1.1752</v>
      </c>
      <c r="H122" s="371">
        <v>9.2595436000000007</v>
      </c>
      <c r="I122" s="380">
        <v>7.872879994180642</v>
      </c>
      <c r="J122" s="380">
        <v>4.705058210713422</v>
      </c>
      <c r="K122" s="283">
        <v>32</v>
      </c>
      <c r="L122" s="283">
        <v>763598</v>
      </c>
      <c r="M122" s="283">
        <v>763598</v>
      </c>
      <c r="N122" s="283">
        <v>6537</v>
      </c>
      <c r="O122" s="283">
        <v>6537</v>
      </c>
      <c r="P122" s="283">
        <v>20</v>
      </c>
      <c r="Q122" s="283">
        <v>456348</v>
      </c>
      <c r="R122" s="283">
        <v>1983</v>
      </c>
      <c r="S122" s="283">
        <v>3</v>
      </c>
      <c r="T122" s="283">
        <v>0</v>
      </c>
      <c r="U122" s="283">
        <v>10275</v>
      </c>
      <c r="V122" s="283">
        <v>10275</v>
      </c>
      <c r="W122" s="283">
        <v>0</v>
      </c>
      <c r="X122" s="283">
        <v>0</v>
      </c>
      <c r="Y122" s="283" t="s">
        <v>888</v>
      </c>
      <c r="Z122" s="283" t="s">
        <v>887</v>
      </c>
    </row>
    <row r="123" spans="2:26" s="358" customFormat="1" x14ac:dyDescent="0.2">
      <c r="B123" s="283" t="s">
        <v>601</v>
      </c>
      <c r="C123" s="283" t="s">
        <v>890</v>
      </c>
      <c r="D123" s="283" t="s">
        <v>551</v>
      </c>
      <c r="E123" s="372">
        <v>1654.5</v>
      </c>
      <c r="F123" s="371">
        <v>465.00139999999999</v>
      </c>
      <c r="G123" s="371">
        <v>1.1492</v>
      </c>
      <c r="H123" s="371">
        <v>4.0772475999999997</v>
      </c>
      <c r="I123" s="380">
        <v>20.332591818787431</v>
      </c>
      <c r="J123" s="380">
        <v>21.7531538180694</v>
      </c>
      <c r="K123" s="283">
        <v>127</v>
      </c>
      <c r="L123" s="283">
        <v>1074639</v>
      </c>
      <c r="M123" s="283">
        <v>652539</v>
      </c>
      <c r="N123" s="283">
        <v>10435</v>
      </c>
      <c r="O123" s="283">
        <v>8556</v>
      </c>
      <c r="P123" s="283">
        <v>84</v>
      </c>
      <c r="Q123" s="283">
        <v>1149720</v>
      </c>
      <c r="R123" s="283">
        <v>5603</v>
      </c>
      <c r="S123" s="283">
        <v>5</v>
      </c>
      <c r="T123" s="283">
        <v>64</v>
      </c>
      <c r="U123" s="283">
        <v>6788</v>
      </c>
      <c r="V123" s="283">
        <v>6547</v>
      </c>
      <c r="W123" s="283">
        <v>16140</v>
      </c>
      <c r="X123" s="283">
        <v>13712</v>
      </c>
      <c r="Y123" s="283" t="s">
        <v>888</v>
      </c>
      <c r="Z123" s="283" t="s">
        <v>887</v>
      </c>
    </row>
    <row r="124" spans="2:26" s="358" customFormat="1" x14ac:dyDescent="0.2">
      <c r="B124" s="283" t="s">
        <v>598</v>
      </c>
      <c r="C124" s="283" t="s">
        <v>890</v>
      </c>
      <c r="D124" s="283" t="s">
        <v>551</v>
      </c>
      <c r="E124" s="372">
        <v>2387</v>
      </c>
      <c r="F124" s="371">
        <v>396.21210000000002</v>
      </c>
      <c r="G124" s="371">
        <v>0.65869999999999995</v>
      </c>
      <c r="H124" s="371">
        <v>4.9917704000000001</v>
      </c>
      <c r="I124" s="380">
        <v>18.685935429062944</v>
      </c>
      <c r="J124" s="380">
        <v>17.448463034633104</v>
      </c>
      <c r="K124" s="283">
        <v>91</v>
      </c>
      <c r="L124" s="283">
        <v>1699167</v>
      </c>
      <c r="M124" s="283">
        <v>1334785</v>
      </c>
      <c r="N124" s="283">
        <v>11958</v>
      </c>
      <c r="O124" s="283">
        <v>9467</v>
      </c>
      <c r="P124" s="283">
        <v>132</v>
      </c>
      <c r="Q124" s="283">
        <v>1586640</v>
      </c>
      <c r="R124" s="283">
        <v>6548</v>
      </c>
      <c r="S124" s="283">
        <v>3</v>
      </c>
      <c r="T124" s="283">
        <v>76</v>
      </c>
      <c r="U124" s="283">
        <v>4790</v>
      </c>
      <c r="V124" s="283">
        <v>4790</v>
      </c>
      <c r="W124" s="283">
        <v>59841</v>
      </c>
      <c r="X124" s="283">
        <v>56611</v>
      </c>
      <c r="Y124" s="283" t="s">
        <v>888</v>
      </c>
      <c r="Z124" s="283" t="s">
        <v>888</v>
      </c>
    </row>
    <row r="125" spans="2:26" s="358" customFormat="1" x14ac:dyDescent="0.2">
      <c r="B125" s="283" t="s">
        <v>662</v>
      </c>
      <c r="C125" s="283" t="s">
        <v>890</v>
      </c>
      <c r="D125" s="283" t="s">
        <v>554</v>
      </c>
      <c r="E125" s="372">
        <v>1259.5</v>
      </c>
      <c r="F125" s="371">
        <v>125.7317</v>
      </c>
      <c r="G125" s="371">
        <v>0.94279999999999997</v>
      </c>
      <c r="H125" s="371">
        <v>3.1627247999999999</v>
      </c>
      <c r="I125" s="380">
        <v>12.708214596167563</v>
      </c>
      <c r="J125" s="380">
        <v>4.8896854102420004</v>
      </c>
      <c r="K125" s="283">
        <v>43</v>
      </c>
      <c r="L125" s="283">
        <v>679481</v>
      </c>
      <c r="M125" s="283">
        <v>347277</v>
      </c>
      <c r="N125" s="283">
        <v>4529</v>
      </c>
      <c r="O125" s="283">
        <v>2674</v>
      </c>
      <c r="P125" s="283">
        <v>32</v>
      </c>
      <c r="Q125" s="283">
        <v>261441</v>
      </c>
      <c r="R125" s="283">
        <v>1594</v>
      </c>
      <c r="S125" s="283">
        <v>5</v>
      </c>
      <c r="T125" s="283">
        <v>22</v>
      </c>
      <c r="U125" s="283">
        <v>5038</v>
      </c>
      <c r="V125" s="283">
        <v>5038</v>
      </c>
      <c r="W125" s="283">
        <v>7440</v>
      </c>
      <c r="X125" s="283">
        <v>7440</v>
      </c>
      <c r="Y125" s="283" t="s">
        <v>888</v>
      </c>
      <c r="Z125" s="283" t="s">
        <v>887</v>
      </c>
    </row>
    <row r="126" spans="2:26" s="358" customFormat="1" x14ac:dyDescent="0.2">
      <c r="B126" s="283" t="s">
        <v>649</v>
      </c>
      <c r="C126" s="283" t="s">
        <v>890</v>
      </c>
      <c r="D126" s="283" t="s">
        <v>551</v>
      </c>
      <c r="E126" s="372">
        <v>3389</v>
      </c>
      <c r="F126" s="371">
        <v>417.08620000000002</v>
      </c>
      <c r="G126" s="371">
        <v>3.8742999999999999</v>
      </c>
      <c r="H126" s="371">
        <v>9.5643846000000003</v>
      </c>
      <c r="I126" s="380">
        <v>12.135282610937773</v>
      </c>
      <c r="J126" s="380">
        <v>23.785030230841134</v>
      </c>
      <c r="K126" s="283">
        <v>91</v>
      </c>
      <c r="L126" s="283">
        <v>745660</v>
      </c>
      <c r="M126" s="283">
        <v>684211</v>
      </c>
      <c r="N126" s="283">
        <v>19184</v>
      </c>
      <c r="O126" s="283">
        <v>15499</v>
      </c>
      <c r="P126" s="283">
        <v>92</v>
      </c>
      <c r="Q126" s="283">
        <v>1461486</v>
      </c>
      <c r="R126" s="283">
        <v>6806</v>
      </c>
      <c r="S126" s="283">
        <v>7</v>
      </c>
      <c r="T126" s="283">
        <v>58</v>
      </c>
      <c r="U126" s="283">
        <v>22936</v>
      </c>
      <c r="V126" s="283">
        <v>22936</v>
      </c>
      <c r="W126" s="283">
        <v>48369</v>
      </c>
      <c r="X126" s="283">
        <v>48369</v>
      </c>
      <c r="Y126" s="283" t="s">
        <v>887</v>
      </c>
      <c r="Z126" s="283" t="s">
        <v>887</v>
      </c>
    </row>
    <row r="127" spans="2:26" s="358" customFormat="1" x14ac:dyDescent="0.2">
      <c r="B127" s="283" t="s">
        <v>573</v>
      </c>
      <c r="C127" s="283" t="s">
        <v>891</v>
      </c>
      <c r="D127" s="283" t="s">
        <v>542</v>
      </c>
      <c r="E127" s="372">
        <v>4035</v>
      </c>
      <c r="F127" s="371">
        <v>5.7409999999999997</v>
      </c>
      <c r="G127" s="371">
        <v>10.081899999999999</v>
      </c>
      <c r="H127" s="371">
        <v>8.0401798000000007</v>
      </c>
      <c r="I127" s="380">
        <v>0.81286904316441744</v>
      </c>
      <c r="J127" s="380">
        <v>5.4705739610987454</v>
      </c>
      <c r="K127" s="283">
        <v>6</v>
      </c>
      <c r="L127" s="283">
        <v>85505</v>
      </c>
      <c r="M127" s="283">
        <v>61247</v>
      </c>
      <c r="N127" s="283">
        <v>4327</v>
      </c>
      <c r="O127" s="283">
        <v>284</v>
      </c>
      <c r="P127" s="283">
        <v>2</v>
      </c>
      <c r="Q127" s="283">
        <v>575445</v>
      </c>
      <c r="R127" s="283">
        <v>1722</v>
      </c>
      <c r="S127" s="283">
        <v>0</v>
      </c>
      <c r="T127" s="283">
        <v>0</v>
      </c>
      <c r="U127" s="283">
        <v>0</v>
      </c>
      <c r="V127" s="283">
        <v>0</v>
      </c>
      <c r="W127" s="283">
        <v>0</v>
      </c>
      <c r="X127" s="283">
        <v>0</v>
      </c>
      <c r="Y127" s="283" t="s">
        <v>887</v>
      </c>
      <c r="Z127" s="283" t="s">
        <v>887</v>
      </c>
    </row>
    <row r="128" spans="2:26" s="358" customFormat="1" x14ac:dyDescent="0.2">
      <c r="B128" s="283" t="s">
        <v>574</v>
      </c>
      <c r="C128" s="283" t="s">
        <v>891</v>
      </c>
      <c r="D128" s="283" t="s">
        <v>542</v>
      </c>
      <c r="E128" s="372">
        <v>1570.5</v>
      </c>
      <c r="F128" s="371">
        <v>8.6654999999999998</v>
      </c>
      <c r="G128" s="371">
        <v>7.4421999999999997</v>
      </c>
      <c r="H128" s="371">
        <v>8.7641770999999995</v>
      </c>
      <c r="I128" s="380">
        <v>0.49077267856507945</v>
      </c>
      <c r="J128" s="380">
        <v>2.3820884487741867</v>
      </c>
      <c r="K128" s="283">
        <v>10</v>
      </c>
      <c r="L128" s="283">
        <v>20807</v>
      </c>
      <c r="M128" s="283">
        <v>11543</v>
      </c>
      <c r="N128" s="283">
        <v>1885</v>
      </c>
      <c r="O128" s="283">
        <v>341</v>
      </c>
      <c r="P128" s="283">
        <v>4</v>
      </c>
      <c r="Q128" s="283">
        <v>100992</v>
      </c>
      <c r="R128" s="283">
        <v>308</v>
      </c>
      <c r="S128" s="283">
        <v>1</v>
      </c>
      <c r="T128" s="283">
        <v>0</v>
      </c>
      <c r="U128" s="283">
        <v>1594</v>
      </c>
      <c r="V128" s="283">
        <v>1594</v>
      </c>
      <c r="W128" s="283">
        <v>0</v>
      </c>
      <c r="X128" s="283">
        <v>0</v>
      </c>
      <c r="Y128" s="283" t="s">
        <v>887</v>
      </c>
      <c r="Z128" s="283" t="s">
        <v>887</v>
      </c>
    </row>
    <row r="129" spans="2:26" s="358" customFormat="1" x14ac:dyDescent="0.2">
      <c r="B129" s="283" t="s">
        <v>575</v>
      </c>
      <c r="C129" s="283" t="s">
        <v>891</v>
      </c>
      <c r="D129" s="283" t="s">
        <v>542</v>
      </c>
      <c r="E129" s="372">
        <v>1930.5</v>
      </c>
      <c r="F129" s="371">
        <v>8.6354000000000006</v>
      </c>
      <c r="G129" s="371">
        <v>6.7196999999999996</v>
      </c>
      <c r="H129" s="371">
        <v>5.0679806999999997</v>
      </c>
      <c r="I129" s="380">
        <v>5.3128943628024521</v>
      </c>
      <c r="J129" s="380">
        <v>6.1477597473638133</v>
      </c>
      <c r="K129" s="283">
        <v>4</v>
      </c>
      <c r="L129" s="283">
        <v>294910</v>
      </c>
      <c r="M129" s="283">
        <v>30183</v>
      </c>
      <c r="N129" s="283">
        <v>3984</v>
      </c>
      <c r="O129" s="283">
        <v>106</v>
      </c>
      <c r="P129" s="283">
        <v>10</v>
      </c>
      <c r="Q129" s="283">
        <v>341252</v>
      </c>
      <c r="R129" s="283">
        <v>1339</v>
      </c>
      <c r="S129" s="283">
        <v>0</v>
      </c>
      <c r="T129" s="283">
        <v>0</v>
      </c>
      <c r="U129" s="283">
        <v>0</v>
      </c>
      <c r="V129" s="283">
        <v>0</v>
      </c>
      <c r="W129" s="283">
        <v>0</v>
      </c>
      <c r="X129" s="283">
        <v>0</v>
      </c>
      <c r="Y129" s="283" t="s">
        <v>888</v>
      </c>
      <c r="Z129" s="283" t="s">
        <v>887</v>
      </c>
    </row>
    <row r="130" spans="2:26" s="358" customFormat="1" x14ac:dyDescent="0.2">
      <c r="B130" s="283" t="s">
        <v>576</v>
      </c>
      <c r="C130" s="283" t="s">
        <v>891</v>
      </c>
      <c r="D130" s="283" t="s">
        <v>542</v>
      </c>
      <c r="E130" s="372">
        <v>3962</v>
      </c>
      <c r="F130" s="371">
        <v>9.423</v>
      </c>
      <c r="G130" s="371">
        <v>11.760300000000001</v>
      </c>
      <c r="H130" s="371">
        <v>9.3357539000000003</v>
      </c>
      <c r="I130" s="380">
        <v>0.72315838270064769</v>
      </c>
      <c r="J130" s="380">
        <v>1.1413908389653526</v>
      </c>
      <c r="K130" s="283">
        <v>6</v>
      </c>
      <c r="L130" s="283">
        <v>60281</v>
      </c>
      <c r="M130" s="283">
        <v>36431</v>
      </c>
      <c r="N130" s="283">
        <v>4075</v>
      </c>
      <c r="O130" s="283">
        <v>100</v>
      </c>
      <c r="P130" s="283">
        <v>7</v>
      </c>
      <c r="Q130" s="283">
        <v>95144</v>
      </c>
      <c r="R130" s="283">
        <v>488</v>
      </c>
      <c r="S130" s="283">
        <v>2</v>
      </c>
      <c r="T130" s="283">
        <v>0</v>
      </c>
      <c r="U130" s="283">
        <v>7921</v>
      </c>
      <c r="V130" s="283">
        <v>7921</v>
      </c>
      <c r="W130" s="283">
        <v>0</v>
      </c>
      <c r="X130" s="283">
        <v>0</v>
      </c>
      <c r="Y130" s="283" t="s">
        <v>887</v>
      </c>
      <c r="Z130" s="283" t="s">
        <v>887</v>
      </c>
    </row>
    <row r="131" spans="2:26" s="358" customFormat="1" x14ac:dyDescent="0.2">
      <c r="B131" s="283" t="s">
        <v>577</v>
      </c>
      <c r="C131" s="283" t="s">
        <v>891</v>
      </c>
      <c r="D131" s="283" t="s">
        <v>542</v>
      </c>
      <c r="E131" s="372">
        <v>3121.5</v>
      </c>
      <c r="F131" s="371">
        <v>9.6159999999999997</v>
      </c>
      <c r="G131" s="371">
        <v>10.312099999999999</v>
      </c>
      <c r="H131" s="371">
        <v>7.430498</v>
      </c>
      <c r="I131" s="380">
        <v>0.85872290132506279</v>
      </c>
      <c r="J131" s="380">
        <v>1.4609174160121745</v>
      </c>
      <c r="K131" s="283">
        <v>4</v>
      </c>
      <c r="L131" s="283">
        <v>91751</v>
      </c>
      <c r="M131" s="283">
        <v>74135</v>
      </c>
      <c r="N131" s="283">
        <v>4975</v>
      </c>
      <c r="O131" s="283">
        <v>2039</v>
      </c>
      <c r="P131" s="283">
        <v>7</v>
      </c>
      <c r="Q131" s="283">
        <v>156093</v>
      </c>
      <c r="R131" s="283">
        <v>829</v>
      </c>
      <c r="S131" s="283">
        <v>0</v>
      </c>
      <c r="T131" s="283">
        <v>0</v>
      </c>
      <c r="U131" s="283">
        <v>0</v>
      </c>
      <c r="V131" s="283">
        <v>0</v>
      </c>
      <c r="W131" s="283">
        <v>0</v>
      </c>
      <c r="X131" s="283">
        <v>0</v>
      </c>
      <c r="Y131" s="283" t="s">
        <v>887</v>
      </c>
      <c r="Z131" s="283" t="s">
        <v>887</v>
      </c>
    </row>
    <row r="132" spans="2:26" s="358" customFormat="1" x14ac:dyDescent="0.2">
      <c r="B132" s="283" t="s">
        <v>578</v>
      </c>
      <c r="C132" s="283" t="s">
        <v>891</v>
      </c>
      <c r="D132" s="283" t="s">
        <v>542</v>
      </c>
      <c r="E132" s="372">
        <v>4035.5</v>
      </c>
      <c r="F132" s="371">
        <v>8.3511000000000006</v>
      </c>
      <c r="G132" s="371">
        <v>20.080200000000001</v>
      </c>
      <c r="H132" s="371">
        <v>9.2214384999999996</v>
      </c>
      <c r="I132" s="380">
        <v>2.9058737281384137</v>
      </c>
      <c r="J132" s="380">
        <v>2.2855380497186322</v>
      </c>
      <c r="K132" s="283">
        <v>9</v>
      </c>
      <c r="L132" s="283">
        <v>210515</v>
      </c>
      <c r="M132" s="283">
        <v>40097</v>
      </c>
      <c r="N132" s="283">
        <v>8206</v>
      </c>
      <c r="O132" s="283">
        <v>130</v>
      </c>
      <c r="P132" s="283">
        <v>8</v>
      </c>
      <c r="Q132" s="283">
        <v>165575</v>
      </c>
      <c r="R132" s="283">
        <v>645</v>
      </c>
      <c r="S132" s="283">
        <v>0</v>
      </c>
      <c r="T132" s="283">
        <v>0</v>
      </c>
      <c r="U132" s="283">
        <v>0</v>
      </c>
      <c r="V132" s="283">
        <v>0</v>
      </c>
      <c r="W132" s="283">
        <v>0</v>
      </c>
      <c r="X132" s="283">
        <v>0</v>
      </c>
      <c r="Y132" s="283" t="s">
        <v>887</v>
      </c>
      <c r="Z132" s="283" t="s">
        <v>887</v>
      </c>
    </row>
    <row r="133" spans="2:26" s="358" customFormat="1" x14ac:dyDescent="0.2">
      <c r="B133" s="283" t="s">
        <v>579</v>
      </c>
      <c r="C133" s="283" t="s">
        <v>891</v>
      </c>
      <c r="D133" s="283" t="s">
        <v>542</v>
      </c>
      <c r="E133" s="372">
        <v>3010.5</v>
      </c>
      <c r="F133" s="371">
        <v>8.4389000000000003</v>
      </c>
      <c r="G133" s="371">
        <v>13.3851</v>
      </c>
      <c r="H133" s="371">
        <v>10.669433</v>
      </c>
      <c r="I133" s="380">
        <v>0.37440466250612847</v>
      </c>
      <c r="J133" s="380">
        <v>1.0615781936907565</v>
      </c>
      <c r="K133" s="283">
        <v>6</v>
      </c>
      <c r="L133" s="283">
        <v>23411</v>
      </c>
      <c r="M133" s="283">
        <v>5051</v>
      </c>
      <c r="N133" s="283">
        <v>3162</v>
      </c>
      <c r="O133" s="283">
        <v>102</v>
      </c>
      <c r="P133" s="283">
        <v>6</v>
      </c>
      <c r="Q133" s="283">
        <v>66379</v>
      </c>
      <c r="R133" s="283">
        <v>451</v>
      </c>
      <c r="S133" s="283">
        <v>1</v>
      </c>
      <c r="T133" s="283">
        <v>0</v>
      </c>
      <c r="U133" s="283">
        <v>3000</v>
      </c>
      <c r="V133" s="283">
        <v>3000</v>
      </c>
      <c r="W133" s="283">
        <v>0</v>
      </c>
      <c r="X133" s="283">
        <v>0</v>
      </c>
      <c r="Y133" s="283" t="s">
        <v>887</v>
      </c>
      <c r="Z133" s="283" t="s">
        <v>887</v>
      </c>
    </row>
    <row r="134" spans="2:26" s="358" customFormat="1" x14ac:dyDescent="0.2">
      <c r="B134" s="283" t="s">
        <v>580</v>
      </c>
      <c r="C134" s="283" t="s">
        <v>891</v>
      </c>
      <c r="D134" s="283" t="s">
        <v>542</v>
      </c>
      <c r="E134" s="372">
        <v>1442.5</v>
      </c>
      <c r="F134" s="371">
        <v>8.6775000000000002</v>
      </c>
      <c r="G134" s="371">
        <v>3.7648999999999999</v>
      </c>
      <c r="H134" s="371">
        <v>7.3923927999999997</v>
      </c>
      <c r="I134" s="380">
        <v>0.80268898131586819</v>
      </c>
      <c r="J134" s="380">
        <v>4.1728066996733508</v>
      </c>
      <c r="K134" s="283">
        <v>5</v>
      </c>
      <c r="L134" s="283">
        <v>24026</v>
      </c>
      <c r="M134" s="283">
        <v>15344</v>
      </c>
      <c r="N134" s="283">
        <v>1562</v>
      </c>
      <c r="O134" s="283">
        <v>115</v>
      </c>
      <c r="P134" s="283">
        <v>7</v>
      </c>
      <c r="Q134" s="283">
        <v>124900</v>
      </c>
      <c r="R134" s="283">
        <v>736</v>
      </c>
      <c r="S134" s="283">
        <v>0</v>
      </c>
      <c r="T134" s="283">
        <v>0</v>
      </c>
      <c r="U134" s="283">
        <v>0</v>
      </c>
      <c r="V134" s="283">
        <v>0</v>
      </c>
      <c r="W134" s="283">
        <v>0</v>
      </c>
      <c r="X134" s="283">
        <v>0</v>
      </c>
      <c r="Y134" s="283" t="s">
        <v>887</v>
      </c>
      <c r="Z134" s="283" t="s">
        <v>887</v>
      </c>
    </row>
    <row r="135" spans="2:26" s="358" customFormat="1" x14ac:dyDescent="0.2">
      <c r="B135" s="283" t="s">
        <v>592</v>
      </c>
      <c r="C135" s="283" t="s">
        <v>891</v>
      </c>
      <c r="D135" s="283" t="s">
        <v>554</v>
      </c>
      <c r="E135" s="372">
        <v>1419.5</v>
      </c>
      <c r="F135" s="371">
        <v>182.7492</v>
      </c>
      <c r="G135" s="371">
        <v>8.6427999999999994</v>
      </c>
      <c r="H135" s="371">
        <v>3.0484094000000002</v>
      </c>
      <c r="I135" s="380">
        <v>10.1657905943297</v>
      </c>
      <c r="J135" s="380">
        <v>29.969424647150984</v>
      </c>
      <c r="K135" s="283">
        <v>46</v>
      </c>
      <c r="L135" s="283">
        <v>610875</v>
      </c>
      <c r="M135" s="283">
        <v>426153</v>
      </c>
      <c r="N135" s="283">
        <v>2719</v>
      </c>
      <c r="O135" s="283">
        <v>1409</v>
      </c>
      <c r="P135" s="283">
        <v>88</v>
      </c>
      <c r="Q135" s="283">
        <v>1800900</v>
      </c>
      <c r="R135" s="283">
        <v>5555</v>
      </c>
      <c r="S135" s="283">
        <v>3</v>
      </c>
      <c r="T135" s="283">
        <v>30</v>
      </c>
      <c r="U135" s="283">
        <v>4277</v>
      </c>
      <c r="V135" s="283">
        <v>4277</v>
      </c>
      <c r="W135" s="283">
        <v>3412</v>
      </c>
      <c r="X135" s="283">
        <v>2539</v>
      </c>
      <c r="Y135" s="283" t="s">
        <v>888</v>
      </c>
      <c r="Z135" s="283" t="s">
        <v>887</v>
      </c>
    </row>
    <row r="136" spans="2:26" s="358" customFormat="1" x14ac:dyDescent="0.2">
      <c r="B136" s="283" t="s">
        <v>688</v>
      </c>
      <c r="C136" s="283" t="s">
        <v>891</v>
      </c>
      <c r="D136" s="283" t="s">
        <v>554</v>
      </c>
      <c r="E136" s="372">
        <v>775</v>
      </c>
      <c r="F136" s="371">
        <v>86.540999999999997</v>
      </c>
      <c r="G136" s="371">
        <v>0.33879999999999999</v>
      </c>
      <c r="H136" s="371">
        <v>1.6385201</v>
      </c>
      <c r="I136" s="380">
        <v>7.1355909379084448</v>
      </c>
      <c r="J136" s="380">
        <v>0.78185109039863054</v>
      </c>
      <c r="K136" s="283">
        <v>28</v>
      </c>
      <c r="L136" s="283">
        <v>490679</v>
      </c>
      <c r="M136" s="283">
        <v>344179</v>
      </c>
      <c r="N136" s="283">
        <v>2914</v>
      </c>
      <c r="O136" s="283">
        <v>2039</v>
      </c>
      <c r="P136" s="283">
        <v>25</v>
      </c>
      <c r="Q136" s="283">
        <v>53764</v>
      </c>
      <c r="R136" s="283">
        <v>528</v>
      </c>
      <c r="S136" s="283">
        <v>2</v>
      </c>
      <c r="T136" s="283">
        <v>6</v>
      </c>
      <c r="U136" s="283">
        <v>1553</v>
      </c>
      <c r="V136" s="283">
        <v>1553</v>
      </c>
      <c r="W136" s="283">
        <v>993</v>
      </c>
      <c r="X136" s="283">
        <v>993</v>
      </c>
      <c r="Y136" s="283" t="s">
        <v>888</v>
      </c>
      <c r="Z136" s="283" t="s">
        <v>887</v>
      </c>
    </row>
    <row r="137" spans="2:26" s="358" customFormat="1" x14ac:dyDescent="0.2">
      <c r="B137" s="283" t="s">
        <v>776</v>
      </c>
      <c r="C137" s="283" t="s">
        <v>891</v>
      </c>
      <c r="D137" s="283" t="s">
        <v>554</v>
      </c>
      <c r="E137" s="372">
        <v>138.5</v>
      </c>
      <c r="F137" s="371">
        <v>59.275300000000001</v>
      </c>
      <c r="G137" s="371">
        <v>0</v>
      </c>
      <c r="H137" s="371">
        <v>0.53347160000000005</v>
      </c>
      <c r="I137" s="380">
        <v>0.10712458260354549</v>
      </c>
      <c r="J137" s="380">
        <v>0.74205496962894424</v>
      </c>
      <c r="K137" s="283">
        <v>6</v>
      </c>
      <c r="L137" s="283">
        <v>6386</v>
      </c>
      <c r="M137" s="283">
        <v>6386</v>
      </c>
      <c r="N137" s="283">
        <v>57</v>
      </c>
      <c r="O137" s="283">
        <v>57</v>
      </c>
      <c r="P137" s="283">
        <v>13</v>
      </c>
      <c r="Q137" s="283">
        <v>44236</v>
      </c>
      <c r="R137" s="283">
        <v>307</v>
      </c>
      <c r="S137" s="283">
        <v>3</v>
      </c>
      <c r="T137" s="283">
        <v>2</v>
      </c>
      <c r="U137" s="283">
        <v>420</v>
      </c>
      <c r="V137" s="283">
        <v>420</v>
      </c>
      <c r="W137" s="283">
        <v>62</v>
      </c>
      <c r="X137" s="283">
        <v>62</v>
      </c>
      <c r="Y137" s="283" t="s">
        <v>887</v>
      </c>
      <c r="Z137" s="283" t="s">
        <v>887</v>
      </c>
    </row>
    <row r="138" spans="2:26" s="358" customFormat="1" x14ac:dyDescent="0.2">
      <c r="B138" s="283" t="s">
        <v>848</v>
      </c>
      <c r="C138" s="283" t="s">
        <v>891</v>
      </c>
      <c r="D138" s="283" t="s">
        <v>542</v>
      </c>
      <c r="E138" s="372">
        <v>0.5</v>
      </c>
      <c r="F138" s="371">
        <v>0</v>
      </c>
      <c r="G138" s="371">
        <v>0.12970000000000001</v>
      </c>
      <c r="H138" s="371">
        <v>0.5</v>
      </c>
      <c r="I138" s="380">
        <v>4.3791694209988408E-2</v>
      </c>
      <c r="J138" s="380">
        <v>5.9601475186757374E-2</v>
      </c>
      <c r="K138" s="283">
        <v>1</v>
      </c>
      <c r="L138" s="283">
        <v>313</v>
      </c>
      <c r="M138" s="283">
        <v>313</v>
      </c>
      <c r="N138" s="283">
        <v>1</v>
      </c>
      <c r="O138" s="283">
        <v>1</v>
      </c>
      <c r="P138" s="283">
        <v>2</v>
      </c>
      <c r="Q138" s="283">
        <v>426</v>
      </c>
      <c r="R138" s="283">
        <v>2</v>
      </c>
      <c r="S138" s="283">
        <v>0</v>
      </c>
      <c r="T138" s="283">
        <v>0</v>
      </c>
      <c r="U138" s="283">
        <v>0</v>
      </c>
      <c r="V138" s="283">
        <v>0</v>
      </c>
      <c r="W138" s="283">
        <v>0</v>
      </c>
      <c r="X138" s="283">
        <v>0</v>
      </c>
      <c r="Y138" s="283" t="s">
        <v>888</v>
      </c>
      <c r="Z138" s="283" t="s">
        <v>887</v>
      </c>
    </row>
    <row r="139" spans="2:26" s="358" customFormat="1" x14ac:dyDescent="0.2">
      <c r="B139" s="283" t="s">
        <v>594</v>
      </c>
      <c r="C139" s="283" t="s">
        <v>891</v>
      </c>
      <c r="D139" s="283" t="s">
        <v>551</v>
      </c>
      <c r="E139" s="372">
        <v>2995</v>
      </c>
      <c r="F139" s="371">
        <v>250.1541</v>
      </c>
      <c r="G139" s="371">
        <v>17.629200000000001</v>
      </c>
      <c r="H139" s="371">
        <v>6.6683956000000002</v>
      </c>
      <c r="I139" s="380">
        <v>21.219232266448696</v>
      </c>
      <c r="J139" s="380">
        <v>15.009817644579043</v>
      </c>
      <c r="K139" s="283">
        <v>70</v>
      </c>
      <c r="L139" s="283">
        <v>1172116</v>
      </c>
      <c r="M139" s="283">
        <v>1172116</v>
      </c>
      <c r="N139" s="283">
        <v>13289</v>
      </c>
      <c r="O139" s="283">
        <v>13289</v>
      </c>
      <c r="P139" s="283">
        <v>45</v>
      </c>
      <c r="Q139" s="283">
        <v>829118</v>
      </c>
      <c r="R139" s="283">
        <v>3124</v>
      </c>
      <c r="S139" s="283">
        <v>7</v>
      </c>
      <c r="T139" s="283">
        <v>39</v>
      </c>
      <c r="U139" s="283">
        <v>21336</v>
      </c>
      <c r="V139" s="283">
        <v>21336</v>
      </c>
      <c r="W139" s="283">
        <v>23505</v>
      </c>
      <c r="X139" s="283">
        <v>23505</v>
      </c>
      <c r="Y139" s="283" t="s">
        <v>887</v>
      </c>
      <c r="Z139" s="283" t="s">
        <v>887</v>
      </c>
    </row>
    <row r="140" spans="2:26" s="358" customFormat="1" x14ac:dyDescent="0.2">
      <c r="B140" s="283" t="s">
        <v>593</v>
      </c>
      <c r="C140" s="283" t="s">
        <v>891</v>
      </c>
      <c r="D140" s="283" t="s">
        <v>554</v>
      </c>
      <c r="E140" s="372">
        <v>3429</v>
      </c>
      <c r="F140" s="371">
        <v>75.273300000000006</v>
      </c>
      <c r="G140" s="371">
        <v>26.588000000000001</v>
      </c>
      <c r="H140" s="371">
        <v>7.6210236</v>
      </c>
      <c r="I140" s="380">
        <v>3.8697060820432818</v>
      </c>
      <c r="J140" s="380">
        <v>6.0278279166659345</v>
      </c>
      <c r="K140" s="283">
        <v>20</v>
      </c>
      <c r="L140" s="283">
        <v>252268</v>
      </c>
      <c r="M140" s="283">
        <v>252268</v>
      </c>
      <c r="N140" s="283">
        <v>4036</v>
      </c>
      <c r="O140" s="283">
        <v>4036</v>
      </c>
      <c r="P140" s="283">
        <v>22</v>
      </c>
      <c r="Q140" s="283">
        <v>392957</v>
      </c>
      <c r="R140" s="283">
        <v>1452</v>
      </c>
      <c r="S140" s="283">
        <v>8</v>
      </c>
      <c r="T140" s="283">
        <v>0</v>
      </c>
      <c r="U140" s="283">
        <v>27288</v>
      </c>
      <c r="V140" s="283">
        <v>27288</v>
      </c>
      <c r="W140" s="283">
        <v>0</v>
      </c>
      <c r="X140" s="283">
        <v>0</v>
      </c>
      <c r="Y140" s="283" t="s">
        <v>887</v>
      </c>
      <c r="Z140" s="283" t="s">
        <v>887</v>
      </c>
    </row>
    <row r="141" spans="2:26" s="358" customFormat="1" x14ac:dyDescent="0.2">
      <c r="B141" s="283" t="s">
        <v>671</v>
      </c>
      <c r="C141" s="283" t="s">
        <v>889</v>
      </c>
      <c r="D141" s="283" t="s">
        <v>554</v>
      </c>
      <c r="E141" s="372">
        <v>2433</v>
      </c>
      <c r="F141" s="371">
        <v>182.65129999999999</v>
      </c>
      <c r="G141" s="371">
        <v>9.3888999999999996</v>
      </c>
      <c r="H141" s="371">
        <v>7.1637620999999996</v>
      </c>
      <c r="I141" s="380">
        <v>1.1759691583968903</v>
      </c>
      <c r="J141" s="380">
        <v>17.915716717975275</v>
      </c>
      <c r="K141" s="283">
        <v>39</v>
      </c>
      <c r="L141" s="283">
        <v>63542</v>
      </c>
      <c r="M141" s="283">
        <v>56671</v>
      </c>
      <c r="N141" s="283">
        <v>787</v>
      </c>
      <c r="O141" s="283">
        <v>683</v>
      </c>
      <c r="P141" s="283">
        <v>68</v>
      </c>
      <c r="Q141" s="283">
        <v>968053</v>
      </c>
      <c r="R141" s="283">
        <v>2999</v>
      </c>
      <c r="S141" s="283">
        <v>6</v>
      </c>
      <c r="T141" s="283">
        <v>26</v>
      </c>
      <c r="U141" s="283">
        <v>14321</v>
      </c>
      <c r="V141" s="283">
        <v>14321</v>
      </c>
      <c r="W141" s="283">
        <v>6557</v>
      </c>
      <c r="X141" s="283">
        <v>6203</v>
      </c>
      <c r="Y141" s="283" t="s">
        <v>887</v>
      </c>
      <c r="Z141" s="283" t="s">
        <v>887</v>
      </c>
    </row>
    <row r="142" spans="2:26" s="358" customFormat="1" x14ac:dyDescent="0.2">
      <c r="B142" s="283" t="s">
        <v>645</v>
      </c>
      <c r="C142" s="283" t="s">
        <v>889</v>
      </c>
      <c r="D142" s="283" t="s">
        <v>554</v>
      </c>
      <c r="E142" s="372">
        <v>1110.5</v>
      </c>
      <c r="F142" s="371">
        <v>79.146900000000002</v>
      </c>
      <c r="G142" s="371">
        <v>3.9887999999999999</v>
      </c>
      <c r="H142" s="371">
        <v>2.6673581999999998</v>
      </c>
      <c r="I142" s="380">
        <v>5.4758961765807816</v>
      </c>
      <c r="J142" s="380">
        <v>2.4623463035725681</v>
      </c>
      <c r="K142" s="283">
        <v>13</v>
      </c>
      <c r="L142" s="283">
        <v>342589</v>
      </c>
      <c r="M142" s="283">
        <v>342434</v>
      </c>
      <c r="N142" s="283">
        <v>1253</v>
      </c>
      <c r="O142" s="283">
        <v>1252</v>
      </c>
      <c r="P142" s="283">
        <v>29</v>
      </c>
      <c r="Q142" s="283">
        <v>154052</v>
      </c>
      <c r="R142" s="283">
        <v>556</v>
      </c>
      <c r="S142" s="283">
        <v>2</v>
      </c>
      <c r="T142" s="283">
        <v>6</v>
      </c>
      <c r="U142" s="283">
        <v>2222</v>
      </c>
      <c r="V142" s="283">
        <v>2222</v>
      </c>
      <c r="W142" s="283">
        <v>1020</v>
      </c>
      <c r="X142" s="283">
        <v>1020</v>
      </c>
      <c r="Y142" s="283" t="s">
        <v>887</v>
      </c>
      <c r="Z142" s="283" t="s">
        <v>887</v>
      </c>
    </row>
    <row r="143" spans="2:26" s="358" customFormat="1" x14ac:dyDescent="0.2">
      <c r="B143" s="283" t="s">
        <v>720</v>
      </c>
      <c r="C143" s="283" t="s">
        <v>891</v>
      </c>
      <c r="D143" s="283" t="s">
        <v>542</v>
      </c>
      <c r="E143" s="372">
        <v>2453</v>
      </c>
      <c r="F143" s="371">
        <v>15.325799999999999</v>
      </c>
      <c r="G143" s="371">
        <v>5.5090000000000003</v>
      </c>
      <c r="H143" s="371">
        <v>7.8115490999999997</v>
      </c>
      <c r="I143" s="380">
        <v>1.6719154940961236</v>
      </c>
      <c r="J143" s="380">
        <v>27.598214058528345</v>
      </c>
      <c r="K143" s="283">
        <v>6</v>
      </c>
      <c r="L143" s="283">
        <v>98658</v>
      </c>
      <c r="M143" s="283">
        <v>98658</v>
      </c>
      <c r="N143" s="283">
        <v>2743</v>
      </c>
      <c r="O143" s="283">
        <v>2743</v>
      </c>
      <c r="P143" s="283">
        <v>24</v>
      </c>
      <c r="Q143" s="283">
        <v>1628542</v>
      </c>
      <c r="R143" s="283">
        <v>4775</v>
      </c>
      <c r="S143" s="283">
        <v>4</v>
      </c>
      <c r="T143" s="283">
        <v>0</v>
      </c>
      <c r="U143" s="283">
        <v>9798</v>
      </c>
      <c r="V143" s="283">
        <v>9798</v>
      </c>
      <c r="W143" s="283">
        <v>0</v>
      </c>
      <c r="X143" s="283">
        <v>0</v>
      </c>
      <c r="Y143" s="283" t="s">
        <v>888</v>
      </c>
      <c r="Z143" s="283" t="s">
        <v>887</v>
      </c>
    </row>
    <row r="144" spans="2:26" s="358" customFormat="1" x14ac:dyDescent="0.2">
      <c r="B144" s="283" t="s">
        <v>779</v>
      </c>
      <c r="C144" s="283" t="s">
        <v>891</v>
      </c>
      <c r="D144" s="283" t="s">
        <v>542</v>
      </c>
      <c r="E144" s="372">
        <v>935.5</v>
      </c>
      <c r="F144" s="371">
        <v>5.8780000000000001</v>
      </c>
      <c r="G144" s="371">
        <v>0.76300000000000001</v>
      </c>
      <c r="H144" s="371">
        <v>8.1926003000000005</v>
      </c>
      <c r="I144" s="380">
        <v>2.0629363312142091</v>
      </c>
      <c r="J144" s="380">
        <v>16.213894285761434</v>
      </c>
      <c r="K144" s="283">
        <v>6</v>
      </c>
      <c r="L144" s="283">
        <v>30631</v>
      </c>
      <c r="M144" s="283">
        <v>30631</v>
      </c>
      <c r="N144" s="283">
        <v>293</v>
      </c>
      <c r="O144" s="283">
        <v>293</v>
      </c>
      <c r="P144" s="283">
        <v>8</v>
      </c>
      <c r="Q144" s="283">
        <v>240748</v>
      </c>
      <c r="R144" s="283">
        <v>631</v>
      </c>
      <c r="S144" s="283">
        <v>1</v>
      </c>
      <c r="T144" s="283">
        <v>0</v>
      </c>
      <c r="U144" s="283">
        <v>929</v>
      </c>
      <c r="V144" s="283">
        <v>929</v>
      </c>
      <c r="W144" s="283">
        <v>0</v>
      </c>
      <c r="X144" s="283">
        <v>0</v>
      </c>
      <c r="Y144" s="283" t="s">
        <v>888</v>
      </c>
      <c r="Z144" s="283" t="s">
        <v>887</v>
      </c>
    </row>
    <row r="145" spans="2:26" s="358" customFormat="1" x14ac:dyDescent="0.2">
      <c r="B145" s="283" t="s">
        <v>616</v>
      </c>
      <c r="C145" s="283" t="s">
        <v>891</v>
      </c>
      <c r="D145" s="283" t="s">
        <v>554</v>
      </c>
      <c r="E145" s="372">
        <v>3914.5</v>
      </c>
      <c r="F145" s="371">
        <v>135.20859999999999</v>
      </c>
      <c r="G145" s="371">
        <v>0.56440000000000001</v>
      </c>
      <c r="H145" s="371">
        <v>8.7260720000000003</v>
      </c>
      <c r="I145" s="380">
        <v>38.357349985303394</v>
      </c>
      <c r="J145" s="380">
        <v>21.095905370089817</v>
      </c>
      <c r="K145" s="283">
        <v>64</v>
      </c>
      <c r="L145" s="283">
        <v>2727246</v>
      </c>
      <c r="M145" s="283">
        <v>728917</v>
      </c>
      <c r="N145" s="283">
        <v>10086</v>
      </c>
      <c r="O145" s="283">
        <v>3477</v>
      </c>
      <c r="P145" s="283">
        <v>48</v>
      </c>
      <c r="Q145" s="283">
        <v>1499940</v>
      </c>
      <c r="R145" s="283">
        <v>5302</v>
      </c>
      <c r="S145" s="283">
        <v>0</v>
      </c>
      <c r="T145" s="283">
        <v>26</v>
      </c>
      <c r="U145" s="283">
        <v>0</v>
      </c>
      <c r="V145" s="283">
        <v>0</v>
      </c>
      <c r="W145" s="283">
        <v>22806</v>
      </c>
      <c r="X145" s="283">
        <v>20224</v>
      </c>
      <c r="Y145" s="283" t="s">
        <v>888</v>
      </c>
      <c r="Z145" s="283" t="s">
        <v>887</v>
      </c>
    </row>
    <row r="146" spans="2:26" s="358" customFormat="1" x14ac:dyDescent="0.2">
      <c r="B146" s="283" t="s">
        <v>679</v>
      </c>
      <c r="C146" s="283" t="s">
        <v>891</v>
      </c>
      <c r="D146" s="283" t="s">
        <v>554</v>
      </c>
      <c r="E146" s="372">
        <v>2371</v>
      </c>
      <c r="F146" s="371">
        <v>133.64439999999999</v>
      </c>
      <c r="G146" s="371">
        <v>3.9992000000000001</v>
      </c>
      <c r="H146" s="371">
        <v>8.1544951999999995</v>
      </c>
      <c r="I146" s="380">
        <v>4.4757476575028168</v>
      </c>
      <c r="J146" s="380">
        <v>10.071266978242603</v>
      </c>
      <c r="K146" s="283">
        <v>44</v>
      </c>
      <c r="L146" s="283">
        <v>203748</v>
      </c>
      <c r="M146" s="283">
        <v>202142</v>
      </c>
      <c r="N146" s="283">
        <v>940</v>
      </c>
      <c r="O146" s="283">
        <v>938</v>
      </c>
      <c r="P146" s="283">
        <v>16</v>
      </c>
      <c r="Q146" s="283">
        <v>458471</v>
      </c>
      <c r="R146" s="283">
        <v>1823</v>
      </c>
      <c r="S146" s="283">
        <v>2</v>
      </c>
      <c r="T146" s="283">
        <v>11</v>
      </c>
      <c r="U146" s="283">
        <v>4727</v>
      </c>
      <c r="V146" s="283">
        <v>4727</v>
      </c>
      <c r="W146" s="283">
        <v>2396</v>
      </c>
      <c r="X146" s="283">
        <v>2396</v>
      </c>
      <c r="Y146" s="283" t="s">
        <v>887</v>
      </c>
      <c r="Z146" s="283" t="s">
        <v>887</v>
      </c>
    </row>
    <row r="147" spans="2:26" s="358" customFormat="1" x14ac:dyDescent="0.2">
      <c r="B147" s="283" t="s">
        <v>708</v>
      </c>
      <c r="C147" s="283" t="s">
        <v>891</v>
      </c>
      <c r="D147" s="283" t="s">
        <v>554</v>
      </c>
      <c r="E147" s="372">
        <v>2340.5</v>
      </c>
      <c r="F147" s="371">
        <v>37.832299999999996</v>
      </c>
      <c r="G147" s="371">
        <v>1.6395999999999999</v>
      </c>
      <c r="H147" s="371">
        <v>7.4686031000000002</v>
      </c>
      <c r="I147" s="380">
        <v>6.9804254295863108</v>
      </c>
      <c r="J147" s="380">
        <v>12.235500939839056</v>
      </c>
      <c r="K147" s="283">
        <v>33</v>
      </c>
      <c r="L147" s="283">
        <v>331153</v>
      </c>
      <c r="M147" s="283">
        <v>272371</v>
      </c>
      <c r="N147" s="283">
        <v>1726</v>
      </c>
      <c r="O147" s="283">
        <v>1640</v>
      </c>
      <c r="P147" s="283">
        <v>12</v>
      </c>
      <c r="Q147" s="283">
        <v>580455</v>
      </c>
      <c r="R147" s="283">
        <v>2089</v>
      </c>
      <c r="S147" s="283">
        <v>2</v>
      </c>
      <c r="T147" s="283">
        <v>10</v>
      </c>
      <c r="U147" s="283">
        <v>4690</v>
      </c>
      <c r="V147" s="283">
        <v>4690</v>
      </c>
      <c r="W147" s="283">
        <v>7457</v>
      </c>
      <c r="X147" s="283">
        <v>6711</v>
      </c>
      <c r="Y147" s="283" t="s">
        <v>887</v>
      </c>
      <c r="Z147" s="283" t="s">
        <v>887</v>
      </c>
    </row>
    <row r="148" spans="2:26" s="358" customFormat="1" x14ac:dyDescent="0.2">
      <c r="B148" s="283" t="s">
        <v>632</v>
      </c>
      <c r="C148" s="283" t="s">
        <v>891</v>
      </c>
      <c r="D148" s="283" t="s">
        <v>554</v>
      </c>
      <c r="E148" s="372">
        <v>3307</v>
      </c>
      <c r="F148" s="371">
        <v>110.0261</v>
      </c>
      <c r="G148" s="371">
        <v>7.6710000000000003</v>
      </c>
      <c r="H148" s="371">
        <v>11.241009699999999</v>
      </c>
      <c r="I148" s="380">
        <v>2.9698857239859291</v>
      </c>
      <c r="J148" s="380">
        <v>16.906933550900437</v>
      </c>
      <c r="K148" s="283">
        <v>41</v>
      </c>
      <c r="L148" s="283">
        <v>79548</v>
      </c>
      <c r="M148" s="283">
        <v>79548</v>
      </c>
      <c r="N148" s="283">
        <v>1485</v>
      </c>
      <c r="O148" s="283">
        <v>1485</v>
      </c>
      <c r="P148" s="283">
        <v>32</v>
      </c>
      <c r="Q148" s="283">
        <v>452850</v>
      </c>
      <c r="R148" s="283">
        <v>1852</v>
      </c>
      <c r="S148" s="283">
        <v>3</v>
      </c>
      <c r="T148" s="283">
        <v>12</v>
      </c>
      <c r="U148" s="283">
        <v>9912</v>
      </c>
      <c r="V148" s="283">
        <v>9912</v>
      </c>
      <c r="W148" s="283">
        <v>8115</v>
      </c>
      <c r="X148" s="283">
        <v>8115</v>
      </c>
      <c r="Y148" s="283" t="s">
        <v>887</v>
      </c>
      <c r="Z148" s="283" t="s">
        <v>887</v>
      </c>
    </row>
    <row r="149" spans="2:26" s="358" customFormat="1" x14ac:dyDescent="0.2">
      <c r="B149" s="283" t="s">
        <v>611</v>
      </c>
      <c r="C149" s="283" t="s">
        <v>891</v>
      </c>
      <c r="D149" s="283" t="s">
        <v>551</v>
      </c>
      <c r="E149" s="372">
        <v>4555.5</v>
      </c>
      <c r="F149" s="371">
        <v>211.66829999999999</v>
      </c>
      <c r="G149" s="371">
        <v>8.2566000000000006</v>
      </c>
      <c r="H149" s="371">
        <v>13.908367999999999</v>
      </c>
      <c r="I149" s="380">
        <v>13.708483905748668</v>
      </c>
      <c r="J149" s="380">
        <v>39.859580675557808</v>
      </c>
      <c r="K149" s="283">
        <v>68</v>
      </c>
      <c r="L149" s="283">
        <v>711885</v>
      </c>
      <c r="M149" s="283">
        <v>377339</v>
      </c>
      <c r="N149" s="283">
        <v>8926</v>
      </c>
      <c r="O149" s="283">
        <v>6598</v>
      </c>
      <c r="P149" s="283">
        <v>67</v>
      </c>
      <c r="Q149" s="283">
        <v>2069918</v>
      </c>
      <c r="R149" s="283">
        <v>6713</v>
      </c>
      <c r="S149" s="283">
        <v>12</v>
      </c>
      <c r="T149" s="283">
        <v>26</v>
      </c>
      <c r="U149" s="283">
        <v>52779</v>
      </c>
      <c r="V149" s="283">
        <v>50069</v>
      </c>
      <c r="W149" s="283">
        <v>10166</v>
      </c>
      <c r="X149" s="283">
        <v>7244</v>
      </c>
      <c r="Y149" s="283" t="s">
        <v>887</v>
      </c>
      <c r="Z149" s="283" t="s">
        <v>887</v>
      </c>
    </row>
    <row r="150" spans="2:26" s="358" customFormat="1" x14ac:dyDescent="0.2">
      <c r="B150" s="283" t="s">
        <v>732</v>
      </c>
      <c r="C150" s="283" t="s">
        <v>891</v>
      </c>
      <c r="D150" s="283" t="s">
        <v>542</v>
      </c>
      <c r="E150" s="372">
        <v>6367</v>
      </c>
      <c r="F150" s="371">
        <v>44.626100000000001</v>
      </c>
      <c r="G150" s="371">
        <v>15.767300000000001</v>
      </c>
      <c r="H150" s="371">
        <v>19.052558900000001</v>
      </c>
      <c r="I150" s="380">
        <v>8.0275944613301533</v>
      </c>
      <c r="J150" s="380">
        <v>12.645889009272842</v>
      </c>
      <c r="K150" s="283">
        <v>37</v>
      </c>
      <c r="L150" s="283">
        <v>692076</v>
      </c>
      <c r="M150" s="283">
        <v>409795</v>
      </c>
      <c r="N150" s="283">
        <v>9987</v>
      </c>
      <c r="O150" s="283">
        <v>8123</v>
      </c>
      <c r="P150" s="283">
        <v>32</v>
      </c>
      <c r="Q150" s="283">
        <v>1090229</v>
      </c>
      <c r="R150" s="283">
        <v>4825</v>
      </c>
      <c r="S150" s="283">
        <v>1</v>
      </c>
      <c r="T150" s="283">
        <v>10</v>
      </c>
      <c r="U150" s="283">
        <v>6409</v>
      </c>
      <c r="V150" s="283">
        <v>6409</v>
      </c>
      <c r="W150" s="283">
        <v>18074</v>
      </c>
      <c r="X150" s="283">
        <v>18074</v>
      </c>
      <c r="Y150" s="283" t="s">
        <v>888</v>
      </c>
      <c r="Z150" s="283" t="s">
        <v>887</v>
      </c>
    </row>
    <row r="151" spans="2:26" s="358" customFormat="1" x14ac:dyDescent="0.2">
      <c r="B151" s="283" t="s">
        <v>641</v>
      </c>
      <c r="C151" s="283" t="s">
        <v>890</v>
      </c>
      <c r="D151" s="283" t="s">
        <v>551</v>
      </c>
      <c r="E151" s="372">
        <v>1668</v>
      </c>
      <c r="F151" s="371">
        <v>251.11070000000001</v>
      </c>
      <c r="G151" s="371">
        <v>0.19389999999999999</v>
      </c>
      <c r="H151" s="371">
        <v>3.2008299</v>
      </c>
      <c r="I151" s="380">
        <v>12.866016770184459</v>
      </c>
      <c r="J151" s="380">
        <v>44.143738805703173</v>
      </c>
      <c r="K151" s="283">
        <v>70</v>
      </c>
      <c r="L151" s="283">
        <v>846212</v>
      </c>
      <c r="M151" s="283">
        <v>580440</v>
      </c>
      <c r="N151" s="283">
        <v>5358</v>
      </c>
      <c r="O151" s="283">
        <v>4146</v>
      </c>
      <c r="P151" s="283">
        <v>64</v>
      </c>
      <c r="Q151" s="283">
        <v>2903382</v>
      </c>
      <c r="R151" s="283">
        <v>6696</v>
      </c>
      <c r="S151" s="283">
        <v>4</v>
      </c>
      <c r="T151" s="283">
        <v>25</v>
      </c>
      <c r="U151" s="283">
        <v>4903</v>
      </c>
      <c r="V151" s="283">
        <v>3635</v>
      </c>
      <c r="W151" s="283">
        <v>7868</v>
      </c>
      <c r="X151" s="283">
        <v>5868</v>
      </c>
      <c r="Y151" s="283" t="s">
        <v>888</v>
      </c>
      <c r="Z151" s="283" t="s">
        <v>887</v>
      </c>
    </row>
    <row r="152" spans="2:26" s="358" customFormat="1" x14ac:dyDescent="0.2">
      <c r="B152" s="283" t="s">
        <v>626</v>
      </c>
      <c r="C152" s="283" t="s">
        <v>890</v>
      </c>
      <c r="D152" s="283" t="s">
        <v>554</v>
      </c>
      <c r="E152" s="372">
        <v>968</v>
      </c>
      <c r="F152" s="371">
        <v>182.40119999999999</v>
      </c>
      <c r="G152" s="371">
        <v>1.6785000000000001</v>
      </c>
      <c r="H152" s="371">
        <v>4.0772475999999997</v>
      </c>
      <c r="I152" s="380">
        <v>5.2528150985260851</v>
      </c>
      <c r="J152" s="380">
        <v>30.263061359116598</v>
      </c>
      <c r="K152" s="283">
        <v>39</v>
      </c>
      <c r="L152" s="283">
        <v>155197</v>
      </c>
      <c r="M152" s="283">
        <v>112410</v>
      </c>
      <c r="N152" s="283">
        <v>3803</v>
      </c>
      <c r="O152" s="283">
        <v>2820</v>
      </c>
      <c r="P152" s="283">
        <v>63</v>
      </c>
      <c r="Q152" s="283">
        <v>894137</v>
      </c>
      <c r="R152" s="283">
        <v>3507</v>
      </c>
      <c r="S152" s="283">
        <v>7</v>
      </c>
      <c r="T152" s="283">
        <v>27</v>
      </c>
      <c r="U152" s="283">
        <v>5798</v>
      </c>
      <c r="V152" s="283">
        <v>5798</v>
      </c>
      <c r="W152" s="283">
        <v>13186</v>
      </c>
      <c r="X152" s="283">
        <v>13168</v>
      </c>
      <c r="Y152" s="283" t="s">
        <v>888</v>
      </c>
      <c r="Z152" s="283" t="s">
        <v>888</v>
      </c>
    </row>
    <row r="153" spans="2:26" s="358" customFormat="1" x14ac:dyDescent="0.2">
      <c r="B153" s="283" t="s">
        <v>672</v>
      </c>
      <c r="C153" s="283" t="s">
        <v>890</v>
      </c>
      <c r="D153" s="283" t="s">
        <v>551</v>
      </c>
      <c r="E153" s="372">
        <v>923</v>
      </c>
      <c r="F153" s="371">
        <v>288.92340000000002</v>
      </c>
      <c r="G153" s="371">
        <v>0.14030000000000001</v>
      </c>
      <c r="H153" s="371">
        <v>2.3244121999999998</v>
      </c>
      <c r="I153" s="380">
        <v>7.8658946320067393</v>
      </c>
      <c r="J153" s="380">
        <v>11.035387951613352</v>
      </c>
      <c r="K153" s="283">
        <v>55</v>
      </c>
      <c r="L153" s="283">
        <v>479390</v>
      </c>
      <c r="M153" s="283">
        <v>153180</v>
      </c>
      <c r="N153" s="283">
        <v>2651</v>
      </c>
      <c r="O153" s="283">
        <v>1528</v>
      </c>
      <c r="P153" s="283">
        <v>95</v>
      </c>
      <c r="Q153" s="283">
        <v>672556</v>
      </c>
      <c r="R153" s="283">
        <v>2555</v>
      </c>
      <c r="S153" s="283">
        <v>0</v>
      </c>
      <c r="T153" s="283">
        <v>17</v>
      </c>
      <c r="U153" s="283">
        <v>0</v>
      </c>
      <c r="V153" s="283">
        <v>0</v>
      </c>
      <c r="W153" s="283">
        <v>817</v>
      </c>
      <c r="X153" s="283">
        <v>817</v>
      </c>
      <c r="Y153" s="283" t="s">
        <v>888</v>
      </c>
      <c r="Z153" s="283" t="s">
        <v>887</v>
      </c>
    </row>
    <row r="154" spans="2:26" s="358" customFormat="1" x14ac:dyDescent="0.2">
      <c r="B154" s="283" t="s">
        <v>762</v>
      </c>
      <c r="C154" s="283" t="s">
        <v>890</v>
      </c>
      <c r="D154" s="283" t="s">
        <v>551</v>
      </c>
      <c r="E154" s="372">
        <v>1466</v>
      </c>
      <c r="F154" s="371">
        <v>210.55449999999999</v>
      </c>
      <c r="G154" s="371">
        <v>1.1615</v>
      </c>
      <c r="H154" s="371">
        <v>3.1627247999999999</v>
      </c>
      <c r="I154" s="380">
        <v>9.8112171166724025</v>
      </c>
      <c r="J154" s="380">
        <v>2.6392112647830945</v>
      </c>
      <c r="K154" s="283">
        <v>52</v>
      </c>
      <c r="L154" s="283">
        <v>588072</v>
      </c>
      <c r="M154" s="283">
        <v>119646</v>
      </c>
      <c r="N154" s="283">
        <v>4979</v>
      </c>
      <c r="O154" s="283">
        <v>3395</v>
      </c>
      <c r="P154" s="283">
        <v>27</v>
      </c>
      <c r="Q154" s="283">
        <v>158191</v>
      </c>
      <c r="R154" s="283">
        <v>700</v>
      </c>
      <c r="S154" s="283">
        <v>3</v>
      </c>
      <c r="T154" s="283">
        <v>25</v>
      </c>
      <c r="U154" s="283">
        <v>4417</v>
      </c>
      <c r="V154" s="283">
        <v>4417</v>
      </c>
      <c r="W154" s="283">
        <v>3546</v>
      </c>
      <c r="X154" s="283">
        <v>3337</v>
      </c>
      <c r="Y154" s="283" t="s">
        <v>887</v>
      </c>
      <c r="Z154" s="283" t="s">
        <v>887</v>
      </c>
    </row>
    <row r="155" spans="2:26" s="358" customFormat="1" x14ac:dyDescent="0.2">
      <c r="B155" s="283" t="s">
        <v>751</v>
      </c>
      <c r="C155" s="283" t="s">
        <v>890</v>
      </c>
      <c r="D155" s="283" t="s">
        <v>554</v>
      </c>
      <c r="E155" s="372">
        <v>1688</v>
      </c>
      <c r="F155" s="371">
        <v>82.981099999999998</v>
      </c>
      <c r="G155" s="371">
        <v>1.8290999999999999</v>
      </c>
      <c r="H155" s="371">
        <v>3.5437759999999998</v>
      </c>
      <c r="I155" s="380">
        <v>5.7402348785259374</v>
      </c>
      <c r="J155" s="380">
        <v>7.657941283185469</v>
      </c>
      <c r="K155" s="283">
        <v>13</v>
      </c>
      <c r="L155" s="283">
        <v>359535</v>
      </c>
      <c r="M155" s="283">
        <v>359535</v>
      </c>
      <c r="N155" s="283">
        <v>5108</v>
      </c>
      <c r="O155" s="283">
        <v>5108</v>
      </c>
      <c r="P155" s="283">
        <v>17</v>
      </c>
      <c r="Q155" s="283">
        <v>479649</v>
      </c>
      <c r="R155" s="283">
        <v>1722</v>
      </c>
      <c r="S155" s="283">
        <v>6</v>
      </c>
      <c r="T155" s="283">
        <v>2</v>
      </c>
      <c r="U155" s="283">
        <v>8450</v>
      </c>
      <c r="V155" s="283">
        <v>6770</v>
      </c>
      <c r="W155" s="283">
        <v>59</v>
      </c>
      <c r="X155" s="283">
        <v>59</v>
      </c>
      <c r="Y155" s="283" t="s">
        <v>887</v>
      </c>
      <c r="Z155" s="283" t="s">
        <v>887</v>
      </c>
    </row>
    <row r="156" spans="2:26" s="358" customFormat="1" x14ac:dyDescent="0.2">
      <c r="B156" s="283" t="s">
        <v>750</v>
      </c>
      <c r="C156" s="283" t="s">
        <v>890</v>
      </c>
      <c r="D156" s="283" t="s">
        <v>554</v>
      </c>
      <c r="E156" s="372">
        <v>1971.5</v>
      </c>
      <c r="F156" s="371">
        <v>56.860100000000003</v>
      </c>
      <c r="G156" s="371">
        <v>1.2225999999999999</v>
      </c>
      <c r="H156" s="371">
        <v>5.9443983999999999</v>
      </c>
      <c r="I156" s="380">
        <v>3.3828622443230731</v>
      </c>
      <c r="J156" s="380">
        <v>13.020752988296065</v>
      </c>
      <c r="K156" s="283">
        <v>18</v>
      </c>
      <c r="L156" s="283">
        <v>150935</v>
      </c>
      <c r="M156" s="283">
        <v>150935</v>
      </c>
      <c r="N156" s="283">
        <v>2365</v>
      </c>
      <c r="O156" s="283">
        <v>2365</v>
      </c>
      <c r="P156" s="283">
        <v>23</v>
      </c>
      <c r="Q156" s="283">
        <v>580954</v>
      </c>
      <c r="R156" s="283">
        <v>2353</v>
      </c>
      <c r="S156" s="283">
        <v>4</v>
      </c>
      <c r="T156" s="283">
        <v>3</v>
      </c>
      <c r="U156" s="283">
        <v>6518</v>
      </c>
      <c r="V156" s="283">
        <v>6518</v>
      </c>
      <c r="W156" s="283">
        <v>71</v>
      </c>
      <c r="X156" s="283">
        <v>71</v>
      </c>
      <c r="Y156" s="283" t="s">
        <v>887</v>
      </c>
      <c r="Z156" s="283" t="s">
        <v>887</v>
      </c>
    </row>
    <row r="157" spans="2:26" s="358" customFormat="1" x14ac:dyDescent="0.2">
      <c r="B157" s="283" t="s">
        <v>748</v>
      </c>
      <c r="C157" s="283" t="s">
        <v>890</v>
      </c>
      <c r="D157" s="283" t="s">
        <v>551</v>
      </c>
      <c r="E157" s="372">
        <v>1496.5</v>
      </c>
      <c r="F157" s="371">
        <v>322.9873</v>
      </c>
      <c r="G157" s="371">
        <v>0.51800000000000002</v>
      </c>
      <c r="H157" s="371">
        <v>3.6961963999999998</v>
      </c>
      <c r="I157" s="380">
        <v>12.296449615495408</v>
      </c>
      <c r="J157" s="380">
        <v>18.010143249822384</v>
      </c>
      <c r="K157" s="283">
        <v>55</v>
      </c>
      <c r="L157" s="283">
        <v>622999</v>
      </c>
      <c r="M157" s="283">
        <v>129017</v>
      </c>
      <c r="N157" s="283">
        <v>2368</v>
      </c>
      <c r="O157" s="283">
        <v>1024</v>
      </c>
      <c r="P157" s="283">
        <v>56</v>
      </c>
      <c r="Q157" s="283">
        <v>912483</v>
      </c>
      <c r="R157" s="283">
        <v>2925</v>
      </c>
      <c r="S157" s="283">
        <v>1</v>
      </c>
      <c r="T157" s="283">
        <v>28</v>
      </c>
      <c r="U157" s="283">
        <v>706</v>
      </c>
      <c r="V157" s="283">
        <v>0</v>
      </c>
      <c r="W157" s="283">
        <v>11190</v>
      </c>
      <c r="X157" s="283">
        <v>10068</v>
      </c>
      <c r="Y157" s="283" t="s">
        <v>888</v>
      </c>
      <c r="Z157" s="283" t="s">
        <v>887</v>
      </c>
    </row>
    <row r="158" spans="2:26" s="358" customFormat="1" x14ac:dyDescent="0.2">
      <c r="B158" s="283" t="s">
        <v>588</v>
      </c>
      <c r="C158" s="283" t="s">
        <v>890</v>
      </c>
      <c r="D158" s="283" t="s">
        <v>554</v>
      </c>
      <c r="E158" s="372">
        <v>1086</v>
      </c>
      <c r="F158" s="371">
        <v>174.48920000000001</v>
      </c>
      <c r="G158" s="371">
        <v>17.2181</v>
      </c>
      <c r="H158" s="371">
        <v>5.0298755000000002</v>
      </c>
      <c r="I158" s="380">
        <v>9.6128142547447197</v>
      </c>
      <c r="J158" s="380">
        <v>27.702419153309226</v>
      </c>
      <c r="K158" s="283">
        <v>37</v>
      </c>
      <c r="L158" s="283">
        <v>228985</v>
      </c>
      <c r="M158" s="283">
        <v>219545</v>
      </c>
      <c r="N158" s="283">
        <v>1737</v>
      </c>
      <c r="O158" s="283">
        <v>1663</v>
      </c>
      <c r="P158" s="283">
        <v>30</v>
      </c>
      <c r="Q158" s="283">
        <v>659894</v>
      </c>
      <c r="R158" s="283">
        <v>1907</v>
      </c>
      <c r="S158" s="283">
        <v>0</v>
      </c>
      <c r="T158" s="283">
        <v>8</v>
      </c>
      <c r="U158" s="283">
        <v>0</v>
      </c>
      <c r="V158" s="283">
        <v>0</v>
      </c>
      <c r="W158" s="283">
        <v>3300</v>
      </c>
      <c r="X158" s="283">
        <v>2812</v>
      </c>
      <c r="Y158" s="283" t="s">
        <v>888</v>
      </c>
      <c r="Z158" s="283" t="s">
        <v>887</v>
      </c>
    </row>
    <row r="159" spans="2:26" s="358" customFormat="1" x14ac:dyDescent="0.2">
      <c r="B159" s="283" t="s">
        <v>873</v>
      </c>
      <c r="C159" s="283" t="s">
        <v>890</v>
      </c>
      <c r="D159" s="283" t="s">
        <v>554</v>
      </c>
      <c r="E159" s="372">
        <v>1</v>
      </c>
      <c r="F159" s="371">
        <v>0</v>
      </c>
      <c r="G159" s="371">
        <v>1.3046</v>
      </c>
      <c r="H159" s="371">
        <v>0.02</v>
      </c>
      <c r="I159" s="380">
        <v>0</v>
      </c>
      <c r="J159" s="380">
        <v>0</v>
      </c>
      <c r="K159" s="283"/>
      <c r="L159" s="283">
        <v>0</v>
      </c>
      <c r="M159" s="283">
        <v>0</v>
      </c>
      <c r="N159" s="283">
        <v>0</v>
      </c>
      <c r="O159" s="283">
        <v>0</v>
      </c>
      <c r="P159" s="283"/>
      <c r="Q159" s="283">
        <v>0</v>
      </c>
      <c r="R159" s="283">
        <v>0</v>
      </c>
      <c r="S159" s="283"/>
      <c r="T159" s="283">
        <v>0</v>
      </c>
      <c r="U159" s="283">
        <v>0</v>
      </c>
      <c r="V159" s="283">
        <v>0</v>
      </c>
      <c r="W159" s="283">
        <v>0</v>
      </c>
      <c r="X159" s="283">
        <v>0</v>
      </c>
      <c r="Y159" s="283" t="s">
        <v>887</v>
      </c>
      <c r="Z159" s="283" t="s">
        <v>887</v>
      </c>
    </row>
    <row r="160" spans="2:26" s="358" customFormat="1" x14ac:dyDescent="0.2">
      <c r="B160" s="283" t="s">
        <v>874</v>
      </c>
      <c r="C160" s="283" t="s">
        <v>890</v>
      </c>
      <c r="D160" s="283" t="s">
        <v>542</v>
      </c>
      <c r="E160" s="372">
        <v>2</v>
      </c>
      <c r="F160" s="371">
        <v>0</v>
      </c>
      <c r="G160" s="371">
        <v>1.3198000000000001</v>
      </c>
      <c r="H160" s="371">
        <v>9.0309129000000006</v>
      </c>
      <c r="I160" s="380">
        <v>0</v>
      </c>
      <c r="J160" s="380">
        <v>0</v>
      </c>
      <c r="K160" s="283"/>
      <c r="L160" s="283">
        <v>0</v>
      </c>
      <c r="M160" s="283">
        <v>0</v>
      </c>
      <c r="N160" s="283">
        <v>0</v>
      </c>
      <c r="O160" s="283">
        <v>0</v>
      </c>
      <c r="P160" s="283"/>
      <c r="Q160" s="283">
        <v>0</v>
      </c>
      <c r="R160" s="283">
        <v>0</v>
      </c>
      <c r="S160" s="283"/>
      <c r="T160" s="283">
        <v>0</v>
      </c>
      <c r="U160" s="283">
        <v>0</v>
      </c>
      <c r="V160" s="283">
        <v>0</v>
      </c>
      <c r="W160" s="283">
        <v>0</v>
      </c>
      <c r="X160" s="283">
        <v>0</v>
      </c>
      <c r="Y160" s="283" t="s">
        <v>887</v>
      </c>
      <c r="Z160" s="283" t="s">
        <v>887</v>
      </c>
    </row>
    <row r="161" spans="2:26" s="358" customFormat="1" x14ac:dyDescent="0.2">
      <c r="B161" s="283" t="s">
        <v>699</v>
      </c>
      <c r="C161" s="283" t="s">
        <v>891</v>
      </c>
      <c r="D161" s="283" t="s">
        <v>554</v>
      </c>
      <c r="E161" s="372">
        <v>963</v>
      </c>
      <c r="F161" s="371">
        <v>156.40180000000001</v>
      </c>
      <c r="G161" s="371">
        <v>0.46289999999999998</v>
      </c>
      <c r="H161" s="371">
        <v>2.9340940999999998</v>
      </c>
      <c r="I161" s="380">
        <v>6.1189080147898647</v>
      </c>
      <c r="J161" s="380">
        <v>6.5936181019212379</v>
      </c>
      <c r="K161" s="283">
        <v>31</v>
      </c>
      <c r="L161" s="283">
        <v>304173</v>
      </c>
      <c r="M161" s="283">
        <v>94236</v>
      </c>
      <c r="N161" s="283">
        <v>3455</v>
      </c>
      <c r="O161" s="283">
        <v>2282</v>
      </c>
      <c r="P161" s="283">
        <v>54</v>
      </c>
      <c r="Q161" s="283">
        <v>327771</v>
      </c>
      <c r="R161" s="283">
        <v>1601</v>
      </c>
      <c r="S161" s="283">
        <v>3</v>
      </c>
      <c r="T161" s="283">
        <v>7</v>
      </c>
      <c r="U161" s="283">
        <v>2881</v>
      </c>
      <c r="V161" s="283">
        <v>2881</v>
      </c>
      <c r="W161" s="283">
        <v>805</v>
      </c>
      <c r="X161" s="283">
        <v>769</v>
      </c>
      <c r="Y161" s="283" t="s">
        <v>888</v>
      </c>
      <c r="Z161" s="283" t="s">
        <v>887</v>
      </c>
    </row>
    <row r="162" spans="2:26" s="358" customFormat="1" x14ac:dyDescent="0.2">
      <c r="B162" s="283" t="s">
        <v>627</v>
      </c>
      <c r="C162" s="283" t="s">
        <v>890</v>
      </c>
      <c r="D162" s="283" t="s">
        <v>554</v>
      </c>
      <c r="E162" s="372">
        <v>1361</v>
      </c>
      <c r="F162" s="371">
        <v>188.20849999999999</v>
      </c>
      <c r="G162" s="371">
        <v>2.9878999999999998</v>
      </c>
      <c r="H162" s="371">
        <v>4.4201936999999996</v>
      </c>
      <c r="I162" s="380">
        <v>7.1849382108042148</v>
      </c>
      <c r="J162" s="380">
        <v>19.933936657679613</v>
      </c>
      <c r="K162" s="283">
        <v>36</v>
      </c>
      <c r="L162" s="283">
        <v>275105</v>
      </c>
      <c r="M162" s="283">
        <v>274869</v>
      </c>
      <c r="N162" s="283">
        <v>5804</v>
      </c>
      <c r="O162" s="283">
        <v>5803</v>
      </c>
      <c r="P162" s="283">
        <v>73</v>
      </c>
      <c r="Q162" s="283">
        <v>763253</v>
      </c>
      <c r="R162" s="283">
        <v>7275</v>
      </c>
      <c r="S162" s="283">
        <v>1</v>
      </c>
      <c r="T162" s="283">
        <v>10</v>
      </c>
      <c r="U162" s="283">
        <v>1358</v>
      </c>
      <c r="V162" s="283">
        <v>1358</v>
      </c>
      <c r="W162" s="283">
        <v>3634</v>
      </c>
      <c r="X162" s="283">
        <v>3634</v>
      </c>
      <c r="Y162" s="283" t="s">
        <v>888</v>
      </c>
      <c r="Z162" s="283" t="s">
        <v>887</v>
      </c>
    </row>
    <row r="163" spans="2:26" s="358" customFormat="1" x14ac:dyDescent="0.2">
      <c r="B163" s="283" t="s">
        <v>747</v>
      </c>
      <c r="C163" s="283" t="s">
        <v>890</v>
      </c>
      <c r="D163" s="283" t="s">
        <v>554</v>
      </c>
      <c r="E163" s="372">
        <v>1233</v>
      </c>
      <c r="F163" s="371">
        <v>110.9468</v>
      </c>
      <c r="G163" s="371">
        <v>3.3641000000000001</v>
      </c>
      <c r="H163" s="371">
        <v>7.3923927999999997</v>
      </c>
      <c r="I163" s="380">
        <v>10.739282104261955</v>
      </c>
      <c r="J163" s="380">
        <v>12.777529849676297</v>
      </c>
      <c r="K163" s="283">
        <v>42</v>
      </c>
      <c r="L163" s="283">
        <v>285705</v>
      </c>
      <c r="M163" s="283">
        <v>195780</v>
      </c>
      <c r="N163" s="283">
        <v>5195</v>
      </c>
      <c r="O163" s="283">
        <v>5099</v>
      </c>
      <c r="P163" s="283">
        <v>43</v>
      </c>
      <c r="Q163" s="283">
        <v>339930</v>
      </c>
      <c r="R163" s="283">
        <v>3483</v>
      </c>
      <c r="S163" s="283">
        <v>5</v>
      </c>
      <c r="T163" s="283">
        <v>14</v>
      </c>
      <c r="U163" s="283">
        <v>4922</v>
      </c>
      <c r="V163" s="283">
        <v>4922</v>
      </c>
      <c r="W163" s="283">
        <v>11076</v>
      </c>
      <c r="X163" s="283">
        <v>10319</v>
      </c>
      <c r="Y163" s="283" t="s">
        <v>887</v>
      </c>
      <c r="Z163" s="283" t="s">
        <v>888</v>
      </c>
    </row>
    <row r="164" spans="2:26" s="358" customFormat="1" x14ac:dyDescent="0.2">
      <c r="B164" s="283" t="s">
        <v>761</v>
      </c>
      <c r="C164" s="283" t="s">
        <v>891</v>
      </c>
      <c r="D164" s="283" t="s">
        <v>554</v>
      </c>
      <c r="E164" s="372">
        <v>2289</v>
      </c>
      <c r="F164" s="371">
        <v>134.50749999999999</v>
      </c>
      <c r="G164" s="371">
        <v>3.6072000000000002</v>
      </c>
      <c r="H164" s="371">
        <v>7.3542877000000004</v>
      </c>
      <c r="I164" s="380">
        <v>12.157613500887409</v>
      </c>
      <c r="J164" s="380">
        <v>1.4334442442141948</v>
      </c>
      <c r="K164" s="283">
        <v>61</v>
      </c>
      <c r="L164" s="283">
        <v>560400</v>
      </c>
      <c r="M164" s="283">
        <v>436399</v>
      </c>
      <c r="N164" s="283">
        <v>9669</v>
      </c>
      <c r="O164" s="283">
        <v>9433</v>
      </c>
      <c r="P164" s="283">
        <v>28</v>
      </c>
      <c r="Q164" s="283">
        <v>66074</v>
      </c>
      <c r="R164" s="283">
        <v>339</v>
      </c>
      <c r="S164" s="283">
        <v>3</v>
      </c>
      <c r="T164" s="283">
        <v>2</v>
      </c>
      <c r="U164" s="283">
        <v>6852</v>
      </c>
      <c r="V164" s="283">
        <v>6852</v>
      </c>
      <c r="W164" s="283">
        <v>1833</v>
      </c>
      <c r="X164" s="283">
        <v>1833</v>
      </c>
      <c r="Y164" s="283" t="s">
        <v>887</v>
      </c>
      <c r="Z164" s="283" t="s">
        <v>887</v>
      </c>
    </row>
    <row r="165" spans="2:26" s="358" customFormat="1" x14ac:dyDescent="0.2">
      <c r="B165" s="283" t="s">
        <v>770</v>
      </c>
      <c r="C165" s="283" t="s">
        <v>891</v>
      </c>
      <c r="D165" s="283" t="s">
        <v>554</v>
      </c>
      <c r="E165" s="372">
        <v>2324</v>
      </c>
      <c r="F165" s="371">
        <v>10.5844</v>
      </c>
      <c r="G165" s="371">
        <v>9.8523999999999994</v>
      </c>
      <c r="H165" s="371">
        <v>4.6488243999999996</v>
      </c>
      <c r="I165" s="380">
        <v>3.7915859121122799</v>
      </c>
      <c r="J165" s="380">
        <v>0.72331897538598811</v>
      </c>
      <c r="K165" s="283">
        <v>4</v>
      </c>
      <c r="L165" s="283">
        <v>334110</v>
      </c>
      <c r="M165" s="283">
        <v>11348</v>
      </c>
      <c r="N165" s="283">
        <v>2904</v>
      </c>
      <c r="O165" s="283">
        <v>86</v>
      </c>
      <c r="P165" s="283">
        <v>4</v>
      </c>
      <c r="Q165" s="283">
        <v>63738</v>
      </c>
      <c r="R165" s="283">
        <v>591</v>
      </c>
      <c r="S165" s="283">
        <v>4</v>
      </c>
      <c r="T165" s="283">
        <v>0</v>
      </c>
      <c r="U165" s="283">
        <v>9227</v>
      </c>
      <c r="V165" s="283">
        <v>9227</v>
      </c>
      <c r="W165" s="283">
        <v>0</v>
      </c>
      <c r="X165" s="283">
        <v>0</v>
      </c>
      <c r="Y165" s="283" t="s">
        <v>887</v>
      </c>
      <c r="Z165" s="283" t="s">
        <v>887</v>
      </c>
    </row>
    <row r="166" spans="2:26" s="358" customFormat="1" x14ac:dyDescent="0.2">
      <c r="B166" s="283" t="s">
        <v>875</v>
      </c>
      <c r="C166" s="283" t="s">
        <v>891</v>
      </c>
      <c r="D166" s="283" t="s">
        <v>542</v>
      </c>
      <c r="E166" s="372">
        <v>2004.5</v>
      </c>
      <c r="F166" s="371">
        <v>0</v>
      </c>
      <c r="G166" s="371">
        <v>10.1166</v>
      </c>
      <c r="H166" s="371">
        <v>4.0772475999999997</v>
      </c>
      <c r="I166" s="380">
        <v>2.321429216361433</v>
      </c>
      <c r="J166" s="380">
        <v>0</v>
      </c>
      <c r="K166" s="283">
        <v>3</v>
      </c>
      <c r="L166" s="283">
        <v>264440</v>
      </c>
      <c r="M166" s="283">
        <v>114065</v>
      </c>
      <c r="N166" s="283">
        <v>4026</v>
      </c>
      <c r="O166" s="283">
        <v>2021</v>
      </c>
      <c r="P166" s="283">
        <v>0</v>
      </c>
      <c r="Q166" s="283">
        <v>0</v>
      </c>
      <c r="R166" s="283">
        <v>0</v>
      </c>
      <c r="S166" s="283">
        <v>0</v>
      </c>
      <c r="T166" s="283">
        <v>0</v>
      </c>
      <c r="U166" s="283">
        <v>0</v>
      </c>
      <c r="V166" s="283">
        <v>0</v>
      </c>
      <c r="W166" s="283">
        <v>0</v>
      </c>
      <c r="X166" s="283">
        <v>0</v>
      </c>
      <c r="Y166" s="283" t="s">
        <v>887</v>
      </c>
      <c r="Z166" s="283" t="s">
        <v>887</v>
      </c>
    </row>
    <row r="167" spans="2:26" x14ac:dyDescent="0.2">
      <c r="B167" s="283" t="s">
        <v>600</v>
      </c>
      <c r="C167" s="283" t="s">
        <v>891</v>
      </c>
      <c r="D167" s="283" t="s">
        <v>542</v>
      </c>
      <c r="E167" s="372">
        <v>1971.5</v>
      </c>
      <c r="F167" s="371">
        <v>10.211600000000001</v>
      </c>
      <c r="G167" s="371">
        <v>9.6064000000000007</v>
      </c>
      <c r="H167" s="371">
        <v>7.2018673</v>
      </c>
      <c r="I167" s="380">
        <v>10.241722408423115</v>
      </c>
      <c r="J167" s="380">
        <v>0.33113840162699532</v>
      </c>
      <c r="K167" s="283">
        <v>11</v>
      </c>
      <c r="L167" s="283">
        <v>621855</v>
      </c>
      <c r="M167" s="283">
        <v>134995</v>
      </c>
      <c r="N167" s="283">
        <v>6111</v>
      </c>
      <c r="O167" s="283">
        <v>2168</v>
      </c>
      <c r="P167" s="283">
        <v>4</v>
      </c>
      <c r="Q167" s="283">
        <v>20106</v>
      </c>
      <c r="R167" s="283">
        <v>155</v>
      </c>
      <c r="S167" s="283">
        <v>1</v>
      </c>
      <c r="T167" s="283">
        <v>0</v>
      </c>
      <c r="U167" s="283">
        <v>1968</v>
      </c>
      <c r="V167" s="283">
        <v>1968</v>
      </c>
      <c r="W167" s="283">
        <v>0</v>
      </c>
      <c r="X167" s="283">
        <v>0</v>
      </c>
      <c r="Y167" s="283" t="s">
        <v>888</v>
      </c>
      <c r="Z167" s="283" t="s">
        <v>887</v>
      </c>
    </row>
    <row r="168" spans="2:26" x14ac:dyDescent="0.2">
      <c r="B168" s="283" t="s">
        <v>798</v>
      </c>
      <c r="C168" s="283" t="s">
        <v>891</v>
      </c>
      <c r="D168" s="283" t="s">
        <v>554</v>
      </c>
      <c r="E168" s="372">
        <v>1077.5</v>
      </c>
      <c r="F168" s="371">
        <v>31.769500000000001</v>
      </c>
      <c r="G168" s="371">
        <v>10.343999999999999</v>
      </c>
      <c r="H168" s="371">
        <v>4.9536652999999999</v>
      </c>
      <c r="I168" s="380">
        <v>8.8864278407679578</v>
      </c>
      <c r="J168" s="380">
        <v>4.3850029653355076</v>
      </c>
      <c r="K168" s="283">
        <v>25</v>
      </c>
      <c r="L168" s="283">
        <v>333102</v>
      </c>
      <c r="M168" s="283">
        <v>248175</v>
      </c>
      <c r="N168" s="283">
        <v>3001</v>
      </c>
      <c r="O168" s="283">
        <v>1909</v>
      </c>
      <c r="P168" s="283">
        <v>24</v>
      </c>
      <c r="Q168" s="283">
        <v>164369</v>
      </c>
      <c r="R168" s="283">
        <v>2560</v>
      </c>
      <c r="S168" s="283">
        <v>1</v>
      </c>
      <c r="T168" s="283">
        <v>10</v>
      </c>
      <c r="U168" s="283">
        <v>631</v>
      </c>
      <c r="V168" s="283">
        <v>631</v>
      </c>
      <c r="W168" s="283">
        <v>510</v>
      </c>
      <c r="X168" s="283">
        <v>510</v>
      </c>
      <c r="Y168" s="283" t="s">
        <v>887</v>
      </c>
      <c r="Z168" s="283" t="s">
        <v>887</v>
      </c>
    </row>
    <row r="169" spans="2:26" x14ac:dyDescent="0.2">
      <c r="B169" s="283" t="s">
        <v>801</v>
      </c>
      <c r="C169" s="283" t="s">
        <v>890</v>
      </c>
      <c r="D169" s="283" t="s">
        <v>554</v>
      </c>
      <c r="E169" s="372">
        <v>1.5</v>
      </c>
      <c r="F169" s="371">
        <v>4.1692</v>
      </c>
      <c r="G169" s="371">
        <v>1.0036</v>
      </c>
      <c r="H169" s="371">
        <v>0.01</v>
      </c>
      <c r="I169" s="380">
        <v>0</v>
      </c>
      <c r="J169" s="380">
        <v>1.5590517816899492</v>
      </c>
      <c r="K169" s="283">
        <v>0</v>
      </c>
      <c r="L169" s="283">
        <v>0</v>
      </c>
      <c r="M169" s="283">
        <v>0</v>
      </c>
      <c r="N169" s="283">
        <v>0</v>
      </c>
      <c r="O169" s="283">
        <v>0</v>
      </c>
      <c r="P169" s="283">
        <v>2</v>
      </c>
      <c r="Q169" s="283">
        <v>1057</v>
      </c>
      <c r="R169" s="283">
        <v>2</v>
      </c>
      <c r="S169" s="283">
        <v>0</v>
      </c>
      <c r="T169" s="283">
        <v>0</v>
      </c>
      <c r="U169" s="283">
        <v>0</v>
      </c>
      <c r="V169" s="283">
        <v>0</v>
      </c>
      <c r="W169" s="283">
        <v>0</v>
      </c>
      <c r="X169" s="283">
        <v>0</v>
      </c>
      <c r="Y169" s="283" t="s">
        <v>888</v>
      </c>
      <c r="Z169" s="283" t="s">
        <v>887</v>
      </c>
    </row>
    <row r="170" spans="2:26" x14ac:dyDescent="0.2">
      <c r="B170" s="283" t="s">
        <v>587</v>
      </c>
      <c r="C170" s="283" t="s">
        <v>889</v>
      </c>
      <c r="D170" s="283" t="s">
        <v>554</v>
      </c>
      <c r="E170" s="372">
        <v>1124</v>
      </c>
      <c r="F170" s="371">
        <v>107.75830000000001</v>
      </c>
      <c r="G170" s="371">
        <v>1.4878</v>
      </c>
      <c r="H170" s="371">
        <v>3.1246197000000002</v>
      </c>
      <c r="I170" s="380">
        <v>7.4193765564103504</v>
      </c>
      <c r="J170" s="380">
        <v>7.3189477087181753</v>
      </c>
      <c r="K170" s="283">
        <v>18</v>
      </c>
      <c r="L170" s="283">
        <v>545729</v>
      </c>
      <c r="M170" s="283">
        <v>544505</v>
      </c>
      <c r="N170" s="283">
        <v>4393</v>
      </c>
      <c r="O170" s="283">
        <v>4387</v>
      </c>
      <c r="P170" s="283">
        <v>36</v>
      </c>
      <c r="Q170" s="283">
        <v>538342</v>
      </c>
      <c r="R170" s="283">
        <v>2225</v>
      </c>
      <c r="S170" s="283">
        <v>7</v>
      </c>
      <c r="T170" s="283">
        <v>0</v>
      </c>
      <c r="U170" s="283">
        <v>5743</v>
      </c>
      <c r="V170" s="283">
        <v>4627</v>
      </c>
      <c r="W170" s="283">
        <v>0</v>
      </c>
      <c r="X170" s="283">
        <v>0</v>
      </c>
      <c r="Y170" s="283" t="s">
        <v>888</v>
      </c>
      <c r="Z170" s="283" t="s">
        <v>887</v>
      </c>
    </row>
    <row r="171" spans="2:26" s="358" customFormat="1" x14ac:dyDescent="0.2">
      <c r="B171" s="283" t="s">
        <v>727</v>
      </c>
      <c r="C171" s="283" t="s">
        <v>889</v>
      </c>
      <c r="D171" s="283" t="s">
        <v>554</v>
      </c>
      <c r="E171" s="372">
        <v>703.5</v>
      </c>
      <c r="F171" s="371">
        <v>22.0002</v>
      </c>
      <c r="G171" s="371">
        <v>0.56469999999999998</v>
      </c>
      <c r="H171" s="371">
        <v>2.0576764000000001</v>
      </c>
      <c r="I171" s="380">
        <v>0.52886192903861717</v>
      </c>
      <c r="J171" s="380">
        <v>1.5320977660030675</v>
      </c>
      <c r="K171" s="283">
        <v>12</v>
      </c>
      <c r="L171" s="283">
        <v>32719</v>
      </c>
      <c r="M171" s="283">
        <v>22891</v>
      </c>
      <c r="N171" s="283">
        <v>267</v>
      </c>
      <c r="O171" s="283">
        <v>225</v>
      </c>
      <c r="P171" s="283">
        <v>14</v>
      </c>
      <c r="Q171" s="283">
        <v>94786</v>
      </c>
      <c r="R171" s="283">
        <v>444</v>
      </c>
      <c r="S171" s="283">
        <v>1</v>
      </c>
      <c r="T171" s="283">
        <v>0</v>
      </c>
      <c r="U171" s="283">
        <v>701</v>
      </c>
      <c r="V171" s="283">
        <v>701</v>
      </c>
      <c r="W171" s="283">
        <v>0</v>
      </c>
      <c r="X171" s="283">
        <v>0</v>
      </c>
      <c r="Y171" s="283" t="s">
        <v>887</v>
      </c>
      <c r="Z171" s="283" t="s">
        <v>887</v>
      </c>
    </row>
    <row r="172" spans="2:26" s="358" customFormat="1" x14ac:dyDescent="0.2">
      <c r="B172" s="283" t="s">
        <v>876</v>
      </c>
      <c r="C172" s="283" t="s">
        <v>889</v>
      </c>
      <c r="D172" s="283" t="s">
        <v>554</v>
      </c>
      <c r="E172" s="372">
        <v>199</v>
      </c>
      <c r="F172" s="371">
        <v>0</v>
      </c>
      <c r="G172" s="371">
        <v>51.317</v>
      </c>
      <c r="H172" s="371">
        <v>4.1534578</v>
      </c>
      <c r="I172" s="380">
        <v>1.969512573819281E-2</v>
      </c>
      <c r="J172" s="380">
        <v>0</v>
      </c>
      <c r="K172" s="283">
        <v>1</v>
      </c>
      <c r="L172" s="283">
        <v>573</v>
      </c>
      <c r="M172" s="283">
        <v>573</v>
      </c>
      <c r="N172" s="283">
        <v>7</v>
      </c>
      <c r="O172" s="283">
        <v>7</v>
      </c>
      <c r="P172" s="283">
        <v>0</v>
      </c>
      <c r="Q172" s="283">
        <v>0</v>
      </c>
      <c r="R172" s="283">
        <v>0</v>
      </c>
      <c r="S172" s="283">
        <v>0</v>
      </c>
      <c r="T172" s="283">
        <v>0</v>
      </c>
      <c r="U172" s="283">
        <v>0</v>
      </c>
      <c r="V172" s="283">
        <v>0</v>
      </c>
      <c r="W172" s="283">
        <v>0</v>
      </c>
      <c r="X172" s="283">
        <v>0</v>
      </c>
      <c r="Y172" s="283" t="s">
        <v>887</v>
      </c>
      <c r="Z172" s="283" t="s">
        <v>887</v>
      </c>
    </row>
    <row r="173" spans="2:26" s="358" customFormat="1" x14ac:dyDescent="0.2">
      <c r="B173" s="283" t="s">
        <v>845</v>
      </c>
      <c r="C173" s="283" t="s">
        <v>889</v>
      </c>
      <c r="D173" s="283" t="s">
        <v>554</v>
      </c>
      <c r="E173" s="372">
        <v>2</v>
      </c>
      <c r="F173" s="371">
        <v>8.7908000000000008</v>
      </c>
      <c r="G173" s="371">
        <v>9.8599999999999993E-2</v>
      </c>
      <c r="H173" s="371">
        <v>1.295574</v>
      </c>
      <c r="I173" s="380">
        <v>0.68544206019336784</v>
      </c>
      <c r="J173" s="380">
        <v>3.5762971900782253E-3</v>
      </c>
      <c r="K173" s="283">
        <v>1</v>
      </c>
      <c r="L173" s="283">
        <v>15333</v>
      </c>
      <c r="M173" s="283">
        <v>0</v>
      </c>
      <c r="N173" s="283">
        <v>646</v>
      </c>
      <c r="O173" s="283">
        <v>0</v>
      </c>
      <c r="P173" s="283">
        <v>1</v>
      </c>
      <c r="Q173" s="283">
        <v>80</v>
      </c>
      <c r="R173" s="283">
        <v>1</v>
      </c>
      <c r="S173" s="283">
        <v>2</v>
      </c>
      <c r="T173" s="283">
        <v>0</v>
      </c>
      <c r="U173" s="283">
        <v>1431</v>
      </c>
      <c r="V173" s="283">
        <v>1431</v>
      </c>
      <c r="W173" s="283">
        <v>0</v>
      </c>
      <c r="X173" s="283">
        <v>0</v>
      </c>
      <c r="Y173" s="283" t="s">
        <v>888</v>
      </c>
      <c r="Z173" s="283" t="s">
        <v>888</v>
      </c>
    </row>
    <row r="174" spans="2:26" s="358" customFormat="1" x14ac:dyDescent="0.2">
      <c r="B174" s="283" t="s">
        <v>615</v>
      </c>
      <c r="C174" s="283" t="s">
        <v>891</v>
      </c>
      <c r="D174" s="283" t="s">
        <v>554</v>
      </c>
      <c r="E174" s="372">
        <v>759</v>
      </c>
      <c r="F174" s="371">
        <v>11.814299999999999</v>
      </c>
      <c r="G174" s="371">
        <v>0.10100000000000001</v>
      </c>
      <c r="H174" s="371">
        <v>1.1431534999999999</v>
      </c>
      <c r="I174" s="380">
        <v>5.5814623890091628</v>
      </c>
      <c r="J174" s="380">
        <v>21.769291962850094</v>
      </c>
      <c r="K174" s="283">
        <v>12</v>
      </c>
      <c r="L174" s="283">
        <v>272987</v>
      </c>
      <c r="M174" s="283">
        <v>145092</v>
      </c>
      <c r="N174" s="283">
        <v>993</v>
      </c>
      <c r="O174" s="283">
        <v>914</v>
      </c>
      <c r="P174" s="283">
        <v>24</v>
      </c>
      <c r="Q174" s="283">
        <v>1064727</v>
      </c>
      <c r="R174" s="283">
        <v>3561</v>
      </c>
      <c r="S174" s="283">
        <v>12</v>
      </c>
      <c r="T174" s="283">
        <v>0</v>
      </c>
      <c r="U174" s="283">
        <v>8840</v>
      </c>
      <c r="V174" s="283">
        <v>8840</v>
      </c>
      <c r="W174" s="283">
        <v>0</v>
      </c>
      <c r="X174" s="283">
        <v>0</v>
      </c>
      <c r="Y174" s="283" t="s">
        <v>888</v>
      </c>
      <c r="Z174" s="283" t="s">
        <v>887</v>
      </c>
    </row>
    <row r="175" spans="2:26" s="358" customFormat="1" x14ac:dyDescent="0.2">
      <c r="B175" s="283" t="s">
        <v>768</v>
      </c>
      <c r="C175" s="283" t="s">
        <v>889</v>
      </c>
      <c r="D175" s="283" t="s">
        <v>554</v>
      </c>
      <c r="E175" s="372">
        <v>56</v>
      </c>
      <c r="F175" s="371">
        <v>24.796099999999999</v>
      </c>
      <c r="G175" s="371">
        <v>0</v>
      </c>
      <c r="H175" s="371">
        <v>0.22863069999999999</v>
      </c>
      <c r="I175" s="380">
        <v>0</v>
      </c>
      <c r="J175" s="380">
        <v>0.56913616027212566</v>
      </c>
      <c r="K175" s="283">
        <v>0</v>
      </c>
      <c r="L175" s="283">
        <v>0</v>
      </c>
      <c r="M175" s="283">
        <v>0</v>
      </c>
      <c r="N175" s="283">
        <v>0</v>
      </c>
      <c r="O175" s="283">
        <v>0</v>
      </c>
      <c r="P175" s="283">
        <v>3</v>
      </c>
      <c r="Q175" s="283">
        <v>32613</v>
      </c>
      <c r="R175" s="283">
        <v>88</v>
      </c>
      <c r="S175" s="283">
        <v>2</v>
      </c>
      <c r="T175" s="283">
        <v>0</v>
      </c>
      <c r="U175" s="283">
        <v>110</v>
      </c>
      <c r="V175" s="283">
        <v>110</v>
      </c>
      <c r="W175" s="283">
        <v>0</v>
      </c>
      <c r="X175" s="283">
        <v>0</v>
      </c>
      <c r="Y175" s="283" t="s">
        <v>887</v>
      </c>
      <c r="Z175" s="283" t="s">
        <v>887</v>
      </c>
    </row>
    <row r="176" spans="2:26" s="358" customFormat="1" x14ac:dyDescent="0.2">
      <c r="B176" s="283" t="s">
        <v>850</v>
      </c>
      <c r="C176" s="283" t="s">
        <v>890</v>
      </c>
      <c r="D176" s="283" t="s">
        <v>542</v>
      </c>
      <c r="E176" s="372">
        <v>29</v>
      </c>
      <c r="F176" s="371">
        <v>0.86980000000000002</v>
      </c>
      <c r="G176" s="371">
        <v>7.7700000000000005E-2</v>
      </c>
      <c r="H176" s="371">
        <v>7.6591287000000001</v>
      </c>
      <c r="I176" s="380">
        <v>15.417086152036354</v>
      </c>
      <c r="J176" s="380">
        <v>10.457715626218242</v>
      </c>
      <c r="K176" s="283">
        <v>3</v>
      </c>
      <c r="L176" s="283">
        <v>7666</v>
      </c>
      <c r="M176" s="283">
        <v>6390</v>
      </c>
      <c r="N176" s="283">
        <v>60</v>
      </c>
      <c r="O176" s="283">
        <v>31</v>
      </c>
      <c r="P176" s="283">
        <v>1</v>
      </c>
      <c r="Q176" s="283">
        <v>5200</v>
      </c>
      <c r="R176" s="283">
        <v>26</v>
      </c>
      <c r="S176" s="283">
        <v>1</v>
      </c>
      <c r="T176" s="283">
        <v>0</v>
      </c>
      <c r="U176" s="283">
        <v>29</v>
      </c>
      <c r="V176" s="283">
        <v>29</v>
      </c>
      <c r="W176" s="283">
        <v>0</v>
      </c>
      <c r="X176" s="283">
        <v>0</v>
      </c>
      <c r="Y176" s="283" t="s">
        <v>888</v>
      </c>
      <c r="Z176" s="283" t="s">
        <v>887</v>
      </c>
    </row>
    <row r="177" spans="2:26" s="358" customFormat="1" x14ac:dyDescent="0.2">
      <c r="B177" s="283" t="s">
        <v>618</v>
      </c>
      <c r="C177" s="283" t="s">
        <v>890</v>
      </c>
      <c r="D177" s="283" t="s">
        <v>551</v>
      </c>
      <c r="E177" s="372">
        <v>2375</v>
      </c>
      <c r="F177" s="371">
        <v>432.8184</v>
      </c>
      <c r="G177" s="371">
        <v>1.3081</v>
      </c>
      <c r="H177" s="371">
        <v>7.5448133000000004</v>
      </c>
      <c r="I177" s="380">
        <v>14.572115608461557</v>
      </c>
      <c r="J177" s="380">
        <v>15.922429433312592</v>
      </c>
      <c r="K177" s="283">
        <v>33</v>
      </c>
      <c r="L177" s="283">
        <v>806309</v>
      </c>
      <c r="M177" s="283">
        <v>66609</v>
      </c>
      <c r="N177" s="283">
        <v>6184</v>
      </c>
      <c r="O177" s="283">
        <v>408</v>
      </c>
      <c r="P177" s="283">
        <v>54</v>
      </c>
      <c r="Q177" s="283">
        <v>881025</v>
      </c>
      <c r="R177" s="283">
        <v>2853</v>
      </c>
      <c r="S177" s="283">
        <v>1</v>
      </c>
      <c r="T177" s="283">
        <v>38</v>
      </c>
      <c r="U177" s="283">
        <v>2385</v>
      </c>
      <c r="V177" s="283">
        <v>2385</v>
      </c>
      <c r="W177" s="283">
        <v>26606</v>
      </c>
      <c r="X177" s="283">
        <v>26296</v>
      </c>
      <c r="Y177" s="283" t="s">
        <v>887</v>
      </c>
      <c r="Z177" s="283" t="s">
        <v>887</v>
      </c>
    </row>
    <row r="178" spans="2:26" s="358" customFormat="1" x14ac:dyDescent="0.2">
      <c r="B178" s="283" t="s">
        <v>733</v>
      </c>
      <c r="C178" s="283" t="s">
        <v>890</v>
      </c>
      <c r="D178" s="283" t="s">
        <v>551</v>
      </c>
      <c r="E178" s="372">
        <v>1588</v>
      </c>
      <c r="F178" s="371">
        <v>319.01589999999999</v>
      </c>
      <c r="G178" s="371">
        <v>0.24579999999999999</v>
      </c>
      <c r="H178" s="371">
        <v>6.2111342</v>
      </c>
      <c r="I178" s="380">
        <v>23.617235972189704</v>
      </c>
      <c r="J178" s="380">
        <v>34.375032661931826</v>
      </c>
      <c r="K178" s="283">
        <v>49</v>
      </c>
      <c r="L178" s="283">
        <v>863940</v>
      </c>
      <c r="M178" s="283">
        <v>544215</v>
      </c>
      <c r="N178" s="283">
        <v>6667</v>
      </c>
      <c r="O178" s="283">
        <v>4158</v>
      </c>
      <c r="P178" s="283">
        <v>56</v>
      </c>
      <c r="Q178" s="283">
        <v>1257470</v>
      </c>
      <c r="R178" s="283">
        <v>4864</v>
      </c>
      <c r="S178" s="283">
        <v>3</v>
      </c>
      <c r="T178" s="283">
        <v>26</v>
      </c>
      <c r="U178" s="283">
        <v>4744</v>
      </c>
      <c r="V178" s="283">
        <v>4744</v>
      </c>
      <c r="W178" s="283">
        <v>8093</v>
      </c>
      <c r="X178" s="283">
        <v>8093</v>
      </c>
      <c r="Y178" s="283" t="s">
        <v>888</v>
      </c>
      <c r="Z178" s="283" t="s">
        <v>887</v>
      </c>
    </row>
    <row r="179" spans="2:26" s="358" customFormat="1" x14ac:dyDescent="0.2">
      <c r="B179" s="283" t="s">
        <v>669</v>
      </c>
      <c r="C179" s="283" t="s">
        <v>890</v>
      </c>
      <c r="D179" s="283" t="s">
        <v>554</v>
      </c>
      <c r="E179" s="372">
        <v>472</v>
      </c>
      <c r="F179" s="371">
        <v>126.3895</v>
      </c>
      <c r="G179" s="371">
        <v>1.2095</v>
      </c>
      <c r="H179" s="371">
        <v>2.0195712000000001</v>
      </c>
      <c r="I179" s="380">
        <v>2.7051079203824164</v>
      </c>
      <c r="J179" s="380">
        <v>20.023664548897024</v>
      </c>
      <c r="K179" s="283">
        <v>22</v>
      </c>
      <c r="L179" s="283">
        <v>77843</v>
      </c>
      <c r="M179" s="283">
        <v>8447</v>
      </c>
      <c r="N179" s="283">
        <v>553</v>
      </c>
      <c r="O179" s="283">
        <v>86</v>
      </c>
      <c r="P179" s="283">
        <v>22</v>
      </c>
      <c r="Q179" s="283">
        <v>576207</v>
      </c>
      <c r="R179" s="283">
        <v>1532</v>
      </c>
      <c r="S179" s="283">
        <v>2</v>
      </c>
      <c r="T179" s="283">
        <v>9</v>
      </c>
      <c r="U179" s="283">
        <v>944</v>
      </c>
      <c r="V179" s="283">
        <v>944</v>
      </c>
      <c r="W179" s="283">
        <v>592</v>
      </c>
      <c r="X179" s="283">
        <v>592</v>
      </c>
      <c r="Y179" s="283" t="s">
        <v>888</v>
      </c>
      <c r="Z179" s="283" t="s">
        <v>887</v>
      </c>
    </row>
    <row r="180" spans="2:26" s="358" customFormat="1" x14ac:dyDescent="0.2">
      <c r="B180" s="283" t="s">
        <v>689</v>
      </c>
      <c r="C180" s="283" t="s">
        <v>890</v>
      </c>
      <c r="D180" s="283" t="s">
        <v>554</v>
      </c>
      <c r="E180" s="372">
        <v>2110</v>
      </c>
      <c r="F180" s="371">
        <v>25.508900000000001</v>
      </c>
      <c r="G180" s="371">
        <v>0.62329999999999997</v>
      </c>
      <c r="H180" s="371">
        <v>4.6869294999999997</v>
      </c>
      <c r="I180" s="380">
        <v>1.3255802194016904</v>
      </c>
      <c r="J180" s="380">
        <v>9.4238626561940375</v>
      </c>
      <c r="K180" s="283">
        <v>9</v>
      </c>
      <c r="L180" s="283">
        <v>108499</v>
      </c>
      <c r="M180" s="283">
        <v>10749</v>
      </c>
      <c r="N180" s="283">
        <v>2257</v>
      </c>
      <c r="O180" s="283">
        <v>132</v>
      </c>
      <c r="P180" s="283">
        <v>18</v>
      </c>
      <c r="Q180" s="283">
        <v>771345</v>
      </c>
      <c r="R180" s="283">
        <v>2503</v>
      </c>
      <c r="S180" s="283">
        <v>1</v>
      </c>
      <c r="T180" s="283">
        <v>0</v>
      </c>
      <c r="U180" s="283">
        <v>2101</v>
      </c>
      <c r="V180" s="283">
        <v>2101</v>
      </c>
      <c r="W180" s="283">
        <v>0</v>
      </c>
      <c r="X180" s="283">
        <v>0</v>
      </c>
      <c r="Y180" s="283" t="s">
        <v>887</v>
      </c>
      <c r="Z180" s="283" t="s">
        <v>887</v>
      </c>
    </row>
    <row r="181" spans="2:26" s="358" customFormat="1" x14ac:dyDescent="0.2">
      <c r="B181" s="283" t="s">
        <v>705</v>
      </c>
      <c r="C181" s="283" t="s">
        <v>890</v>
      </c>
      <c r="D181" s="283" t="s">
        <v>554</v>
      </c>
      <c r="E181" s="372">
        <v>1495</v>
      </c>
      <c r="F181" s="371">
        <v>183.74889999999999</v>
      </c>
      <c r="G181" s="371">
        <v>1.5858000000000001</v>
      </c>
      <c r="H181" s="371">
        <v>7.4686031000000002</v>
      </c>
      <c r="I181" s="380">
        <v>6.8511250690673959</v>
      </c>
      <c r="J181" s="380">
        <v>8.2407096723674105</v>
      </c>
      <c r="K181" s="283">
        <v>56</v>
      </c>
      <c r="L181" s="283">
        <v>205255</v>
      </c>
      <c r="M181" s="283">
        <v>76208</v>
      </c>
      <c r="N181" s="283">
        <v>2312</v>
      </c>
      <c r="O181" s="283">
        <v>554</v>
      </c>
      <c r="P181" s="283">
        <v>37</v>
      </c>
      <c r="Q181" s="283">
        <v>246886</v>
      </c>
      <c r="R181" s="283">
        <v>806</v>
      </c>
      <c r="S181" s="283">
        <v>4</v>
      </c>
      <c r="T181" s="283">
        <v>0</v>
      </c>
      <c r="U181" s="283">
        <v>5739</v>
      </c>
      <c r="V181" s="283">
        <v>4488</v>
      </c>
      <c r="W181" s="283">
        <v>0</v>
      </c>
      <c r="X181" s="283">
        <v>0</v>
      </c>
      <c r="Y181" s="283" t="s">
        <v>887</v>
      </c>
      <c r="Z181" s="283" t="s">
        <v>887</v>
      </c>
    </row>
    <row r="182" spans="2:26" s="358" customFormat="1" x14ac:dyDescent="0.2">
      <c r="B182" s="283" t="s">
        <v>557</v>
      </c>
      <c r="C182" s="283" t="s">
        <v>889</v>
      </c>
      <c r="D182" s="283" t="s">
        <v>554</v>
      </c>
      <c r="E182" s="372">
        <v>1315</v>
      </c>
      <c r="F182" s="371">
        <v>77.4636</v>
      </c>
      <c r="G182" s="371">
        <v>22.8062</v>
      </c>
      <c r="H182" s="371">
        <v>13.298686099999999</v>
      </c>
      <c r="I182" s="380">
        <v>10.56178255805321</v>
      </c>
      <c r="J182" s="380">
        <v>0.23904233971107233</v>
      </c>
      <c r="K182" s="283">
        <v>13</v>
      </c>
      <c r="L182" s="283">
        <v>310700</v>
      </c>
      <c r="M182" s="283">
        <v>79691</v>
      </c>
      <c r="N182" s="283">
        <v>3348</v>
      </c>
      <c r="O182" s="283">
        <v>1190</v>
      </c>
      <c r="P182" s="283">
        <v>12</v>
      </c>
      <c r="Q182" s="283">
        <v>7032</v>
      </c>
      <c r="R182" s="283">
        <v>98</v>
      </c>
      <c r="S182" s="283">
        <v>9</v>
      </c>
      <c r="T182" s="283">
        <v>5</v>
      </c>
      <c r="U182" s="283">
        <v>10834</v>
      </c>
      <c r="V182" s="283">
        <v>9504</v>
      </c>
      <c r="W182" s="283">
        <v>914</v>
      </c>
      <c r="X182" s="283">
        <v>914</v>
      </c>
      <c r="Y182" s="283" t="s">
        <v>887</v>
      </c>
      <c r="Z182" s="283" t="s">
        <v>887</v>
      </c>
    </row>
    <row r="183" spans="2:26" s="358" customFormat="1" x14ac:dyDescent="0.2">
      <c r="B183" s="283" t="s">
        <v>820</v>
      </c>
      <c r="C183" s="283" t="s">
        <v>890</v>
      </c>
      <c r="D183" s="283" t="s">
        <v>554</v>
      </c>
      <c r="E183" s="372">
        <v>3020.5</v>
      </c>
      <c r="F183" s="371">
        <v>32.811300000000003</v>
      </c>
      <c r="G183" s="371">
        <v>0.37069999999999997</v>
      </c>
      <c r="H183" s="371">
        <v>5.7157676999999998</v>
      </c>
      <c r="I183" s="380">
        <v>5.2356284771179418</v>
      </c>
      <c r="J183" s="380">
        <v>14.883910552023176</v>
      </c>
      <c r="K183" s="283">
        <v>19</v>
      </c>
      <c r="L183" s="283">
        <v>443776</v>
      </c>
      <c r="M183" s="283">
        <v>443776</v>
      </c>
      <c r="N183" s="283">
        <v>6972</v>
      </c>
      <c r="O183" s="283">
        <v>6972</v>
      </c>
      <c r="P183" s="283">
        <v>33</v>
      </c>
      <c r="Q183" s="283">
        <v>1261572</v>
      </c>
      <c r="R183" s="283">
        <v>4404</v>
      </c>
      <c r="S183" s="283">
        <v>1</v>
      </c>
      <c r="T183" s="283">
        <v>0</v>
      </c>
      <c r="U183" s="283">
        <v>4006</v>
      </c>
      <c r="V183" s="283">
        <v>4006</v>
      </c>
      <c r="W183" s="283">
        <v>0</v>
      </c>
      <c r="X183" s="283">
        <v>0</v>
      </c>
      <c r="Y183" s="283" t="s">
        <v>887</v>
      </c>
      <c r="Z183" s="283" t="s">
        <v>887</v>
      </c>
    </row>
    <row r="184" spans="2:26" s="358" customFormat="1" x14ac:dyDescent="0.2">
      <c r="B184" s="283" t="s">
        <v>758</v>
      </c>
      <c r="C184" s="283" t="s">
        <v>890</v>
      </c>
      <c r="D184" s="283" t="s">
        <v>554</v>
      </c>
      <c r="E184" s="372">
        <v>1810.5</v>
      </c>
      <c r="F184" s="371">
        <v>151.44540000000001</v>
      </c>
      <c r="G184" s="371">
        <v>10.1119</v>
      </c>
      <c r="H184" s="371">
        <v>3.3913555</v>
      </c>
      <c r="I184" s="380">
        <v>14.946812197678996</v>
      </c>
      <c r="J184" s="380">
        <v>4.1314517356315523</v>
      </c>
      <c r="K184" s="283">
        <v>44</v>
      </c>
      <c r="L184" s="283">
        <v>990781</v>
      </c>
      <c r="M184" s="283">
        <v>359694</v>
      </c>
      <c r="N184" s="283">
        <v>10996</v>
      </c>
      <c r="O184" s="283">
        <v>9836</v>
      </c>
      <c r="P184" s="283">
        <v>22</v>
      </c>
      <c r="Q184" s="283">
        <v>273862</v>
      </c>
      <c r="R184" s="283">
        <v>1034</v>
      </c>
      <c r="S184" s="283">
        <v>8</v>
      </c>
      <c r="T184" s="283">
        <v>9</v>
      </c>
      <c r="U184" s="283">
        <v>11518</v>
      </c>
      <c r="V184" s="283">
        <v>4055</v>
      </c>
      <c r="W184" s="283">
        <v>3429</v>
      </c>
      <c r="X184" s="283">
        <v>2966</v>
      </c>
      <c r="Y184" s="283" t="s">
        <v>888</v>
      </c>
      <c r="Z184" s="283" t="s">
        <v>887</v>
      </c>
    </row>
    <row r="185" spans="2:26" s="358" customFormat="1" x14ac:dyDescent="0.2">
      <c r="B185" s="283" t="s">
        <v>678</v>
      </c>
      <c r="C185" s="283" t="s">
        <v>890</v>
      </c>
      <c r="D185" s="283" t="s">
        <v>554</v>
      </c>
      <c r="E185" s="372">
        <v>685.5</v>
      </c>
      <c r="F185" s="371">
        <v>187.5574</v>
      </c>
      <c r="G185" s="371">
        <v>0.56840000000000002</v>
      </c>
      <c r="H185" s="371">
        <v>2.5149377999999998</v>
      </c>
      <c r="I185" s="380">
        <v>25.02138050081745</v>
      </c>
      <c r="J185" s="380">
        <v>6.1110044195833959</v>
      </c>
      <c r="K185" s="283">
        <v>45</v>
      </c>
      <c r="L185" s="283">
        <v>982978</v>
      </c>
      <c r="M185" s="283">
        <v>307805</v>
      </c>
      <c r="N185" s="283">
        <v>6493</v>
      </c>
      <c r="O185" s="283">
        <v>4689</v>
      </c>
      <c r="P185" s="283">
        <v>27</v>
      </c>
      <c r="Q185" s="283">
        <v>240074</v>
      </c>
      <c r="R185" s="283">
        <v>918</v>
      </c>
      <c r="S185" s="283">
        <v>4</v>
      </c>
      <c r="T185" s="283">
        <v>31</v>
      </c>
      <c r="U185" s="283">
        <v>2171</v>
      </c>
      <c r="V185" s="283">
        <v>2171</v>
      </c>
      <c r="W185" s="283">
        <v>5525</v>
      </c>
      <c r="X185" s="283">
        <v>5161</v>
      </c>
      <c r="Y185" s="283" t="s">
        <v>888</v>
      </c>
      <c r="Z185" s="283" t="s">
        <v>887</v>
      </c>
    </row>
    <row r="186" spans="2:26" s="358" customFormat="1" x14ac:dyDescent="0.2">
      <c r="B186" s="283" t="s">
        <v>629</v>
      </c>
      <c r="C186" s="283" t="s">
        <v>890</v>
      </c>
      <c r="D186" s="283" t="s">
        <v>551</v>
      </c>
      <c r="E186" s="372">
        <v>2538.5</v>
      </c>
      <c r="F186" s="371">
        <v>258.09199999999998</v>
      </c>
      <c r="G186" s="371">
        <v>3.1097000000000001</v>
      </c>
      <c r="H186" s="371">
        <v>5.1060857999999998</v>
      </c>
      <c r="I186" s="380">
        <v>12.02001757957443</v>
      </c>
      <c r="J186" s="380">
        <v>8.7860524980243238</v>
      </c>
      <c r="K186" s="283">
        <v>49</v>
      </c>
      <c r="L186" s="283">
        <v>807855</v>
      </c>
      <c r="M186" s="283">
        <v>807855</v>
      </c>
      <c r="N186" s="283">
        <v>16851</v>
      </c>
      <c r="O186" s="283">
        <v>16851</v>
      </c>
      <c r="P186" s="283">
        <v>127</v>
      </c>
      <c r="Q186" s="283">
        <v>590503</v>
      </c>
      <c r="R186" s="283">
        <v>2431</v>
      </c>
      <c r="S186" s="283">
        <v>5</v>
      </c>
      <c r="T186" s="283">
        <v>11</v>
      </c>
      <c r="U186" s="283">
        <v>10170</v>
      </c>
      <c r="V186" s="283">
        <v>10170</v>
      </c>
      <c r="W186" s="283">
        <v>5326</v>
      </c>
      <c r="X186" s="283">
        <v>5326</v>
      </c>
      <c r="Y186" s="283" t="s">
        <v>887</v>
      </c>
      <c r="Z186" s="283" t="s">
        <v>887</v>
      </c>
    </row>
    <row r="187" spans="2:26" s="358" customFormat="1" x14ac:dyDescent="0.2">
      <c r="B187" s="283" t="s">
        <v>782</v>
      </c>
      <c r="C187" s="283" t="s">
        <v>890</v>
      </c>
      <c r="D187" s="283" t="s">
        <v>554</v>
      </c>
      <c r="E187" s="372">
        <v>1077.5</v>
      </c>
      <c r="F187" s="371">
        <v>9.5228999999999999</v>
      </c>
      <c r="G187" s="371">
        <v>0.73740000000000006</v>
      </c>
      <c r="H187" s="371">
        <v>1.6766251999999999</v>
      </c>
      <c r="I187" s="380">
        <v>2.032094089184842</v>
      </c>
      <c r="J187" s="380">
        <v>2.4230614465337448</v>
      </c>
      <c r="K187" s="283">
        <v>6</v>
      </c>
      <c r="L187" s="283">
        <v>217499</v>
      </c>
      <c r="M187" s="283">
        <v>217499</v>
      </c>
      <c r="N187" s="283">
        <v>4181</v>
      </c>
      <c r="O187" s="283">
        <v>4181</v>
      </c>
      <c r="P187" s="283">
        <v>11</v>
      </c>
      <c r="Q187" s="283">
        <v>259345</v>
      </c>
      <c r="R187" s="283">
        <v>2989</v>
      </c>
      <c r="S187" s="283">
        <v>2</v>
      </c>
      <c r="T187" s="283">
        <v>0</v>
      </c>
      <c r="U187" s="283">
        <v>998</v>
      </c>
      <c r="V187" s="283">
        <v>998</v>
      </c>
      <c r="W187" s="283">
        <v>0</v>
      </c>
      <c r="X187" s="283">
        <v>0</v>
      </c>
      <c r="Y187" s="283" t="s">
        <v>887</v>
      </c>
      <c r="Z187" s="283" t="s">
        <v>887</v>
      </c>
    </row>
    <row r="188" spans="2:26" s="358" customFormat="1" x14ac:dyDescent="0.2">
      <c r="B188" s="283" t="s">
        <v>667</v>
      </c>
      <c r="C188" s="283" t="s">
        <v>890</v>
      </c>
      <c r="D188" s="283" t="s">
        <v>554</v>
      </c>
      <c r="E188" s="372">
        <v>2067.5</v>
      </c>
      <c r="F188" s="371">
        <v>17.328099999999999</v>
      </c>
      <c r="G188" s="371">
        <v>1.5097</v>
      </c>
      <c r="H188" s="371">
        <v>4.6488243999999996</v>
      </c>
      <c r="I188" s="380">
        <v>6.8987950234140021</v>
      </c>
      <c r="J188" s="380">
        <v>3.7227531751518304</v>
      </c>
      <c r="K188" s="283">
        <v>13</v>
      </c>
      <c r="L188" s="283">
        <v>467637</v>
      </c>
      <c r="M188" s="283">
        <v>294937</v>
      </c>
      <c r="N188" s="283">
        <v>7330</v>
      </c>
      <c r="O188" s="283">
        <v>5247</v>
      </c>
      <c r="P188" s="283">
        <v>15</v>
      </c>
      <c r="Q188" s="283">
        <v>252348</v>
      </c>
      <c r="R188" s="283">
        <v>1146</v>
      </c>
      <c r="S188" s="283">
        <v>2</v>
      </c>
      <c r="T188" s="283">
        <v>0</v>
      </c>
      <c r="U188" s="283">
        <v>4133</v>
      </c>
      <c r="V188" s="283">
        <v>4133</v>
      </c>
      <c r="W188" s="283">
        <v>0</v>
      </c>
      <c r="X188" s="283">
        <v>0</v>
      </c>
      <c r="Y188" s="283" t="s">
        <v>887</v>
      </c>
      <c r="Z188" s="283" t="s">
        <v>887</v>
      </c>
    </row>
    <row r="189" spans="2:26" s="358" customFormat="1" x14ac:dyDescent="0.2">
      <c r="B189" s="283" t="s">
        <v>697</v>
      </c>
      <c r="C189" s="283" t="s">
        <v>890</v>
      </c>
      <c r="D189" s="283" t="s">
        <v>551</v>
      </c>
      <c r="E189" s="372">
        <v>2374.5</v>
      </c>
      <c r="F189" s="371">
        <v>217.41820000000001</v>
      </c>
      <c r="G189" s="371">
        <v>0.79379999999999995</v>
      </c>
      <c r="H189" s="371">
        <v>7.0113417</v>
      </c>
      <c r="I189" s="380">
        <v>15.091470697025022</v>
      </c>
      <c r="J189" s="380">
        <v>13.078249432747326</v>
      </c>
      <c r="K189" s="283">
        <v>73</v>
      </c>
      <c r="L189" s="283">
        <v>827316</v>
      </c>
      <c r="M189" s="283">
        <v>568104</v>
      </c>
      <c r="N189" s="283">
        <v>7785</v>
      </c>
      <c r="O189" s="283">
        <v>7193</v>
      </c>
      <c r="P189" s="283">
        <v>82</v>
      </c>
      <c r="Q189" s="283">
        <v>716951</v>
      </c>
      <c r="R189" s="283">
        <v>2364</v>
      </c>
      <c r="S189" s="283">
        <v>1</v>
      </c>
      <c r="T189" s="283">
        <v>45</v>
      </c>
      <c r="U189" s="283">
        <v>0</v>
      </c>
      <c r="V189" s="283">
        <v>0</v>
      </c>
      <c r="W189" s="283">
        <v>13282</v>
      </c>
      <c r="X189" s="283">
        <v>12172</v>
      </c>
      <c r="Y189" s="283" t="s">
        <v>887</v>
      </c>
      <c r="Z189" s="283" t="s">
        <v>887</v>
      </c>
    </row>
    <row r="190" spans="2:26" s="358" customFormat="1" x14ac:dyDescent="0.2">
      <c r="B190" s="283" t="s">
        <v>725</v>
      </c>
      <c r="C190" s="283" t="s">
        <v>890</v>
      </c>
      <c r="D190" s="283" t="s">
        <v>554</v>
      </c>
      <c r="E190" s="372">
        <v>986.5</v>
      </c>
      <c r="F190" s="371">
        <v>136.6437</v>
      </c>
      <c r="G190" s="371">
        <v>3.4535</v>
      </c>
      <c r="H190" s="371">
        <v>3.2770400999999998</v>
      </c>
      <c r="I190" s="380">
        <v>4.8160118240624259</v>
      </c>
      <c r="J190" s="380">
        <v>3.4832977248720316</v>
      </c>
      <c r="K190" s="283">
        <v>26</v>
      </c>
      <c r="L190" s="283">
        <v>333088</v>
      </c>
      <c r="M190" s="283">
        <v>307608</v>
      </c>
      <c r="N190" s="283">
        <v>2459</v>
      </c>
      <c r="O190" s="283">
        <v>2438</v>
      </c>
      <c r="P190" s="283">
        <v>37</v>
      </c>
      <c r="Q190" s="283">
        <v>240914</v>
      </c>
      <c r="R190" s="283">
        <v>882</v>
      </c>
      <c r="S190" s="283">
        <v>3</v>
      </c>
      <c r="T190" s="283">
        <v>9</v>
      </c>
      <c r="U190" s="283">
        <v>2964</v>
      </c>
      <c r="V190" s="283">
        <v>2964</v>
      </c>
      <c r="W190" s="283">
        <v>244</v>
      </c>
      <c r="X190" s="283">
        <v>221</v>
      </c>
      <c r="Y190" s="283" t="s">
        <v>887</v>
      </c>
      <c r="Z190" s="283" t="s">
        <v>887</v>
      </c>
    </row>
    <row r="191" spans="2:26" s="358" customFormat="1" x14ac:dyDescent="0.2">
      <c r="B191" s="283" t="s">
        <v>558</v>
      </c>
      <c r="C191" s="283" t="s">
        <v>889</v>
      </c>
      <c r="D191" s="283" t="s">
        <v>551</v>
      </c>
      <c r="E191" s="372">
        <v>1927.5</v>
      </c>
      <c r="F191" s="371">
        <v>317.70060000000001</v>
      </c>
      <c r="G191" s="371">
        <v>3.1023000000000001</v>
      </c>
      <c r="H191" s="371">
        <v>4.7631397</v>
      </c>
      <c r="I191" s="380">
        <v>2.6137938311574742</v>
      </c>
      <c r="J191" s="380">
        <v>46.71229959110714</v>
      </c>
      <c r="K191" s="283">
        <v>39</v>
      </c>
      <c r="L191" s="283">
        <v>230978</v>
      </c>
      <c r="M191" s="283">
        <v>37468</v>
      </c>
      <c r="N191" s="283">
        <v>4129</v>
      </c>
      <c r="O191" s="283">
        <v>220</v>
      </c>
      <c r="P191" s="283">
        <v>35</v>
      </c>
      <c r="Q191" s="283">
        <v>4127913</v>
      </c>
      <c r="R191" s="283">
        <v>10620</v>
      </c>
      <c r="S191" s="283">
        <v>6</v>
      </c>
      <c r="T191" s="283">
        <v>24</v>
      </c>
      <c r="U191" s="283">
        <v>11569</v>
      </c>
      <c r="V191" s="283">
        <v>9646</v>
      </c>
      <c r="W191" s="283">
        <v>10873</v>
      </c>
      <c r="X191" s="283">
        <v>8011</v>
      </c>
      <c r="Y191" s="283" t="s">
        <v>888</v>
      </c>
      <c r="Z191" s="283" t="s">
        <v>887</v>
      </c>
    </row>
    <row r="192" spans="2:26" s="358" customFormat="1" x14ac:dyDescent="0.2">
      <c r="B192" s="283" t="s">
        <v>559</v>
      </c>
      <c r="C192" s="283" t="s">
        <v>889</v>
      </c>
      <c r="D192" s="283" t="s">
        <v>551</v>
      </c>
      <c r="E192" s="372">
        <v>1600</v>
      </c>
      <c r="F192" s="371">
        <v>399.66750000000002</v>
      </c>
      <c r="G192" s="371">
        <v>1.6740999999999999</v>
      </c>
      <c r="H192" s="371">
        <v>4.6107193000000004</v>
      </c>
      <c r="I192" s="380">
        <v>1.5147517895489917</v>
      </c>
      <c r="J192" s="380">
        <v>4.6507781678931739</v>
      </c>
      <c r="K192" s="283">
        <v>57</v>
      </c>
      <c r="L192" s="283">
        <v>137948</v>
      </c>
      <c r="M192" s="283">
        <v>123172</v>
      </c>
      <c r="N192" s="283">
        <v>2924</v>
      </c>
      <c r="O192" s="283">
        <v>1263</v>
      </c>
      <c r="P192" s="283">
        <v>30</v>
      </c>
      <c r="Q192" s="283">
        <v>423545</v>
      </c>
      <c r="R192" s="283">
        <v>2316</v>
      </c>
      <c r="S192" s="283">
        <v>5</v>
      </c>
      <c r="T192" s="283">
        <v>12</v>
      </c>
      <c r="U192" s="283">
        <v>8002</v>
      </c>
      <c r="V192" s="283">
        <v>8002</v>
      </c>
      <c r="W192" s="283">
        <v>8058</v>
      </c>
      <c r="X192" s="283">
        <v>7990</v>
      </c>
      <c r="Y192" s="283" t="s">
        <v>887</v>
      </c>
      <c r="Z192" s="283" t="s">
        <v>887</v>
      </c>
    </row>
    <row r="193" spans="2:26" s="358" customFormat="1" x14ac:dyDescent="0.2">
      <c r="B193" s="283" t="s">
        <v>560</v>
      </c>
      <c r="C193" s="283" t="s">
        <v>889</v>
      </c>
      <c r="D193" s="283" t="s">
        <v>551</v>
      </c>
      <c r="E193" s="372">
        <v>2411</v>
      </c>
      <c r="F193" s="371">
        <v>220.13829999999999</v>
      </c>
      <c r="G193" s="371">
        <v>1.9641</v>
      </c>
      <c r="H193" s="371">
        <v>8.6498617000000007</v>
      </c>
      <c r="I193" s="380">
        <v>12.162411665695538</v>
      </c>
      <c r="J193" s="380">
        <v>7.712857696986859</v>
      </c>
      <c r="K193" s="283">
        <v>30</v>
      </c>
      <c r="L193" s="283">
        <v>596909</v>
      </c>
      <c r="M193" s="283">
        <v>591795</v>
      </c>
      <c r="N193" s="283">
        <v>10203</v>
      </c>
      <c r="O193" s="283">
        <v>7783</v>
      </c>
      <c r="P193" s="283">
        <v>34</v>
      </c>
      <c r="Q193" s="283">
        <v>378533</v>
      </c>
      <c r="R193" s="283">
        <v>1316</v>
      </c>
      <c r="S193" s="283">
        <v>5</v>
      </c>
      <c r="T193" s="283">
        <v>7</v>
      </c>
      <c r="U193" s="283">
        <v>10793</v>
      </c>
      <c r="V193" s="283">
        <v>10793</v>
      </c>
      <c r="W193" s="283">
        <v>2845</v>
      </c>
      <c r="X193" s="283">
        <v>2845</v>
      </c>
      <c r="Y193" s="283" t="s">
        <v>887</v>
      </c>
      <c r="Z193" s="283" t="s">
        <v>887</v>
      </c>
    </row>
    <row r="194" spans="2:26" s="358" customFormat="1" x14ac:dyDescent="0.2">
      <c r="B194" s="283" t="s">
        <v>763</v>
      </c>
      <c r="C194" s="283" t="s">
        <v>889</v>
      </c>
      <c r="D194" s="283" t="s">
        <v>554</v>
      </c>
      <c r="E194" s="372">
        <v>1126.5</v>
      </c>
      <c r="F194" s="371">
        <v>168.3312</v>
      </c>
      <c r="G194" s="371">
        <v>6.7375999999999996</v>
      </c>
      <c r="H194" s="371">
        <v>2.7054634000000002</v>
      </c>
      <c r="I194" s="380">
        <v>10.001240556398319</v>
      </c>
      <c r="J194" s="380">
        <v>0.67109516766461164</v>
      </c>
      <c r="K194" s="283">
        <v>29</v>
      </c>
      <c r="L194" s="283">
        <v>711120</v>
      </c>
      <c r="M194" s="283">
        <v>153413</v>
      </c>
      <c r="N194" s="283">
        <v>6175</v>
      </c>
      <c r="O194" s="283">
        <v>3633</v>
      </c>
      <c r="P194" s="283">
        <v>25</v>
      </c>
      <c r="Q194" s="283">
        <v>47717</v>
      </c>
      <c r="R194" s="283">
        <v>559</v>
      </c>
      <c r="S194" s="283">
        <v>6</v>
      </c>
      <c r="T194" s="283">
        <v>18</v>
      </c>
      <c r="U194" s="283">
        <v>6769</v>
      </c>
      <c r="V194" s="283">
        <v>6769</v>
      </c>
      <c r="W194" s="283">
        <v>6186</v>
      </c>
      <c r="X194" s="283">
        <v>5388</v>
      </c>
      <c r="Y194" s="283" t="s">
        <v>888</v>
      </c>
      <c r="Z194" s="283" t="s">
        <v>887</v>
      </c>
    </row>
    <row r="195" spans="2:26" s="358" customFormat="1" x14ac:dyDescent="0.2">
      <c r="B195" s="283" t="s">
        <v>767</v>
      </c>
      <c r="C195" s="283" t="s">
        <v>890</v>
      </c>
      <c r="D195" s="283" t="s">
        <v>542</v>
      </c>
      <c r="E195" s="372">
        <v>1</v>
      </c>
      <c r="F195" s="371">
        <v>1.0696000000000001</v>
      </c>
      <c r="G195" s="371">
        <v>0.30180000000000001</v>
      </c>
      <c r="H195" s="371">
        <v>1.01</v>
      </c>
      <c r="I195" s="380">
        <v>0</v>
      </c>
      <c r="J195" s="380">
        <v>2.4771479922487648E-3</v>
      </c>
      <c r="K195" s="283">
        <v>0</v>
      </c>
      <c r="L195" s="283">
        <v>0</v>
      </c>
      <c r="M195" s="283">
        <v>0</v>
      </c>
      <c r="N195" s="283">
        <v>0</v>
      </c>
      <c r="O195" s="283">
        <v>0</v>
      </c>
      <c r="P195" s="283">
        <v>2</v>
      </c>
      <c r="Q195" s="283">
        <v>224</v>
      </c>
      <c r="R195" s="283">
        <v>2</v>
      </c>
      <c r="S195" s="283">
        <v>0</v>
      </c>
      <c r="T195" s="283">
        <v>0</v>
      </c>
      <c r="U195" s="283">
        <v>0</v>
      </c>
      <c r="V195" s="283">
        <v>0</v>
      </c>
      <c r="W195" s="283">
        <v>0</v>
      </c>
      <c r="X195" s="283">
        <v>0</v>
      </c>
      <c r="Y195" s="283" t="s">
        <v>887</v>
      </c>
      <c r="Z195" s="283" t="s">
        <v>887</v>
      </c>
    </row>
    <row r="196" spans="2:26" s="358" customFormat="1" x14ac:dyDescent="0.2">
      <c r="B196" s="283" t="s">
        <v>693</v>
      </c>
      <c r="C196" s="283" t="s">
        <v>890</v>
      </c>
      <c r="D196" s="283" t="s">
        <v>554</v>
      </c>
      <c r="E196" s="372">
        <v>5</v>
      </c>
      <c r="F196" s="371">
        <v>2.0760999999999998</v>
      </c>
      <c r="G196" s="371">
        <v>0.13800000000000001</v>
      </c>
      <c r="H196" s="371">
        <v>0.42499999999999999</v>
      </c>
      <c r="I196" s="380">
        <v>0</v>
      </c>
      <c r="J196" s="380">
        <v>0.11505784368401127</v>
      </c>
      <c r="K196" s="283">
        <v>0</v>
      </c>
      <c r="L196" s="283">
        <v>0</v>
      </c>
      <c r="M196" s="283">
        <v>0</v>
      </c>
      <c r="N196" s="283">
        <v>0</v>
      </c>
      <c r="O196" s="283">
        <v>0</v>
      </c>
      <c r="P196" s="283">
        <v>2</v>
      </c>
      <c r="Q196" s="283">
        <v>2925</v>
      </c>
      <c r="R196" s="283">
        <v>10</v>
      </c>
      <c r="S196" s="283">
        <v>0</v>
      </c>
      <c r="T196" s="283">
        <v>0</v>
      </c>
      <c r="U196" s="283">
        <v>0</v>
      </c>
      <c r="V196" s="283">
        <v>0</v>
      </c>
      <c r="W196" s="283">
        <v>0</v>
      </c>
      <c r="X196" s="283">
        <v>0</v>
      </c>
      <c r="Y196" s="283" t="s">
        <v>887</v>
      </c>
      <c r="Z196" s="283" t="s">
        <v>887</v>
      </c>
    </row>
    <row r="197" spans="2:26" s="358" customFormat="1" x14ac:dyDescent="0.2">
      <c r="B197" s="283" t="s">
        <v>694</v>
      </c>
      <c r="C197" s="283" t="s">
        <v>890</v>
      </c>
      <c r="D197" s="283" t="s">
        <v>542</v>
      </c>
      <c r="E197" s="372">
        <v>8</v>
      </c>
      <c r="F197" s="371">
        <v>1.7221</v>
      </c>
      <c r="G197" s="371">
        <v>0.3014</v>
      </c>
      <c r="H197" s="371">
        <v>1</v>
      </c>
      <c r="I197" s="380">
        <v>0</v>
      </c>
      <c r="J197" s="380">
        <v>1.0957470571535586</v>
      </c>
      <c r="K197" s="283">
        <v>0</v>
      </c>
      <c r="L197" s="283">
        <v>0</v>
      </c>
      <c r="M197" s="283">
        <v>0</v>
      </c>
      <c r="N197" s="283">
        <v>0</v>
      </c>
      <c r="O197" s="283">
        <v>0</v>
      </c>
      <c r="P197" s="283">
        <v>0</v>
      </c>
      <c r="Q197" s="283">
        <v>4736</v>
      </c>
      <c r="R197" s="283">
        <v>16</v>
      </c>
      <c r="S197" s="283">
        <v>0</v>
      </c>
      <c r="T197" s="283">
        <v>0</v>
      </c>
      <c r="U197" s="283">
        <v>0</v>
      </c>
      <c r="V197" s="283">
        <v>0</v>
      </c>
      <c r="W197" s="283">
        <v>0</v>
      </c>
      <c r="X197" s="283">
        <v>0</v>
      </c>
      <c r="Y197" s="283" t="s">
        <v>888</v>
      </c>
      <c r="Z197" s="283" t="s">
        <v>887</v>
      </c>
    </row>
    <row r="198" spans="2:26" s="358" customFormat="1" x14ac:dyDescent="0.2">
      <c r="B198" s="283" t="s">
        <v>695</v>
      </c>
      <c r="C198" s="283" t="s">
        <v>890</v>
      </c>
      <c r="D198" s="283" t="s">
        <v>542</v>
      </c>
      <c r="E198" s="372">
        <v>20</v>
      </c>
      <c r="F198" s="371">
        <v>3.0743999999999998</v>
      </c>
      <c r="G198" s="371">
        <v>0.18260000000000001</v>
      </c>
      <c r="H198" s="371">
        <v>1.0605</v>
      </c>
      <c r="I198" s="380">
        <v>0</v>
      </c>
      <c r="J198" s="380">
        <v>0.2289345814969703</v>
      </c>
      <c r="K198" s="283">
        <v>0</v>
      </c>
      <c r="L198" s="283">
        <v>0</v>
      </c>
      <c r="M198" s="283">
        <v>0</v>
      </c>
      <c r="N198" s="283">
        <v>0</v>
      </c>
      <c r="O198" s="283">
        <v>0</v>
      </c>
      <c r="P198" s="283">
        <v>0</v>
      </c>
      <c r="Q198" s="283">
        <v>8037</v>
      </c>
      <c r="R198" s="283">
        <v>19</v>
      </c>
      <c r="S198" s="283">
        <v>0</v>
      </c>
      <c r="T198" s="283">
        <v>0</v>
      </c>
      <c r="U198" s="283">
        <v>0</v>
      </c>
      <c r="V198" s="283">
        <v>0</v>
      </c>
      <c r="W198" s="283">
        <v>0</v>
      </c>
      <c r="X198" s="283">
        <v>0</v>
      </c>
      <c r="Y198" s="283" t="s">
        <v>888</v>
      </c>
      <c r="Z198" s="283" t="s">
        <v>887</v>
      </c>
    </row>
    <row r="199" spans="2:26" s="358" customFormat="1" x14ac:dyDescent="0.2">
      <c r="B199" s="283" t="s">
        <v>771</v>
      </c>
      <c r="C199" s="283" t="s">
        <v>890</v>
      </c>
      <c r="D199" s="283" t="s">
        <v>554</v>
      </c>
      <c r="E199" s="372">
        <v>1958.5</v>
      </c>
      <c r="F199" s="371">
        <v>22.397400000000001</v>
      </c>
      <c r="G199" s="371">
        <v>3.5718000000000001</v>
      </c>
      <c r="H199" s="371">
        <v>4.4582987999999997</v>
      </c>
      <c r="I199" s="380">
        <v>6.4927745783503115</v>
      </c>
      <c r="J199" s="380">
        <v>7.114896223371721</v>
      </c>
      <c r="K199" s="283">
        <v>12</v>
      </c>
      <c r="L199" s="283">
        <v>425371</v>
      </c>
      <c r="M199" s="283">
        <v>423987</v>
      </c>
      <c r="N199" s="283">
        <v>3333</v>
      </c>
      <c r="O199" s="283">
        <v>3329</v>
      </c>
      <c r="P199" s="283">
        <v>13</v>
      </c>
      <c r="Q199" s="283">
        <v>466129</v>
      </c>
      <c r="R199" s="283">
        <v>1321</v>
      </c>
      <c r="S199" s="283">
        <v>3</v>
      </c>
      <c r="T199" s="283">
        <v>0</v>
      </c>
      <c r="U199" s="283">
        <v>4083</v>
      </c>
      <c r="V199" s="283">
        <v>4083</v>
      </c>
      <c r="W199" s="283">
        <v>0</v>
      </c>
      <c r="X199" s="283">
        <v>0</v>
      </c>
      <c r="Y199" s="283" t="s">
        <v>887</v>
      </c>
      <c r="Z199" s="283" t="s">
        <v>887</v>
      </c>
    </row>
    <row r="200" spans="2:26" s="358" customFormat="1" x14ac:dyDescent="0.2">
      <c r="B200" s="283" t="s">
        <v>691</v>
      </c>
      <c r="C200" s="283" t="s">
        <v>890</v>
      </c>
      <c r="D200" s="283" t="s">
        <v>542</v>
      </c>
      <c r="E200" s="372">
        <v>1077.5</v>
      </c>
      <c r="F200" s="371">
        <v>8.1149000000000004</v>
      </c>
      <c r="G200" s="371">
        <v>1.2807999999999999</v>
      </c>
      <c r="H200" s="371">
        <v>4.3439833999999999</v>
      </c>
      <c r="I200" s="380">
        <v>1.5962514254845277</v>
      </c>
      <c r="J200" s="380">
        <v>3.0567215932582803</v>
      </c>
      <c r="K200" s="283">
        <v>4</v>
      </c>
      <c r="L200" s="283">
        <v>49540</v>
      </c>
      <c r="M200" s="283">
        <v>48321</v>
      </c>
      <c r="N200" s="283">
        <v>812</v>
      </c>
      <c r="O200" s="283">
        <v>811</v>
      </c>
      <c r="P200" s="283">
        <v>4</v>
      </c>
      <c r="Q200" s="283">
        <v>94866</v>
      </c>
      <c r="R200" s="283">
        <v>420</v>
      </c>
      <c r="S200" s="283">
        <v>1</v>
      </c>
      <c r="T200" s="283">
        <v>0</v>
      </c>
      <c r="U200" s="283">
        <v>1082</v>
      </c>
      <c r="V200" s="283">
        <v>1082</v>
      </c>
      <c r="W200" s="283">
        <v>0</v>
      </c>
      <c r="X200" s="283">
        <v>0</v>
      </c>
      <c r="Y200" s="283" t="s">
        <v>887</v>
      </c>
      <c r="Z200" s="283" t="s">
        <v>887</v>
      </c>
    </row>
    <row r="201" spans="2:26" s="358" customFormat="1" x14ac:dyDescent="0.2">
      <c r="B201" s="283" t="s">
        <v>838</v>
      </c>
      <c r="C201" s="283" t="s">
        <v>890</v>
      </c>
      <c r="D201" s="283" t="s">
        <v>554</v>
      </c>
      <c r="E201" s="372">
        <v>873.5</v>
      </c>
      <c r="F201" s="371">
        <v>17.714600000000001</v>
      </c>
      <c r="G201" s="371">
        <v>0.23319999999999999</v>
      </c>
      <c r="H201" s="371">
        <v>2.6292531000000001</v>
      </c>
      <c r="I201" s="380">
        <v>0</v>
      </c>
      <c r="J201" s="380">
        <v>0.21710205334830879</v>
      </c>
      <c r="K201" s="283">
        <v>0</v>
      </c>
      <c r="L201" s="283">
        <v>0</v>
      </c>
      <c r="M201" s="283">
        <v>0</v>
      </c>
      <c r="N201" s="283">
        <v>0</v>
      </c>
      <c r="O201" s="283">
        <v>0</v>
      </c>
      <c r="P201" s="283">
        <v>1</v>
      </c>
      <c r="Q201" s="283">
        <v>18685</v>
      </c>
      <c r="R201" s="283">
        <v>101</v>
      </c>
      <c r="S201" s="283">
        <v>1</v>
      </c>
      <c r="T201" s="283">
        <v>0</v>
      </c>
      <c r="U201" s="283">
        <v>860</v>
      </c>
      <c r="V201" s="283">
        <v>860</v>
      </c>
      <c r="W201" s="283">
        <v>0</v>
      </c>
      <c r="X201" s="283">
        <v>0</v>
      </c>
      <c r="Y201" s="283" t="s">
        <v>887</v>
      </c>
      <c r="Z201" s="283" t="s">
        <v>887</v>
      </c>
    </row>
    <row r="202" spans="2:26" s="358" customFormat="1" x14ac:dyDescent="0.2">
      <c r="B202" s="283" t="s">
        <v>665</v>
      </c>
      <c r="C202" s="283" t="s">
        <v>890</v>
      </c>
      <c r="D202" s="283" t="s">
        <v>554</v>
      </c>
      <c r="E202" s="372">
        <v>1272</v>
      </c>
      <c r="F202" s="371">
        <v>197.5429</v>
      </c>
      <c r="G202" s="371">
        <v>2.2744</v>
      </c>
      <c r="H202" s="371">
        <v>1.9814661</v>
      </c>
      <c r="I202" s="380">
        <v>8.4748829719952052</v>
      </c>
      <c r="J202" s="380">
        <v>7.6061922598418983</v>
      </c>
      <c r="K202" s="283">
        <v>33</v>
      </c>
      <c r="L202" s="283">
        <v>596292</v>
      </c>
      <c r="M202" s="283">
        <v>287633</v>
      </c>
      <c r="N202" s="283">
        <v>3740</v>
      </c>
      <c r="O202" s="283">
        <v>2461</v>
      </c>
      <c r="P202" s="283">
        <v>47</v>
      </c>
      <c r="Q202" s="283">
        <v>535171</v>
      </c>
      <c r="R202" s="283">
        <v>1542</v>
      </c>
      <c r="S202" s="283">
        <v>1</v>
      </c>
      <c r="T202" s="283">
        <v>6</v>
      </c>
      <c r="U202" s="283">
        <v>1274</v>
      </c>
      <c r="V202" s="283">
        <v>1274</v>
      </c>
      <c r="W202" s="283">
        <v>3175</v>
      </c>
      <c r="X202" s="283">
        <v>2386</v>
      </c>
      <c r="Y202" s="283" t="s">
        <v>888</v>
      </c>
      <c r="Z202" s="283" t="s">
        <v>887</v>
      </c>
    </row>
    <row r="203" spans="2:26" s="358" customFormat="1" x14ac:dyDescent="0.2">
      <c r="B203" s="283" t="s">
        <v>785</v>
      </c>
      <c r="C203" s="283" t="s">
        <v>890</v>
      </c>
      <c r="D203" s="283" t="s">
        <v>542</v>
      </c>
      <c r="E203" s="372">
        <v>2916</v>
      </c>
      <c r="F203" s="371">
        <v>17.994599999999998</v>
      </c>
      <c r="G203" s="371">
        <v>0.64900000000000002</v>
      </c>
      <c r="H203" s="371">
        <v>8.2688106000000001</v>
      </c>
      <c r="I203" s="380">
        <v>3.8621954774929481</v>
      </c>
      <c r="J203" s="380">
        <v>3.5232560733354661</v>
      </c>
      <c r="K203" s="283">
        <v>10</v>
      </c>
      <c r="L203" s="283">
        <v>250609</v>
      </c>
      <c r="M203" s="283">
        <v>250609</v>
      </c>
      <c r="N203" s="283">
        <v>2340</v>
      </c>
      <c r="O203" s="283">
        <v>2340</v>
      </c>
      <c r="P203" s="283">
        <v>10</v>
      </c>
      <c r="Q203" s="283">
        <v>228616</v>
      </c>
      <c r="R203" s="283">
        <v>985</v>
      </c>
      <c r="S203" s="283">
        <v>1</v>
      </c>
      <c r="T203" s="283">
        <v>0</v>
      </c>
      <c r="U203" s="283">
        <v>955</v>
      </c>
      <c r="V203" s="283">
        <v>955</v>
      </c>
      <c r="W203" s="283">
        <v>0</v>
      </c>
      <c r="X203" s="283">
        <v>0</v>
      </c>
      <c r="Y203" s="283" t="s">
        <v>887</v>
      </c>
      <c r="Z203" s="283" t="s">
        <v>887</v>
      </c>
    </row>
    <row r="204" spans="2:26" s="358" customFormat="1" x14ac:dyDescent="0.2">
      <c r="B204" s="283" t="s">
        <v>684</v>
      </c>
      <c r="C204" s="283" t="s">
        <v>890</v>
      </c>
      <c r="D204" s="283" t="s">
        <v>554</v>
      </c>
      <c r="E204" s="372">
        <v>888</v>
      </c>
      <c r="F204" s="371">
        <v>23.679200000000002</v>
      </c>
      <c r="G204" s="371">
        <v>0.81679999999999997</v>
      </c>
      <c r="H204" s="371">
        <v>6.1349239999999998</v>
      </c>
      <c r="I204" s="380">
        <v>0.26524400792837843</v>
      </c>
      <c r="J204" s="380">
        <v>0.84337940205278428</v>
      </c>
      <c r="K204" s="283">
        <v>5</v>
      </c>
      <c r="L204" s="283">
        <v>6374</v>
      </c>
      <c r="M204" s="283">
        <v>6374</v>
      </c>
      <c r="N204" s="283">
        <v>67</v>
      </c>
      <c r="O204" s="283">
        <v>67</v>
      </c>
      <c r="P204" s="283">
        <v>6</v>
      </c>
      <c r="Q204" s="283">
        <v>20267</v>
      </c>
      <c r="R204" s="283">
        <v>82</v>
      </c>
      <c r="S204" s="283">
        <v>0</v>
      </c>
      <c r="T204" s="283">
        <v>0</v>
      </c>
      <c r="U204" s="283">
        <v>0</v>
      </c>
      <c r="V204" s="283">
        <v>0</v>
      </c>
      <c r="W204" s="283">
        <v>0</v>
      </c>
      <c r="X204" s="283">
        <v>0</v>
      </c>
      <c r="Y204" s="283" t="s">
        <v>887</v>
      </c>
      <c r="Z204" s="283" t="s">
        <v>887</v>
      </c>
    </row>
    <row r="205" spans="2:26" s="358" customFormat="1" x14ac:dyDescent="0.2">
      <c r="B205" s="283" t="s">
        <v>639</v>
      </c>
      <c r="C205" s="283" t="s">
        <v>890</v>
      </c>
      <c r="D205" s="283" t="s">
        <v>554</v>
      </c>
      <c r="E205" s="372">
        <v>756</v>
      </c>
      <c r="F205" s="371">
        <v>51.4054</v>
      </c>
      <c r="G205" s="371">
        <v>4.3444000000000003</v>
      </c>
      <c r="H205" s="371">
        <v>5.8681881000000002</v>
      </c>
      <c r="I205" s="380">
        <v>6.1636247476931842</v>
      </c>
      <c r="J205" s="380">
        <v>12.147037629962133</v>
      </c>
      <c r="K205" s="283">
        <v>26</v>
      </c>
      <c r="L205" s="283">
        <v>87831</v>
      </c>
      <c r="M205" s="283">
        <v>56103</v>
      </c>
      <c r="N205" s="283">
        <v>643</v>
      </c>
      <c r="O205" s="283">
        <v>619</v>
      </c>
      <c r="P205" s="283">
        <v>14</v>
      </c>
      <c r="Q205" s="283">
        <v>173094</v>
      </c>
      <c r="R205" s="283">
        <v>524</v>
      </c>
      <c r="S205" s="283">
        <v>5</v>
      </c>
      <c r="T205" s="283">
        <v>2</v>
      </c>
      <c r="U205" s="283">
        <v>3798</v>
      </c>
      <c r="V205" s="283">
        <v>3798</v>
      </c>
      <c r="W205" s="283">
        <v>24</v>
      </c>
      <c r="X205" s="283">
        <v>24</v>
      </c>
      <c r="Y205" s="283" t="s">
        <v>887</v>
      </c>
      <c r="Z205" s="283" t="s">
        <v>887</v>
      </c>
    </row>
    <row r="206" spans="2:26" s="358" customFormat="1" x14ac:dyDescent="0.2">
      <c r="B206" s="283" t="s">
        <v>666</v>
      </c>
      <c r="C206" s="283" t="s">
        <v>890</v>
      </c>
      <c r="D206" s="283" t="s">
        <v>554</v>
      </c>
      <c r="E206" s="372">
        <v>700.5</v>
      </c>
      <c r="F206" s="371">
        <v>124.0294</v>
      </c>
      <c r="G206" s="371">
        <v>0.1293</v>
      </c>
      <c r="H206" s="371">
        <v>1.3336790999999999</v>
      </c>
      <c r="I206" s="380">
        <v>7.4509574484028258</v>
      </c>
      <c r="J206" s="380">
        <v>3.7702418137967673</v>
      </c>
      <c r="K206" s="283">
        <v>50</v>
      </c>
      <c r="L206" s="283">
        <v>581837</v>
      </c>
      <c r="M206" s="283">
        <v>499683</v>
      </c>
      <c r="N206" s="283">
        <v>3227</v>
      </c>
      <c r="O206" s="283">
        <v>2908</v>
      </c>
      <c r="P206" s="283">
        <v>38</v>
      </c>
      <c r="Q206" s="283">
        <v>294414</v>
      </c>
      <c r="R206" s="283">
        <v>1254</v>
      </c>
      <c r="S206" s="283">
        <v>0</v>
      </c>
      <c r="T206" s="283">
        <v>39</v>
      </c>
      <c r="U206" s="283">
        <v>0</v>
      </c>
      <c r="V206" s="283">
        <v>0</v>
      </c>
      <c r="W206" s="283">
        <v>8269</v>
      </c>
      <c r="X206" s="283">
        <v>7004</v>
      </c>
      <c r="Y206" s="283" t="s">
        <v>888</v>
      </c>
      <c r="Z206" s="283" t="s">
        <v>887</v>
      </c>
    </row>
    <row r="207" spans="2:26" s="358" customFormat="1" x14ac:dyDescent="0.2">
      <c r="B207" s="283" t="s">
        <v>681</v>
      </c>
      <c r="C207" s="283" t="s">
        <v>890</v>
      </c>
      <c r="D207" s="283" t="s">
        <v>554</v>
      </c>
      <c r="E207" s="372">
        <v>523</v>
      </c>
      <c r="F207" s="371">
        <v>53.576799999999999</v>
      </c>
      <c r="G207" s="371">
        <v>3.5706000000000002</v>
      </c>
      <c r="H207" s="371">
        <v>4.7631397</v>
      </c>
      <c r="I207" s="380">
        <v>386.34387248692428</v>
      </c>
      <c r="J207" s="380">
        <v>691.39693410279028</v>
      </c>
      <c r="K207" s="283">
        <v>19</v>
      </c>
      <c r="L207" s="283">
        <v>487200</v>
      </c>
      <c r="M207" s="283">
        <v>278966</v>
      </c>
      <c r="N207" s="283">
        <v>4432</v>
      </c>
      <c r="O207" s="283">
        <v>2531</v>
      </c>
      <c r="P207" s="283">
        <v>31</v>
      </c>
      <c r="Q207" s="283">
        <v>871888</v>
      </c>
      <c r="R207" s="283">
        <v>2525</v>
      </c>
      <c r="S207" s="283">
        <v>10</v>
      </c>
      <c r="T207" s="283">
        <v>0</v>
      </c>
      <c r="U207" s="283">
        <v>13039</v>
      </c>
      <c r="V207" s="283">
        <v>13039</v>
      </c>
      <c r="W207" s="283">
        <v>0</v>
      </c>
      <c r="X207" s="283">
        <v>0</v>
      </c>
      <c r="Y207" s="283" t="s">
        <v>888</v>
      </c>
      <c r="Z207" s="283" t="s">
        <v>888</v>
      </c>
    </row>
    <row r="208" spans="2:26" s="358" customFormat="1" x14ac:dyDescent="0.2">
      <c r="B208" s="283" t="s">
        <v>780</v>
      </c>
      <c r="C208" s="283" t="s">
        <v>890</v>
      </c>
      <c r="D208" s="283" t="s">
        <v>554</v>
      </c>
      <c r="E208" s="372">
        <v>1582</v>
      </c>
      <c r="F208" s="371">
        <v>24.243600000000001</v>
      </c>
      <c r="G208" s="371">
        <v>1.0659000000000001</v>
      </c>
      <c r="H208" s="371">
        <v>3.0865144999999998</v>
      </c>
      <c r="I208" s="380">
        <v>1.7797750598989479</v>
      </c>
      <c r="J208" s="380">
        <v>2.8614819264684215</v>
      </c>
      <c r="K208" s="283">
        <v>10</v>
      </c>
      <c r="L208" s="283">
        <v>180757</v>
      </c>
      <c r="M208" s="283">
        <v>48689</v>
      </c>
      <c r="N208" s="283">
        <v>1323</v>
      </c>
      <c r="O208" s="283">
        <v>716</v>
      </c>
      <c r="P208" s="283">
        <v>3</v>
      </c>
      <c r="Q208" s="283">
        <v>290617</v>
      </c>
      <c r="R208" s="283">
        <v>790</v>
      </c>
      <c r="S208" s="283">
        <v>3</v>
      </c>
      <c r="T208" s="283">
        <v>0</v>
      </c>
      <c r="U208" s="283">
        <v>4219</v>
      </c>
      <c r="V208" s="283">
        <v>2621</v>
      </c>
      <c r="W208" s="283">
        <v>0</v>
      </c>
      <c r="X208" s="283">
        <v>0</v>
      </c>
      <c r="Y208" s="283" t="s">
        <v>887</v>
      </c>
      <c r="Z208" s="283" t="s">
        <v>887</v>
      </c>
    </row>
    <row r="209" spans="2:26" s="358" customFormat="1" x14ac:dyDescent="0.2">
      <c r="B209" s="283" t="s">
        <v>877</v>
      </c>
      <c r="C209" s="283" t="s">
        <v>890</v>
      </c>
      <c r="D209" s="283" t="s">
        <v>554</v>
      </c>
      <c r="E209" s="372">
        <v>0.5</v>
      </c>
      <c r="F209" s="371">
        <v>0</v>
      </c>
      <c r="G209" s="371">
        <v>6.0281000000000002</v>
      </c>
      <c r="H209" s="371">
        <v>3.8105100000000003E-2</v>
      </c>
      <c r="I209" s="380">
        <v>46.588975644988359</v>
      </c>
      <c r="J209" s="380">
        <v>0</v>
      </c>
      <c r="K209" s="283">
        <v>1</v>
      </c>
      <c r="L209" s="283">
        <v>807</v>
      </c>
      <c r="M209" s="283">
        <v>807</v>
      </c>
      <c r="N209" s="283">
        <v>3</v>
      </c>
      <c r="O209" s="283">
        <v>3</v>
      </c>
      <c r="P209" s="283">
        <v>0</v>
      </c>
      <c r="Q209" s="283">
        <v>0</v>
      </c>
      <c r="R209" s="283">
        <v>0</v>
      </c>
      <c r="S209" s="283">
        <v>0</v>
      </c>
      <c r="T209" s="283">
        <v>0</v>
      </c>
      <c r="U209" s="283">
        <v>0</v>
      </c>
      <c r="V209" s="283">
        <v>0</v>
      </c>
      <c r="W209" s="283">
        <v>0</v>
      </c>
      <c r="X209" s="283">
        <v>0</v>
      </c>
      <c r="Y209" s="283" t="s">
        <v>888</v>
      </c>
      <c r="Z209" s="283" t="s">
        <v>887</v>
      </c>
    </row>
    <row r="210" spans="2:26" s="358" customFormat="1" x14ac:dyDescent="0.2">
      <c r="B210" s="283" t="s">
        <v>561</v>
      </c>
      <c r="C210" s="283" t="s">
        <v>889</v>
      </c>
      <c r="D210" s="283" t="s">
        <v>554</v>
      </c>
      <c r="E210" s="372">
        <v>326.5</v>
      </c>
      <c r="F210" s="371">
        <v>52.107300000000002</v>
      </c>
      <c r="G210" s="371">
        <v>1.0059</v>
      </c>
      <c r="H210" s="371">
        <v>0.83831259999999996</v>
      </c>
      <c r="I210" s="380">
        <v>0.33991937714188919</v>
      </c>
      <c r="J210" s="380">
        <v>0.87839679335577125</v>
      </c>
      <c r="K210" s="283">
        <v>8</v>
      </c>
      <c r="L210" s="283">
        <v>30856</v>
      </c>
      <c r="M210" s="283">
        <v>30530</v>
      </c>
      <c r="N210" s="283">
        <v>1015</v>
      </c>
      <c r="O210" s="283">
        <v>689</v>
      </c>
      <c r="P210" s="283">
        <v>9</v>
      </c>
      <c r="Q210" s="283">
        <v>79736</v>
      </c>
      <c r="R210" s="283">
        <v>230</v>
      </c>
      <c r="S210" s="283">
        <v>0</v>
      </c>
      <c r="T210" s="283">
        <v>0</v>
      </c>
      <c r="U210" s="283">
        <v>0</v>
      </c>
      <c r="V210" s="283">
        <v>0</v>
      </c>
      <c r="W210" s="283">
        <v>0</v>
      </c>
      <c r="X210" s="283">
        <v>0</v>
      </c>
      <c r="Y210" s="283" t="s">
        <v>887</v>
      </c>
      <c r="Z210" s="283" t="s">
        <v>887</v>
      </c>
    </row>
    <row r="211" spans="2:26" s="358" customFormat="1" x14ac:dyDescent="0.2">
      <c r="B211" s="283" t="s">
        <v>562</v>
      </c>
      <c r="C211" s="283" t="s">
        <v>889</v>
      </c>
      <c r="D211" s="283" t="s">
        <v>554</v>
      </c>
      <c r="E211" s="372">
        <v>1723</v>
      </c>
      <c r="F211" s="371">
        <v>102.2144</v>
      </c>
      <c r="G211" s="371">
        <v>1.3588</v>
      </c>
      <c r="H211" s="371">
        <v>5.9062932999999997</v>
      </c>
      <c r="I211" s="380">
        <v>2.4445438922729408</v>
      </c>
      <c r="J211" s="380">
        <v>6.4321765349818039</v>
      </c>
      <c r="K211" s="283">
        <v>15</v>
      </c>
      <c r="L211" s="283">
        <v>64044</v>
      </c>
      <c r="M211" s="283">
        <v>58572</v>
      </c>
      <c r="N211" s="283">
        <v>2342</v>
      </c>
      <c r="O211" s="283">
        <v>570</v>
      </c>
      <c r="P211" s="283">
        <v>22</v>
      </c>
      <c r="Q211" s="283">
        <v>168515</v>
      </c>
      <c r="R211" s="283">
        <v>2070</v>
      </c>
      <c r="S211" s="283">
        <v>1</v>
      </c>
      <c r="T211" s="283">
        <v>4</v>
      </c>
      <c r="U211" s="283">
        <v>1726</v>
      </c>
      <c r="V211" s="283">
        <v>1726</v>
      </c>
      <c r="W211" s="283">
        <v>163</v>
      </c>
      <c r="X211" s="283">
        <v>163</v>
      </c>
      <c r="Y211" s="283" t="s">
        <v>887</v>
      </c>
      <c r="Z211" s="283" t="s">
        <v>887</v>
      </c>
    </row>
    <row r="212" spans="2:26" s="358" customFormat="1" x14ac:dyDescent="0.2">
      <c r="B212" s="283" t="s">
        <v>563</v>
      </c>
      <c r="C212" s="283" t="s">
        <v>889</v>
      </c>
      <c r="D212" s="283" t="s">
        <v>551</v>
      </c>
      <c r="E212" s="372">
        <v>3002</v>
      </c>
      <c r="F212" s="371">
        <v>352.47980000000001</v>
      </c>
      <c r="G212" s="371">
        <v>5.1382000000000003</v>
      </c>
      <c r="H212" s="371">
        <v>8.4974413000000002</v>
      </c>
      <c r="I212" s="380">
        <v>4.5534405349681695</v>
      </c>
      <c r="J212" s="380">
        <v>8.2091104735918545</v>
      </c>
      <c r="K212" s="283">
        <v>61</v>
      </c>
      <c r="L212" s="283">
        <v>252532</v>
      </c>
      <c r="M212" s="283">
        <v>115152</v>
      </c>
      <c r="N212" s="283">
        <v>6430</v>
      </c>
      <c r="O212" s="283">
        <v>813</v>
      </c>
      <c r="P212" s="283">
        <v>74</v>
      </c>
      <c r="Q212" s="283">
        <v>455274</v>
      </c>
      <c r="R212" s="283">
        <v>2138</v>
      </c>
      <c r="S212" s="283">
        <v>0</v>
      </c>
      <c r="T212" s="283">
        <v>38</v>
      </c>
      <c r="U212" s="283">
        <v>0</v>
      </c>
      <c r="V212" s="283">
        <v>0</v>
      </c>
      <c r="W212" s="283">
        <v>19714</v>
      </c>
      <c r="X212" s="283">
        <v>19714</v>
      </c>
      <c r="Y212" s="283" t="s">
        <v>887</v>
      </c>
      <c r="Z212" s="283" t="s">
        <v>887</v>
      </c>
    </row>
    <row r="213" spans="2:26" s="358" customFormat="1" x14ac:dyDescent="0.2">
      <c r="B213" s="283" t="s">
        <v>564</v>
      </c>
      <c r="C213" s="283" t="s">
        <v>889</v>
      </c>
      <c r="D213" s="283" t="s">
        <v>554</v>
      </c>
      <c r="E213" s="372">
        <v>690.5</v>
      </c>
      <c r="F213" s="371">
        <v>103.0085</v>
      </c>
      <c r="G213" s="371">
        <v>0.62570000000000003</v>
      </c>
      <c r="H213" s="371">
        <v>2.0195712000000001</v>
      </c>
      <c r="I213" s="380">
        <v>1.7567107306843555</v>
      </c>
      <c r="J213" s="380">
        <v>1.0080697017637272</v>
      </c>
      <c r="K213" s="283">
        <v>29</v>
      </c>
      <c r="L213" s="283">
        <v>112887</v>
      </c>
      <c r="M213" s="283">
        <v>112200</v>
      </c>
      <c r="N213" s="283">
        <v>1690</v>
      </c>
      <c r="O213" s="283">
        <v>1003</v>
      </c>
      <c r="P213" s="283">
        <v>27</v>
      </c>
      <c r="Q213" s="283">
        <v>64779</v>
      </c>
      <c r="R213" s="283">
        <v>314</v>
      </c>
      <c r="S213" s="283">
        <v>15</v>
      </c>
      <c r="T213" s="283">
        <v>0</v>
      </c>
      <c r="U213" s="283">
        <v>10329</v>
      </c>
      <c r="V213" s="283">
        <v>10329</v>
      </c>
      <c r="W213" s="283">
        <v>0</v>
      </c>
      <c r="X213" s="283">
        <v>0</v>
      </c>
      <c r="Y213" s="283" t="s">
        <v>887</v>
      </c>
      <c r="Z213" s="283" t="s">
        <v>888</v>
      </c>
    </row>
    <row r="214" spans="2:26" x14ac:dyDescent="0.2">
      <c r="B214" s="283" t="s">
        <v>664</v>
      </c>
      <c r="C214" s="283" t="s">
        <v>890</v>
      </c>
      <c r="D214" s="283" t="s">
        <v>551</v>
      </c>
      <c r="E214" s="372">
        <v>895</v>
      </c>
      <c r="F214" s="371">
        <v>209.9418</v>
      </c>
      <c r="G214" s="371">
        <v>0.23719999999999999</v>
      </c>
      <c r="H214" s="371">
        <v>2.4006224</v>
      </c>
      <c r="I214" s="380">
        <v>13.559983239467087</v>
      </c>
      <c r="J214" s="380">
        <v>11.166646541760308</v>
      </c>
      <c r="K214" s="283">
        <v>28</v>
      </c>
      <c r="L214" s="283">
        <v>886765</v>
      </c>
      <c r="M214" s="283">
        <v>522269</v>
      </c>
      <c r="N214" s="283">
        <v>6304</v>
      </c>
      <c r="O214" s="283">
        <v>4840</v>
      </c>
      <c r="P214" s="283">
        <v>39</v>
      </c>
      <c r="Q214" s="283">
        <v>730251</v>
      </c>
      <c r="R214" s="283">
        <v>1827</v>
      </c>
      <c r="S214" s="283">
        <v>9</v>
      </c>
      <c r="T214" s="283">
        <v>14</v>
      </c>
      <c r="U214" s="283">
        <v>7879</v>
      </c>
      <c r="V214" s="283">
        <v>6089</v>
      </c>
      <c r="W214" s="283">
        <v>5429</v>
      </c>
      <c r="X214" s="283">
        <v>5429</v>
      </c>
      <c r="Y214" s="283" t="s">
        <v>888</v>
      </c>
      <c r="Z214" s="283" t="s">
        <v>887</v>
      </c>
    </row>
    <row r="215" spans="2:26" s="358" customFormat="1" x14ac:dyDescent="0.2">
      <c r="B215" s="283" t="s">
        <v>774</v>
      </c>
      <c r="C215" s="283" t="s">
        <v>890</v>
      </c>
      <c r="D215" s="283" t="s">
        <v>554</v>
      </c>
      <c r="E215" s="372">
        <v>1454.5</v>
      </c>
      <c r="F215" s="371">
        <v>79.414299999999997</v>
      </c>
      <c r="G215" s="371">
        <v>2.6499999999999999E-2</v>
      </c>
      <c r="H215" s="371">
        <v>3.5437759999999998</v>
      </c>
      <c r="I215" s="380">
        <v>9.9217121101871388</v>
      </c>
      <c r="J215" s="380">
        <v>18.300583722800447</v>
      </c>
      <c r="K215" s="283">
        <v>28</v>
      </c>
      <c r="L215" s="283">
        <v>608959</v>
      </c>
      <c r="M215" s="283">
        <v>481874</v>
      </c>
      <c r="N215" s="283">
        <v>10400</v>
      </c>
      <c r="O215" s="283">
        <v>8946</v>
      </c>
      <c r="P215" s="283">
        <v>38</v>
      </c>
      <c r="Q215" s="283">
        <v>1123224</v>
      </c>
      <c r="R215" s="283">
        <v>2934</v>
      </c>
      <c r="S215" s="283">
        <v>9</v>
      </c>
      <c r="T215" s="283">
        <v>17</v>
      </c>
      <c r="U215" s="283">
        <v>13081</v>
      </c>
      <c r="V215" s="283">
        <v>10165</v>
      </c>
      <c r="W215" s="283">
        <v>12821</v>
      </c>
      <c r="X215" s="283">
        <v>12821</v>
      </c>
      <c r="Y215" s="283" t="s">
        <v>888</v>
      </c>
      <c r="Z215" s="283" t="s">
        <v>888</v>
      </c>
    </row>
    <row r="216" spans="2:26" s="358" customFormat="1" x14ac:dyDescent="0.2">
      <c r="B216" s="283" t="s">
        <v>624</v>
      </c>
      <c r="C216" s="283" t="s">
        <v>890</v>
      </c>
      <c r="D216" s="283" t="s">
        <v>554</v>
      </c>
      <c r="E216" s="372">
        <v>1246.5</v>
      </c>
      <c r="F216" s="371">
        <v>136.02590000000001</v>
      </c>
      <c r="G216" s="371">
        <v>1.4438</v>
      </c>
      <c r="H216" s="371">
        <v>2.591148</v>
      </c>
      <c r="I216" s="380">
        <v>6.5123821846733385</v>
      </c>
      <c r="J216" s="380">
        <v>3.2999216350248757</v>
      </c>
      <c r="K216" s="283">
        <v>29</v>
      </c>
      <c r="L216" s="283">
        <v>516308</v>
      </c>
      <c r="M216" s="283">
        <v>317193</v>
      </c>
      <c r="N216" s="283">
        <v>7934</v>
      </c>
      <c r="O216" s="283">
        <v>6622</v>
      </c>
      <c r="P216" s="283">
        <v>42</v>
      </c>
      <c r="Q216" s="283">
        <v>261621</v>
      </c>
      <c r="R216" s="283">
        <v>841</v>
      </c>
      <c r="S216" s="283">
        <v>9</v>
      </c>
      <c r="T216" s="283">
        <v>5</v>
      </c>
      <c r="U216" s="283">
        <v>11209</v>
      </c>
      <c r="V216" s="283">
        <v>8711</v>
      </c>
      <c r="W216" s="283">
        <v>1451</v>
      </c>
      <c r="X216" s="283">
        <v>1451</v>
      </c>
      <c r="Y216" s="283" t="s">
        <v>888</v>
      </c>
      <c r="Z216" s="283" t="s">
        <v>887</v>
      </c>
    </row>
    <row r="217" spans="2:26" s="358" customFormat="1" x14ac:dyDescent="0.2">
      <c r="B217" s="283" t="s">
        <v>819</v>
      </c>
      <c r="C217" s="283" t="s">
        <v>891</v>
      </c>
      <c r="D217" s="283" t="s">
        <v>542</v>
      </c>
      <c r="E217" s="372">
        <v>68.5</v>
      </c>
      <c r="F217" s="371">
        <v>2.2201</v>
      </c>
      <c r="G217" s="371">
        <v>4.7282000000000002</v>
      </c>
      <c r="H217" s="371">
        <v>4.1534578</v>
      </c>
      <c r="I217" s="380">
        <v>3.7324775532630908E-3</v>
      </c>
      <c r="J217" s="380">
        <v>3.7744155032997545E-3</v>
      </c>
      <c r="K217" s="283">
        <v>1</v>
      </c>
      <c r="L217" s="283">
        <v>178</v>
      </c>
      <c r="M217" s="283">
        <v>178</v>
      </c>
      <c r="N217" s="283">
        <v>2</v>
      </c>
      <c r="O217" s="283">
        <v>2</v>
      </c>
      <c r="P217" s="283">
        <v>1</v>
      </c>
      <c r="Q217" s="283">
        <v>180</v>
      </c>
      <c r="R217" s="283">
        <v>3</v>
      </c>
      <c r="S217" s="283">
        <v>0</v>
      </c>
      <c r="T217" s="283">
        <v>0</v>
      </c>
      <c r="U217" s="283">
        <v>0</v>
      </c>
      <c r="V217" s="283">
        <v>0</v>
      </c>
      <c r="W217" s="283">
        <v>0</v>
      </c>
      <c r="X217" s="283">
        <v>0</v>
      </c>
      <c r="Y217" s="283" t="s">
        <v>887</v>
      </c>
      <c r="Z217" s="283" t="s">
        <v>887</v>
      </c>
    </row>
    <row r="218" spans="2:26" s="358" customFormat="1" x14ac:dyDescent="0.2">
      <c r="B218" s="283" t="s">
        <v>805</v>
      </c>
      <c r="C218" s="283" t="s">
        <v>891</v>
      </c>
      <c r="D218" s="283" t="s">
        <v>542</v>
      </c>
      <c r="E218" s="372">
        <v>917.5</v>
      </c>
      <c r="F218" s="371">
        <v>3.7115</v>
      </c>
      <c r="G218" s="371">
        <v>6.1944999999999997</v>
      </c>
      <c r="H218" s="371">
        <v>11.2791149</v>
      </c>
      <c r="I218" s="380">
        <v>0.2841413218260388</v>
      </c>
      <c r="J218" s="380">
        <v>17.613846021747548</v>
      </c>
      <c r="K218" s="283">
        <v>1</v>
      </c>
      <c r="L218" s="283">
        <v>2631</v>
      </c>
      <c r="M218" s="283">
        <v>2631</v>
      </c>
      <c r="N218" s="283">
        <v>7</v>
      </c>
      <c r="O218" s="283">
        <v>7</v>
      </c>
      <c r="P218" s="283">
        <v>7</v>
      </c>
      <c r="Q218" s="283">
        <v>163095</v>
      </c>
      <c r="R218" s="283">
        <v>748</v>
      </c>
      <c r="S218" s="283">
        <v>0</v>
      </c>
      <c r="T218" s="283">
        <v>0</v>
      </c>
      <c r="U218" s="283">
        <v>0</v>
      </c>
      <c r="V218" s="283">
        <v>0</v>
      </c>
      <c r="W218" s="283">
        <v>0</v>
      </c>
      <c r="X218" s="283">
        <v>0</v>
      </c>
      <c r="Y218" s="283" t="s">
        <v>887</v>
      </c>
      <c r="Z218" s="283" t="s">
        <v>887</v>
      </c>
    </row>
    <row r="219" spans="2:26" s="358" customFormat="1" x14ac:dyDescent="0.2">
      <c r="B219" s="283" t="s">
        <v>739</v>
      </c>
      <c r="C219" s="283" t="s">
        <v>891</v>
      </c>
      <c r="D219" s="283" t="s">
        <v>542</v>
      </c>
      <c r="E219" s="372">
        <v>2569</v>
      </c>
      <c r="F219" s="371">
        <v>0</v>
      </c>
      <c r="G219" s="371">
        <v>10.9939</v>
      </c>
      <c r="H219" s="371">
        <v>6.1730290999999999</v>
      </c>
      <c r="I219" s="380">
        <v>0.10900104782040386</v>
      </c>
      <c r="J219" s="380">
        <v>0.40491422546435246</v>
      </c>
      <c r="K219" s="283">
        <v>6</v>
      </c>
      <c r="L219" s="283">
        <v>10539</v>
      </c>
      <c r="M219" s="283">
        <v>10539</v>
      </c>
      <c r="N219" s="283">
        <v>176</v>
      </c>
      <c r="O219" s="283">
        <v>176</v>
      </c>
      <c r="P219" s="283">
        <v>2</v>
      </c>
      <c r="Q219" s="283">
        <v>39150</v>
      </c>
      <c r="R219" s="283">
        <v>87</v>
      </c>
      <c r="S219" s="283">
        <v>0</v>
      </c>
      <c r="T219" s="283">
        <v>0</v>
      </c>
      <c r="U219" s="283">
        <v>0</v>
      </c>
      <c r="V219" s="283">
        <v>0</v>
      </c>
      <c r="W219" s="283">
        <v>0</v>
      </c>
      <c r="X219" s="283">
        <v>0</v>
      </c>
      <c r="Y219" s="283" t="s">
        <v>887</v>
      </c>
      <c r="Z219" s="283" t="s">
        <v>887</v>
      </c>
    </row>
    <row r="220" spans="2:26" s="358" customFormat="1" x14ac:dyDescent="0.2">
      <c r="B220" s="283" t="s">
        <v>755</v>
      </c>
      <c r="C220" s="283" t="s">
        <v>891</v>
      </c>
      <c r="D220" s="283" t="s">
        <v>542</v>
      </c>
      <c r="E220" s="372">
        <v>2116</v>
      </c>
      <c r="F220" s="371">
        <v>11.2348</v>
      </c>
      <c r="G220" s="371">
        <v>9.5634999999999994</v>
      </c>
      <c r="H220" s="371">
        <v>6.3254495000000004</v>
      </c>
      <c r="I220" s="380">
        <v>1.8008921618800482</v>
      </c>
      <c r="J220" s="380">
        <v>4.6201329477766127</v>
      </c>
      <c r="K220" s="283">
        <v>8</v>
      </c>
      <c r="L220" s="283">
        <v>105424</v>
      </c>
      <c r="M220" s="283">
        <v>50671</v>
      </c>
      <c r="N220" s="283">
        <v>536</v>
      </c>
      <c r="O220" s="283">
        <v>324</v>
      </c>
      <c r="P220" s="283">
        <v>7</v>
      </c>
      <c r="Q220" s="283">
        <v>270462</v>
      </c>
      <c r="R220" s="283">
        <v>818</v>
      </c>
      <c r="S220" s="283">
        <v>0</v>
      </c>
      <c r="T220" s="283">
        <v>0</v>
      </c>
      <c r="U220" s="283">
        <v>0</v>
      </c>
      <c r="V220" s="283">
        <v>0</v>
      </c>
      <c r="W220" s="283">
        <v>0</v>
      </c>
      <c r="X220" s="283">
        <v>0</v>
      </c>
      <c r="Y220" s="283" t="s">
        <v>887</v>
      </c>
      <c r="Z220" s="283" t="s">
        <v>887</v>
      </c>
    </row>
    <row r="221" spans="2:26" s="358" customFormat="1" x14ac:dyDescent="0.2">
      <c r="B221" s="283" t="s">
        <v>847</v>
      </c>
      <c r="C221" s="283" t="s">
        <v>891</v>
      </c>
      <c r="D221" s="283" t="s">
        <v>542</v>
      </c>
      <c r="E221" s="372">
        <v>3.5</v>
      </c>
      <c r="F221" s="371">
        <v>4.3999999999999997E-2</v>
      </c>
      <c r="G221" s="371">
        <v>0.13109999999999999</v>
      </c>
      <c r="H221" s="371">
        <v>4.0010374000000004</v>
      </c>
      <c r="I221" s="380">
        <v>0</v>
      </c>
      <c r="J221" s="380">
        <v>1.753953368384082E-2</v>
      </c>
      <c r="K221" s="283">
        <v>0</v>
      </c>
      <c r="L221" s="283">
        <v>0</v>
      </c>
      <c r="M221" s="283">
        <v>0</v>
      </c>
      <c r="N221" s="283">
        <v>0</v>
      </c>
      <c r="O221" s="283">
        <v>0</v>
      </c>
      <c r="P221" s="283">
        <v>1</v>
      </c>
      <c r="Q221" s="283">
        <v>417</v>
      </c>
      <c r="R221" s="283">
        <v>3</v>
      </c>
      <c r="S221" s="283">
        <v>0</v>
      </c>
      <c r="T221" s="283">
        <v>0</v>
      </c>
      <c r="U221" s="283">
        <v>0</v>
      </c>
      <c r="V221" s="283">
        <v>0</v>
      </c>
      <c r="W221" s="283">
        <v>0</v>
      </c>
      <c r="X221" s="283">
        <v>0</v>
      </c>
      <c r="Y221" s="283" t="s">
        <v>887</v>
      </c>
      <c r="Z221" s="283" t="s">
        <v>887</v>
      </c>
    </row>
    <row r="222" spans="2:26" s="358" customFormat="1" x14ac:dyDescent="0.2">
      <c r="B222" s="283" t="s">
        <v>878</v>
      </c>
      <c r="C222" s="283" t="s">
        <v>891</v>
      </c>
      <c r="D222" s="283" t="s">
        <v>542</v>
      </c>
      <c r="E222" s="372">
        <v>18</v>
      </c>
      <c r="F222" s="371">
        <v>0.1103</v>
      </c>
      <c r="G222" s="371">
        <v>0</v>
      </c>
      <c r="H222" s="371">
        <v>0.05</v>
      </c>
      <c r="I222" s="380">
        <v>0</v>
      </c>
      <c r="J222" s="380">
        <v>0</v>
      </c>
      <c r="K222" s="283">
        <v>0</v>
      </c>
      <c r="L222" s="283">
        <v>0</v>
      </c>
      <c r="M222" s="283">
        <v>0</v>
      </c>
      <c r="N222" s="283">
        <v>0</v>
      </c>
      <c r="O222" s="283">
        <v>0</v>
      </c>
      <c r="P222" s="283">
        <v>0</v>
      </c>
      <c r="Q222" s="283">
        <v>0</v>
      </c>
      <c r="R222" s="283">
        <v>0</v>
      </c>
      <c r="S222" s="283">
        <v>0</v>
      </c>
      <c r="T222" s="283">
        <v>0</v>
      </c>
      <c r="U222" s="283">
        <v>0</v>
      </c>
      <c r="V222" s="283">
        <v>0</v>
      </c>
      <c r="W222" s="283">
        <v>0</v>
      </c>
      <c r="X222" s="283">
        <v>0</v>
      </c>
      <c r="Y222" s="283" t="s">
        <v>887</v>
      </c>
      <c r="Z222" s="283" t="s">
        <v>887</v>
      </c>
    </row>
    <row r="223" spans="2:26" s="358" customFormat="1" x14ac:dyDescent="0.2">
      <c r="B223" s="283" t="s">
        <v>734</v>
      </c>
      <c r="C223" s="283" t="s">
        <v>891</v>
      </c>
      <c r="D223" s="283" t="s">
        <v>554</v>
      </c>
      <c r="E223" s="372">
        <v>2749</v>
      </c>
      <c r="F223" s="371">
        <v>24.584399999999999</v>
      </c>
      <c r="G223" s="371">
        <v>13.7752</v>
      </c>
      <c r="H223" s="371">
        <v>9.9073305999999999</v>
      </c>
      <c r="I223" s="380">
        <v>1.1419686249869967</v>
      </c>
      <c r="J223" s="380">
        <v>2.1892015025226832</v>
      </c>
      <c r="K223" s="283">
        <v>6</v>
      </c>
      <c r="L223" s="283">
        <v>50881</v>
      </c>
      <c r="M223" s="283">
        <v>49937</v>
      </c>
      <c r="N223" s="283">
        <v>2822</v>
      </c>
      <c r="O223" s="283">
        <v>2820</v>
      </c>
      <c r="P223" s="283">
        <v>10</v>
      </c>
      <c r="Q223" s="283">
        <v>97541</v>
      </c>
      <c r="R223" s="283">
        <v>267</v>
      </c>
      <c r="S223" s="283">
        <v>6</v>
      </c>
      <c r="T223" s="283">
        <v>0</v>
      </c>
      <c r="U223" s="283">
        <v>16452</v>
      </c>
      <c r="V223" s="283">
        <v>16452</v>
      </c>
      <c r="W223" s="283">
        <v>0</v>
      </c>
      <c r="X223" s="283">
        <v>0</v>
      </c>
      <c r="Y223" s="283" t="s">
        <v>887</v>
      </c>
      <c r="Z223" s="283" t="s">
        <v>887</v>
      </c>
    </row>
    <row r="224" spans="2:26" s="358" customFormat="1" x14ac:dyDescent="0.2">
      <c r="B224" s="283" t="s">
        <v>655</v>
      </c>
      <c r="C224" s="283" t="s">
        <v>891</v>
      </c>
      <c r="D224" s="283" t="s">
        <v>554</v>
      </c>
      <c r="E224" s="372">
        <v>3761</v>
      </c>
      <c r="F224" s="371">
        <v>26.2515</v>
      </c>
      <c r="G224" s="371">
        <v>17.945399999999999</v>
      </c>
      <c r="H224" s="371">
        <v>7.2399724000000001</v>
      </c>
      <c r="I224" s="380">
        <v>0.10027253209926926</v>
      </c>
      <c r="J224" s="380">
        <v>1.4222794800902314</v>
      </c>
      <c r="K224" s="283">
        <v>4</v>
      </c>
      <c r="L224" s="283">
        <v>10226</v>
      </c>
      <c r="M224" s="283">
        <v>10226</v>
      </c>
      <c r="N224" s="283">
        <v>112</v>
      </c>
      <c r="O224" s="283">
        <v>112</v>
      </c>
      <c r="P224" s="283">
        <v>7</v>
      </c>
      <c r="Q224" s="283">
        <v>145047</v>
      </c>
      <c r="R224" s="283">
        <v>542</v>
      </c>
      <c r="S224" s="283">
        <v>0</v>
      </c>
      <c r="T224" s="283">
        <v>0</v>
      </c>
      <c r="U224" s="283">
        <v>0</v>
      </c>
      <c r="V224" s="283">
        <v>0</v>
      </c>
      <c r="W224" s="283">
        <v>0</v>
      </c>
      <c r="X224" s="283">
        <v>0</v>
      </c>
      <c r="Y224" s="283" t="s">
        <v>887</v>
      </c>
      <c r="Z224" s="283" t="s">
        <v>887</v>
      </c>
    </row>
    <row r="225" spans="2:26" s="358" customFormat="1" x14ac:dyDescent="0.2">
      <c r="B225" s="283" t="s">
        <v>597</v>
      </c>
      <c r="C225" s="283" t="s">
        <v>891</v>
      </c>
      <c r="D225" s="283" t="s">
        <v>551</v>
      </c>
      <c r="E225" s="372">
        <v>6094.5</v>
      </c>
      <c r="F225" s="371">
        <v>299.82190000000003</v>
      </c>
      <c r="G225" s="371">
        <v>20.9819</v>
      </c>
      <c r="H225" s="371">
        <v>19.052558900000001</v>
      </c>
      <c r="I225" s="380">
        <v>84.31315578871785</v>
      </c>
      <c r="J225" s="380">
        <v>21.720606140616351</v>
      </c>
      <c r="K225" s="283">
        <v>127</v>
      </c>
      <c r="L225" s="283">
        <v>5126419</v>
      </c>
      <c r="M225" s="283">
        <v>1823519</v>
      </c>
      <c r="N225" s="283">
        <v>38686</v>
      </c>
      <c r="O225" s="283">
        <v>27691</v>
      </c>
      <c r="P225" s="283">
        <v>122</v>
      </c>
      <c r="Q225" s="283">
        <v>1320659</v>
      </c>
      <c r="R225" s="283">
        <v>4651</v>
      </c>
      <c r="S225" s="283">
        <v>9</v>
      </c>
      <c r="T225" s="283">
        <v>34</v>
      </c>
      <c r="U225" s="283">
        <v>49518</v>
      </c>
      <c r="V225" s="283">
        <v>44016</v>
      </c>
      <c r="W225" s="283">
        <v>13193</v>
      </c>
      <c r="X225" s="283">
        <v>12702</v>
      </c>
      <c r="Y225" s="283" t="s">
        <v>888</v>
      </c>
      <c r="Z225" s="283" t="s">
        <v>887</v>
      </c>
    </row>
    <row r="226" spans="2:26" s="358" customFormat="1" x14ac:dyDescent="0.2">
      <c r="B226" s="283" t="s">
        <v>654</v>
      </c>
      <c r="C226" s="283" t="s">
        <v>891</v>
      </c>
      <c r="D226" s="283" t="s">
        <v>542</v>
      </c>
      <c r="E226" s="372">
        <v>819.5</v>
      </c>
      <c r="F226" s="371">
        <v>7.7637</v>
      </c>
      <c r="G226" s="371">
        <v>4.1245000000000003</v>
      </c>
      <c r="H226" s="371">
        <v>4.6869294999999997</v>
      </c>
      <c r="I226" s="380">
        <v>3.077267023462722</v>
      </c>
      <c r="J226" s="380">
        <v>0.87036509951131891</v>
      </c>
      <c r="K226" s="283">
        <v>3</v>
      </c>
      <c r="L226" s="283">
        <v>80732</v>
      </c>
      <c r="M226" s="283">
        <v>80732</v>
      </c>
      <c r="N226" s="283">
        <v>869</v>
      </c>
      <c r="O226" s="283">
        <v>869</v>
      </c>
      <c r="P226" s="283">
        <v>6</v>
      </c>
      <c r="Q226" s="283">
        <v>22834</v>
      </c>
      <c r="R226" s="283">
        <v>118</v>
      </c>
      <c r="S226" s="283">
        <v>1</v>
      </c>
      <c r="T226" s="283">
        <v>0</v>
      </c>
      <c r="U226" s="283">
        <v>796</v>
      </c>
      <c r="V226" s="283">
        <v>796</v>
      </c>
      <c r="W226" s="283">
        <v>0</v>
      </c>
      <c r="X226" s="283">
        <v>0</v>
      </c>
      <c r="Y226" s="283" t="s">
        <v>887</v>
      </c>
      <c r="Z226" s="283" t="s">
        <v>887</v>
      </c>
    </row>
    <row r="227" spans="2:26" s="358" customFormat="1" x14ac:dyDescent="0.2">
      <c r="B227" s="283" t="s">
        <v>752</v>
      </c>
      <c r="C227" s="283" t="s">
        <v>890</v>
      </c>
      <c r="D227" s="283" t="s">
        <v>554</v>
      </c>
      <c r="E227" s="372">
        <v>1309</v>
      </c>
      <c r="F227" s="371">
        <v>25.578199999999999</v>
      </c>
      <c r="G227" s="371">
        <v>0.54190000000000005</v>
      </c>
      <c r="H227" s="371">
        <v>2.8578838000000002</v>
      </c>
      <c r="I227" s="380">
        <v>2.9047538083037661</v>
      </c>
      <c r="J227" s="380">
        <v>4.3029544272739679</v>
      </c>
      <c r="K227" s="283">
        <v>18</v>
      </c>
      <c r="L227" s="283">
        <v>304945</v>
      </c>
      <c r="M227" s="283">
        <v>296173</v>
      </c>
      <c r="N227" s="283">
        <v>5800</v>
      </c>
      <c r="O227" s="283">
        <v>5794</v>
      </c>
      <c r="P227" s="283">
        <v>14</v>
      </c>
      <c r="Q227" s="283">
        <v>451730</v>
      </c>
      <c r="R227" s="283">
        <v>1708</v>
      </c>
      <c r="S227" s="283">
        <v>7</v>
      </c>
      <c r="T227" s="283">
        <v>0</v>
      </c>
      <c r="U227" s="283">
        <v>9141</v>
      </c>
      <c r="V227" s="283">
        <v>5220</v>
      </c>
      <c r="W227" s="283">
        <v>0</v>
      </c>
      <c r="X227" s="283">
        <v>0</v>
      </c>
      <c r="Y227" s="283" t="s">
        <v>887</v>
      </c>
      <c r="Z227" s="283" t="s">
        <v>887</v>
      </c>
    </row>
    <row r="228" spans="2:26" s="358" customFormat="1" x14ac:dyDescent="0.2">
      <c r="B228" s="283" t="s">
        <v>680</v>
      </c>
      <c r="C228" s="283" t="s">
        <v>890</v>
      </c>
      <c r="D228" s="283" t="s">
        <v>554</v>
      </c>
      <c r="E228" s="372">
        <v>4124</v>
      </c>
      <c r="F228" s="371">
        <v>61.3538</v>
      </c>
      <c r="G228" s="371">
        <v>10.586</v>
      </c>
      <c r="H228" s="371">
        <v>8.5736515000000004</v>
      </c>
      <c r="I228" s="380">
        <v>6.8518702471886925</v>
      </c>
      <c r="J228" s="380">
        <v>5.4001219785389578</v>
      </c>
      <c r="K228" s="283">
        <v>42</v>
      </c>
      <c r="L228" s="283">
        <v>846112</v>
      </c>
      <c r="M228" s="283">
        <v>608267</v>
      </c>
      <c r="N228" s="283">
        <v>16220</v>
      </c>
      <c r="O228" s="283">
        <v>15620</v>
      </c>
      <c r="P228" s="283">
        <v>20</v>
      </c>
      <c r="Q228" s="283">
        <v>666841</v>
      </c>
      <c r="R228" s="283">
        <v>2482</v>
      </c>
      <c r="S228" s="283">
        <v>5</v>
      </c>
      <c r="T228" s="283">
        <v>30</v>
      </c>
      <c r="U228" s="283">
        <v>20678</v>
      </c>
      <c r="V228" s="283">
        <v>8246</v>
      </c>
      <c r="W228" s="283">
        <v>94677</v>
      </c>
      <c r="X228" s="283">
        <v>91495</v>
      </c>
      <c r="Y228" s="283" t="s">
        <v>887</v>
      </c>
      <c r="Z228" s="283" t="s">
        <v>888</v>
      </c>
    </row>
    <row r="229" spans="2:26" s="358" customFormat="1" x14ac:dyDescent="0.2">
      <c r="B229" s="283" t="s">
        <v>804</v>
      </c>
      <c r="C229" s="283" t="s">
        <v>890</v>
      </c>
      <c r="D229" s="283" t="s">
        <v>542</v>
      </c>
      <c r="E229" s="372">
        <v>4201.5</v>
      </c>
      <c r="F229" s="371">
        <v>24.7714</v>
      </c>
      <c r="G229" s="371">
        <v>4.0585000000000004</v>
      </c>
      <c r="H229" s="371">
        <v>10.5932227</v>
      </c>
      <c r="I229" s="380">
        <v>4.4272055667782713</v>
      </c>
      <c r="J229" s="380">
        <v>3.5572896507861955</v>
      </c>
      <c r="K229" s="283">
        <v>22</v>
      </c>
      <c r="L229" s="283">
        <v>345503</v>
      </c>
      <c r="M229" s="283">
        <v>271492</v>
      </c>
      <c r="N229" s="283">
        <v>11438</v>
      </c>
      <c r="O229" s="283">
        <v>11226</v>
      </c>
      <c r="P229" s="283">
        <v>8</v>
      </c>
      <c r="Q229" s="283">
        <v>277614</v>
      </c>
      <c r="R229" s="283">
        <v>1136</v>
      </c>
      <c r="S229" s="283">
        <v>6</v>
      </c>
      <c r="T229" s="283">
        <v>6</v>
      </c>
      <c r="U229" s="283">
        <v>25175</v>
      </c>
      <c r="V229" s="283">
        <v>12530</v>
      </c>
      <c r="W229" s="283">
        <v>11929</v>
      </c>
      <c r="X229" s="283">
        <v>11929</v>
      </c>
      <c r="Y229" s="283" t="s">
        <v>887</v>
      </c>
      <c r="Z229" s="283" t="s">
        <v>888</v>
      </c>
    </row>
    <row r="230" spans="2:26" s="358" customFormat="1" x14ac:dyDescent="0.2">
      <c r="B230" s="283" t="s">
        <v>843</v>
      </c>
      <c r="C230" s="283" t="s">
        <v>891</v>
      </c>
      <c r="D230" s="283" t="s">
        <v>542</v>
      </c>
      <c r="E230" s="372">
        <v>1572</v>
      </c>
      <c r="F230" s="371">
        <v>6.5613000000000001</v>
      </c>
      <c r="G230" s="371">
        <v>4.4696999999999996</v>
      </c>
      <c r="H230" s="371">
        <v>9.7549101</v>
      </c>
      <c r="I230" s="380">
        <v>0.91612150065403641</v>
      </c>
      <c r="J230" s="380">
        <v>4.144950431362223</v>
      </c>
      <c r="K230" s="283">
        <v>7</v>
      </c>
      <c r="L230" s="283">
        <v>23758</v>
      </c>
      <c r="M230" s="283">
        <v>23758</v>
      </c>
      <c r="N230" s="283">
        <v>237</v>
      </c>
      <c r="O230" s="283">
        <v>237</v>
      </c>
      <c r="P230" s="283">
        <v>5</v>
      </c>
      <c r="Q230" s="283">
        <v>107492</v>
      </c>
      <c r="R230" s="283">
        <v>346</v>
      </c>
      <c r="S230" s="283">
        <v>1</v>
      </c>
      <c r="T230" s="283">
        <v>0</v>
      </c>
      <c r="U230" s="283">
        <v>1568</v>
      </c>
      <c r="V230" s="283">
        <v>1568</v>
      </c>
      <c r="W230" s="283">
        <v>0</v>
      </c>
      <c r="X230" s="283">
        <v>0</v>
      </c>
      <c r="Y230" s="283" t="s">
        <v>887</v>
      </c>
      <c r="Z230" s="283" t="s">
        <v>887</v>
      </c>
    </row>
    <row r="231" spans="2:26" s="358" customFormat="1" x14ac:dyDescent="0.2">
      <c r="B231" s="283" t="s">
        <v>836</v>
      </c>
      <c r="C231" s="283" t="s">
        <v>891</v>
      </c>
      <c r="D231" s="283" t="s">
        <v>554</v>
      </c>
      <c r="E231" s="372">
        <v>660</v>
      </c>
      <c r="F231" s="371">
        <v>50.455300000000001</v>
      </c>
      <c r="G231" s="371">
        <v>5.2034000000000002</v>
      </c>
      <c r="H231" s="371">
        <v>7.1637620999999996</v>
      </c>
      <c r="I231" s="380">
        <v>2.7149695656704971</v>
      </c>
      <c r="J231" s="380">
        <v>1.062550797190065</v>
      </c>
      <c r="K231" s="283">
        <v>26</v>
      </c>
      <c r="L231" s="283">
        <v>35123</v>
      </c>
      <c r="M231" s="283">
        <v>25738</v>
      </c>
      <c r="N231" s="283">
        <v>346</v>
      </c>
      <c r="O231" s="283">
        <v>284</v>
      </c>
      <c r="P231" s="283">
        <v>4</v>
      </c>
      <c r="Q231" s="283">
        <v>13746</v>
      </c>
      <c r="R231" s="283">
        <v>61</v>
      </c>
      <c r="S231" s="283">
        <v>0</v>
      </c>
      <c r="T231" s="283">
        <v>0</v>
      </c>
      <c r="U231" s="283">
        <v>0</v>
      </c>
      <c r="V231" s="283">
        <v>0</v>
      </c>
      <c r="W231" s="283">
        <v>0</v>
      </c>
      <c r="X231" s="283">
        <v>0</v>
      </c>
      <c r="Y231" s="283" t="s">
        <v>887</v>
      </c>
      <c r="Z231" s="283" t="s">
        <v>887</v>
      </c>
    </row>
    <row r="232" spans="2:26" s="358" customFormat="1" x14ac:dyDescent="0.2">
      <c r="B232" s="283" t="s">
        <v>658</v>
      </c>
      <c r="C232" s="283" t="s">
        <v>891</v>
      </c>
      <c r="D232" s="283" t="s">
        <v>551</v>
      </c>
      <c r="E232" s="372">
        <v>2478</v>
      </c>
      <c r="F232" s="371">
        <v>209.87979999999999</v>
      </c>
      <c r="G232" s="371">
        <v>3.3001999999999998</v>
      </c>
      <c r="H232" s="371">
        <v>9.7168050000000008</v>
      </c>
      <c r="I232" s="380">
        <v>27.656006340852691</v>
      </c>
      <c r="J232" s="380">
        <v>26.652789542772503</v>
      </c>
      <c r="K232" s="283">
        <v>68</v>
      </c>
      <c r="L232" s="283">
        <v>1211970</v>
      </c>
      <c r="M232" s="283">
        <v>480143</v>
      </c>
      <c r="N232" s="283">
        <v>3053</v>
      </c>
      <c r="O232" s="283">
        <v>1997</v>
      </c>
      <c r="P232" s="283">
        <v>95</v>
      </c>
      <c r="Q232" s="283">
        <v>1168006</v>
      </c>
      <c r="R232" s="283">
        <v>6464</v>
      </c>
      <c r="S232" s="283">
        <v>3</v>
      </c>
      <c r="T232" s="283">
        <v>34</v>
      </c>
      <c r="U232" s="283">
        <v>6824</v>
      </c>
      <c r="V232" s="283">
        <v>6824</v>
      </c>
      <c r="W232" s="283">
        <v>15237</v>
      </c>
      <c r="X232" s="283">
        <v>13153</v>
      </c>
      <c r="Y232" s="283" t="s">
        <v>888</v>
      </c>
      <c r="Z232" s="283" t="s">
        <v>887</v>
      </c>
    </row>
    <row r="233" spans="2:26" s="358" customFormat="1" x14ac:dyDescent="0.2">
      <c r="B233" s="283" t="s">
        <v>685</v>
      </c>
      <c r="C233" s="283" t="s">
        <v>891</v>
      </c>
      <c r="D233" s="283" t="s">
        <v>554</v>
      </c>
      <c r="E233" s="372">
        <v>546.5</v>
      </c>
      <c r="F233" s="371">
        <v>50.415900000000001</v>
      </c>
      <c r="G233" s="371">
        <v>1.6489</v>
      </c>
      <c r="H233" s="371">
        <v>2.0957815000000002</v>
      </c>
      <c r="I233" s="380">
        <v>3.0378132933972873E-2</v>
      </c>
      <c r="J233" s="380">
        <v>0.91437946632926814</v>
      </c>
      <c r="K233" s="283">
        <v>8</v>
      </c>
      <c r="L233" s="283">
        <v>1301</v>
      </c>
      <c r="M233" s="283">
        <v>1301</v>
      </c>
      <c r="N233" s="283">
        <v>14</v>
      </c>
      <c r="O233" s="283">
        <v>14</v>
      </c>
      <c r="P233" s="283">
        <v>13</v>
      </c>
      <c r="Q233" s="283">
        <v>39160</v>
      </c>
      <c r="R233" s="283">
        <v>156</v>
      </c>
      <c r="S233" s="283">
        <v>5</v>
      </c>
      <c r="T233" s="283">
        <v>0</v>
      </c>
      <c r="U233" s="283">
        <v>3194</v>
      </c>
      <c r="V233" s="283">
        <v>3194</v>
      </c>
      <c r="W233" s="283">
        <v>0</v>
      </c>
      <c r="X233" s="283">
        <v>0</v>
      </c>
      <c r="Y233" s="283" t="s">
        <v>887</v>
      </c>
      <c r="Z233" s="283" t="s">
        <v>887</v>
      </c>
    </row>
    <row r="234" spans="2:26" s="358" customFormat="1" x14ac:dyDescent="0.2">
      <c r="B234" s="283" t="s">
        <v>791</v>
      </c>
      <c r="C234" s="283" t="s">
        <v>891</v>
      </c>
      <c r="D234" s="283" t="s">
        <v>542</v>
      </c>
      <c r="E234" s="372">
        <v>3621</v>
      </c>
      <c r="F234" s="371">
        <v>10.9971</v>
      </c>
      <c r="G234" s="371">
        <v>17.063500000000001</v>
      </c>
      <c r="H234" s="371">
        <v>9.9073305999999999</v>
      </c>
      <c r="I234" s="380">
        <v>3.6960190946399027E-3</v>
      </c>
      <c r="J234" s="380">
        <v>3.5123544160484892</v>
      </c>
      <c r="K234" s="283">
        <v>0</v>
      </c>
      <c r="L234" s="283">
        <v>296</v>
      </c>
      <c r="M234" s="283">
        <v>296</v>
      </c>
      <c r="N234" s="283">
        <v>3</v>
      </c>
      <c r="O234" s="283">
        <v>3</v>
      </c>
      <c r="P234" s="283">
        <v>4</v>
      </c>
      <c r="Q234" s="283">
        <v>281291</v>
      </c>
      <c r="R234" s="283">
        <v>1046</v>
      </c>
      <c r="S234" s="283">
        <v>0</v>
      </c>
      <c r="T234" s="283">
        <v>0</v>
      </c>
      <c r="U234" s="283">
        <v>0</v>
      </c>
      <c r="V234" s="283">
        <v>0</v>
      </c>
      <c r="W234" s="283">
        <v>0</v>
      </c>
      <c r="X234" s="283">
        <v>0</v>
      </c>
      <c r="Y234" s="283" t="s">
        <v>887</v>
      </c>
      <c r="Z234" s="283" t="s">
        <v>887</v>
      </c>
    </row>
    <row r="235" spans="2:26" s="358" customFormat="1" x14ac:dyDescent="0.2">
      <c r="B235" s="283" t="s">
        <v>647</v>
      </c>
      <c r="C235" s="283" t="s">
        <v>891</v>
      </c>
      <c r="D235" s="283" t="s">
        <v>554</v>
      </c>
      <c r="E235" s="372">
        <v>2111</v>
      </c>
      <c r="F235" s="371">
        <v>28.1036</v>
      </c>
      <c r="G235" s="371">
        <v>7.1654</v>
      </c>
      <c r="H235" s="371">
        <v>3.3151451999999999</v>
      </c>
      <c r="I235" s="380">
        <v>2.5691689098307089</v>
      </c>
      <c r="J235" s="380">
        <v>0.52329718988949481</v>
      </c>
      <c r="K235" s="283">
        <v>7</v>
      </c>
      <c r="L235" s="283">
        <v>263340</v>
      </c>
      <c r="M235" s="283">
        <v>202968</v>
      </c>
      <c r="N235" s="283">
        <v>2283</v>
      </c>
      <c r="O235" s="283">
        <v>2244</v>
      </c>
      <c r="P235" s="283">
        <v>14</v>
      </c>
      <c r="Q235" s="283">
        <v>53638</v>
      </c>
      <c r="R235" s="283">
        <v>287</v>
      </c>
      <c r="S235" s="283">
        <v>0</v>
      </c>
      <c r="T235" s="283">
        <v>0</v>
      </c>
      <c r="U235" s="283">
        <v>0</v>
      </c>
      <c r="V235" s="283">
        <v>0</v>
      </c>
      <c r="W235" s="283">
        <v>0</v>
      </c>
      <c r="X235" s="283">
        <v>0</v>
      </c>
      <c r="Y235" s="283" t="s">
        <v>887</v>
      </c>
      <c r="Z235" s="283" t="s">
        <v>887</v>
      </c>
    </row>
    <row r="236" spans="2:26" s="358" customFormat="1" x14ac:dyDescent="0.2">
      <c r="B236" s="283" t="s">
        <v>614</v>
      </c>
      <c r="C236" s="283" t="s">
        <v>891</v>
      </c>
      <c r="D236" s="283" t="s">
        <v>542</v>
      </c>
      <c r="E236" s="372">
        <v>2529</v>
      </c>
      <c r="F236" s="371">
        <v>9.8057999999999996</v>
      </c>
      <c r="G236" s="371">
        <v>4.0113000000000003</v>
      </c>
      <c r="H236" s="371">
        <v>5.7157676999999998</v>
      </c>
      <c r="I236" s="380">
        <v>0.76426413385846725</v>
      </c>
      <c r="J236" s="380">
        <v>4.7962106083040297</v>
      </c>
      <c r="K236" s="283">
        <v>4</v>
      </c>
      <c r="L236" s="283">
        <v>55865</v>
      </c>
      <c r="M236" s="283">
        <v>55865</v>
      </c>
      <c r="N236" s="283">
        <v>2647</v>
      </c>
      <c r="O236" s="283">
        <v>2647</v>
      </c>
      <c r="P236" s="283">
        <v>8</v>
      </c>
      <c r="Q236" s="283">
        <v>350586</v>
      </c>
      <c r="R236" s="283">
        <v>2725</v>
      </c>
      <c r="S236" s="283">
        <v>3</v>
      </c>
      <c r="T236" s="283">
        <v>0</v>
      </c>
      <c r="U236" s="283">
        <v>11058</v>
      </c>
      <c r="V236" s="283">
        <v>11058</v>
      </c>
      <c r="W236" s="283">
        <v>0</v>
      </c>
      <c r="X236" s="283">
        <v>0</v>
      </c>
      <c r="Y236" s="283" t="s">
        <v>887</v>
      </c>
      <c r="Z236" s="283" t="s">
        <v>887</v>
      </c>
    </row>
    <row r="237" spans="2:26" s="358" customFormat="1" x14ac:dyDescent="0.2">
      <c r="B237" s="283" t="s">
        <v>795</v>
      </c>
      <c r="C237" s="283" t="s">
        <v>891</v>
      </c>
      <c r="D237" s="283" t="s">
        <v>542</v>
      </c>
      <c r="E237" s="372">
        <v>2874</v>
      </c>
      <c r="F237" s="371">
        <v>15.1981</v>
      </c>
      <c r="G237" s="371">
        <v>1.5630999999999999</v>
      </c>
      <c r="H237" s="371">
        <v>6.9351314000000004</v>
      </c>
      <c r="I237" s="380">
        <v>4.9417400776514331</v>
      </c>
      <c r="J237" s="380">
        <v>16.070685462579743</v>
      </c>
      <c r="K237" s="283">
        <v>15</v>
      </c>
      <c r="L237" s="283">
        <v>468544</v>
      </c>
      <c r="M237" s="283">
        <v>226914</v>
      </c>
      <c r="N237" s="283">
        <v>7672</v>
      </c>
      <c r="O237" s="283">
        <v>4950</v>
      </c>
      <c r="P237" s="283">
        <v>18</v>
      </c>
      <c r="Q237" s="283">
        <v>1523719</v>
      </c>
      <c r="R237" s="283">
        <v>5182</v>
      </c>
      <c r="S237" s="283">
        <v>8</v>
      </c>
      <c r="T237" s="283">
        <v>0</v>
      </c>
      <c r="U237" s="283">
        <v>18741</v>
      </c>
      <c r="V237" s="283">
        <v>18516</v>
      </c>
      <c r="W237" s="283">
        <v>0</v>
      </c>
      <c r="X237" s="283">
        <v>0</v>
      </c>
      <c r="Y237" s="283" t="s">
        <v>888</v>
      </c>
      <c r="Z237" s="283" t="s">
        <v>888</v>
      </c>
    </row>
    <row r="238" spans="2:26" s="358" customFormat="1" x14ac:dyDescent="0.2">
      <c r="B238" s="283" t="s">
        <v>595</v>
      </c>
      <c r="C238" s="283" t="s">
        <v>891</v>
      </c>
      <c r="D238" s="283" t="s">
        <v>554</v>
      </c>
      <c r="E238" s="372">
        <v>4499</v>
      </c>
      <c r="F238" s="371">
        <v>52.172899999999998</v>
      </c>
      <c r="G238" s="371">
        <v>7.9260000000000002</v>
      </c>
      <c r="H238" s="371">
        <v>12.765214500000001</v>
      </c>
      <c r="I238" s="380">
        <v>27.542309405056045</v>
      </c>
      <c r="J238" s="380">
        <v>49.98654758602796</v>
      </c>
      <c r="K238" s="283">
        <v>59</v>
      </c>
      <c r="L238" s="283">
        <v>1719447</v>
      </c>
      <c r="M238" s="283">
        <v>1204176</v>
      </c>
      <c r="N238" s="283">
        <v>21475</v>
      </c>
      <c r="O238" s="283">
        <v>17099</v>
      </c>
      <c r="P238" s="283">
        <v>67</v>
      </c>
      <c r="Q238" s="283">
        <v>3120625</v>
      </c>
      <c r="R238" s="283">
        <v>10157</v>
      </c>
      <c r="S238" s="283">
        <v>18</v>
      </c>
      <c r="T238" s="283">
        <v>17</v>
      </c>
      <c r="U238" s="283">
        <v>74060</v>
      </c>
      <c r="V238" s="283">
        <v>74060</v>
      </c>
      <c r="W238" s="283">
        <v>7633</v>
      </c>
      <c r="X238" s="283">
        <v>5875</v>
      </c>
      <c r="Y238" s="283" t="s">
        <v>888</v>
      </c>
      <c r="Z238" s="283" t="s">
        <v>888</v>
      </c>
    </row>
    <row r="239" spans="2:26" s="358" customFormat="1" x14ac:dyDescent="0.2">
      <c r="B239" s="283" t="s">
        <v>613</v>
      </c>
      <c r="C239" s="283" t="s">
        <v>891</v>
      </c>
      <c r="D239" s="283" t="s">
        <v>554</v>
      </c>
      <c r="E239" s="372">
        <v>2754</v>
      </c>
      <c r="F239" s="371">
        <v>41.798000000000002</v>
      </c>
      <c r="G239" s="371">
        <v>6.9311999999999996</v>
      </c>
      <c r="H239" s="371">
        <v>10.4408023</v>
      </c>
      <c r="I239" s="380">
        <v>19.796078621632983</v>
      </c>
      <c r="J239" s="380">
        <v>22.833614998999881</v>
      </c>
      <c r="K239" s="283">
        <v>51</v>
      </c>
      <c r="L239" s="283">
        <v>1220245</v>
      </c>
      <c r="M239" s="283">
        <v>806177</v>
      </c>
      <c r="N239" s="283">
        <v>17394</v>
      </c>
      <c r="O239" s="283">
        <v>14421</v>
      </c>
      <c r="P239" s="283">
        <v>64</v>
      </c>
      <c r="Q239" s="283">
        <v>1407481</v>
      </c>
      <c r="R239" s="283">
        <v>4706</v>
      </c>
      <c r="S239" s="283">
        <v>5</v>
      </c>
      <c r="T239" s="283">
        <v>6</v>
      </c>
      <c r="U239" s="283">
        <v>11405</v>
      </c>
      <c r="V239" s="283">
        <v>8508</v>
      </c>
      <c r="W239" s="283">
        <v>10162</v>
      </c>
      <c r="X239" s="283">
        <v>8503</v>
      </c>
      <c r="Y239" s="283" t="s">
        <v>888</v>
      </c>
      <c r="Z239" s="283" t="s">
        <v>887</v>
      </c>
    </row>
    <row r="240" spans="2:26" s="358" customFormat="1" x14ac:dyDescent="0.2">
      <c r="B240" s="283" t="s">
        <v>736</v>
      </c>
      <c r="C240" s="283" t="s">
        <v>891</v>
      </c>
      <c r="D240" s="283" t="s">
        <v>554</v>
      </c>
      <c r="E240" s="372">
        <v>2513.5</v>
      </c>
      <c r="F240" s="371">
        <v>51.102899999999998</v>
      </c>
      <c r="G240" s="371">
        <v>3.8794</v>
      </c>
      <c r="H240" s="371">
        <v>7.8496543000000001</v>
      </c>
      <c r="I240" s="380">
        <v>16.836082035212289</v>
      </c>
      <c r="J240" s="380">
        <v>10.473866903330633</v>
      </c>
      <c r="K240" s="283">
        <v>23</v>
      </c>
      <c r="L240" s="283">
        <v>1092665</v>
      </c>
      <c r="M240" s="283">
        <v>937172</v>
      </c>
      <c r="N240" s="283">
        <v>11482</v>
      </c>
      <c r="O240" s="283">
        <v>9909</v>
      </c>
      <c r="P240" s="283">
        <v>42</v>
      </c>
      <c r="Q240" s="283">
        <v>679756</v>
      </c>
      <c r="R240" s="283">
        <v>2694</v>
      </c>
      <c r="S240" s="283">
        <v>5</v>
      </c>
      <c r="T240" s="283">
        <v>3</v>
      </c>
      <c r="U240" s="283">
        <v>11614</v>
      </c>
      <c r="V240" s="283">
        <v>4162</v>
      </c>
      <c r="W240" s="283">
        <v>2102</v>
      </c>
      <c r="X240" s="283">
        <v>1403</v>
      </c>
      <c r="Y240" s="283" t="s">
        <v>888</v>
      </c>
      <c r="Z240" s="283" t="s">
        <v>887</v>
      </c>
    </row>
    <row r="241" spans="2:26" s="358" customFormat="1" x14ac:dyDescent="0.2">
      <c r="B241" s="283" t="s">
        <v>790</v>
      </c>
      <c r="C241" s="283" t="s">
        <v>891</v>
      </c>
      <c r="D241" s="283" t="s">
        <v>542</v>
      </c>
      <c r="E241" s="372">
        <v>2317.5</v>
      </c>
      <c r="F241" s="371">
        <v>10.8637</v>
      </c>
      <c r="G241" s="371">
        <v>0.39479999999999998</v>
      </c>
      <c r="H241" s="371">
        <v>5.2585062999999996</v>
      </c>
      <c r="I241" s="380">
        <v>5.7431911141883516</v>
      </c>
      <c r="J241" s="380">
        <v>3.4714041437354135</v>
      </c>
      <c r="K241" s="283">
        <v>11</v>
      </c>
      <c r="L241" s="283">
        <v>501689</v>
      </c>
      <c r="M241" s="283">
        <v>501689</v>
      </c>
      <c r="N241" s="283">
        <v>8186</v>
      </c>
      <c r="O241" s="283">
        <v>8186</v>
      </c>
      <c r="P241" s="283">
        <v>11</v>
      </c>
      <c r="Q241" s="283">
        <v>303240</v>
      </c>
      <c r="R241" s="283">
        <v>1426</v>
      </c>
      <c r="S241" s="283">
        <v>2</v>
      </c>
      <c r="T241" s="283">
        <v>0</v>
      </c>
      <c r="U241" s="283">
        <v>2315</v>
      </c>
      <c r="V241" s="283">
        <v>2315</v>
      </c>
      <c r="W241" s="283">
        <v>0</v>
      </c>
      <c r="X241" s="283">
        <v>0</v>
      </c>
      <c r="Y241" s="283" t="s">
        <v>888</v>
      </c>
      <c r="Z241" s="283" t="s">
        <v>887</v>
      </c>
    </row>
    <row r="242" spans="2:26" s="358" customFormat="1" x14ac:dyDescent="0.2">
      <c r="B242" s="283" t="s">
        <v>620</v>
      </c>
      <c r="C242" s="283" t="s">
        <v>891</v>
      </c>
      <c r="D242" s="283" t="s">
        <v>542</v>
      </c>
      <c r="E242" s="372">
        <v>4834.5</v>
      </c>
      <c r="F242" s="371">
        <v>43.053600000000003</v>
      </c>
      <c r="G242" s="371">
        <v>7.8377999999999997</v>
      </c>
      <c r="H242" s="371">
        <v>16.651936500000001</v>
      </c>
      <c r="I242" s="380">
        <v>19.34511839959465</v>
      </c>
      <c r="J242" s="380">
        <v>27.17391535002805</v>
      </c>
      <c r="K242" s="283">
        <v>24</v>
      </c>
      <c r="L242" s="283">
        <v>937992</v>
      </c>
      <c r="M242" s="283">
        <v>404135</v>
      </c>
      <c r="N242" s="283">
        <v>14011</v>
      </c>
      <c r="O242" s="283">
        <v>8362</v>
      </c>
      <c r="P242" s="283">
        <v>25</v>
      </c>
      <c r="Q242" s="283">
        <v>1317589</v>
      </c>
      <c r="R242" s="283">
        <v>3633</v>
      </c>
      <c r="S242" s="283">
        <v>1</v>
      </c>
      <c r="T242" s="283">
        <v>9</v>
      </c>
      <c r="U242" s="283">
        <v>4860</v>
      </c>
      <c r="V242" s="283">
        <v>4860</v>
      </c>
      <c r="W242" s="283">
        <v>14342</v>
      </c>
      <c r="X242" s="283">
        <v>12811</v>
      </c>
      <c r="Y242" s="283" t="s">
        <v>888</v>
      </c>
      <c r="Z242" s="283" t="s">
        <v>887</v>
      </c>
    </row>
    <row r="243" spans="2:26" s="358" customFormat="1" x14ac:dyDescent="0.2">
      <c r="B243" s="283" t="s">
        <v>541</v>
      </c>
      <c r="C243" s="283" t="s">
        <v>891</v>
      </c>
      <c r="D243" s="283" t="s">
        <v>542</v>
      </c>
      <c r="E243" s="372">
        <v>2440.5</v>
      </c>
      <c r="F243" s="371">
        <v>16.714099999999998</v>
      </c>
      <c r="G243" s="371">
        <v>1.1672</v>
      </c>
      <c r="H243" s="371">
        <v>6.2873444000000003</v>
      </c>
      <c r="I243" s="380">
        <v>2.8979804001678318</v>
      </c>
      <c r="J243" s="380">
        <v>22.09441364087337</v>
      </c>
      <c r="K243" s="283">
        <v>16</v>
      </c>
      <c r="L243" s="283">
        <v>207487</v>
      </c>
      <c r="M243" s="283">
        <v>163216</v>
      </c>
      <c r="N243" s="283">
        <v>5357</v>
      </c>
      <c r="O243" s="283">
        <v>2924</v>
      </c>
      <c r="P243" s="283">
        <v>26</v>
      </c>
      <c r="Q243" s="283">
        <v>1581896</v>
      </c>
      <c r="R243" s="283">
        <v>5105</v>
      </c>
      <c r="S243" s="283">
        <v>4</v>
      </c>
      <c r="T243" s="283">
        <v>0</v>
      </c>
      <c r="U243" s="283">
        <v>8404</v>
      </c>
      <c r="V243" s="283">
        <v>8404</v>
      </c>
      <c r="W243" s="283">
        <v>0</v>
      </c>
      <c r="X243" s="283">
        <v>0</v>
      </c>
      <c r="Y243" s="283" t="s">
        <v>888</v>
      </c>
      <c r="Z243" s="283" t="s">
        <v>887</v>
      </c>
    </row>
    <row r="244" spans="2:26" s="358" customFormat="1" x14ac:dyDescent="0.2">
      <c r="B244" s="283" t="s">
        <v>543</v>
      </c>
      <c r="C244" s="283" t="s">
        <v>891</v>
      </c>
      <c r="D244" s="283" t="s">
        <v>542</v>
      </c>
      <c r="E244" s="372">
        <v>1094</v>
      </c>
      <c r="F244" s="371">
        <v>4.9291</v>
      </c>
      <c r="G244" s="371">
        <v>4.2556000000000003</v>
      </c>
      <c r="H244" s="371">
        <v>9.2214384999999996</v>
      </c>
      <c r="I244" s="380">
        <v>3.398197796328827</v>
      </c>
      <c r="J244" s="380">
        <v>48.838079977000561</v>
      </c>
      <c r="K244" s="283">
        <v>14</v>
      </c>
      <c r="L244" s="283">
        <v>68383</v>
      </c>
      <c r="M244" s="283">
        <v>57853</v>
      </c>
      <c r="N244" s="283">
        <v>1109</v>
      </c>
      <c r="O244" s="283">
        <v>362</v>
      </c>
      <c r="P244" s="283">
        <v>11</v>
      </c>
      <c r="Q244" s="283">
        <v>982784</v>
      </c>
      <c r="R244" s="283">
        <v>3247</v>
      </c>
      <c r="S244" s="283">
        <v>2</v>
      </c>
      <c r="T244" s="283">
        <v>0</v>
      </c>
      <c r="U244" s="283">
        <v>2175</v>
      </c>
      <c r="V244" s="283">
        <v>2175</v>
      </c>
      <c r="W244" s="283">
        <v>0</v>
      </c>
      <c r="X244" s="283">
        <v>0</v>
      </c>
      <c r="Y244" s="283" t="s">
        <v>888</v>
      </c>
      <c r="Z244" s="283" t="s">
        <v>887</v>
      </c>
    </row>
    <row r="245" spans="2:26" s="358" customFormat="1" x14ac:dyDescent="0.2">
      <c r="B245" s="283" t="s">
        <v>544</v>
      </c>
      <c r="C245" s="283" t="s">
        <v>891</v>
      </c>
      <c r="D245" s="283" t="s">
        <v>542</v>
      </c>
      <c r="E245" s="372">
        <v>2520</v>
      </c>
      <c r="F245" s="371">
        <v>12.5227</v>
      </c>
      <c r="G245" s="371">
        <v>1.5496000000000001</v>
      </c>
      <c r="H245" s="371">
        <v>5.7538727999999999</v>
      </c>
      <c r="I245" s="380">
        <v>9.7460407766452697</v>
      </c>
      <c r="J245" s="380">
        <v>28.526615299151313</v>
      </c>
      <c r="K245" s="283">
        <v>17</v>
      </c>
      <c r="L245" s="283">
        <v>867437</v>
      </c>
      <c r="M245" s="283">
        <v>514801</v>
      </c>
      <c r="N245" s="283">
        <v>9831</v>
      </c>
      <c r="O245" s="283">
        <v>4739</v>
      </c>
      <c r="P245" s="283">
        <v>33</v>
      </c>
      <c r="Q245" s="283">
        <v>2538984</v>
      </c>
      <c r="R245" s="283">
        <v>8027</v>
      </c>
      <c r="S245" s="283">
        <v>11</v>
      </c>
      <c r="T245" s="283">
        <v>0</v>
      </c>
      <c r="U245" s="283">
        <v>27466</v>
      </c>
      <c r="V245" s="283">
        <v>27466</v>
      </c>
      <c r="W245" s="283">
        <v>0</v>
      </c>
      <c r="X245" s="283">
        <v>0</v>
      </c>
      <c r="Y245" s="283" t="s">
        <v>888</v>
      </c>
      <c r="Z245" s="283" t="s">
        <v>888</v>
      </c>
    </row>
    <row r="246" spans="2:26" s="358" customFormat="1" x14ac:dyDescent="0.2">
      <c r="B246" s="283" t="s">
        <v>879</v>
      </c>
      <c r="C246" s="283" t="s">
        <v>891</v>
      </c>
      <c r="D246" s="283" t="s">
        <v>542</v>
      </c>
      <c r="E246" s="372">
        <v>0</v>
      </c>
      <c r="F246" s="371">
        <v>0.3216</v>
      </c>
      <c r="G246" s="371">
        <v>9.06E-2</v>
      </c>
      <c r="H246" s="371">
        <v>7.6210236</v>
      </c>
      <c r="I246" s="380">
        <v>0</v>
      </c>
      <c r="J246" s="380">
        <v>0</v>
      </c>
      <c r="K246" s="283"/>
      <c r="L246" s="283">
        <v>0</v>
      </c>
      <c r="M246" s="283">
        <v>0</v>
      </c>
      <c r="N246" s="283">
        <v>0</v>
      </c>
      <c r="O246" s="283">
        <v>0</v>
      </c>
      <c r="P246" s="283"/>
      <c r="Q246" s="283">
        <v>0</v>
      </c>
      <c r="R246" s="283">
        <v>0</v>
      </c>
      <c r="S246" s="283"/>
      <c r="T246" s="283">
        <v>0</v>
      </c>
      <c r="U246" s="283">
        <v>0</v>
      </c>
      <c r="V246" s="283">
        <v>0</v>
      </c>
      <c r="W246" s="283">
        <v>0</v>
      </c>
      <c r="X246" s="283">
        <v>0</v>
      </c>
      <c r="Y246" s="283" t="s">
        <v>887</v>
      </c>
      <c r="Z246" s="283" t="s">
        <v>887</v>
      </c>
    </row>
    <row r="247" spans="2:26" s="358" customFormat="1" x14ac:dyDescent="0.2">
      <c r="B247" s="283" t="s">
        <v>545</v>
      </c>
      <c r="C247" s="283" t="s">
        <v>891</v>
      </c>
      <c r="D247" s="283" t="s">
        <v>542</v>
      </c>
      <c r="E247" s="372">
        <v>2490.5</v>
      </c>
      <c r="F247" s="371">
        <v>10.076499999999999</v>
      </c>
      <c r="G247" s="371">
        <v>9.9480000000000004</v>
      </c>
      <c r="H247" s="371">
        <v>8.0401798000000007</v>
      </c>
      <c r="I247" s="380">
        <v>3.2754975298526849</v>
      </c>
      <c r="J247" s="380">
        <v>0.20301551123328751</v>
      </c>
      <c r="K247" s="283">
        <v>5</v>
      </c>
      <c r="L247" s="283">
        <v>166844</v>
      </c>
      <c r="M247" s="283">
        <v>145456</v>
      </c>
      <c r="N247" s="283">
        <v>6715</v>
      </c>
      <c r="O247" s="283">
        <v>4238</v>
      </c>
      <c r="P247" s="283">
        <v>3</v>
      </c>
      <c r="Q247" s="283">
        <v>10341</v>
      </c>
      <c r="R247" s="283">
        <v>309</v>
      </c>
      <c r="S247" s="283">
        <v>3</v>
      </c>
      <c r="T247" s="283">
        <v>0</v>
      </c>
      <c r="U247" s="283">
        <v>3310</v>
      </c>
      <c r="V247" s="283">
        <v>3310</v>
      </c>
      <c r="W247" s="283">
        <v>0</v>
      </c>
      <c r="X247" s="283">
        <v>0</v>
      </c>
      <c r="Y247" s="283" t="s">
        <v>887</v>
      </c>
      <c r="Z247" s="283" t="s">
        <v>887</v>
      </c>
    </row>
    <row r="248" spans="2:26" s="358" customFormat="1" x14ac:dyDescent="0.2">
      <c r="B248" s="283" t="s">
        <v>546</v>
      </c>
      <c r="C248" s="283" t="s">
        <v>891</v>
      </c>
      <c r="D248" s="283" t="s">
        <v>542</v>
      </c>
      <c r="E248" s="372">
        <v>3748.5</v>
      </c>
      <c r="F248" s="371">
        <v>13.596399999999999</v>
      </c>
      <c r="G248" s="371">
        <v>0.70099999999999996</v>
      </c>
      <c r="H248" s="371">
        <v>6.8970263000000003</v>
      </c>
      <c r="I248" s="380">
        <v>8.004585524786906</v>
      </c>
      <c r="J248" s="380">
        <v>12.604959217437329</v>
      </c>
      <c r="K248" s="283">
        <v>25</v>
      </c>
      <c r="L248" s="283">
        <v>784370</v>
      </c>
      <c r="M248" s="283">
        <v>741978</v>
      </c>
      <c r="N248" s="283">
        <v>15324</v>
      </c>
      <c r="O248" s="283">
        <v>7821</v>
      </c>
      <c r="P248" s="283">
        <v>24</v>
      </c>
      <c r="Q248" s="283">
        <v>1235161</v>
      </c>
      <c r="R248" s="283">
        <v>4491</v>
      </c>
      <c r="S248" s="283">
        <v>7</v>
      </c>
      <c r="T248" s="283">
        <v>0</v>
      </c>
      <c r="U248" s="283">
        <v>20599</v>
      </c>
      <c r="V248" s="283">
        <v>20599</v>
      </c>
      <c r="W248" s="283">
        <v>0</v>
      </c>
      <c r="X248" s="283">
        <v>0</v>
      </c>
      <c r="Y248" s="283" t="s">
        <v>888</v>
      </c>
      <c r="Z248" s="283" t="s">
        <v>888</v>
      </c>
    </row>
    <row r="249" spans="2:26" s="358" customFormat="1" x14ac:dyDescent="0.2">
      <c r="B249" s="283" t="s">
        <v>547</v>
      </c>
      <c r="C249" s="283" t="s">
        <v>891</v>
      </c>
      <c r="D249" s="283" t="s">
        <v>542</v>
      </c>
      <c r="E249" s="372">
        <v>1267.5</v>
      </c>
      <c r="F249" s="371">
        <v>8.3741000000000003</v>
      </c>
      <c r="G249" s="371">
        <v>0.42409999999999998</v>
      </c>
      <c r="H249" s="371">
        <v>7.3542877000000004</v>
      </c>
      <c r="I249" s="380">
        <v>3.0681622630039072</v>
      </c>
      <c r="J249" s="380">
        <v>17.549534246406527</v>
      </c>
      <c r="K249" s="283">
        <v>11</v>
      </c>
      <c r="L249" s="283">
        <v>64502</v>
      </c>
      <c r="M249" s="283">
        <v>37397</v>
      </c>
      <c r="N249" s="283">
        <v>2905</v>
      </c>
      <c r="O249" s="283">
        <v>368</v>
      </c>
      <c r="P249" s="283">
        <v>8</v>
      </c>
      <c r="Q249" s="283">
        <v>368944</v>
      </c>
      <c r="R249" s="283">
        <v>2604</v>
      </c>
      <c r="S249" s="283">
        <v>1</v>
      </c>
      <c r="T249" s="283">
        <v>0</v>
      </c>
      <c r="U249" s="283">
        <v>1265</v>
      </c>
      <c r="V249" s="283">
        <v>1265</v>
      </c>
      <c r="W249" s="283">
        <v>0</v>
      </c>
      <c r="X249" s="283">
        <v>0</v>
      </c>
      <c r="Y249" s="283" t="s">
        <v>888</v>
      </c>
      <c r="Z249" s="283" t="s">
        <v>887</v>
      </c>
    </row>
    <row r="250" spans="2:26" s="358" customFormat="1" x14ac:dyDescent="0.2">
      <c r="B250" s="283" t="s">
        <v>548</v>
      </c>
      <c r="C250" s="283" t="s">
        <v>891</v>
      </c>
      <c r="D250" s="283" t="s">
        <v>542</v>
      </c>
      <c r="E250" s="372">
        <v>1019.5</v>
      </c>
      <c r="F250" s="371">
        <v>2.2848999999999999</v>
      </c>
      <c r="G250" s="371">
        <v>1.3944000000000001</v>
      </c>
      <c r="H250" s="371">
        <v>7.6591287000000001</v>
      </c>
      <c r="I250" s="380">
        <v>2.5488662741437222</v>
      </c>
      <c r="J250" s="380">
        <v>2.1180224666445224</v>
      </c>
      <c r="K250" s="283">
        <v>9</v>
      </c>
      <c r="L250" s="283">
        <v>182733</v>
      </c>
      <c r="M250" s="283">
        <v>94073</v>
      </c>
      <c r="N250" s="283">
        <v>2260</v>
      </c>
      <c r="O250" s="283">
        <v>1154</v>
      </c>
      <c r="P250" s="283">
        <v>6</v>
      </c>
      <c r="Q250" s="283">
        <v>151845</v>
      </c>
      <c r="R250" s="283">
        <v>857</v>
      </c>
      <c r="S250" s="283">
        <v>1</v>
      </c>
      <c r="T250" s="283">
        <v>0</v>
      </c>
      <c r="U250" s="283">
        <v>592</v>
      </c>
      <c r="V250" s="283">
        <v>592</v>
      </c>
      <c r="W250" s="283">
        <v>0</v>
      </c>
      <c r="X250" s="283">
        <v>0</v>
      </c>
      <c r="Y250" s="283" t="s">
        <v>888</v>
      </c>
      <c r="Z250" s="283" t="s">
        <v>887</v>
      </c>
    </row>
    <row r="251" spans="2:26" s="358" customFormat="1" x14ac:dyDescent="0.2">
      <c r="B251" s="283" t="s">
        <v>880</v>
      </c>
      <c r="C251" s="283" t="s">
        <v>891</v>
      </c>
      <c r="D251" s="283" t="s">
        <v>542</v>
      </c>
      <c r="E251" s="372">
        <v>0</v>
      </c>
      <c r="F251" s="371">
        <v>0.39050000000000001</v>
      </c>
      <c r="G251" s="371">
        <v>0</v>
      </c>
      <c r="H251" s="371">
        <v>11.4315353</v>
      </c>
      <c r="I251" s="380">
        <v>0</v>
      </c>
      <c r="J251" s="380">
        <v>0</v>
      </c>
      <c r="K251" s="283"/>
      <c r="L251" s="283">
        <v>0</v>
      </c>
      <c r="M251" s="283">
        <v>0</v>
      </c>
      <c r="N251" s="283">
        <v>0</v>
      </c>
      <c r="O251" s="283">
        <v>0</v>
      </c>
      <c r="P251" s="283"/>
      <c r="Q251" s="283">
        <v>0</v>
      </c>
      <c r="R251" s="283">
        <v>0</v>
      </c>
      <c r="S251" s="283"/>
      <c r="T251" s="283">
        <v>0</v>
      </c>
      <c r="U251" s="283">
        <v>0</v>
      </c>
      <c r="V251" s="283">
        <v>0</v>
      </c>
      <c r="W251" s="283">
        <v>0</v>
      </c>
      <c r="X251" s="283">
        <v>0</v>
      </c>
      <c r="Y251" s="283" t="s">
        <v>887</v>
      </c>
      <c r="Z251" s="283" t="s">
        <v>887</v>
      </c>
    </row>
    <row r="252" spans="2:26" s="358" customFormat="1" x14ac:dyDescent="0.2">
      <c r="B252" s="283" t="s">
        <v>549</v>
      </c>
      <c r="C252" s="283" t="s">
        <v>891</v>
      </c>
      <c r="D252" s="283" t="s">
        <v>542</v>
      </c>
      <c r="E252" s="372">
        <v>1</v>
      </c>
      <c r="F252" s="371">
        <v>0.43740000000000001</v>
      </c>
      <c r="G252" s="371">
        <v>0.26329999999999998</v>
      </c>
      <c r="H252" s="371">
        <v>4.7631397</v>
      </c>
      <c r="I252" s="380">
        <v>3.475872305638271</v>
      </c>
      <c r="J252" s="380">
        <v>0</v>
      </c>
      <c r="K252" s="283">
        <v>1</v>
      </c>
      <c r="L252" s="283">
        <v>86</v>
      </c>
      <c r="M252" s="283">
        <v>0</v>
      </c>
      <c r="N252" s="283">
        <v>1</v>
      </c>
      <c r="O252" s="283">
        <v>0</v>
      </c>
      <c r="P252" s="283">
        <v>0</v>
      </c>
      <c r="Q252" s="283">
        <v>0</v>
      </c>
      <c r="R252" s="283">
        <v>0</v>
      </c>
      <c r="S252" s="283">
        <v>0</v>
      </c>
      <c r="T252" s="283">
        <v>0</v>
      </c>
      <c r="U252" s="283">
        <v>0</v>
      </c>
      <c r="V252" s="283">
        <v>0</v>
      </c>
      <c r="W252" s="283">
        <v>0</v>
      </c>
      <c r="X252" s="283">
        <v>0</v>
      </c>
      <c r="Y252" s="283" t="s">
        <v>887</v>
      </c>
      <c r="Z252" s="283" t="s">
        <v>887</v>
      </c>
    </row>
    <row r="253" spans="2:26" s="358" customFormat="1" x14ac:dyDescent="0.2">
      <c r="B253" s="283" t="s">
        <v>572</v>
      </c>
      <c r="C253" s="283" t="s">
        <v>891</v>
      </c>
      <c r="D253" s="283" t="s">
        <v>542</v>
      </c>
      <c r="E253" s="372">
        <v>109</v>
      </c>
      <c r="F253" s="371">
        <v>0.58089999999999997</v>
      </c>
      <c r="G253" s="371">
        <v>3.1307999999999998</v>
      </c>
      <c r="H253" s="371">
        <v>8.3831258999999996</v>
      </c>
      <c r="I253" s="380">
        <v>4.5191387565128336</v>
      </c>
      <c r="J253" s="380">
        <v>1.2783830621663481</v>
      </c>
      <c r="K253" s="283">
        <v>1</v>
      </c>
      <c r="L253" s="283">
        <v>10340</v>
      </c>
      <c r="M253" s="283">
        <v>0</v>
      </c>
      <c r="N253" s="283">
        <v>220</v>
      </c>
      <c r="O253" s="283">
        <v>0</v>
      </c>
      <c r="P253" s="283">
        <v>1</v>
      </c>
      <c r="Q253" s="283">
        <v>2925</v>
      </c>
      <c r="R253" s="283">
        <v>15</v>
      </c>
      <c r="S253" s="283">
        <v>0</v>
      </c>
      <c r="T253" s="283">
        <v>0</v>
      </c>
      <c r="U253" s="283">
        <v>0</v>
      </c>
      <c r="V253" s="283">
        <v>0</v>
      </c>
      <c r="W253" s="283">
        <v>0</v>
      </c>
      <c r="X253" s="283">
        <v>0</v>
      </c>
      <c r="Y253" s="283" t="s">
        <v>887</v>
      </c>
      <c r="Z253" s="283" t="s">
        <v>887</v>
      </c>
    </row>
    <row r="254" spans="2:26" s="358" customFormat="1" x14ac:dyDescent="0.2">
      <c r="B254" s="283" t="s">
        <v>652</v>
      </c>
      <c r="C254" s="283" t="s">
        <v>891</v>
      </c>
      <c r="D254" s="283" t="s">
        <v>554</v>
      </c>
      <c r="E254" s="372">
        <v>1092</v>
      </c>
      <c r="F254" s="371">
        <v>20.018999999999998</v>
      </c>
      <c r="G254" s="371">
        <v>0.29459999999999997</v>
      </c>
      <c r="H254" s="371">
        <v>1.4289419000000001</v>
      </c>
      <c r="I254" s="380">
        <v>4.9530211515235036</v>
      </c>
      <c r="J254" s="380">
        <v>33.914782900862484</v>
      </c>
      <c r="K254" s="283">
        <v>18</v>
      </c>
      <c r="L254" s="283">
        <v>324096</v>
      </c>
      <c r="M254" s="283">
        <v>241812</v>
      </c>
      <c r="N254" s="283">
        <v>4385</v>
      </c>
      <c r="O254" s="283">
        <v>4327</v>
      </c>
      <c r="P254" s="283">
        <v>37</v>
      </c>
      <c r="Q254" s="283">
        <v>2219180</v>
      </c>
      <c r="R254" s="283">
        <v>4887</v>
      </c>
      <c r="S254" s="283">
        <v>1</v>
      </c>
      <c r="T254" s="283">
        <v>4</v>
      </c>
      <c r="U254" s="283">
        <v>1095</v>
      </c>
      <c r="V254" s="283">
        <v>1095</v>
      </c>
      <c r="W254" s="283">
        <v>1128</v>
      </c>
      <c r="X254" s="283">
        <v>847</v>
      </c>
      <c r="Y254" s="283" t="s">
        <v>888</v>
      </c>
      <c r="Z254" s="283" t="s">
        <v>887</v>
      </c>
    </row>
    <row r="255" spans="2:26" s="358" customFormat="1" x14ac:dyDescent="0.2">
      <c r="B255" s="283" t="s">
        <v>606</v>
      </c>
      <c r="C255" s="283" t="s">
        <v>890</v>
      </c>
      <c r="D255" s="283" t="s">
        <v>554</v>
      </c>
      <c r="E255" s="372">
        <v>4412.5</v>
      </c>
      <c r="F255" s="371">
        <v>59.504100000000001</v>
      </c>
      <c r="G255" s="371">
        <v>4.4249000000000001</v>
      </c>
      <c r="H255" s="371">
        <v>8.6498617000000007</v>
      </c>
      <c r="I255" s="380">
        <v>0.59843598523850006</v>
      </c>
      <c r="J255" s="380">
        <v>1.6040393078703237</v>
      </c>
      <c r="K255" s="283">
        <v>12</v>
      </c>
      <c r="L255" s="283">
        <v>47695</v>
      </c>
      <c r="M255" s="283">
        <v>15377</v>
      </c>
      <c r="N255" s="283">
        <v>572</v>
      </c>
      <c r="O255" s="283">
        <v>346</v>
      </c>
      <c r="P255" s="283">
        <v>13</v>
      </c>
      <c r="Q255" s="283">
        <v>127841</v>
      </c>
      <c r="R255" s="283">
        <v>640</v>
      </c>
      <c r="S255" s="283">
        <v>4</v>
      </c>
      <c r="T255" s="283">
        <v>10</v>
      </c>
      <c r="U255" s="283">
        <v>17669</v>
      </c>
      <c r="V255" s="283">
        <v>17669</v>
      </c>
      <c r="W255" s="283">
        <v>1485</v>
      </c>
      <c r="X255" s="283">
        <v>1485</v>
      </c>
      <c r="Y255" s="283" t="s">
        <v>887</v>
      </c>
      <c r="Z255" s="283" t="s">
        <v>887</v>
      </c>
    </row>
    <row r="256" spans="2:26" s="358" customFormat="1" x14ac:dyDescent="0.2">
      <c r="B256" s="283" t="s">
        <v>644</v>
      </c>
      <c r="C256" s="283" t="s">
        <v>890</v>
      </c>
      <c r="D256" s="283" t="s">
        <v>542</v>
      </c>
      <c r="E256" s="372">
        <v>1735</v>
      </c>
      <c r="F256" s="371">
        <v>13.529199999999999</v>
      </c>
      <c r="G256" s="371">
        <v>1.0730999999999999</v>
      </c>
      <c r="H256" s="371">
        <v>7.8877594000000002</v>
      </c>
      <c r="I256" s="380">
        <v>0.93986312049221887</v>
      </c>
      <c r="J256" s="380">
        <v>3.2484235806354276</v>
      </c>
      <c r="K256" s="283">
        <v>9</v>
      </c>
      <c r="L256" s="283">
        <v>32257</v>
      </c>
      <c r="M256" s="283">
        <v>30140</v>
      </c>
      <c r="N256" s="283">
        <v>170</v>
      </c>
      <c r="O256" s="283">
        <v>144</v>
      </c>
      <c r="P256" s="283">
        <v>12</v>
      </c>
      <c r="Q256" s="283">
        <v>111489</v>
      </c>
      <c r="R256" s="283">
        <v>539</v>
      </c>
      <c r="S256" s="283">
        <v>4</v>
      </c>
      <c r="T256" s="283">
        <v>0</v>
      </c>
      <c r="U256" s="283">
        <v>6927</v>
      </c>
      <c r="V256" s="283">
        <v>6927</v>
      </c>
      <c r="W256" s="283">
        <v>0</v>
      </c>
      <c r="X256" s="283">
        <v>0</v>
      </c>
      <c r="Y256" s="283" t="s">
        <v>887</v>
      </c>
      <c r="Z256" s="283" t="s">
        <v>887</v>
      </c>
    </row>
    <row r="257" spans="2:26" s="358" customFormat="1" x14ac:dyDescent="0.2">
      <c r="B257" s="283" t="s">
        <v>625</v>
      </c>
      <c r="C257" s="283" t="s">
        <v>890</v>
      </c>
      <c r="D257" s="283" t="s">
        <v>551</v>
      </c>
      <c r="E257" s="372">
        <v>4680</v>
      </c>
      <c r="F257" s="371">
        <v>459.02440000000001</v>
      </c>
      <c r="G257" s="371">
        <v>17.502199999999998</v>
      </c>
      <c r="H257" s="371">
        <v>8.3069156999999993</v>
      </c>
      <c r="I257" s="380">
        <v>2.8345876090749709</v>
      </c>
      <c r="J257" s="380">
        <v>65.85022674763897</v>
      </c>
      <c r="K257" s="283">
        <v>81</v>
      </c>
      <c r="L257" s="283">
        <v>275141</v>
      </c>
      <c r="M257" s="283">
        <v>274760</v>
      </c>
      <c r="N257" s="283">
        <v>2382</v>
      </c>
      <c r="O257" s="283">
        <v>2378</v>
      </c>
      <c r="P257" s="283">
        <v>117</v>
      </c>
      <c r="Q257" s="283">
        <v>6391793</v>
      </c>
      <c r="R257" s="283">
        <v>17774</v>
      </c>
      <c r="S257" s="283">
        <v>4</v>
      </c>
      <c r="T257" s="283">
        <v>53</v>
      </c>
      <c r="U257" s="283">
        <v>18726</v>
      </c>
      <c r="V257" s="283">
        <v>18726</v>
      </c>
      <c r="W257" s="283">
        <v>74572</v>
      </c>
      <c r="X257" s="283">
        <v>74524</v>
      </c>
      <c r="Y257" s="283" t="s">
        <v>888</v>
      </c>
      <c r="Z257" s="283" t="s">
        <v>887</v>
      </c>
    </row>
    <row r="258" spans="2:26" s="358" customFormat="1" x14ac:dyDescent="0.2">
      <c r="B258" s="283" t="s">
        <v>661</v>
      </c>
      <c r="C258" s="283" t="s">
        <v>890</v>
      </c>
      <c r="D258" s="283" t="s">
        <v>554</v>
      </c>
      <c r="E258" s="372">
        <v>1273.5</v>
      </c>
      <c r="F258" s="371">
        <v>165.52789999999999</v>
      </c>
      <c r="G258" s="371">
        <v>3.1459999999999999</v>
      </c>
      <c r="H258" s="371">
        <v>5.2204011000000001</v>
      </c>
      <c r="I258" s="380">
        <v>4.8747977322218201</v>
      </c>
      <c r="J258" s="380">
        <v>14.473940383414657</v>
      </c>
      <c r="K258" s="283">
        <v>43</v>
      </c>
      <c r="L258" s="283">
        <v>161745</v>
      </c>
      <c r="M258" s="283">
        <v>161745</v>
      </c>
      <c r="N258" s="283">
        <v>1061</v>
      </c>
      <c r="O258" s="283">
        <v>1061</v>
      </c>
      <c r="P258" s="283">
        <v>24</v>
      </c>
      <c r="Q258" s="283">
        <v>480243</v>
      </c>
      <c r="R258" s="283">
        <v>1586</v>
      </c>
      <c r="S258" s="283">
        <v>2</v>
      </c>
      <c r="T258" s="283">
        <v>17</v>
      </c>
      <c r="U258" s="283">
        <v>2574</v>
      </c>
      <c r="V258" s="283">
        <v>2574</v>
      </c>
      <c r="W258" s="283">
        <v>7265</v>
      </c>
      <c r="X258" s="283">
        <v>7265</v>
      </c>
      <c r="Y258" s="283" t="s">
        <v>887</v>
      </c>
      <c r="Z258" s="283" t="s">
        <v>887</v>
      </c>
    </row>
    <row r="259" spans="2:26" s="358" customFormat="1" x14ac:dyDescent="0.2">
      <c r="B259" s="283" t="s">
        <v>859</v>
      </c>
      <c r="C259" s="283" t="s">
        <v>891</v>
      </c>
      <c r="D259" s="283" t="s">
        <v>542</v>
      </c>
      <c r="E259" s="372">
        <v>1323</v>
      </c>
      <c r="F259" s="371">
        <v>4.9660000000000002</v>
      </c>
      <c r="G259" s="371">
        <v>12.172700000000001</v>
      </c>
      <c r="H259" s="371">
        <v>5.2204011000000001</v>
      </c>
      <c r="I259" s="380">
        <v>7.9247824407550977</v>
      </c>
      <c r="J259" s="380">
        <v>9.4940133903631682E-4</v>
      </c>
      <c r="K259" s="283">
        <v>1</v>
      </c>
      <c r="L259" s="283">
        <v>367274</v>
      </c>
      <c r="M259" s="283">
        <v>367274</v>
      </c>
      <c r="N259" s="283">
        <v>6691</v>
      </c>
      <c r="O259" s="283">
        <v>6691</v>
      </c>
      <c r="P259" s="283">
        <v>1</v>
      </c>
      <c r="Q259" s="283">
        <v>44</v>
      </c>
      <c r="R259" s="283">
        <v>22</v>
      </c>
      <c r="S259" s="283">
        <v>2</v>
      </c>
      <c r="T259" s="283">
        <v>0</v>
      </c>
      <c r="U259" s="283">
        <v>5305</v>
      </c>
      <c r="V259" s="283">
        <v>5305</v>
      </c>
      <c r="W259" s="283">
        <v>0</v>
      </c>
      <c r="X259" s="283">
        <v>0</v>
      </c>
      <c r="Y259" s="283" t="s">
        <v>888</v>
      </c>
      <c r="Z259" s="283" t="s">
        <v>887</v>
      </c>
    </row>
    <row r="260" spans="2:26" s="358" customFormat="1" x14ac:dyDescent="0.2">
      <c r="B260" s="283" t="s">
        <v>860</v>
      </c>
      <c r="C260" s="283" t="s">
        <v>891</v>
      </c>
      <c r="D260" s="283" t="s">
        <v>542</v>
      </c>
      <c r="E260" s="372">
        <v>1225</v>
      </c>
      <c r="F260" s="371">
        <v>0</v>
      </c>
      <c r="G260" s="371">
        <v>13.6776</v>
      </c>
      <c r="H260" s="371">
        <v>10.021646</v>
      </c>
      <c r="I260" s="380">
        <v>0.26448160952384681</v>
      </c>
      <c r="J260" s="380">
        <v>3.9791080665690437</v>
      </c>
      <c r="K260" s="283">
        <v>3</v>
      </c>
      <c r="L260" s="283">
        <v>5141</v>
      </c>
      <c r="M260" s="283">
        <v>5141</v>
      </c>
      <c r="N260" s="283">
        <v>46</v>
      </c>
      <c r="O260" s="283">
        <v>46</v>
      </c>
      <c r="P260" s="283">
        <v>2</v>
      </c>
      <c r="Q260" s="283">
        <v>77346</v>
      </c>
      <c r="R260" s="283">
        <v>296</v>
      </c>
      <c r="S260" s="283">
        <v>0</v>
      </c>
      <c r="T260" s="283">
        <v>0</v>
      </c>
      <c r="U260" s="283">
        <v>0</v>
      </c>
      <c r="V260" s="283">
        <v>0</v>
      </c>
      <c r="W260" s="283">
        <v>0</v>
      </c>
      <c r="X260" s="283">
        <v>0</v>
      </c>
      <c r="Y260" s="283" t="s">
        <v>887</v>
      </c>
      <c r="Z260" s="283" t="s">
        <v>887</v>
      </c>
    </row>
    <row r="261" spans="2:26" s="358" customFormat="1" x14ac:dyDescent="0.2">
      <c r="B261" s="283" t="s">
        <v>856</v>
      </c>
      <c r="C261" s="283" t="s">
        <v>891</v>
      </c>
      <c r="D261" s="283" t="s">
        <v>542</v>
      </c>
      <c r="E261" s="372">
        <v>503.5</v>
      </c>
      <c r="F261" s="371">
        <v>2.6272000000000002</v>
      </c>
      <c r="G261" s="371">
        <v>6.0877999999999997</v>
      </c>
      <c r="H261" s="371">
        <v>8.3450208000000003</v>
      </c>
      <c r="I261" s="380">
        <v>0</v>
      </c>
      <c r="J261" s="380">
        <v>0</v>
      </c>
      <c r="K261" s="283">
        <v>0</v>
      </c>
      <c r="L261" s="283">
        <v>0</v>
      </c>
      <c r="M261" s="283">
        <v>0</v>
      </c>
      <c r="N261" s="283">
        <v>0</v>
      </c>
      <c r="O261" s="283">
        <v>0</v>
      </c>
      <c r="P261" s="283">
        <v>1</v>
      </c>
      <c r="Q261" s="283">
        <v>195936</v>
      </c>
      <c r="R261" s="283">
        <v>471</v>
      </c>
      <c r="S261" s="283">
        <v>0</v>
      </c>
      <c r="T261" s="283">
        <v>0</v>
      </c>
      <c r="U261" s="283">
        <v>0</v>
      </c>
      <c r="V261" s="283">
        <v>0</v>
      </c>
      <c r="W261" s="283">
        <v>0</v>
      </c>
      <c r="X261" s="283">
        <v>0</v>
      </c>
      <c r="Y261" s="283" t="s">
        <v>888</v>
      </c>
      <c r="Z261" s="283" t="s">
        <v>887</v>
      </c>
    </row>
    <row r="262" spans="2:26" s="358" customFormat="1" x14ac:dyDescent="0.2">
      <c r="B262" s="283" t="s">
        <v>862</v>
      </c>
      <c r="C262" s="283" t="s">
        <v>891</v>
      </c>
      <c r="D262" s="283" t="s">
        <v>542</v>
      </c>
      <c r="E262" s="372">
        <v>1391</v>
      </c>
      <c r="F262" s="371">
        <v>3.9773000000000001</v>
      </c>
      <c r="G262" s="371">
        <v>14.7532</v>
      </c>
      <c r="H262" s="371">
        <v>9.4881743000000007</v>
      </c>
      <c r="I262" s="380">
        <v>0.27740630646875591</v>
      </c>
      <c r="J262" s="380">
        <v>1.7874237561557469</v>
      </c>
      <c r="K262" s="283">
        <v>0</v>
      </c>
      <c r="L262" s="283">
        <v>7157</v>
      </c>
      <c r="M262" s="283">
        <v>7157</v>
      </c>
      <c r="N262" s="283">
        <v>20</v>
      </c>
      <c r="O262" s="283">
        <v>20</v>
      </c>
      <c r="P262" s="283">
        <v>1</v>
      </c>
      <c r="Q262" s="283">
        <v>46115</v>
      </c>
      <c r="R262" s="283">
        <v>115</v>
      </c>
      <c r="S262" s="283">
        <v>0</v>
      </c>
      <c r="T262" s="283">
        <v>0</v>
      </c>
      <c r="U262" s="283">
        <v>0</v>
      </c>
      <c r="V262" s="283">
        <v>0</v>
      </c>
      <c r="W262" s="283">
        <v>0</v>
      </c>
      <c r="X262" s="283">
        <v>0</v>
      </c>
      <c r="Y262" s="283" t="s">
        <v>887</v>
      </c>
      <c r="Z262" s="283" t="s">
        <v>887</v>
      </c>
    </row>
    <row r="263" spans="2:26" s="358" customFormat="1" x14ac:dyDescent="0.2">
      <c r="B263" s="283" t="s">
        <v>881</v>
      </c>
      <c r="C263" s="283" t="s">
        <v>891</v>
      </c>
      <c r="D263" s="283" t="s">
        <v>542</v>
      </c>
      <c r="E263" s="372">
        <v>135.5</v>
      </c>
      <c r="F263" s="371">
        <v>1.9035</v>
      </c>
      <c r="G263" s="371">
        <v>3.6135999999999999</v>
      </c>
      <c r="H263" s="371">
        <v>6.6302905000000001</v>
      </c>
      <c r="I263" s="380">
        <v>0</v>
      </c>
      <c r="J263" s="380">
        <v>0</v>
      </c>
      <c r="K263" s="283"/>
      <c r="L263" s="283">
        <v>0</v>
      </c>
      <c r="M263" s="283">
        <v>0</v>
      </c>
      <c r="N263" s="283">
        <v>0</v>
      </c>
      <c r="O263" s="283">
        <v>0</v>
      </c>
      <c r="P263" s="283"/>
      <c r="Q263" s="283">
        <v>0</v>
      </c>
      <c r="R263" s="283">
        <v>0</v>
      </c>
      <c r="S263" s="283"/>
      <c r="T263" s="283">
        <v>0</v>
      </c>
      <c r="U263" s="283">
        <v>0</v>
      </c>
      <c r="V263" s="283">
        <v>0</v>
      </c>
      <c r="W263" s="283">
        <v>0</v>
      </c>
      <c r="X263" s="283">
        <v>0</v>
      </c>
      <c r="Y263" s="283" t="s">
        <v>887</v>
      </c>
      <c r="Z263" s="283" t="s">
        <v>887</v>
      </c>
    </row>
    <row r="264" spans="2:26" s="358" customFormat="1" x14ac:dyDescent="0.2">
      <c r="B264" s="283" t="s">
        <v>882</v>
      </c>
      <c r="C264" s="283" t="s">
        <v>891</v>
      </c>
      <c r="D264" s="283" t="s">
        <v>542</v>
      </c>
      <c r="E264" s="372">
        <v>1349</v>
      </c>
      <c r="F264" s="371">
        <v>2.1802999999999999</v>
      </c>
      <c r="G264" s="371">
        <v>12.3086</v>
      </c>
      <c r="H264" s="371">
        <v>6.5159751000000004</v>
      </c>
      <c r="I264" s="380">
        <v>2.2232435574243024</v>
      </c>
      <c r="J264" s="380">
        <v>0</v>
      </c>
      <c r="K264" s="283">
        <v>1</v>
      </c>
      <c r="L264" s="283">
        <v>111127</v>
      </c>
      <c r="M264" s="283">
        <v>111127</v>
      </c>
      <c r="N264" s="283">
        <v>2708</v>
      </c>
      <c r="O264" s="283">
        <v>2708</v>
      </c>
      <c r="P264" s="283">
        <v>0</v>
      </c>
      <c r="Q264" s="283">
        <v>0</v>
      </c>
      <c r="R264" s="283">
        <v>0</v>
      </c>
      <c r="S264" s="283">
        <v>0</v>
      </c>
      <c r="T264" s="283">
        <v>0</v>
      </c>
      <c r="U264" s="283">
        <v>0</v>
      </c>
      <c r="V264" s="283">
        <v>0</v>
      </c>
      <c r="W264" s="283">
        <v>0</v>
      </c>
      <c r="X264" s="283">
        <v>0</v>
      </c>
      <c r="Y264" s="283" t="s">
        <v>887</v>
      </c>
      <c r="Z264" s="283" t="s">
        <v>887</v>
      </c>
    </row>
    <row r="265" spans="2:26" s="358" customFormat="1" x14ac:dyDescent="0.2">
      <c r="B265" s="283" t="s">
        <v>823</v>
      </c>
      <c r="C265" s="283" t="s">
        <v>889</v>
      </c>
      <c r="D265" s="283" t="s">
        <v>554</v>
      </c>
      <c r="E265" s="372">
        <v>474.5</v>
      </c>
      <c r="F265" s="371">
        <v>73.899100000000004</v>
      </c>
      <c r="G265" s="371">
        <v>1.1077999999999999</v>
      </c>
      <c r="H265" s="371">
        <v>4.7250345999999999</v>
      </c>
      <c r="I265" s="380">
        <v>0.5812971412458342</v>
      </c>
      <c r="J265" s="380">
        <v>1.9923723647039646</v>
      </c>
      <c r="K265" s="283">
        <v>3</v>
      </c>
      <c r="L265" s="283">
        <v>6038</v>
      </c>
      <c r="M265" s="283">
        <v>6006</v>
      </c>
      <c r="N265" s="283">
        <v>45</v>
      </c>
      <c r="O265" s="283">
        <v>44</v>
      </c>
      <c r="P265" s="283">
        <v>7</v>
      </c>
      <c r="Q265" s="283">
        <v>20695</v>
      </c>
      <c r="R265" s="283">
        <v>102</v>
      </c>
      <c r="S265" s="283">
        <v>1</v>
      </c>
      <c r="T265" s="283">
        <v>0</v>
      </c>
      <c r="U265" s="283">
        <v>475</v>
      </c>
      <c r="V265" s="283">
        <v>475</v>
      </c>
      <c r="W265" s="283">
        <v>0</v>
      </c>
      <c r="X265" s="283">
        <v>0</v>
      </c>
      <c r="Y265" s="283" t="s">
        <v>887</v>
      </c>
      <c r="Z265" s="283" t="s">
        <v>887</v>
      </c>
    </row>
    <row r="266" spans="2:26" s="358" customFormat="1" x14ac:dyDescent="0.2">
      <c r="B266" s="283" t="s">
        <v>651</v>
      </c>
      <c r="C266" s="283" t="s">
        <v>889</v>
      </c>
      <c r="D266" s="283" t="s">
        <v>554</v>
      </c>
      <c r="E266" s="372">
        <v>2707</v>
      </c>
      <c r="F266" s="371">
        <v>42.717500000000001</v>
      </c>
      <c r="G266" s="371">
        <v>1.486</v>
      </c>
      <c r="H266" s="371">
        <v>8.1544951999999995</v>
      </c>
      <c r="I266" s="380">
        <v>3.6904338898654805</v>
      </c>
      <c r="J266" s="380">
        <v>10.874266779442944</v>
      </c>
      <c r="K266" s="283">
        <v>12</v>
      </c>
      <c r="L266" s="283">
        <v>198218</v>
      </c>
      <c r="M266" s="283">
        <v>195307</v>
      </c>
      <c r="N266" s="283">
        <v>2885</v>
      </c>
      <c r="O266" s="283">
        <v>2807</v>
      </c>
      <c r="P266" s="283">
        <v>16</v>
      </c>
      <c r="Q266" s="283">
        <v>584071</v>
      </c>
      <c r="R266" s="283">
        <v>1709</v>
      </c>
      <c r="S266" s="283">
        <v>3</v>
      </c>
      <c r="T266" s="283">
        <v>0</v>
      </c>
      <c r="U266" s="283">
        <v>5806</v>
      </c>
      <c r="V266" s="283">
        <v>5806</v>
      </c>
      <c r="W266" s="283">
        <v>0</v>
      </c>
      <c r="X266" s="283">
        <v>0</v>
      </c>
      <c r="Y266" s="283" t="s">
        <v>887</v>
      </c>
      <c r="Z266" s="283" t="s">
        <v>887</v>
      </c>
    </row>
    <row r="267" spans="2:26" s="358" customFormat="1" x14ac:dyDescent="0.2">
      <c r="B267" s="283" t="s">
        <v>690</v>
      </c>
      <c r="C267" s="283" t="s">
        <v>889</v>
      </c>
      <c r="D267" s="283" t="s">
        <v>551</v>
      </c>
      <c r="E267" s="372">
        <v>1943.5</v>
      </c>
      <c r="F267" s="371">
        <v>228.4743</v>
      </c>
      <c r="G267" s="371">
        <v>4.8928000000000003</v>
      </c>
      <c r="H267" s="371">
        <v>6.2111342</v>
      </c>
      <c r="I267" s="380">
        <v>6.8091841814405631</v>
      </c>
      <c r="J267" s="380">
        <v>13.90936241623549</v>
      </c>
      <c r="K267" s="283">
        <v>43</v>
      </c>
      <c r="L267" s="283">
        <v>319734</v>
      </c>
      <c r="M267" s="283">
        <v>305279</v>
      </c>
      <c r="N267" s="283">
        <v>5865</v>
      </c>
      <c r="O267" s="283">
        <v>5704</v>
      </c>
      <c r="P267" s="283">
        <v>75</v>
      </c>
      <c r="Q267" s="283">
        <v>653132</v>
      </c>
      <c r="R267" s="283">
        <v>1914</v>
      </c>
      <c r="S267" s="283">
        <v>3</v>
      </c>
      <c r="T267" s="283">
        <v>14</v>
      </c>
      <c r="U267" s="283">
        <v>5834</v>
      </c>
      <c r="V267" s="283">
        <v>5834</v>
      </c>
      <c r="W267" s="283">
        <v>5707</v>
      </c>
      <c r="X267" s="283">
        <v>5707</v>
      </c>
      <c r="Y267" s="283" t="s">
        <v>887</v>
      </c>
      <c r="Z267" s="283" t="s">
        <v>887</v>
      </c>
    </row>
    <row r="268" spans="2:26" s="358" customFormat="1" x14ac:dyDescent="0.2">
      <c r="B268" s="283" t="s">
        <v>675</v>
      </c>
      <c r="C268" s="283" t="s">
        <v>889</v>
      </c>
      <c r="D268" s="283" t="s">
        <v>554</v>
      </c>
      <c r="E268" s="372">
        <v>855</v>
      </c>
      <c r="F268" s="371">
        <v>170.2929</v>
      </c>
      <c r="G268" s="371">
        <v>2.0289999999999999</v>
      </c>
      <c r="H268" s="371">
        <v>2.3625172999999999</v>
      </c>
      <c r="I268" s="380">
        <v>2.5703445685548183</v>
      </c>
      <c r="J268" s="380">
        <v>0.73403277045290727</v>
      </c>
      <c r="K268" s="283">
        <v>21</v>
      </c>
      <c r="L268" s="283">
        <v>204813</v>
      </c>
      <c r="M268" s="283">
        <v>203224</v>
      </c>
      <c r="N268" s="283">
        <v>1096</v>
      </c>
      <c r="O268" s="283">
        <v>1092</v>
      </c>
      <c r="P268" s="283">
        <v>10</v>
      </c>
      <c r="Q268" s="283">
        <v>58490</v>
      </c>
      <c r="R268" s="283">
        <v>242</v>
      </c>
      <c r="S268" s="283">
        <v>3</v>
      </c>
      <c r="T268" s="283">
        <v>3</v>
      </c>
      <c r="U268" s="283">
        <v>1910</v>
      </c>
      <c r="V268" s="283">
        <v>1910</v>
      </c>
      <c r="W268" s="283">
        <v>163</v>
      </c>
      <c r="X268" s="283">
        <v>163</v>
      </c>
      <c r="Y268" s="283" t="s">
        <v>887</v>
      </c>
      <c r="Z268" s="283" t="s">
        <v>887</v>
      </c>
    </row>
    <row r="269" spans="2:26" s="358" customFormat="1" x14ac:dyDescent="0.2">
      <c r="B269" s="283" t="s">
        <v>612</v>
      </c>
      <c r="C269" s="283" t="s">
        <v>889</v>
      </c>
      <c r="D269" s="283" t="s">
        <v>551</v>
      </c>
      <c r="E269" s="372">
        <v>2140</v>
      </c>
      <c r="F269" s="371">
        <v>466.19990000000001</v>
      </c>
      <c r="G269" s="371">
        <v>4.7656999999999998</v>
      </c>
      <c r="H269" s="371">
        <v>5.7538727999999999</v>
      </c>
      <c r="I269" s="380">
        <v>9.7061000333354954</v>
      </c>
      <c r="J269" s="380">
        <v>9.3300959683459777</v>
      </c>
      <c r="K269" s="283">
        <v>44</v>
      </c>
      <c r="L269" s="283">
        <v>526860</v>
      </c>
      <c r="M269" s="283">
        <v>519142</v>
      </c>
      <c r="N269" s="283">
        <v>4611</v>
      </c>
      <c r="O269" s="283">
        <v>4594</v>
      </c>
      <c r="P269" s="283">
        <v>108</v>
      </c>
      <c r="Q269" s="283">
        <v>506450</v>
      </c>
      <c r="R269" s="283">
        <v>3305</v>
      </c>
      <c r="S269" s="283">
        <v>1</v>
      </c>
      <c r="T269" s="283">
        <v>29</v>
      </c>
      <c r="U269" s="283">
        <v>2086</v>
      </c>
      <c r="V269" s="283">
        <v>2086</v>
      </c>
      <c r="W269" s="283">
        <v>18267</v>
      </c>
      <c r="X269" s="283">
        <v>17033</v>
      </c>
      <c r="Y269" s="283" t="s">
        <v>887</v>
      </c>
      <c r="Z269" s="283" t="s">
        <v>887</v>
      </c>
    </row>
    <row r="270" spans="2:26" s="358" customFormat="1" x14ac:dyDescent="0.2">
      <c r="B270" s="283" t="s">
        <v>663</v>
      </c>
      <c r="C270" s="283" t="s">
        <v>889</v>
      </c>
      <c r="D270" s="283" t="s">
        <v>551</v>
      </c>
      <c r="E270" s="372">
        <v>3004.5</v>
      </c>
      <c r="F270" s="371">
        <v>464.55309999999997</v>
      </c>
      <c r="G270" s="371">
        <v>13.9955</v>
      </c>
      <c r="H270" s="371">
        <v>10.4408023</v>
      </c>
      <c r="I270" s="380">
        <v>3.0013070585416801</v>
      </c>
      <c r="J270" s="380">
        <v>35.666522742719323</v>
      </c>
      <c r="K270" s="283">
        <v>55</v>
      </c>
      <c r="L270" s="283">
        <v>130896</v>
      </c>
      <c r="M270" s="283">
        <v>130896</v>
      </c>
      <c r="N270" s="283">
        <v>1050</v>
      </c>
      <c r="O270" s="283">
        <v>1050</v>
      </c>
      <c r="P270" s="283">
        <v>98</v>
      </c>
      <c r="Q270" s="283">
        <v>1555524</v>
      </c>
      <c r="R270" s="283">
        <v>5069</v>
      </c>
      <c r="S270" s="283">
        <v>1</v>
      </c>
      <c r="T270" s="283">
        <v>35</v>
      </c>
      <c r="U270" s="283">
        <v>3018</v>
      </c>
      <c r="V270" s="283">
        <v>3018</v>
      </c>
      <c r="W270" s="283">
        <v>20916</v>
      </c>
      <c r="X270" s="283">
        <v>20916</v>
      </c>
      <c r="Y270" s="283" t="s">
        <v>887</v>
      </c>
      <c r="Z270" s="283" t="s">
        <v>887</v>
      </c>
    </row>
    <row r="271" spans="2:26" s="358" customFormat="1" x14ac:dyDescent="0.2">
      <c r="B271" s="283" t="s">
        <v>633</v>
      </c>
      <c r="C271" s="283" t="s">
        <v>890</v>
      </c>
      <c r="D271" s="283" t="s">
        <v>554</v>
      </c>
      <c r="E271" s="372">
        <v>5031</v>
      </c>
      <c r="F271" s="371">
        <v>45.838700000000003</v>
      </c>
      <c r="G271" s="371">
        <v>6.1596000000000002</v>
      </c>
      <c r="H271" s="371">
        <v>6.9732365999999999</v>
      </c>
      <c r="I271" s="380">
        <v>0.78073617741377521</v>
      </c>
      <c r="J271" s="380">
        <v>6.7002321106542215</v>
      </c>
      <c r="K271" s="283">
        <v>26</v>
      </c>
      <c r="L271" s="283">
        <v>97106</v>
      </c>
      <c r="M271" s="283">
        <v>93254</v>
      </c>
      <c r="N271" s="283">
        <v>2033</v>
      </c>
      <c r="O271" s="283">
        <v>2025</v>
      </c>
      <c r="P271" s="283">
        <v>33</v>
      </c>
      <c r="Q271" s="283">
        <v>833358</v>
      </c>
      <c r="R271" s="283">
        <v>2984</v>
      </c>
      <c r="S271" s="283">
        <v>6</v>
      </c>
      <c r="T271" s="283">
        <v>0</v>
      </c>
      <c r="U271" s="283">
        <v>36281</v>
      </c>
      <c r="V271" s="283">
        <v>36281</v>
      </c>
      <c r="W271" s="283">
        <v>0</v>
      </c>
      <c r="X271" s="283">
        <v>0</v>
      </c>
      <c r="Y271" s="283" t="s">
        <v>887</v>
      </c>
      <c r="Z271" s="283" t="s">
        <v>887</v>
      </c>
    </row>
    <row r="272" spans="2:26" s="358" customFormat="1" x14ac:dyDescent="0.2">
      <c r="B272" s="283" t="s">
        <v>772</v>
      </c>
      <c r="C272" s="283" t="s">
        <v>890</v>
      </c>
      <c r="D272" s="283" t="s">
        <v>554</v>
      </c>
      <c r="E272" s="372">
        <v>2946</v>
      </c>
      <c r="F272" s="371">
        <v>29.5062</v>
      </c>
      <c r="G272" s="371">
        <v>5.4805999999999999</v>
      </c>
      <c r="H272" s="371">
        <v>8.8403872999999997</v>
      </c>
      <c r="I272" s="380">
        <v>1.2479842300377328</v>
      </c>
      <c r="J272" s="380">
        <v>10.13600861559414</v>
      </c>
      <c r="K272" s="283">
        <v>5</v>
      </c>
      <c r="L272" s="283">
        <v>64083</v>
      </c>
      <c r="M272" s="283">
        <v>64083</v>
      </c>
      <c r="N272" s="283">
        <v>2341</v>
      </c>
      <c r="O272" s="283">
        <v>2341</v>
      </c>
      <c r="P272" s="283">
        <v>16</v>
      </c>
      <c r="Q272" s="283">
        <v>520476</v>
      </c>
      <c r="R272" s="283">
        <v>1615</v>
      </c>
      <c r="S272" s="283">
        <v>6</v>
      </c>
      <c r="T272" s="283">
        <v>0</v>
      </c>
      <c r="U272" s="283">
        <v>13727</v>
      </c>
      <c r="V272" s="283">
        <v>11443</v>
      </c>
      <c r="W272" s="283">
        <v>0</v>
      </c>
      <c r="X272" s="283">
        <v>0</v>
      </c>
      <c r="Y272" s="283" t="s">
        <v>887</v>
      </c>
      <c r="Z272" s="283" t="s">
        <v>887</v>
      </c>
    </row>
    <row r="273" spans="2:26" s="358" customFormat="1" x14ac:dyDescent="0.2">
      <c r="B273" s="283" t="s">
        <v>622</v>
      </c>
      <c r="C273" s="283" t="s">
        <v>890</v>
      </c>
      <c r="D273" s="283" t="s">
        <v>554</v>
      </c>
      <c r="E273" s="372">
        <v>2357</v>
      </c>
      <c r="F273" s="371">
        <v>169.214</v>
      </c>
      <c r="G273" s="371">
        <v>5.2584999999999997</v>
      </c>
      <c r="H273" s="371">
        <v>5.6014523000000001</v>
      </c>
      <c r="I273" s="380">
        <v>10.425293056113365</v>
      </c>
      <c r="J273" s="380">
        <v>15.015621656479997</v>
      </c>
      <c r="K273" s="283">
        <v>43</v>
      </c>
      <c r="L273" s="283">
        <v>676544</v>
      </c>
      <c r="M273" s="283">
        <v>674904</v>
      </c>
      <c r="N273" s="283">
        <v>13781</v>
      </c>
      <c r="O273" s="283">
        <v>13745</v>
      </c>
      <c r="P273" s="283">
        <v>63</v>
      </c>
      <c r="Q273" s="283">
        <v>974431</v>
      </c>
      <c r="R273" s="283">
        <v>3554</v>
      </c>
      <c r="S273" s="283">
        <v>14</v>
      </c>
      <c r="T273" s="283">
        <v>18</v>
      </c>
      <c r="U273" s="283">
        <v>32902</v>
      </c>
      <c r="V273" s="283">
        <v>32902</v>
      </c>
      <c r="W273" s="283">
        <v>4541</v>
      </c>
      <c r="X273" s="283">
        <v>4149</v>
      </c>
      <c r="Y273" s="283" t="s">
        <v>888</v>
      </c>
      <c r="Z273" s="283" t="s">
        <v>888</v>
      </c>
    </row>
    <row r="274" spans="2:26" s="358" customFormat="1" x14ac:dyDescent="0.2">
      <c r="B274" s="283" t="s">
        <v>607</v>
      </c>
      <c r="C274" s="283" t="s">
        <v>890</v>
      </c>
      <c r="D274" s="283" t="s">
        <v>551</v>
      </c>
      <c r="E274" s="372">
        <v>1905</v>
      </c>
      <c r="F274" s="371">
        <v>337.90249999999997</v>
      </c>
      <c r="G274" s="371">
        <v>5.8868</v>
      </c>
      <c r="H274" s="371">
        <v>4.2296680999999996</v>
      </c>
      <c r="I274" s="380">
        <v>11.506580856856868</v>
      </c>
      <c r="J274" s="380">
        <v>15.396745339297162</v>
      </c>
      <c r="K274" s="283">
        <v>73</v>
      </c>
      <c r="L274" s="283">
        <v>693220</v>
      </c>
      <c r="M274" s="283">
        <v>646184</v>
      </c>
      <c r="N274" s="283">
        <v>7190</v>
      </c>
      <c r="O274" s="283">
        <v>6788</v>
      </c>
      <c r="P274" s="283">
        <v>132</v>
      </c>
      <c r="Q274" s="283">
        <v>927585</v>
      </c>
      <c r="R274" s="283">
        <v>3668</v>
      </c>
      <c r="S274" s="283">
        <v>1</v>
      </c>
      <c r="T274" s="283">
        <v>48</v>
      </c>
      <c r="U274" s="283">
        <v>19</v>
      </c>
      <c r="V274" s="283">
        <v>19</v>
      </c>
      <c r="W274" s="283">
        <v>24186</v>
      </c>
      <c r="X274" s="283">
        <v>22248</v>
      </c>
      <c r="Y274" s="283" t="s">
        <v>888</v>
      </c>
      <c r="Z274" s="283" t="s">
        <v>887</v>
      </c>
    </row>
    <row r="275" spans="2:26" s="358" customFormat="1" x14ac:dyDescent="0.2">
      <c r="B275" s="283" t="s">
        <v>849</v>
      </c>
      <c r="C275" s="283" t="s">
        <v>890</v>
      </c>
      <c r="D275" s="283" t="s">
        <v>551</v>
      </c>
      <c r="E275" s="372">
        <v>1721.5</v>
      </c>
      <c r="F275" s="371">
        <v>340.35219999999998</v>
      </c>
      <c r="G275" s="371">
        <v>1.8774999999999999</v>
      </c>
      <c r="H275" s="371">
        <v>3.6961963999999998</v>
      </c>
      <c r="I275" s="380">
        <v>5.4386169118492704</v>
      </c>
      <c r="J275" s="380">
        <v>19.08138374860205</v>
      </c>
      <c r="K275" s="283">
        <v>47</v>
      </c>
      <c r="L275" s="283">
        <v>306848</v>
      </c>
      <c r="M275" s="283">
        <v>304882</v>
      </c>
      <c r="N275" s="283">
        <v>3464</v>
      </c>
      <c r="O275" s="283">
        <v>3446</v>
      </c>
      <c r="P275" s="283">
        <v>32</v>
      </c>
      <c r="Q275" s="283">
        <v>1076576</v>
      </c>
      <c r="R275" s="283">
        <v>3217</v>
      </c>
      <c r="S275" s="283">
        <v>1</v>
      </c>
      <c r="T275" s="283">
        <v>34</v>
      </c>
      <c r="U275" s="283">
        <v>1730</v>
      </c>
      <c r="V275" s="283">
        <v>1730</v>
      </c>
      <c r="W275" s="283">
        <v>16218</v>
      </c>
      <c r="X275" s="283">
        <v>15630</v>
      </c>
      <c r="Y275" s="283" t="s">
        <v>887</v>
      </c>
      <c r="Z275" s="283" t="s">
        <v>887</v>
      </c>
    </row>
    <row r="276" spans="2:26" s="358" customFormat="1" x14ac:dyDescent="0.2">
      <c r="B276" s="283" t="s">
        <v>863</v>
      </c>
      <c r="C276" s="283" t="s">
        <v>890</v>
      </c>
      <c r="D276" s="283" t="s">
        <v>542</v>
      </c>
      <c r="E276" s="372">
        <v>672</v>
      </c>
      <c r="F276" s="371">
        <v>3.8605</v>
      </c>
      <c r="G276" s="371">
        <v>2.1696</v>
      </c>
      <c r="H276" s="371">
        <v>8.0020746999999997</v>
      </c>
      <c r="I276" s="380">
        <v>3.3624440171249277E-2</v>
      </c>
      <c r="J276" s="380">
        <v>5.0874653966519454E-2</v>
      </c>
      <c r="K276" s="283">
        <v>1</v>
      </c>
      <c r="L276" s="283">
        <v>499</v>
      </c>
      <c r="M276" s="283">
        <v>499</v>
      </c>
      <c r="N276" s="283">
        <v>10</v>
      </c>
      <c r="O276" s="283">
        <v>10</v>
      </c>
      <c r="P276" s="283">
        <v>2</v>
      </c>
      <c r="Q276" s="283">
        <v>755</v>
      </c>
      <c r="R276" s="283">
        <v>31</v>
      </c>
      <c r="S276" s="283">
        <v>2</v>
      </c>
      <c r="T276" s="283">
        <v>0</v>
      </c>
      <c r="U276" s="283">
        <v>1334</v>
      </c>
      <c r="V276" s="283">
        <v>1334</v>
      </c>
      <c r="W276" s="283">
        <v>0</v>
      </c>
      <c r="X276" s="283">
        <v>0</v>
      </c>
      <c r="Y276" s="283" t="s">
        <v>887</v>
      </c>
      <c r="Z276" s="283" t="s">
        <v>887</v>
      </c>
    </row>
    <row r="277" spans="2:26" s="358" customFormat="1" x14ac:dyDescent="0.2">
      <c r="B277" s="283" t="s">
        <v>864</v>
      </c>
      <c r="C277" s="283" t="s">
        <v>890</v>
      </c>
      <c r="D277" s="283" t="s">
        <v>554</v>
      </c>
      <c r="E277" s="372">
        <v>1887</v>
      </c>
      <c r="F277" s="371">
        <v>20.412700000000001</v>
      </c>
      <c r="G277" s="371">
        <v>3.9474</v>
      </c>
      <c r="H277" s="371">
        <v>6.9351314000000004</v>
      </c>
      <c r="I277" s="380">
        <v>5.1388759925753612E-2</v>
      </c>
      <c r="J277" s="380">
        <v>0.14909978231979218</v>
      </c>
      <c r="K277" s="283">
        <v>0</v>
      </c>
      <c r="L277" s="283">
        <v>2485</v>
      </c>
      <c r="M277" s="283">
        <v>2485</v>
      </c>
      <c r="N277" s="283">
        <v>4</v>
      </c>
      <c r="O277" s="283">
        <v>4</v>
      </c>
      <c r="P277" s="283">
        <v>1</v>
      </c>
      <c r="Q277" s="283">
        <v>7210</v>
      </c>
      <c r="R277" s="283">
        <v>92</v>
      </c>
      <c r="S277" s="283">
        <v>0</v>
      </c>
      <c r="T277" s="283">
        <v>0</v>
      </c>
      <c r="U277" s="283">
        <v>0</v>
      </c>
      <c r="V277" s="283">
        <v>0</v>
      </c>
      <c r="W277" s="283">
        <v>0</v>
      </c>
      <c r="X277" s="283">
        <v>0</v>
      </c>
      <c r="Y277" s="283" t="s">
        <v>887</v>
      </c>
      <c r="Z277" s="283" t="s">
        <v>887</v>
      </c>
    </row>
    <row r="278" spans="2:26" s="358" customFormat="1" x14ac:dyDescent="0.2">
      <c r="B278" s="283" t="s">
        <v>687</v>
      </c>
      <c r="C278" s="283" t="s">
        <v>889</v>
      </c>
      <c r="D278" s="283" t="s">
        <v>554</v>
      </c>
      <c r="E278" s="372">
        <v>237</v>
      </c>
      <c r="F278" s="371">
        <v>114.41079999999999</v>
      </c>
      <c r="G278" s="371">
        <v>1.2546999999999999</v>
      </c>
      <c r="H278" s="371">
        <v>0.47392410000000001</v>
      </c>
      <c r="I278" s="380">
        <v>0.15997099382446553</v>
      </c>
      <c r="J278" s="380">
        <v>1.5073528089394665</v>
      </c>
      <c r="K278" s="283">
        <v>7</v>
      </c>
      <c r="L278" s="283">
        <v>10228</v>
      </c>
      <c r="M278" s="283">
        <v>10228</v>
      </c>
      <c r="N278" s="283">
        <v>773</v>
      </c>
      <c r="O278" s="283">
        <v>773</v>
      </c>
      <c r="P278" s="283">
        <v>11</v>
      </c>
      <c r="Q278" s="283">
        <v>96375</v>
      </c>
      <c r="R278" s="283">
        <v>290</v>
      </c>
      <c r="S278" s="283">
        <v>2</v>
      </c>
      <c r="T278" s="283">
        <v>5</v>
      </c>
      <c r="U278" s="283">
        <v>240</v>
      </c>
      <c r="V278" s="283">
        <v>240</v>
      </c>
      <c r="W278" s="283">
        <v>238</v>
      </c>
      <c r="X278" s="283">
        <v>238</v>
      </c>
      <c r="Y278" s="283" t="s">
        <v>887</v>
      </c>
      <c r="Z278" s="283" t="s">
        <v>887</v>
      </c>
    </row>
    <row r="279" spans="2:26" s="358" customFormat="1" x14ac:dyDescent="0.2">
      <c r="B279" s="283" t="s">
        <v>824</v>
      </c>
      <c r="C279" s="283" t="s">
        <v>891</v>
      </c>
      <c r="D279" s="283" t="s">
        <v>542</v>
      </c>
      <c r="E279" s="372">
        <v>199</v>
      </c>
      <c r="F279" s="371">
        <v>4.8411999999999997</v>
      </c>
      <c r="G279" s="371">
        <v>0.49690000000000001</v>
      </c>
      <c r="H279" s="371">
        <v>8.3069156999999993</v>
      </c>
      <c r="I279" s="380">
        <v>5.173417975319893</v>
      </c>
      <c r="J279" s="380">
        <v>6.0232777065127943</v>
      </c>
      <c r="K279" s="283">
        <v>1</v>
      </c>
      <c r="L279" s="283">
        <v>18810</v>
      </c>
      <c r="M279" s="283">
        <v>18810</v>
      </c>
      <c r="N279" s="283">
        <v>33</v>
      </c>
      <c r="O279" s="283">
        <v>33</v>
      </c>
      <c r="P279" s="283">
        <v>5</v>
      </c>
      <c r="Q279" s="283">
        <v>21900</v>
      </c>
      <c r="R279" s="283">
        <v>93</v>
      </c>
      <c r="S279" s="283">
        <v>0</v>
      </c>
      <c r="T279" s="283">
        <v>0</v>
      </c>
      <c r="U279" s="283">
        <v>0</v>
      </c>
      <c r="V279" s="283">
        <v>0</v>
      </c>
      <c r="W279" s="283">
        <v>0</v>
      </c>
      <c r="X279" s="283">
        <v>0</v>
      </c>
      <c r="Y279" s="283" t="s">
        <v>887</v>
      </c>
      <c r="Z279" s="283" t="s">
        <v>887</v>
      </c>
    </row>
    <row r="280" spans="2:26" s="358" customFormat="1" x14ac:dyDescent="0.2">
      <c r="B280" s="283" t="s">
        <v>636</v>
      </c>
      <c r="C280" s="283" t="s">
        <v>891</v>
      </c>
      <c r="D280" s="283" t="s">
        <v>542</v>
      </c>
      <c r="E280" s="372">
        <v>322.5</v>
      </c>
      <c r="F280" s="371">
        <v>7.4568000000000003</v>
      </c>
      <c r="G280" s="371">
        <v>1.2246999999999999</v>
      </c>
      <c r="H280" s="371">
        <v>7.3542877000000004</v>
      </c>
      <c r="I280" s="380">
        <v>7.4529815084692173</v>
      </c>
      <c r="J280" s="380">
        <v>6.3954837291238187</v>
      </c>
      <c r="K280" s="283">
        <v>4</v>
      </c>
      <c r="L280" s="283">
        <v>58299</v>
      </c>
      <c r="M280" s="283">
        <v>58299</v>
      </c>
      <c r="N280" s="283">
        <v>818</v>
      </c>
      <c r="O280" s="283">
        <v>818</v>
      </c>
      <c r="P280" s="283">
        <v>5</v>
      </c>
      <c r="Q280" s="283">
        <v>50027</v>
      </c>
      <c r="R280" s="283">
        <v>219</v>
      </c>
      <c r="S280" s="283">
        <v>5</v>
      </c>
      <c r="T280" s="283">
        <v>0</v>
      </c>
      <c r="U280" s="283">
        <v>1612</v>
      </c>
      <c r="V280" s="283">
        <v>1289</v>
      </c>
      <c r="W280" s="283">
        <v>0</v>
      </c>
      <c r="X280" s="283">
        <v>0</v>
      </c>
      <c r="Y280" s="283" t="s">
        <v>888</v>
      </c>
      <c r="Z280" s="283" t="s">
        <v>887</v>
      </c>
    </row>
    <row r="281" spans="2:26" s="358" customFormat="1" x14ac:dyDescent="0.2">
      <c r="B281" s="283" t="s">
        <v>840</v>
      </c>
      <c r="C281" s="283" t="s">
        <v>891</v>
      </c>
      <c r="D281" s="283" t="s">
        <v>542</v>
      </c>
      <c r="E281" s="372">
        <v>387</v>
      </c>
      <c r="F281" s="371">
        <v>5.3539000000000003</v>
      </c>
      <c r="G281" s="371">
        <v>1.4953000000000001</v>
      </c>
      <c r="H281" s="371">
        <v>9.3357539000000003</v>
      </c>
      <c r="I281" s="380">
        <v>0.25475995385650596</v>
      </c>
      <c r="J281" s="380">
        <v>0.32393944086295284</v>
      </c>
      <c r="K281" s="283">
        <v>1</v>
      </c>
      <c r="L281" s="283">
        <v>2158</v>
      </c>
      <c r="M281" s="283">
        <v>2158</v>
      </c>
      <c r="N281" s="283">
        <v>28</v>
      </c>
      <c r="O281" s="283">
        <v>28</v>
      </c>
      <c r="P281" s="283">
        <v>2</v>
      </c>
      <c r="Q281" s="283">
        <v>2744</v>
      </c>
      <c r="R281" s="283">
        <v>25</v>
      </c>
      <c r="S281" s="283">
        <v>1</v>
      </c>
      <c r="T281" s="283">
        <v>0</v>
      </c>
      <c r="U281" s="283">
        <v>387</v>
      </c>
      <c r="V281" s="283">
        <v>387</v>
      </c>
      <c r="W281" s="283">
        <v>0</v>
      </c>
      <c r="X281" s="283">
        <v>0</v>
      </c>
      <c r="Y281" s="283" t="s">
        <v>887</v>
      </c>
      <c r="Z281" s="283" t="s">
        <v>887</v>
      </c>
    </row>
    <row r="282" spans="2:26" s="358" customFormat="1" x14ac:dyDescent="0.2">
      <c r="B282" s="283" t="s">
        <v>698</v>
      </c>
      <c r="C282" s="283" t="s">
        <v>891</v>
      </c>
      <c r="D282" s="283" t="s">
        <v>542</v>
      </c>
      <c r="E282" s="372">
        <v>2414.5</v>
      </c>
      <c r="F282" s="371">
        <v>9.2184000000000008</v>
      </c>
      <c r="G282" s="371">
        <v>0.69259999999999999</v>
      </c>
      <c r="H282" s="371">
        <v>4.3820885000000001</v>
      </c>
      <c r="I282" s="380">
        <v>0.12854830701867226</v>
      </c>
      <c r="J282" s="380">
        <v>1.1194994318702296</v>
      </c>
      <c r="K282" s="283">
        <v>2</v>
      </c>
      <c r="L282" s="283">
        <v>12853</v>
      </c>
      <c r="M282" s="283">
        <v>12853</v>
      </c>
      <c r="N282" s="283">
        <v>146</v>
      </c>
      <c r="O282" s="283">
        <v>146</v>
      </c>
      <c r="P282" s="283">
        <v>2</v>
      </c>
      <c r="Q282" s="283">
        <v>111934</v>
      </c>
      <c r="R282" s="283">
        <v>310</v>
      </c>
      <c r="S282" s="283">
        <v>0</v>
      </c>
      <c r="T282" s="283">
        <v>0</v>
      </c>
      <c r="U282" s="283">
        <v>0</v>
      </c>
      <c r="V282" s="283">
        <v>0</v>
      </c>
      <c r="W282" s="283">
        <v>0</v>
      </c>
      <c r="X282" s="283">
        <v>0</v>
      </c>
      <c r="Y282" s="283" t="s">
        <v>887</v>
      </c>
      <c r="Z282" s="283" t="s">
        <v>887</v>
      </c>
    </row>
    <row r="283" spans="2:26" s="358" customFormat="1" x14ac:dyDescent="0.2">
      <c r="B283" s="283" t="s">
        <v>766</v>
      </c>
      <c r="C283" s="283" t="s">
        <v>891</v>
      </c>
      <c r="D283" s="283" t="s">
        <v>542</v>
      </c>
      <c r="E283" s="372">
        <v>1589</v>
      </c>
      <c r="F283" s="371">
        <v>7.1327999999999996</v>
      </c>
      <c r="G283" s="371">
        <v>3.0341</v>
      </c>
      <c r="H283" s="371">
        <v>6.6683956000000002</v>
      </c>
      <c r="I283" s="380">
        <v>0.36011426447899225</v>
      </c>
      <c r="J283" s="380">
        <v>3.4113071598960114</v>
      </c>
      <c r="K283" s="283">
        <v>6</v>
      </c>
      <c r="L283" s="283">
        <v>21802</v>
      </c>
      <c r="M283" s="283">
        <v>21802</v>
      </c>
      <c r="N283" s="283">
        <v>126</v>
      </c>
      <c r="O283" s="283">
        <v>126</v>
      </c>
      <c r="P283" s="283">
        <v>9</v>
      </c>
      <c r="Q283" s="283">
        <v>206527</v>
      </c>
      <c r="R283" s="283">
        <v>793</v>
      </c>
      <c r="S283" s="283">
        <v>0</v>
      </c>
      <c r="T283" s="283">
        <v>0</v>
      </c>
      <c r="U283" s="283">
        <v>0</v>
      </c>
      <c r="V283" s="283">
        <v>0</v>
      </c>
      <c r="W283" s="283">
        <v>0</v>
      </c>
      <c r="X283" s="283">
        <v>0</v>
      </c>
      <c r="Y283" s="283" t="s">
        <v>887</v>
      </c>
      <c r="Z283" s="283" t="s">
        <v>887</v>
      </c>
    </row>
    <row r="284" spans="2:26" s="358" customFormat="1" x14ac:dyDescent="0.2">
      <c r="B284" s="283" t="s">
        <v>603</v>
      </c>
      <c r="C284" s="283" t="s">
        <v>891</v>
      </c>
      <c r="D284" s="283" t="s">
        <v>542</v>
      </c>
      <c r="E284" s="372">
        <v>4355</v>
      </c>
      <c r="F284" s="371">
        <v>19.891400000000001</v>
      </c>
      <c r="G284" s="371">
        <v>3.9916</v>
      </c>
      <c r="H284" s="371">
        <v>9.2214384999999996</v>
      </c>
      <c r="I284" s="380">
        <v>10.048294119820651</v>
      </c>
      <c r="J284" s="380">
        <v>13.361925155941053</v>
      </c>
      <c r="K284" s="283">
        <v>4</v>
      </c>
      <c r="L284" s="283">
        <v>878890</v>
      </c>
      <c r="M284" s="283">
        <v>878809</v>
      </c>
      <c r="N284" s="283">
        <v>8371</v>
      </c>
      <c r="O284" s="283">
        <v>8370</v>
      </c>
      <c r="P284" s="283">
        <v>20</v>
      </c>
      <c r="Q284" s="283">
        <v>1168722</v>
      </c>
      <c r="R284" s="283">
        <v>4229</v>
      </c>
      <c r="S284" s="283">
        <v>7</v>
      </c>
      <c r="T284" s="283">
        <v>0</v>
      </c>
      <c r="U284" s="283">
        <v>27103</v>
      </c>
      <c r="V284" s="283">
        <v>27103</v>
      </c>
      <c r="W284" s="283">
        <v>0</v>
      </c>
      <c r="X284" s="283">
        <v>0</v>
      </c>
      <c r="Y284" s="283" t="s">
        <v>888</v>
      </c>
      <c r="Z284" s="283" t="s">
        <v>888</v>
      </c>
    </row>
    <row r="285" spans="2:26" s="358" customFormat="1" x14ac:dyDescent="0.2">
      <c r="B285" s="283" t="s">
        <v>756</v>
      </c>
      <c r="C285" s="283" t="s">
        <v>891</v>
      </c>
      <c r="D285" s="283" t="s">
        <v>542</v>
      </c>
      <c r="E285" s="372">
        <v>433.5</v>
      </c>
      <c r="F285" s="371">
        <v>7.8925999999999998</v>
      </c>
      <c r="G285" s="371">
        <v>1.0475000000000001</v>
      </c>
      <c r="H285" s="371">
        <v>9.8311203999999996</v>
      </c>
      <c r="I285" s="380">
        <v>20.05989758560025</v>
      </c>
      <c r="J285" s="380">
        <v>0.16750460784388971</v>
      </c>
      <c r="K285" s="283">
        <v>8</v>
      </c>
      <c r="L285" s="283">
        <v>176642</v>
      </c>
      <c r="M285" s="283">
        <v>176642</v>
      </c>
      <c r="N285" s="283">
        <v>537</v>
      </c>
      <c r="O285" s="283">
        <v>537</v>
      </c>
      <c r="P285" s="283">
        <v>3</v>
      </c>
      <c r="Q285" s="283">
        <v>1475</v>
      </c>
      <c r="R285" s="283">
        <v>9</v>
      </c>
      <c r="S285" s="283">
        <v>1</v>
      </c>
      <c r="T285" s="283">
        <v>0</v>
      </c>
      <c r="U285" s="283">
        <v>440</v>
      </c>
      <c r="V285" s="283">
        <v>440</v>
      </c>
      <c r="W285" s="283">
        <v>0</v>
      </c>
      <c r="X285" s="283">
        <v>0</v>
      </c>
      <c r="Y285" s="283" t="s">
        <v>888</v>
      </c>
      <c r="Z285" s="283" t="s">
        <v>887</v>
      </c>
    </row>
    <row r="286" spans="2:26" s="358" customFormat="1" x14ac:dyDescent="0.2">
      <c r="B286" s="283" t="s">
        <v>640</v>
      </c>
      <c r="C286" s="283" t="s">
        <v>891</v>
      </c>
      <c r="D286" s="283" t="s">
        <v>542</v>
      </c>
      <c r="E286" s="372">
        <v>3377.5</v>
      </c>
      <c r="F286" s="371">
        <v>14.173400000000001</v>
      </c>
      <c r="G286" s="371">
        <v>0.61180000000000001</v>
      </c>
      <c r="H286" s="371">
        <v>7.6591287000000001</v>
      </c>
      <c r="I286" s="380">
        <v>5.5716010346015468</v>
      </c>
      <c r="J286" s="380">
        <v>18.481963882275892</v>
      </c>
      <c r="K286" s="283">
        <v>11</v>
      </c>
      <c r="L286" s="283">
        <v>459847</v>
      </c>
      <c r="M286" s="283">
        <v>458429</v>
      </c>
      <c r="N286" s="283">
        <v>5377</v>
      </c>
      <c r="O286" s="283">
        <v>5374</v>
      </c>
      <c r="P286" s="283">
        <v>12</v>
      </c>
      <c r="Q286" s="283">
        <v>1525392</v>
      </c>
      <c r="R286" s="283">
        <v>6929</v>
      </c>
      <c r="S286" s="283">
        <v>2</v>
      </c>
      <c r="T286" s="283">
        <v>0</v>
      </c>
      <c r="U286" s="283">
        <v>5777</v>
      </c>
      <c r="V286" s="283">
        <v>2373</v>
      </c>
      <c r="W286" s="283">
        <v>0</v>
      </c>
      <c r="X286" s="283">
        <v>0</v>
      </c>
      <c r="Y286" s="283" t="s">
        <v>888</v>
      </c>
      <c r="Z286" s="283" t="s">
        <v>887</v>
      </c>
    </row>
    <row r="287" spans="2:26" s="358" customFormat="1" x14ac:dyDescent="0.2">
      <c r="B287" s="283" t="s">
        <v>799</v>
      </c>
      <c r="C287" s="283" t="s">
        <v>891</v>
      </c>
      <c r="D287" s="283" t="s">
        <v>554</v>
      </c>
      <c r="E287" s="372">
        <v>1066.5</v>
      </c>
      <c r="F287" s="371">
        <v>19.152200000000001</v>
      </c>
      <c r="G287" s="371">
        <v>0</v>
      </c>
      <c r="H287" s="371">
        <v>1.4860996</v>
      </c>
      <c r="I287" s="380">
        <v>20.430104315124144</v>
      </c>
      <c r="J287" s="380">
        <v>4.9740222029189702</v>
      </c>
      <c r="K287" s="283">
        <v>36</v>
      </c>
      <c r="L287" s="283">
        <v>1707471</v>
      </c>
      <c r="M287" s="283">
        <v>839629</v>
      </c>
      <c r="N287" s="283">
        <v>12120</v>
      </c>
      <c r="O287" s="283">
        <v>9114</v>
      </c>
      <c r="P287" s="283">
        <v>20</v>
      </c>
      <c r="Q287" s="283">
        <v>415710</v>
      </c>
      <c r="R287" s="283">
        <v>1352</v>
      </c>
      <c r="S287" s="283">
        <v>4</v>
      </c>
      <c r="T287" s="283">
        <v>0</v>
      </c>
      <c r="U287" s="283">
        <v>4058</v>
      </c>
      <c r="V287" s="283">
        <v>4058</v>
      </c>
      <c r="W287" s="283">
        <v>0</v>
      </c>
      <c r="X287" s="283">
        <v>0</v>
      </c>
      <c r="Y287" s="283" t="s">
        <v>888</v>
      </c>
      <c r="Z287" s="283" t="s">
        <v>887</v>
      </c>
    </row>
    <row r="288" spans="2:26" s="358" customFormat="1" x14ac:dyDescent="0.2">
      <c r="B288" s="283" t="s">
        <v>702</v>
      </c>
      <c r="C288" s="283" t="s">
        <v>890</v>
      </c>
      <c r="D288" s="283" t="s">
        <v>554</v>
      </c>
      <c r="E288" s="372">
        <v>3317.5</v>
      </c>
      <c r="F288" s="371">
        <v>148.0795</v>
      </c>
      <c r="G288" s="371">
        <v>0.79959999999999998</v>
      </c>
      <c r="H288" s="371">
        <v>7.2780775000000002</v>
      </c>
      <c r="I288" s="380">
        <v>4.4243611218477756</v>
      </c>
      <c r="J288" s="380">
        <v>16.165665073741298</v>
      </c>
      <c r="K288" s="283">
        <v>53</v>
      </c>
      <c r="L288" s="283">
        <v>534229</v>
      </c>
      <c r="M288" s="283">
        <v>150404</v>
      </c>
      <c r="N288" s="283">
        <v>4811</v>
      </c>
      <c r="O288" s="283">
        <v>1526</v>
      </c>
      <c r="P288" s="283">
        <v>36</v>
      </c>
      <c r="Q288" s="283">
        <v>1951958</v>
      </c>
      <c r="R288" s="283">
        <v>7612</v>
      </c>
      <c r="S288" s="283">
        <v>5</v>
      </c>
      <c r="T288" s="283">
        <v>27</v>
      </c>
      <c r="U288" s="283">
        <v>16528</v>
      </c>
      <c r="V288" s="283">
        <v>13198</v>
      </c>
      <c r="W288" s="283">
        <v>44704</v>
      </c>
      <c r="X288" s="283">
        <v>44704</v>
      </c>
      <c r="Y288" s="283" t="s">
        <v>888</v>
      </c>
      <c r="Z288" s="283" t="s">
        <v>888</v>
      </c>
    </row>
    <row r="289" spans="2:26" s="358" customFormat="1" x14ac:dyDescent="0.2">
      <c r="B289" s="283" t="s">
        <v>703</v>
      </c>
      <c r="C289" s="283" t="s">
        <v>890</v>
      </c>
      <c r="D289" s="283" t="s">
        <v>551</v>
      </c>
      <c r="E289" s="372">
        <v>798.5</v>
      </c>
      <c r="F289" s="371">
        <v>211.16370000000001</v>
      </c>
      <c r="G289" s="371">
        <v>0.36409999999999998</v>
      </c>
      <c r="H289" s="371">
        <v>3.9629322</v>
      </c>
      <c r="I289" s="380">
        <v>12.799048076990823</v>
      </c>
      <c r="J289" s="380">
        <v>20.968377593222606</v>
      </c>
      <c r="K289" s="283">
        <v>53</v>
      </c>
      <c r="L289" s="283">
        <v>332942</v>
      </c>
      <c r="M289" s="283">
        <v>123146</v>
      </c>
      <c r="N289" s="283">
        <v>4057</v>
      </c>
      <c r="O289" s="283">
        <v>3491</v>
      </c>
      <c r="P289" s="283">
        <v>58</v>
      </c>
      <c r="Q289" s="283">
        <v>545451</v>
      </c>
      <c r="R289" s="283">
        <v>1750</v>
      </c>
      <c r="S289" s="283">
        <v>2</v>
      </c>
      <c r="T289" s="283">
        <v>13</v>
      </c>
      <c r="U289" s="283">
        <v>1040</v>
      </c>
      <c r="V289" s="283">
        <v>803</v>
      </c>
      <c r="W289" s="283">
        <v>3150</v>
      </c>
      <c r="X289" s="283">
        <v>2584</v>
      </c>
      <c r="Y289" s="283" t="s">
        <v>888</v>
      </c>
      <c r="Z289" s="283" t="s">
        <v>887</v>
      </c>
    </row>
    <row r="290" spans="2:26" s="358" customFormat="1" x14ac:dyDescent="0.2">
      <c r="B290" s="283" t="s">
        <v>677</v>
      </c>
      <c r="C290" s="283" t="s">
        <v>890</v>
      </c>
      <c r="D290" s="283" t="s">
        <v>554</v>
      </c>
      <c r="E290" s="372">
        <v>2254.5</v>
      </c>
      <c r="F290" s="371">
        <v>124.443</v>
      </c>
      <c r="G290" s="371">
        <v>2.2052</v>
      </c>
      <c r="H290" s="371">
        <v>4.1915630000000004</v>
      </c>
      <c r="I290" s="380">
        <v>4.107298638987249</v>
      </c>
      <c r="J290" s="380">
        <v>4.2747201393456606</v>
      </c>
      <c r="K290" s="283">
        <v>48</v>
      </c>
      <c r="L290" s="283">
        <v>432732</v>
      </c>
      <c r="M290" s="283">
        <v>398126</v>
      </c>
      <c r="N290" s="283">
        <v>9526</v>
      </c>
      <c r="O290" s="283">
        <v>9463</v>
      </c>
      <c r="P290" s="283">
        <v>26</v>
      </c>
      <c r="Q290" s="283">
        <v>450371</v>
      </c>
      <c r="R290" s="283">
        <v>1496</v>
      </c>
      <c r="S290" s="283">
        <v>1</v>
      </c>
      <c r="T290" s="283">
        <v>14</v>
      </c>
      <c r="U290" s="283">
        <v>0</v>
      </c>
      <c r="V290" s="283">
        <v>0</v>
      </c>
      <c r="W290" s="283">
        <v>20371</v>
      </c>
      <c r="X290" s="283">
        <v>12296</v>
      </c>
      <c r="Y290" s="283" t="s">
        <v>887</v>
      </c>
      <c r="Z290" s="283" t="s">
        <v>887</v>
      </c>
    </row>
    <row r="291" spans="2:26" s="358" customFormat="1" x14ac:dyDescent="0.2">
      <c r="B291" s="283" t="s">
        <v>786</v>
      </c>
      <c r="C291" s="283" t="s">
        <v>890</v>
      </c>
      <c r="D291" s="283" t="s">
        <v>542</v>
      </c>
      <c r="E291" s="372">
        <v>2608.5</v>
      </c>
      <c r="F291" s="371">
        <v>18.939800000000002</v>
      </c>
      <c r="G291" s="371">
        <v>2.4573999999999998</v>
      </c>
      <c r="H291" s="371">
        <v>7.8496543000000001</v>
      </c>
      <c r="I291" s="380">
        <v>2.8096170829223621</v>
      </c>
      <c r="J291" s="380">
        <v>12.059294575016425</v>
      </c>
      <c r="K291" s="283">
        <v>13</v>
      </c>
      <c r="L291" s="283">
        <v>121510</v>
      </c>
      <c r="M291" s="283">
        <v>119375</v>
      </c>
      <c r="N291" s="283">
        <v>4029</v>
      </c>
      <c r="O291" s="283">
        <v>4015</v>
      </c>
      <c r="P291" s="283">
        <v>17</v>
      </c>
      <c r="Q291" s="283">
        <v>521539</v>
      </c>
      <c r="R291" s="283">
        <v>2046</v>
      </c>
      <c r="S291" s="283">
        <v>1</v>
      </c>
      <c r="T291" s="283">
        <v>0</v>
      </c>
      <c r="U291" s="283">
        <v>2280</v>
      </c>
      <c r="V291" s="283">
        <v>2280</v>
      </c>
      <c r="W291" s="283">
        <v>0</v>
      </c>
      <c r="X291" s="283">
        <v>0</v>
      </c>
      <c r="Y291" s="283" t="s">
        <v>887</v>
      </c>
      <c r="Z291" s="283" t="s">
        <v>887</v>
      </c>
    </row>
    <row r="292" spans="2:26" s="358" customFormat="1" x14ac:dyDescent="0.2">
      <c r="B292" s="283" t="s">
        <v>589</v>
      </c>
      <c r="C292" s="283" t="s">
        <v>890</v>
      </c>
      <c r="D292" s="283" t="s">
        <v>554</v>
      </c>
      <c r="E292" s="372">
        <v>3468.5</v>
      </c>
      <c r="F292" s="371">
        <v>65.345799999999997</v>
      </c>
      <c r="G292" s="371">
        <v>5.5304000000000002</v>
      </c>
      <c r="H292" s="371">
        <v>8.9547027000000003</v>
      </c>
      <c r="I292" s="380">
        <v>13.905131881867471</v>
      </c>
      <c r="J292" s="380">
        <v>4.2767238725613774</v>
      </c>
      <c r="K292" s="283">
        <v>28</v>
      </c>
      <c r="L292" s="283">
        <v>1241509</v>
      </c>
      <c r="M292" s="283">
        <v>898150</v>
      </c>
      <c r="N292" s="283">
        <v>17745</v>
      </c>
      <c r="O292" s="283">
        <v>13282</v>
      </c>
      <c r="P292" s="283">
        <v>16</v>
      </c>
      <c r="Q292" s="283">
        <v>381844</v>
      </c>
      <c r="R292" s="283">
        <v>2325</v>
      </c>
      <c r="S292" s="283">
        <v>6</v>
      </c>
      <c r="T292" s="283">
        <v>14</v>
      </c>
      <c r="U292" s="283">
        <v>17414</v>
      </c>
      <c r="V292" s="283">
        <v>13931</v>
      </c>
      <c r="W292" s="283">
        <v>20681</v>
      </c>
      <c r="X292" s="283">
        <v>18725</v>
      </c>
      <c r="Y292" s="283" t="s">
        <v>887</v>
      </c>
      <c r="Z292" s="283" t="s">
        <v>887</v>
      </c>
    </row>
    <row r="293" spans="2:26" s="358" customFormat="1" x14ac:dyDescent="0.2">
      <c r="B293" s="283" t="s">
        <v>676</v>
      </c>
      <c r="C293" s="283" t="s">
        <v>890</v>
      </c>
      <c r="D293" s="283" t="s">
        <v>554</v>
      </c>
      <c r="E293" s="372">
        <v>2707.5</v>
      </c>
      <c r="F293" s="371">
        <v>46.170400000000001</v>
      </c>
      <c r="G293" s="371">
        <v>2.1215000000000002</v>
      </c>
      <c r="H293" s="371">
        <v>5.5252420999999998</v>
      </c>
      <c r="I293" s="380">
        <v>7.2682820957698535</v>
      </c>
      <c r="J293" s="380">
        <v>10.603128447475326</v>
      </c>
      <c r="K293" s="283">
        <v>22</v>
      </c>
      <c r="L293" s="283">
        <v>554444</v>
      </c>
      <c r="M293" s="283">
        <v>504503</v>
      </c>
      <c r="N293" s="283">
        <v>5534</v>
      </c>
      <c r="O293" s="283">
        <v>4997</v>
      </c>
      <c r="P293" s="283">
        <v>12</v>
      </c>
      <c r="Q293" s="283">
        <v>808835</v>
      </c>
      <c r="R293" s="283">
        <v>1865</v>
      </c>
      <c r="S293" s="283">
        <v>0</v>
      </c>
      <c r="T293" s="283">
        <v>11</v>
      </c>
      <c r="U293" s="283">
        <v>0</v>
      </c>
      <c r="V293" s="283">
        <v>0</v>
      </c>
      <c r="W293" s="283">
        <v>12547</v>
      </c>
      <c r="X293" s="283">
        <v>12547</v>
      </c>
      <c r="Y293" s="283" t="s">
        <v>887</v>
      </c>
      <c r="Z293" s="283" t="s">
        <v>887</v>
      </c>
    </row>
    <row r="294" spans="2:26" s="358" customFormat="1" x14ac:dyDescent="0.2">
      <c r="B294" s="283" t="s">
        <v>797</v>
      </c>
      <c r="C294" s="283" t="s">
        <v>890</v>
      </c>
      <c r="D294" s="283" t="s">
        <v>554</v>
      </c>
      <c r="E294" s="372">
        <v>3225</v>
      </c>
      <c r="F294" s="371">
        <v>49.512500000000003</v>
      </c>
      <c r="G294" s="371">
        <v>6.6673999999999998</v>
      </c>
      <c r="H294" s="371">
        <v>8.0020746999999997</v>
      </c>
      <c r="I294" s="380">
        <v>5.0498695933948392</v>
      </c>
      <c r="J294" s="380">
        <v>1.7460684871814065</v>
      </c>
      <c r="K294" s="283">
        <v>16</v>
      </c>
      <c r="L294" s="283">
        <v>481188</v>
      </c>
      <c r="M294" s="283">
        <v>481188</v>
      </c>
      <c r="N294" s="283">
        <v>6800</v>
      </c>
      <c r="O294" s="283">
        <v>6800</v>
      </c>
      <c r="P294" s="283">
        <v>21</v>
      </c>
      <c r="Q294" s="283">
        <v>166378</v>
      </c>
      <c r="R294" s="283">
        <v>1361</v>
      </c>
      <c r="S294" s="283">
        <v>2</v>
      </c>
      <c r="T294" s="283">
        <v>2</v>
      </c>
      <c r="U294" s="283">
        <v>6450</v>
      </c>
      <c r="V294" s="283">
        <v>6450</v>
      </c>
      <c r="W294" s="283">
        <v>63</v>
      </c>
      <c r="X294" s="283">
        <v>63</v>
      </c>
      <c r="Y294" s="283" t="s">
        <v>887</v>
      </c>
      <c r="Z294" s="283" t="s">
        <v>887</v>
      </c>
    </row>
    <row r="295" spans="2:26" s="358" customFormat="1" x14ac:dyDescent="0.2">
      <c r="B295" s="283" t="s">
        <v>621</v>
      </c>
      <c r="C295" s="283" t="s">
        <v>890</v>
      </c>
      <c r="D295" s="283" t="s">
        <v>554</v>
      </c>
      <c r="E295" s="372">
        <v>3576.5</v>
      </c>
      <c r="F295" s="371">
        <v>54.3491</v>
      </c>
      <c r="G295" s="371">
        <v>4.1840000000000002</v>
      </c>
      <c r="H295" s="371">
        <v>11.393430199999999</v>
      </c>
      <c r="I295" s="380">
        <v>19.091712491612412</v>
      </c>
      <c r="J295" s="380">
        <v>27.076391932581533</v>
      </c>
      <c r="K295" s="283">
        <v>20</v>
      </c>
      <c r="L295" s="283">
        <v>860644</v>
      </c>
      <c r="M295" s="283">
        <v>508148</v>
      </c>
      <c r="N295" s="283">
        <v>13891</v>
      </c>
      <c r="O295" s="283">
        <v>12623</v>
      </c>
      <c r="P295" s="283">
        <v>54</v>
      </c>
      <c r="Q295" s="283">
        <v>1220589</v>
      </c>
      <c r="R295" s="283">
        <v>5519</v>
      </c>
      <c r="S295" s="283">
        <v>2</v>
      </c>
      <c r="T295" s="283">
        <v>9</v>
      </c>
      <c r="U295" s="283">
        <v>3583</v>
      </c>
      <c r="V295" s="283">
        <v>3583</v>
      </c>
      <c r="W295" s="283">
        <v>11131</v>
      </c>
      <c r="X295" s="283">
        <v>11131</v>
      </c>
      <c r="Y295" s="283" t="s">
        <v>887</v>
      </c>
      <c r="Z295" s="283" t="s">
        <v>887</v>
      </c>
    </row>
    <row r="296" spans="2:26" s="358" customFormat="1" x14ac:dyDescent="0.2">
      <c r="B296" s="283" t="s">
        <v>660</v>
      </c>
      <c r="C296" s="283" t="s">
        <v>890</v>
      </c>
      <c r="D296" s="283" t="s">
        <v>551</v>
      </c>
      <c r="E296" s="372">
        <v>2463</v>
      </c>
      <c r="F296" s="371">
        <v>285.53960000000001</v>
      </c>
      <c r="G296" s="371">
        <v>2.7427999999999999</v>
      </c>
      <c r="H296" s="371">
        <v>7.9258645000000003</v>
      </c>
      <c r="I296" s="380">
        <v>39.663608964650749</v>
      </c>
      <c r="J296" s="380">
        <v>19.732333699877316</v>
      </c>
      <c r="K296" s="283">
        <v>92</v>
      </c>
      <c r="L296" s="283">
        <v>2210849</v>
      </c>
      <c r="M296" s="283">
        <v>860049</v>
      </c>
      <c r="N296" s="283">
        <v>16449</v>
      </c>
      <c r="O296" s="283">
        <v>12600</v>
      </c>
      <c r="P296" s="283">
        <v>66</v>
      </c>
      <c r="Q296" s="283">
        <v>1099880</v>
      </c>
      <c r="R296" s="283">
        <v>6446</v>
      </c>
      <c r="S296" s="283">
        <v>8</v>
      </c>
      <c r="T296" s="283">
        <v>100</v>
      </c>
      <c r="U296" s="283">
        <v>10583</v>
      </c>
      <c r="V296" s="283">
        <v>8690</v>
      </c>
      <c r="W296" s="283">
        <v>26253</v>
      </c>
      <c r="X296" s="283">
        <v>22201</v>
      </c>
      <c r="Y296" s="283" t="s">
        <v>888</v>
      </c>
      <c r="Z296" s="283" t="s">
        <v>887</v>
      </c>
    </row>
    <row r="297" spans="2:26" s="358" customFormat="1" x14ac:dyDescent="0.2">
      <c r="B297" s="283" t="s">
        <v>656</v>
      </c>
      <c r="C297" s="283" t="s">
        <v>890</v>
      </c>
      <c r="D297" s="283" t="s">
        <v>554</v>
      </c>
      <c r="E297" s="372">
        <v>3298.5</v>
      </c>
      <c r="F297" s="371">
        <v>137.0864</v>
      </c>
      <c r="G297" s="371">
        <v>7.6847000000000003</v>
      </c>
      <c r="H297" s="371">
        <v>7.7734439999999996</v>
      </c>
      <c r="I297" s="380">
        <v>7.1528597114099997</v>
      </c>
      <c r="J297" s="380">
        <v>11.278411149898357</v>
      </c>
      <c r="K297" s="283">
        <v>31</v>
      </c>
      <c r="L297" s="283">
        <v>489159</v>
      </c>
      <c r="M297" s="283">
        <v>430753</v>
      </c>
      <c r="N297" s="283">
        <v>10116</v>
      </c>
      <c r="O297" s="283">
        <v>10049</v>
      </c>
      <c r="P297" s="283">
        <v>101</v>
      </c>
      <c r="Q297" s="283">
        <v>771291</v>
      </c>
      <c r="R297" s="283">
        <v>2995</v>
      </c>
      <c r="S297" s="283">
        <v>2</v>
      </c>
      <c r="T297" s="283">
        <v>25</v>
      </c>
      <c r="U297" s="283">
        <v>6550</v>
      </c>
      <c r="V297" s="283">
        <v>6550</v>
      </c>
      <c r="W297" s="283">
        <v>11626</v>
      </c>
      <c r="X297" s="283">
        <v>11130</v>
      </c>
      <c r="Y297" s="283" t="s">
        <v>887</v>
      </c>
      <c r="Z297" s="283" t="s">
        <v>887</v>
      </c>
    </row>
    <row r="298" spans="2:26" s="358" customFormat="1" x14ac:dyDescent="0.2">
      <c r="B298" s="283" t="s">
        <v>883</v>
      </c>
      <c r="C298" s="283" t="s">
        <v>890</v>
      </c>
      <c r="D298" s="283" t="s">
        <v>542</v>
      </c>
      <c r="E298" s="372">
        <v>1</v>
      </c>
      <c r="F298" s="371">
        <v>7.4108999999999998</v>
      </c>
      <c r="G298" s="371">
        <v>0.1724</v>
      </c>
      <c r="H298" s="371">
        <v>4.5726141</v>
      </c>
      <c r="I298" s="380">
        <v>14.856653574601914</v>
      </c>
      <c r="J298" s="380">
        <v>0</v>
      </c>
      <c r="K298" s="283">
        <v>1</v>
      </c>
      <c r="L298" s="283">
        <v>193</v>
      </c>
      <c r="M298" s="283">
        <v>193</v>
      </c>
      <c r="N298" s="283">
        <v>1</v>
      </c>
      <c r="O298" s="283">
        <v>1</v>
      </c>
      <c r="P298" s="283">
        <v>0</v>
      </c>
      <c r="Q298" s="283">
        <v>0</v>
      </c>
      <c r="R298" s="283">
        <v>0</v>
      </c>
      <c r="S298" s="283">
        <v>0</v>
      </c>
      <c r="T298" s="283">
        <v>0</v>
      </c>
      <c r="U298" s="283">
        <v>0</v>
      </c>
      <c r="V298" s="283">
        <v>0</v>
      </c>
      <c r="W298" s="283">
        <v>0</v>
      </c>
      <c r="X298" s="283">
        <v>0</v>
      </c>
      <c r="Y298" s="283" t="s">
        <v>887</v>
      </c>
      <c r="Z298" s="283" t="s">
        <v>887</v>
      </c>
    </row>
    <row r="299" spans="2:26" s="358" customFormat="1" x14ac:dyDescent="0.2">
      <c r="B299" s="283" t="s">
        <v>628</v>
      </c>
      <c r="C299" s="283" t="s">
        <v>890</v>
      </c>
      <c r="D299" s="283" t="s">
        <v>554</v>
      </c>
      <c r="E299" s="372">
        <v>2291</v>
      </c>
      <c r="F299" s="371">
        <v>111.38200000000001</v>
      </c>
      <c r="G299" s="371">
        <v>4.1105</v>
      </c>
      <c r="H299" s="371">
        <v>6.5159751000000004</v>
      </c>
      <c r="I299" s="380">
        <v>6.3798846662877082</v>
      </c>
      <c r="J299" s="380">
        <v>6.3099654311286821</v>
      </c>
      <c r="K299" s="283">
        <v>30</v>
      </c>
      <c r="L299" s="283">
        <v>344273</v>
      </c>
      <c r="M299" s="283">
        <v>319958</v>
      </c>
      <c r="N299" s="283">
        <v>6442</v>
      </c>
      <c r="O299" s="283">
        <v>6319</v>
      </c>
      <c r="P299" s="283">
        <v>47</v>
      </c>
      <c r="Q299" s="283">
        <v>340500</v>
      </c>
      <c r="R299" s="283">
        <v>1365</v>
      </c>
      <c r="S299" s="283">
        <v>2</v>
      </c>
      <c r="T299" s="283">
        <v>1</v>
      </c>
      <c r="U299" s="283">
        <v>4120</v>
      </c>
      <c r="V299" s="283">
        <v>4120</v>
      </c>
      <c r="W299" s="283">
        <v>34</v>
      </c>
      <c r="X299" s="283">
        <v>34</v>
      </c>
      <c r="Y299" s="283" t="s">
        <v>887</v>
      </c>
      <c r="Z299" s="283" t="s">
        <v>887</v>
      </c>
    </row>
    <row r="300" spans="2:26" s="358" customFormat="1" x14ac:dyDescent="0.2">
      <c r="B300" s="283" t="s">
        <v>657</v>
      </c>
      <c r="C300" s="283" t="s">
        <v>890</v>
      </c>
      <c r="D300" s="283" t="s">
        <v>551</v>
      </c>
      <c r="E300" s="372">
        <v>4486</v>
      </c>
      <c r="F300" s="371">
        <v>241.8245</v>
      </c>
      <c r="G300" s="371">
        <v>15.173999999999999</v>
      </c>
      <c r="H300" s="371">
        <v>12.155532600000001</v>
      </c>
      <c r="I300" s="380">
        <v>5.6249297675930636</v>
      </c>
      <c r="J300" s="380">
        <v>11.183127303692252</v>
      </c>
      <c r="K300" s="283">
        <v>51</v>
      </c>
      <c r="L300" s="283">
        <v>329578</v>
      </c>
      <c r="M300" s="283">
        <v>325524</v>
      </c>
      <c r="N300" s="283">
        <v>11920</v>
      </c>
      <c r="O300" s="283">
        <v>11908</v>
      </c>
      <c r="P300" s="283">
        <v>115</v>
      </c>
      <c r="Q300" s="283">
        <v>655246</v>
      </c>
      <c r="R300" s="283">
        <v>2627</v>
      </c>
      <c r="S300" s="283">
        <v>10</v>
      </c>
      <c r="T300" s="283">
        <v>27</v>
      </c>
      <c r="U300" s="283">
        <v>41200</v>
      </c>
      <c r="V300" s="283">
        <v>41200</v>
      </c>
      <c r="W300" s="283">
        <v>13634</v>
      </c>
      <c r="X300" s="283">
        <v>12397</v>
      </c>
      <c r="Y300" s="283" t="s">
        <v>887</v>
      </c>
      <c r="Z300" s="283" t="s">
        <v>887</v>
      </c>
    </row>
    <row r="301" spans="2:26" s="358" customFormat="1" x14ac:dyDescent="0.2">
      <c r="B301" s="283" t="s">
        <v>884</v>
      </c>
      <c r="C301" s="283" t="s">
        <v>890</v>
      </c>
      <c r="D301" s="283" t="s">
        <v>542</v>
      </c>
      <c r="E301" s="372">
        <v>0</v>
      </c>
      <c r="F301" s="371">
        <v>9.2675999999999998</v>
      </c>
      <c r="G301" s="371">
        <v>0.62380000000000002</v>
      </c>
      <c r="H301" s="371">
        <v>3.8105118</v>
      </c>
      <c r="I301" s="380">
        <v>0</v>
      </c>
      <c r="J301" s="380">
        <v>0</v>
      </c>
      <c r="K301" s="283">
        <v>1</v>
      </c>
      <c r="L301" s="283">
        <v>0</v>
      </c>
      <c r="M301" s="283">
        <v>0</v>
      </c>
      <c r="N301" s="283">
        <v>0</v>
      </c>
      <c r="O301" s="283">
        <v>0</v>
      </c>
      <c r="P301" s="283">
        <v>0</v>
      </c>
      <c r="Q301" s="283">
        <v>0</v>
      </c>
      <c r="R301" s="283">
        <v>0</v>
      </c>
      <c r="S301" s="283">
        <v>1</v>
      </c>
      <c r="T301" s="283">
        <v>0</v>
      </c>
      <c r="U301" s="283">
        <v>0</v>
      </c>
      <c r="V301" s="283">
        <v>0</v>
      </c>
      <c r="W301" s="283">
        <v>0</v>
      </c>
      <c r="X301" s="283">
        <v>0</v>
      </c>
      <c r="Y301" s="283" t="s">
        <v>887</v>
      </c>
      <c r="Z301" s="283" t="s">
        <v>887</v>
      </c>
    </row>
    <row r="302" spans="2:26" s="358" customFormat="1" x14ac:dyDescent="0.2">
      <c r="B302" s="283" t="s">
        <v>744</v>
      </c>
      <c r="C302" s="283" t="s">
        <v>890</v>
      </c>
      <c r="D302" s="283" t="s">
        <v>554</v>
      </c>
      <c r="E302" s="372">
        <v>1312</v>
      </c>
      <c r="F302" s="371">
        <v>166.0472</v>
      </c>
      <c r="G302" s="371">
        <v>0.80720000000000003</v>
      </c>
      <c r="H302" s="371">
        <v>4.1153526999999999</v>
      </c>
      <c r="I302" s="380">
        <v>19.858816369149185</v>
      </c>
      <c r="J302" s="380">
        <v>7.6866263274192059</v>
      </c>
      <c r="K302" s="283">
        <v>43</v>
      </c>
      <c r="L302" s="283">
        <v>876972</v>
      </c>
      <c r="M302" s="283">
        <v>540131</v>
      </c>
      <c r="N302" s="283">
        <v>6841</v>
      </c>
      <c r="O302" s="283">
        <v>6137</v>
      </c>
      <c r="P302" s="283">
        <v>63</v>
      </c>
      <c r="Q302" s="283">
        <v>339444</v>
      </c>
      <c r="R302" s="283">
        <v>1372</v>
      </c>
      <c r="S302" s="283">
        <v>4</v>
      </c>
      <c r="T302" s="283">
        <v>48</v>
      </c>
      <c r="U302" s="283">
        <v>3682</v>
      </c>
      <c r="V302" s="283">
        <v>3682</v>
      </c>
      <c r="W302" s="283">
        <v>29379</v>
      </c>
      <c r="X302" s="283">
        <v>28729</v>
      </c>
      <c r="Y302" s="283" t="s">
        <v>888</v>
      </c>
      <c r="Z302" s="283" t="s">
        <v>888</v>
      </c>
    </row>
    <row r="303" spans="2:26" s="358" customFormat="1" x14ac:dyDescent="0.2">
      <c r="B303" s="283" t="s">
        <v>686</v>
      </c>
      <c r="C303" s="283" t="s">
        <v>890</v>
      </c>
      <c r="D303" s="283" t="s">
        <v>551</v>
      </c>
      <c r="E303" s="372">
        <v>2834.5</v>
      </c>
      <c r="F303" s="371">
        <v>418.92759999999998</v>
      </c>
      <c r="G303" s="371">
        <v>3.3531</v>
      </c>
      <c r="H303" s="371">
        <v>6.6683956000000002</v>
      </c>
      <c r="I303" s="380">
        <v>35.989594302214073</v>
      </c>
      <c r="J303" s="380">
        <v>8.621189926253404</v>
      </c>
      <c r="K303" s="283">
        <v>92</v>
      </c>
      <c r="L303" s="283">
        <v>2034939</v>
      </c>
      <c r="M303" s="283">
        <v>608089</v>
      </c>
      <c r="N303" s="283">
        <v>20785</v>
      </c>
      <c r="O303" s="283">
        <v>14322</v>
      </c>
      <c r="P303" s="283">
        <v>95</v>
      </c>
      <c r="Q303" s="283">
        <v>487463</v>
      </c>
      <c r="R303" s="283">
        <v>1771</v>
      </c>
      <c r="S303" s="283">
        <v>4</v>
      </c>
      <c r="T303" s="283">
        <v>61</v>
      </c>
      <c r="U303" s="283">
        <v>11324</v>
      </c>
      <c r="V303" s="283">
        <v>8483</v>
      </c>
      <c r="W303" s="283">
        <v>32009</v>
      </c>
      <c r="X303" s="283">
        <v>27454</v>
      </c>
      <c r="Y303" s="283" t="s">
        <v>888</v>
      </c>
      <c r="Z303" s="283" t="s">
        <v>887</v>
      </c>
    </row>
    <row r="304" spans="2:26" s="358" customFormat="1" x14ac:dyDescent="0.2">
      <c r="B304" s="283" t="s">
        <v>565</v>
      </c>
      <c r="C304" s="283" t="s">
        <v>889</v>
      </c>
      <c r="D304" s="283" t="s">
        <v>542</v>
      </c>
      <c r="E304" s="372">
        <v>1551.5</v>
      </c>
      <c r="F304" s="371">
        <v>11.472799999999999</v>
      </c>
      <c r="G304" s="371">
        <v>2.7810000000000001</v>
      </c>
      <c r="H304" s="371">
        <v>9.6024896999999996</v>
      </c>
      <c r="I304" s="380">
        <v>2.471951365636277</v>
      </c>
      <c r="J304" s="380">
        <v>1.3573062993940557</v>
      </c>
      <c r="K304" s="283">
        <v>5</v>
      </c>
      <c r="L304" s="283">
        <v>64717</v>
      </c>
      <c r="M304" s="283">
        <v>63161</v>
      </c>
      <c r="N304" s="283">
        <v>1733</v>
      </c>
      <c r="O304" s="283">
        <v>177</v>
      </c>
      <c r="P304" s="283">
        <v>6</v>
      </c>
      <c r="Q304" s="283">
        <v>35535</v>
      </c>
      <c r="R304" s="283">
        <v>100</v>
      </c>
      <c r="S304" s="283">
        <v>3</v>
      </c>
      <c r="T304" s="283">
        <v>0</v>
      </c>
      <c r="U304" s="283">
        <v>4656</v>
      </c>
      <c r="V304" s="283">
        <v>4656</v>
      </c>
      <c r="W304" s="283">
        <v>0</v>
      </c>
      <c r="X304" s="283">
        <v>0</v>
      </c>
      <c r="Y304" s="283" t="s">
        <v>887</v>
      </c>
      <c r="Z304" s="283" t="s">
        <v>887</v>
      </c>
    </row>
    <row r="305" spans="2:26" s="358" customFormat="1" x14ac:dyDescent="0.2">
      <c r="B305" s="283" t="s">
        <v>566</v>
      </c>
      <c r="C305" s="283" t="s">
        <v>889</v>
      </c>
      <c r="D305" s="283" t="s">
        <v>551</v>
      </c>
      <c r="E305" s="372">
        <v>3285</v>
      </c>
      <c r="F305" s="371">
        <v>310.17380000000003</v>
      </c>
      <c r="G305" s="371">
        <v>5.9786999999999999</v>
      </c>
      <c r="H305" s="371">
        <v>9.7168050000000008</v>
      </c>
      <c r="I305" s="380">
        <v>1.1829506792855697</v>
      </c>
      <c r="J305" s="380">
        <v>6.1258956114855652</v>
      </c>
      <c r="K305" s="283">
        <v>27</v>
      </c>
      <c r="L305" s="283">
        <v>77686</v>
      </c>
      <c r="M305" s="283">
        <v>74394</v>
      </c>
      <c r="N305" s="283">
        <v>3454</v>
      </c>
      <c r="O305" s="283">
        <v>162</v>
      </c>
      <c r="P305" s="283">
        <v>48</v>
      </c>
      <c r="Q305" s="283">
        <v>402296</v>
      </c>
      <c r="R305" s="283">
        <v>1392</v>
      </c>
      <c r="S305" s="283">
        <v>4</v>
      </c>
      <c r="T305" s="283">
        <v>28</v>
      </c>
      <c r="U305" s="283">
        <v>13153</v>
      </c>
      <c r="V305" s="283">
        <v>13153</v>
      </c>
      <c r="W305" s="283">
        <v>15472</v>
      </c>
      <c r="X305" s="283">
        <v>15472</v>
      </c>
      <c r="Y305" s="283" t="s">
        <v>887</v>
      </c>
      <c r="Z305" s="283" t="s">
        <v>887</v>
      </c>
    </row>
    <row r="306" spans="2:26" s="358" customFormat="1" x14ac:dyDescent="0.2">
      <c r="B306" s="283" t="s">
        <v>567</v>
      </c>
      <c r="C306" s="283" t="s">
        <v>889</v>
      </c>
      <c r="D306" s="283" t="s">
        <v>551</v>
      </c>
      <c r="E306" s="372">
        <v>2807.5</v>
      </c>
      <c r="F306" s="371">
        <v>545.67229999999995</v>
      </c>
      <c r="G306" s="371">
        <v>5.2290000000000001</v>
      </c>
      <c r="H306" s="371">
        <v>9.2976486999999999</v>
      </c>
      <c r="I306" s="380">
        <v>23.431201409751679</v>
      </c>
      <c r="J306" s="380">
        <v>19.5384289012481</v>
      </c>
      <c r="K306" s="283">
        <v>60</v>
      </c>
      <c r="L306" s="283">
        <v>573475</v>
      </c>
      <c r="M306" s="283">
        <v>355499</v>
      </c>
      <c r="N306" s="283">
        <v>7460</v>
      </c>
      <c r="O306" s="283">
        <v>4466</v>
      </c>
      <c r="P306" s="283">
        <v>81</v>
      </c>
      <c r="Q306" s="283">
        <v>478200</v>
      </c>
      <c r="R306" s="283">
        <v>1818</v>
      </c>
      <c r="S306" s="283">
        <v>0</v>
      </c>
      <c r="T306" s="283">
        <v>48</v>
      </c>
      <c r="U306" s="283">
        <v>0</v>
      </c>
      <c r="V306" s="283">
        <v>0</v>
      </c>
      <c r="W306" s="283">
        <v>13657</v>
      </c>
      <c r="X306" s="283">
        <v>12838</v>
      </c>
      <c r="Y306" s="283" t="s">
        <v>887</v>
      </c>
      <c r="Z306" s="283" t="s">
        <v>887</v>
      </c>
    </row>
    <row r="307" spans="2:26" s="358" customFormat="1" x14ac:dyDescent="0.2">
      <c r="B307" s="283" t="s">
        <v>568</v>
      </c>
      <c r="C307" s="283" t="s">
        <v>889</v>
      </c>
      <c r="D307" s="283" t="s">
        <v>554</v>
      </c>
      <c r="E307" s="372">
        <v>2559</v>
      </c>
      <c r="F307" s="371">
        <v>84.875699999999995</v>
      </c>
      <c r="G307" s="371">
        <v>3.2128999999999999</v>
      </c>
      <c r="H307" s="371">
        <v>5.9062932999999997</v>
      </c>
      <c r="I307" s="380">
        <v>1.4888317682541421</v>
      </c>
      <c r="J307" s="380">
        <v>24.138665418896259</v>
      </c>
      <c r="K307" s="283">
        <v>21</v>
      </c>
      <c r="L307" s="283">
        <v>93339</v>
      </c>
      <c r="M307" s="283">
        <v>90456</v>
      </c>
      <c r="N307" s="283">
        <v>3203</v>
      </c>
      <c r="O307" s="283">
        <v>640</v>
      </c>
      <c r="P307" s="283">
        <v>18</v>
      </c>
      <c r="Q307" s="283">
        <v>1513320</v>
      </c>
      <c r="R307" s="283">
        <v>4220</v>
      </c>
      <c r="S307" s="283">
        <v>1</v>
      </c>
      <c r="T307" s="283">
        <v>6</v>
      </c>
      <c r="U307" s="283">
        <v>2518</v>
      </c>
      <c r="V307" s="283">
        <v>2518</v>
      </c>
      <c r="W307" s="283">
        <v>2683</v>
      </c>
      <c r="X307" s="283">
        <v>2683</v>
      </c>
      <c r="Y307" s="283" t="s">
        <v>888</v>
      </c>
      <c r="Z307" s="283" t="s">
        <v>887</v>
      </c>
    </row>
    <row r="308" spans="2:26" s="358" customFormat="1" x14ac:dyDescent="0.2">
      <c r="B308" s="283" t="s">
        <v>569</v>
      </c>
      <c r="C308" s="283" t="s">
        <v>889</v>
      </c>
      <c r="D308" s="283" t="s">
        <v>551</v>
      </c>
      <c r="E308" s="372">
        <v>2436</v>
      </c>
      <c r="F308" s="371">
        <v>654.04600000000005</v>
      </c>
      <c r="G308" s="371">
        <v>1.2876000000000001</v>
      </c>
      <c r="H308" s="371">
        <v>9.7549101</v>
      </c>
      <c r="I308" s="380">
        <v>12.731522816191566</v>
      </c>
      <c r="J308" s="380">
        <v>21.353372321952644</v>
      </c>
      <c r="K308" s="283">
        <v>88</v>
      </c>
      <c r="L308" s="283">
        <v>634136</v>
      </c>
      <c r="M308" s="283">
        <v>509226</v>
      </c>
      <c r="N308" s="283">
        <v>9027</v>
      </c>
      <c r="O308" s="283">
        <v>5010</v>
      </c>
      <c r="P308" s="283">
        <v>82</v>
      </c>
      <c r="Q308" s="283">
        <v>1063576</v>
      </c>
      <c r="R308" s="283">
        <v>3054</v>
      </c>
      <c r="S308" s="283">
        <v>0</v>
      </c>
      <c r="T308" s="283">
        <v>50</v>
      </c>
      <c r="U308" s="283">
        <v>0</v>
      </c>
      <c r="V308" s="283">
        <v>0</v>
      </c>
      <c r="W308" s="283">
        <v>39546</v>
      </c>
      <c r="X308" s="283">
        <v>34752</v>
      </c>
      <c r="Y308" s="283" t="s">
        <v>887</v>
      </c>
      <c r="Z308" s="283" t="s">
        <v>887</v>
      </c>
    </row>
    <row r="309" spans="2:26" s="358" customFormat="1" x14ac:dyDescent="0.2">
      <c r="B309" s="283" t="s">
        <v>570</v>
      </c>
      <c r="C309" s="283" t="s">
        <v>889</v>
      </c>
      <c r="D309" s="283" t="s">
        <v>551</v>
      </c>
      <c r="E309" s="372">
        <v>4215.5</v>
      </c>
      <c r="F309" s="371">
        <v>466.13459999999998</v>
      </c>
      <c r="G309" s="371">
        <v>5.2103999999999999</v>
      </c>
      <c r="H309" s="371">
        <v>9.4119641000000005</v>
      </c>
      <c r="I309" s="380">
        <v>3.5986761930531079</v>
      </c>
      <c r="J309" s="380">
        <v>5.7127620309337521</v>
      </c>
      <c r="K309" s="283">
        <v>48</v>
      </c>
      <c r="L309" s="283">
        <v>282248</v>
      </c>
      <c r="M309" s="283">
        <v>277923</v>
      </c>
      <c r="N309" s="283">
        <v>6584</v>
      </c>
      <c r="O309" s="283">
        <v>2376</v>
      </c>
      <c r="P309" s="283">
        <v>37</v>
      </c>
      <c r="Q309" s="283">
        <v>448058</v>
      </c>
      <c r="R309" s="283">
        <v>1542</v>
      </c>
      <c r="S309" s="283">
        <v>3</v>
      </c>
      <c r="T309" s="283">
        <v>36</v>
      </c>
      <c r="U309" s="283">
        <v>12614</v>
      </c>
      <c r="V309" s="283">
        <v>12614</v>
      </c>
      <c r="W309" s="283">
        <v>20822</v>
      </c>
      <c r="X309" s="283">
        <v>20822</v>
      </c>
      <c r="Y309" s="283" t="s">
        <v>887</v>
      </c>
      <c r="Z309" s="283" t="s">
        <v>887</v>
      </c>
    </row>
    <row r="310" spans="2:26" s="358" customFormat="1" x14ac:dyDescent="0.2">
      <c r="B310" s="283" t="s">
        <v>571</v>
      </c>
      <c r="C310" s="283" t="s">
        <v>889</v>
      </c>
      <c r="D310" s="283" t="s">
        <v>542</v>
      </c>
      <c r="E310" s="372">
        <v>103.5</v>
      </c>
      <c r="F310" s="371">
        <v>2.5712999999999999</v>
      </c>
      <c r="G310" s="371">
        <v>0.89219999999999999</v>
      </c>
      <c r="H310" s="371">
        <v>3.6199862</v>
      </c>
      <c r="I310" s="380">
        <v>3.9913802529058025E-2</v>
      </c>
      <c r="J310" s="380">
        <v>0</v>
      </c>
      <c r="K310" s="283">
        <v>1</v>
      </c>
      <c r="L310" s="283">
        <v>183</v>
      </c>
      <c r="M310" s="283">
        <v>80</v>
      </c>
      <c r="N310" s="283">
        <v>104</v>
      </c>
      <c r="O310" s="283">
        <v>1</v>
      </c>
      <c r="P310" s="283">
        <v>0</v>
      </c>
      <c r="Q310" s="283">
        <v>0</v>
      </c>
      <c r="R310" s="283">
        <v>0</v>
      </c>
      <c r="S310" s="283">
        <v>0</v>
      </c>
      <c r="T310" s="283">
        <v>0</v>
      </c>
      <c r="U310" s="283">
        <v>0</v>
      </c>
      <c r="V310" s="283">
        <v>0</v>
      </c>
      <c r="W310" s="283">
        <v>0</v>
      </c>
      <c r="X310" s="283">
        <v>0</v>
      </c>
      <c r="Y310" s="283" t="s">
        <v>887</v>
      </c>
      <c r="Z310" s="283" t="s">
        <v>887</v>
      </c>
    </row>
    <row r="311" spans="2:26" s="358" customFormat="1" x14ac:dyDescent="0.2">
      <c r="B311" s="283" t="s">
        <v>792</v>
      </c>
      <c r="C311" s="283" t="s">
        <v>889</v>
      </c>
      <c r="D311" s="283" t="s">
        <v>542</v>
      </c>
      <c r="E311" s="372">
        <v>201.5</v>
      </c>
      <c r="F311" s="371">
        <v>3.3239000000000001</v>
      </c>
      <c r="G311" s="371">
        <v>1.7384999999999999</v>
      </c>
      <c r="H311" s="371">
        <v>4.8774550999999997</v>
      </c>
      <c r="I311" s="380">
        <v>9.4734967623794777</v>
      </c>
      <c r="J311" s="380">
        <v>21.042708564788132</v>
      </c>
      <c r="K311" s="283">
        <v>2</v>
      </c>
      <c r="L311" s="283">
        <v>41190</v>
      </c>
      <c r="M311" s="283">
        <v>117</v>
      </c>
      <c r="N311" s="283">
        <v>449</v>
      </c>
      <c r="O311" s="283">
        <v>2</v>
      </c>
      <c r="P311" s="283">
        <v>5</v>
      </c>
      <c r="Q311" s="283">
        <v>91492</v>
      </c>
      <c r="R311" s="283">
        <v>263</v>
      </c>
      <c r="S311" s="283">
        <v>1</v>
      </c>
      <c r="T311" s="283">
        <v>0</v>
      </c>
      <c r="U311" s="283">
        <v>204</v>
      </c>
      <c r="V311" s="283">
        <v>204</v>
      </c>
      <c r="W311" s="283">
        <v>0</v>
      </c>
      <c r="X311" s="283">
        <v>0</v>
      </c>
      <c r="Y311" s="283" t="s">
        <v>888</v>
      </c>
      <c r="Z311" s="283" t="s">
        <v>887</v>
      </c>
    </row>
    <row r="312" spans="2:26" s="358" customFormat="1" x14ac:dyDescent="0.2">
      <c r="B312" s="283" t="s">
        <v>885</v>
      </c>
      <c r="C312" s="283" t="s">
        <v>889</v>
      </c>
      <c r="D312" s="283" t="s">
        <v>542</v>
      </c>
      <c r="E312" s="372">
        <v>1</v>
      </c>
      <c r="F312" s="371">
        <v>0</v>
      </c>
      <c r="G312" s="371">
        <v>0.91779999999999995</v>
      </c>
      <c r="H312" s="371">
        <v>5.0298755000000002</v>
      </c>
      <c r="I312" s="380">
        <v>0.23058415630095858</v>
      </c>
      <c r="J312" s="380">
        <v>0</v>
      </c>
      <c r="K312" s="283">
        <v>1</v>
      </c>
      <c r="L312" s="283">
        <v>6</v>
      </c>
      <c r="M312" s="283">
        <v>0</v>
      </c>
      <c r="N312" s="283">
        <v>1</v>
      </c>
      <c r="O312" s="283">
        <v>0</v>
      </c>
      <c r="P312" s="283">
        <v>0</v>
      </c>
      <c r="Q312" s="283">
        <v>0</v>
      </c>
      <c r="R312" s="283">
        <v>0</v>
      </c>
      <c r="S312" s="283">
        <v>0</v>
      </c>
      <c r="T312" s="283">
        <v>0</v>
      </c>
      <c r="U312" s="283">
        <v>0</v>
      </c>
      <c r="V312" s="283">
        <v>0</v>
      </c>
      <c r="W312" s="283">
        <v>0</v>
      </c>
      <c r="X312" s="283">
        <v>0</v>
      </c>
      <c r="Y312" s="283" t="s">
        <v>887</v>
      </c>
      <c r="Z312" s="283" t="s">
        <v>887</v>
      </c>
    </row>
    <row r="313" spans="2:26" s="358" customFormat="1" x14ac:dyDescent="0.2">
      <c r="B313" s="283" t="s">
        <v>865</v>
      </c>
      <c r="C313" s="283" t="s">
        <v>889</v>
      </c>
      <c r="D313" s="283" t="s">
        <v>554</v>
      </c>
      <c r="E313" s="372">
        <v>229</v>
      </c>
      <c r="F313" s="371">
        <v>11.8352</v>
      </c>
      <c r="G313" s="371">
        <v>10.573700000000001</v>
      </c>
      <c r="H313" s="371">
        <v>3.8105118</v>
      </c>
      <c r="I313" s="380">
        <v>0</v>
      </c>
      <c r="J313" s="380">
        <v>1.3981909999889885</v>
      </c>
      <c r="K313" s="283">
        <v>0</v>
      </c>
      <c r="L313" s="283">
        <v>0</v>
      </c>
      <c r="M313" s="283">
        <v>0</v>
      </c>
      <c r="N313" s="283">
        <v>0</v>
      </c>
      <c r="O313" s="283">
        <v>0</v>
      </c>
      <c r="P313" s="283">
        <v>1</v>
      </c>
      <c r="Q313" s="283">
        <v>9628</v>
      </c>
      <c r="R313" s="283">
        <v>83</v>
      </c>
      <c r="S313" s="283">
        <v>2</v>
      </c>
      <c r="T313" s="283">
        <v>0</v>
      </c>
      <c r="U313" s="283">
        <v>469</v>
      </c>
      <c r="V313" s="283">
        <v>469</v>
      </c>
      <c r="W313" s="283">
        <v>0</v>
      </c>
      <c r="X313" s="283">
        <v>0</v>
      </c>
      <c r="Y313" s="283" t="s">
        <v>887</v>
      </c>
      <c r="Z313" s="283" t="s">
        <v>887</v>
      </c>
    </row>
    <row r="314" spans="2:26" s="358" customFormat="1" x14ac:dyDescent="0.2">
      <c r="B314" s="283" t="s">
        <v>769</v>
      </c>
      <c r="C314" s="283" t="s">
        <v>889</v>
      </c>
      <c r="D314" s="283" t="s">
        <v>542</v>
      </c>
      <c r="E314" s="372">
        <v>566</v>
      </c>
      <c r="F314" s="371">
        <v>12.318099999999999</v>
      </c>
      <c r="G314" s="371">
        <v>2.1362000000000001</v>
      </c>
      <c r="H314" s="371">
        <v>6.8589212000000002</v>
      </c>
      <c r="I314" s="380">
        <v>1.9083643180321501</v>
      </c>
      <c r="J314" s="380">
        <v>7.2470861735493264</v>
      </c>
      <c r="K314" s="283">
        <v>6</v>
      </c>
      <c r="L314" s="283">
        <v>32495</v>
      </c>
      <c r="M314" s="283">
        <v>16232</v>
      </c>
      <c r="N314" s="283">
        <v>688</v>
      </c>
      <c r="O314" s="283">
        <v>70</v>
      </c>
      <c r="P314" s="283">
        <v>9</v>
      </c>
      <c r="Q314" s="283">
        <v>123401</v>
      </c>
      <c r="R314" s="283">
        <v>703</v>
      </c>
      <c r="S314" s="283">
        <v>2</v>
      </c>
      <c r="T314" s="283">
        <v>0</v>
      </c>
      <c r="U314" s="283">
        <v>1129</v>
      </c>
      <c r="V314" s="283">
        <v>1129</v>
      </c>
      <c r="W314" s="283">
        <v>0</v>
      </c>
      <c r="X314" s="283">
        <v>0</v>
      </c>
      <c r="Y314" s="283" t="s">
        <v>888</v>
      </c>
      <c r="Z314" s="283" t="s">
        <v>887</v>
      </c>
    </row>
    <row r="315" spans="2:26" s="358" customFormat="1" x14ac:dyDescent="0.2">
      <c r="B315" s="283" t="s">
        <v>722</v>
      </c>
      <c r="C315" s="283" t="s">
        <v>889</v>
      </c>
      <c r="D315" s="283" t="s">
        <v>542</v>
      </c>
      <c r="E315" s="372">
        <v>4017</v>
      </c>
      <c r="F315" s="371">
        <v>14.385199999999999</v>
      </c>
      <c r="G315" s="371">
        <v>19.1221</v>
      </c>
      <c r="H315" s="371">
        <v>10.936168800000001</v>
      </c>
      <c r="I315" s="380">
        <v>9.6299659069256247</v>
      </c>
      <c r="J315" s="380">
        <v>10.081604033803368</v>
      </c>
      <c r="K315" s="283">
        <v>11</v>
      </c>
      <c r="L315" s="283">
        <v>703764</v>
      </c>
      <c r="M315" s="283">
        <v>691584</v>
      </c>
      <c r="N315" s="283">
        <v>9427</v>
      </c>
      <c r="O315" s="283">
        <v>5396</v>
      </c>
      <c r="P315" s="283">
        <v>20</v>
      </c>
      <c r="Q315" s="283">
        <v>736770</v>
      </c>
      <c r="R315" s="283">
        <v>3004</v>
      </c>
      <c r="S315" s="283">
        <v>2</v>
      </c>
      <c r="T315" s="283">
        <v>0</v>
      </c>
      <c r="U315" s="283">
        <v>8054</v>
      </c>
      <c r="V315" s="283">
        <v>8054</v>
      </c>
      <c r="W315" s="283">
        <v>0</v>
      </c>
      <c r="X315" s="283">
        <v>0</v>
      </c>
      <c r="Y315" s="283" t="s">
        <v>888</v>
      </c>
      <c r="Z315" s="283" t="s">
        <v>887</v>
      </c>
    </row>
    <row r="316" spans="2:26" s="358" customFormat="1" x14ac:dyDescent="0.2">
      <c r="B316" s="283" t="s">
        <v>842</v>
      </c>
      <c r="C316" s="283" t="s">
        <v>889</v>
      </c>
      <c r="D316" s="283" t="s">
        <v>542</v>
      </c>
      <c r="E316" s="372">
        <v>605</v>
      </c>
      <c r="F316" s="371">
        <v>0.97909999999999997</v>
      </c>
      <c r="G316" s="371">
        <v>3.4245000000000001</v>
      </c>
      <c r="H316" s="371">
        <v>5.3728216</v>
      </c>
      <c r="I316" s="380">
        <v>16.096756745334268</v>
      </c>
      <c r="J316" s="380">
        <v>1.9711040275806913</v>
      </c>
      <c r="K316" s="283">
        <v>4</v>
      </c>
      <c r="L316" s="283">
        <v>325838</v>
      </c>
      <c r="M316" s="283">
        <v>324014</v>
      </c>
      <c r="N316" s="283">
        <v>3044</v>
      </c>
      <c r="O316" s="283">
        <v>2436</v>
      </c>
      <c r="P316" s="283">
        <v>1</v>
      </c>
      <c r="Q316" s="283">
        <v>39900</v>
      </c>
      <c r="R316" s="283">
        <v>114</v>
      </c>
      <c r="S316" s="283">
        <v>0</v>
      </c>
      <c r="T316" s="283">
        <v>0</v>
      </c>
      <c r="U316" s="283">
        <v>0</v>
      </c>
      <c r="V316" s="283">
        <v>0</v>
      </c>
      <c r="W316" s="283">
        <v>0</v>
      </c>
      <c r="X316" s="283">
        <v>0</v>
      </c>
      <c r="Y316" s="283" t="s">
        <v>888</v>
      </c>
      <c r="Z316" s="283" t="s">
        <v>887</v>
      </c>
    </row>
    <row r="317" spans="2:26" s="358" customFormat="1" x14ac:dyDescent="0.2">
      <c r="B317" s="283" t="s">
        <v>737</v>
      </c>
      <c r="C317" s="283" t="s">
        <v>889</v>
      </c>
      <c r="D317" s="283" t="s">
        <v>542</v>
      </c>
      <c r="E317" s="372">
        <v>4599</v>
      </c>
      <c r="F317" s="371">
        <v>8.9734999999999996</v>
      </c>
      <c r="G317" s="371">
        <v>13.471500000000001</v>
      </c>
      <c r="H317" s="371">
        <v>11.241009699999999</v>
      </c>
      <c r="I317" s="380">
        <v>1.0712475139019226</v>
      </c>
      <c r="J317" s="380">
        <v>3.3775620021275867</v>
      </c>
      <c r="K317" s="283">
        <v>12</v>
      </c>
      <c r="L317" s="283">
        <v>112363</v>
      </c>
      <c r="M317" s="283">
        <v>84408</v>
      </c>
      <c r="N317" s="283">
        <v>6171</v>
      </c>
      <c r="O317" s="283">
        <v>580</v>
      </c>
      <c r="P317" s="283">
        <v>24</v>
      </c>
      <c r="Q317" s="283">
        <v>354272</v>
      </c>
      <c r="R317" s="283">
        <v>1467</v>
      </c>
      <c r="S317" s="283">
        <v>5</v>
      </c>
      <c r="T317" s="283">
        <v>1</v>
      </c>
      <c r="U317" s="283">
        <v>27659</v>
      </c>
      <c r="V317" s="283">
        <v>22134</v>
      </c>
      <c r="W317" s="283">
        <v>38</v>
      </c>
      <c r="X317" s="283">
        <v>38</v>
      </c>
      <c r="Y317" s="283" t="s">
        <v>887</v>
      </c>
      <c r="Z317" s="283" t="s">
        <v>888</v>
      </c>
    </row>
    <row r="318" spans="2:26" s="358" customFormat="1" x14ac:dyDescent="0.2">
      <c r="B318" s="283" t="s">
        <v>602</v>
      </c>
      <c r="C318" s="283" t="s">
        <v>889</v>
      </c>
      <c r="D318" s="283" t="s">
        <v>542</v>
      </c>
      <c r="E318" s="372">
        <v>2495.5</v>
      </c>
      <c r="F318" s="371">
        <v>12.431699999999999</v>
      </c>
      <c r="G318" s="371">
        <v>2.0512999999999999</v>
      </c>
      <c r="H318" s="371">
        <v>8.2688106000000001</v>
      </c>
      <c r="I318" s="380">
        <v>4.7993949286312105</v>
      </c>
      <c r="J318" s="380">
        <v>14.381093757586383</v>
      </c>
      <c r="K318" s="283">
        <v>12</v>
      </c>
      <c r="L318" s="283">
        <v>233637</v>
      </c>
      <c r="M318" s="283">
        <v>223593</v>
      </c>
      <c r="N318" s="283">
        <v>8170</v>
      </c>
      <c r="O318" s="283">
        <v>5659</v>
      </c>
      <c r="P318" s="283">
        <v>28</v>
      </c>
      <c r="Q318" s="283">
        <v>700079</v>
      </c>
      <c r="R318" s="283">
        <v>2596</v>
      </c>
      <c r="S318" s="283">
        <v>2</v>
      </c>
      <c r="T318" s="283">
        <v>0</v>
      </c>
      <c r="U318" s="283">
        <v>2539</v>
      </c>
      <c r="V318" s="283">
        <v>2539</v>
      </c>
      <c r="W318" s="283">
        <v>0</v>
      </c>
      <c r="X318" s="283">
        <v>0</v>
      </c>
      <c r="Y318" s="283" t="s">
        <v>888</v>
      </c>
      <c r="Z318" s="283" t="s">
        <v>887</v>
      </c>
    </row>
    <row r="319" spans="2:26" s="358" customFormat="1" x14ac:dyDescent="0.2">
      <c r="B319" s="283" t="s">
        <v>826</v>
      </c>
      <c r="C319" s="283" t="s">
        <v>889</v>
      </c>
      <c r="D319" s="283" t="s">
        <v>542</v>
      </c>
      <c r="E319" s="372">
        <v>86.5</v>
      </c>
      <c r="F319" s="371">
        <v>4.7824999999999998</v>
      </c>
      <c r="G319" s="371">
        <v>2.1892999999999998</v>
      </c>
      <c r="H319" s="371">
        <v>6.0206086000000001</v>
      </c>
      <c r="I319" s="380">
        <v>0.19472822430747874</v>
      </c>
      <c r="J319" s="380">
        <v>8.6596786809678772</v>
      </c>
      <c r="K319" s="283">
        <v>1</v>
      </c>
      <c r="L319" s="283">
        <v>340</v>
      </c>
      <c r="M319" s="283">
        <v>0</v>
      </c>
      <c r="N319" s="283">
        <v>85</v>
      </c>
      <c r="O319" s="283">
        <v>0</v>
      </c>
      <c r="P319" s="283">
        <v>1</v>
      </c>
      <c r="Q319" s="283">
        <v>15120</v>
      </c>
      <c r="R319" s="283">
        <v>56</v>
      </c>
      <c r="S319" s="283">
        <v>0</v>
      </c>
      <c r="T319" s="283">
        <v>0</v>
      </c>
      <c r="U319" s="283">
        <v>0</v>
      </c>
      <c r="V319" s="283">
        <v>0</v>
      </c>
      <c r="W319" s="283">
        <v>0</v>
      </c>
      <c r="X319" s="283">
        <v>0</v>
      </c>
      <c r="Y319" s="283" t="s">
        <v>887</v>
      </c>
      <c r="Z319" s="283" t="s">
        <v>887</v>
      </c>
    </row>
    <row r="320" spans="2:26" s="358" customFormat="1" x14ac:dyDescent="0.2">
      <c r="B320" s="283" t="s">
        <v>659</v>
      </c>
      <c r="C320" s="283" t="s">
        <v>889</v>
      </c>
      <c r="D320" s="283" t="s">
        <v>551</v>
      </c>
      <c r="E320" s="372">
        <v>2804.5</v>
      </c>
      <c r="F320" s="371">
        <v>390.07479999999998</v>
      </c>
      <c r="G320" s="371">
        <v>10.964399999999999</v>
      </c>
      <c r="H320" s="371">
        <v>9.3357539000000003</v>
      </c>
      <c r="I320" s="380">
        <v>12.07584752368051</v>
      </c>
      <c r="J320" s="380">
        <v>18.859957018328661</v>
      </c>
      <c r="K320" s="283">
        <v>41</v>
      </c>
      <c r="L320" s="283">
        <v>502617</v>
      </c>
      <c r="M320" s="283">
        <v>476417</v>
      </c>
      <c r="N320" s="283">
        <v>6345</v>
      </c>
      <c r="O320" s="283">
        <v>5999</v>
      </c>
      <c r="P320" s="283">
        <v>63</v>
      </c>
      <c r="Q320" s="283">
        <v>784983</v>
      </c>
      <c r="R320" s="283">
        <v>3382</v>
      </c>
      <c r="S320" s="283">
        <v>2</v>
      </c>
      <c r="T320" s="283">
        <v>27</v>
      </c>
      <c r="U320" s="283">
        <v>5619</v>
      </c>
      <c r="V320" s="283">
        <v>5619</v>
      </c>
      <c r="W320" s="283">
        <v>18828</v>
      </c>
      <c r="X320" s="283">
        <v>18257</v>
      </c>
      <c r="Y320" s="283" t="s">
        <v>887</v>
      </c>
      <c r="Z320" s="283" t="s">
        <v>887</v>
      </c>
    </row>
    <row r="321" spans="2:26" s="358" customFormat="1" x14ac:dyDescent="0.2">
      <c r="B321" s="283" t="s">
        <v>794</v>
      </c>
      <c r="C321" s="283" t="s">
        <v>889</v>
      </c>
      <c r="D321" s="283" t="s">
        <v>542</v>
      </c>
      <c r="E321" s="372">
        <v>2035.5</v>
      </c>
      <c r="F321" s="371">
        <v>21.49</v>
      </c>
      <c r="G321" s="371">
        <v>5.0350000000000001</v>
      </c>
      <c r="H321" s="371">
        <v>10.097856200000001</v>
      </c>
      <c r="I321" s="380">
        <v>10.312797211989274</v>
      </c>
      <c r="J321" s="380">
        <v>3.9363046499838128</v>
      </c>
      <c r="K321" s="283">
        <v>14</v>
      </c>
      <c r="L321" s="283">
        <v>420903</v>
      </c>
      <c r="M321" s="283">
        <v>344432</v>
      </c>
      <c r="N321" s="283">
        <v>2374</v>
      </c>
      <c r="O321" s="283">
        <v>1639</v>
      </c>
      <c r="P321" s="283">
        <v>14</v>
      </c>
      <c r="Q321" s="283">
        <v>160655</v>
      </c>
      <c r="R321" s="283">
        <v>934</v>
      </c>
      <c r="S321" s="283">
        <v>3</v>
      </c>
      <c r="T321" s="283">
        <v>2</v>
      </c>
      <c r="U321" s="283">
        <v>5602</v>
      </c>
      <c r="V321" s="283">
        <v>4219</v>
      </c>
      <c r="W321" s="283">
        <v>232</v>
      </c>
      <c r="X321" s="283">
        <v>232</v>
      </c>
      <c r="Y321" s="283" t="s">
        <v>888</v>
      </c>
      <c r="Z321" s="283" t="s">
        <v>887</v>
      </c>
    </row>
    <row r="322" spans="2:26" s="358" customFormat="1" x14ac:dyDescent="0.2">
      <c r="B322" s="283" t="s">
        <v>682</v>
      </c>
      <c r="C322" s="283" t="s">
        <v>889</v>
      </c>
      <c r="D322" s="283" t="s">
        <v>551</v>
      </c>
      <c r="E322" s="372">
        <v>2147</v>
      </c>
      <c r="F322" s="371">
        <v>468.3381</v>
      </c>
      <c r="G322" s="371">
        <v>1.9804999999999999</v>
      </c>
      <c r="H322" s="371">
        <v>6.7065007000000003</v>
      </c>
      <c r="I322" s="380">
        <v>1.4535270546927779</v>
      </c>
      <c r="J322" s="380">
        <v>7.6161125148386031</v>
      </c>
      <c r="K322" s="283">
        <v>50</v>
      </c>
      <c r="L322" s="283">
        <v>88648</v>
      </c>
      <c r="M322" s="283">
        <v>88232</v>
      </c>
      <c r="N322" s="283">
        <v>3578</v>
      </c>
      <c r="O322" s="283">
        <v>3576</v>
      </c>
      <c r="P322" s="283">
        <v>58</v>
      </c>
      <c r="Q322" s="283">
        <v>464493</v>
      </c>
      <c r="R322" s="283">
        <v>1509</v>
      </c>
      <c r="S322" s="283">
        <v>2</v>
      </c>
      <c r="T322" s="283">
        <v>31</v>
      </c>
      <c r="U322" s="283">
        <v>3743</v>
      </c>
      <c r="V322" s="283">
        <v>3743</v>
      </c>
      <c r="W322" s="283">
        <v>9740</v>
      </c>
      <c r="X322" s="283">
        <v>9740</v>
      </c>
      <c r="Y322" s="283" t="s">
        <v>887</v>
      </c>
      <c r="Z322" s="283" t="s">
        <v>887</v>
      </c>
    </row>
    <row r="323" spans="2:26" s="358" customFormat="1" x14ac:dyDescent="0.2">
      <c r="B323" s="283" t="s">
        <v>886</v>
      </c>
      <c r="C323" s="283" t="s">
        <v>889</v>
      </c>
      <c r="D323" s="283" t="s">
        <v>542</v>
      </c>
      <c r="E323" s="372">
        <v>3</v>
      </c>
      <c r="F323" s="371">
        <v>0</v>
      </c>
      <c r="G323" s="371">
        <v>0.96630000000000005</v>
      </c>
      <c r="H323" s="371">
        <v>2.7435684999999999</v>
      </c>
      <c r="I323" s="380">
        <v>0</v>
      </c>
      <c r="J323" s="380">
        <v>0</v>
      </c>
      <c r="K323" s="283"/>
      <c r="L323" s="283">
        <v>0</v>
      </c>
      <c r="M323" s="283">
        <v>0</v>
      </c>
      <c r="N323" s="283">
        <v>0</v>
      </c>
      <c r="O323" s="283">
        <v>0</v>
      </c>
      <c r="P323" s="283"/>
      <c r="Q323" s="283">
        <v>0</v>
      </c>
      <c r="R323" s="283">
        <v>0</v>
      </c>
      <c r="S323" s="283"/>
      <c r="T323" s="283">
        <v>0</v>
      </c>
      <c r="U323" s="283">
        <v>0</v>
      </c>
      <c r="V323" s="283">
        <v>0</v>
      </c>
      <c r="W323" s="283">
        <v>0</v>
      </c>
      <c r="X323" s="283">
        <v>0</v>
      </c>
      <c r="Y323" s="283" t="s">
        <v>887</v>
      </c>
      <c r="Z323" s="283" t="s">
        <v>887</v>
      </c>
    </row>
    <row r="324" spans="2:26" s="358" customFormat="1" x14ac:dyDescent="0.2">
      <c r="B324" s="283" t="s">
        <v>590</v>
      </c>
      <c r="C324" s="283" t="s">
        <v>889</v>
      </c>
      <c r="D324" s="283" t="s">
        <v>551</v>
      </c>
      <c r="E324" s="372">
        <v>2031</v>
      </c>
      <c r="F324" s="371">
        <v>692.96389999999997</v>
      </c>
      <c r="G324" s="371">
        <v>1.3439000000000001</v>
      </c>
      <c r="H324" s="371">
        <v>5.4109267000000001</v>
      </c>
      <c r="I324" s="380">
        <v>7.2660048486942683</v>
      </c>
      <c r="J324" s="380">
        <v>13.681207177564415</v>
      </c>
      <c r="K324" s="283">
        <v>51</v>
      </c>
      <c r="L324" s="283">
        <v>486867</v>
      </c>
      <c r="M324" s="283">
        <v>432592</v>
      </c>
      <c r="N324" s="283">
        <v>5033</v>
      </c>
      <c r="O324" s="283">
        <v>4933</v>
      </c>
      <c r="P324" s="283">
        <v>77</v>
      </c>
      <c r="Q324" s="283">
        <v>916725</v>
      </c>
      <c r="R324" s="283">
        <v>2955</v>
      </c>
      <c r="S324" s="283">
        <v>2</v>
      </c>
      <c r="T324" s="283">
        <v>61</v>
      </c>
      <c r="U324" s="283">
        <v>4613</v>
      </c>
      <c r="V324" s="283">
        <v>2582</v>
      </c>
      <c r="W324" s="283">
        <v>20932</v>
      </c>
      <c r="X324" s="283">
        <v>20785</v>
      </c>
      <c r="Y324" s="283" t="s">
        <v>887</v>
      </c>
      <c r="Z324" s="283" t="s">
        <v>887</v>
      </c>
    </row>
    <row r="325" spans="2:26" s="358" customFormat="1" x14ac:dyDescent="0.2">
      <c r="B325" s="283" t="s">
        <v>778</v>
      </c>
      <c r="C325" s="283" t="s">
        <v>889</v>
      </c>
      <c r="D325" s="283" t="s">
        <v>554</v>
      </c>
      <c r="E325" s="372">
        <v>1325</v>
      </c>
      <c r="F325" s="371">
        <v>152.81909999999999</v>
      </c>
      <c r="G325" s="371">
        <v>12.716200000000001</v>
      </c>
      <c r="H325" s="371">
        <v>4.6107193000000004</v>
      </c>
      <c r="I325" s="380">
        <v>0.87640895769892291</v>
      </c>
      <c r="J325" s="380">
        <v>4.8435354956887329</v>
      </c>
      <c r="K325" s="283">
        <v>6</v>
      </c>
      <c r="L325" s="283">
        <v>18423</v>
      </c>
      <c r="M325" s="283">
        <v>18423</v>
      </c>
      <c r="N325" s="283">
        <v>380</v>
      </c>
      <c r="O325" s="283">
        <v>380</v>
      </c>
      <c r="P325" s="283">
        <v>4</v>
      </c>
      <c r="Q325" s="283">
        <v>101816</v>
      </c>
      <c r="R325" s="283">
        <v>312</v>
      </c>
      <c r="S325" s="283">
        <v>0</v>
      </c>
      <c r="T325" s="283">
        <v>10</v>
      </c>
      <c r="U325" s="283">
        <v>0</v>
      </c>
      <c r="V325" s="283">
        <v>0</v>
      </c>
      <c r="W325" s="283">
        <v>1696</v>
      </c>
      <c r="X325" s="283">
        <v>1696</v>
      </c>
      <c r="Y325" s="283" t="s">
        <v>887</v>
      </c>
      <c r="Z325" s="283" t="s">
        <v>887</v>
      </c>
    </row>
    <row r="326" spans="2:26" s="358" customFormat="1" x14ac:dyDescent="0.2">
      <c r="B326" s="283" t="s">
        <v>754</v>
      </c>
      <c r="C326" s="283" t="s">
        <v>891</v>
      </c>
      <c r="D326" s="283" t="s">
        <v>542</v>
      </c>
      <c r="E326" s="372">
        <v>926.5</v>
      </c>
      <c r="F326" s="371">
        <v>2.9653</v>
      </c>
      <c r="G326" s="371">
        <v>2.2905000000000002</v>
      </c>
      <c r="H326" s="371">
        <v>6.3254495000000004</v>
      </c>
      <c r="I326" s="380">
        <v>2.7611920890088424</v>
      </c>
      <c r="J326" s="380">
        <v>7.2045863192483672</v>
      </c>
      <c r="K326" s="283">
        <v>6</v>
      </c>
      <c r="L326" s="283">
        <v>73583</v>
      </c>
      <c r="M326" s="283">
        <v>62302</v>
      </c>
      <c r="N326" s="283">
        <v>1593</v>
      </c>
      <c r="O326" s="283">
        <v>1470</v>
      </c>
      <c r="P326" s="283">
        <v>4</v>
      </c>
      <c r="Q326" s="283">
        <v>191995</v>
      </c>
      <c r="R326" s="283">
        <v>773</v>
      </c>
      <c r="S326" s="283">
        <v>2</v>
      </c>
      <c r="T326" s="283">
        <v>0</v>
      </c>
      <c r="U326" s="283">
        <v>2796</v>
      </c>
      <c r="V326" s="283">
        <v>2796</v>
      </c>
      <c r="W326" s="283">
        <v>0</v>
      </c>
      <c r="X326" s="283">
        <v>0</v>
      </c>
      <c r="Y326" s="283" t="s">
        <v>888</v>
      </c>
      <c r="Z326" s="283" t="s">
        <v>887</v>
      </c>
    </row>
    <row r="327" spans="2:26" s="358" customFormat="1" x14ac:dyDescent="0.2">
      <c r="B327" s="283" t="s">
        <v>757</v>
      </c>
      <c r="C327" s="283" t="s">
        <v>891</v>
      </c>
      <c r="D327" s="283" t="s">
        <v>542</v>
      </c>
      <c r="E327" s="372">
        <v>2241</v>
      </c>
      <c r="F327" s="371">
        <v>10.257899999999999</v>
      </c>
      <c r="G327" s="371">
        <v>0.8014</v>
      </c>
      <c r="H327" s="371">
        <v>6.0968188000000003</v>
      </c>
      <c r="I327" s="380">
        <v>3.8913391536220141</v>
      </c>
      <c r="J327" s="380">
        <v>20.194176243233155</v>
      </c>
      <c r="K327" s="283">
        <v>13</v>
      </c>
      <c r="L327" s="283">
        <v>233381</v>
      </c>
      <c r="M327" s="283">
        <v>233381</v>
      </c>
      <c r="N327" s="283">
        <v>3275</v>
      </c>
      <c r="O327" s="283">
        <v>3275</v>
      </c>
      <c r="P327" s="283">
        <v>19</v>
      </c>
      <c r="Q327" s="283">
        <v>1211135</v>
      </c>
      <c r="R327" s="283">
        <v>3643</v>
      </c>
      <c r="S327" s="283">
        <v>4</v>
      </c>
      <c r="T327" s="283">
        <v>0</v>
      </c>
      <c r="U327" s="283">
        <v>10070</v>
      </c>
      <c r="V327" s="283">
        <v>7835</v>
      </c>
      <c r="W327" s="283">
        <v>0</v>
      </c>
      <c r="X327" s="283">
        <v>0</v>
      </c>
      <c r="Y327" s="283" t="s">
        <v>888</v>
      </c>
      <c r="Z327" s="283" t="s">
        <v>887</v>
      </c>
    </row>
    <row r="328" spans="2:26" s="358" customFormat="1" x14ac:dyDescent="0.2">
      <c r="B328" s="283" t="s">
        <v>709</v>
      </c>
      <c r="C328" s="283" t="s">
        <v>891</v>
      </c>
      <c r="D328" s="283" t="s">
        <v>542</v>
      </c>
      <c r="E328" s="372">
        <v>2582</v>
      </c>
      <c r="F328" s="371">
        <v>14.0725</v>
      </c>
      <c r="G328" s="371">
        <v>0.6573</v>
      </c>
      <c r="H328" s="371">
        <v>7.6591287000000001</v>
      </c>
      <c r="I328" s="380">
        <v>2.7081168270614278</v>
      </c>
      <c r="J328" s="380">
        <v>11.060434137285393</v>
      </c>
      <c r="K328" s="283">
        <v>15</v>
      </c>
      <c r="L328" s="283">
        <v>159422</v>
      </c>
      <c r="M328" s="283">
        <v>159422</v>
      </c>
      <c r="N328" s="283">
        <v>3672</v>
      </c>
      <c r="O328" s="283">
        <v>3672</v>
      </c>
      <c r="P328" s="283">
        <v>20</v>
      </c>
      <c r="Q328" s="283">
        <v>651108</v>
      </c>
      <c r="R328" s="283">
        <v>2866</v>
      </c>
      <c r="S328" s="283">
        <v>5</v>
      </c>
      <c r="T328" s="283">
        <v>0</v>
      </c>
      <c r="U328" s="283">
        <v>12980</v>
      </c>
      <c r="V328" s="283">
        <v>10391</v>
      </c>
      <c r="W328" s="283">
        <v>0</v>
      </c>
      <c r="X328" s="283">
        <v>0</v>
      </c>
      <c r="Y328" s="283" t="s">
        <v>888</v>
      </c>
      <c r="Z328" s="283" t="s">
        <v>888</v>
      </c>
    </row>
    <row r="329" spans="2:26" s="358" customFormat="1" x14ac:dyDescent="0.2">
      <c r="B329" s="283" t="s">
        <v>610</v>
      </c>
      <c r="C329" s="283" t="s">
        <v>891</v>
      </c>
      <c r="D329" s="283" t="s">
        <v>542</v>
      </c>
      <c r="E329" s="372">
        <v>3655.5</v>
      </c>
      <c r="F329" s="371">
        <v>12.955299999999999</v>
      </c>
      <c r="G329" s="371">
        <v>14.342599999999999</v>
      </c>
      <c r="H329" s="371">
        <v>16.613831399999999</v>
      </c>
      <c r="I329" s="380">
        <v>8.0801208595472325</v>
      </c>
      <c r="J329" s="380">
        <v>24.896488472104135</v>
      </c>
      <c r="K329" s="283">
        <v>10</v>
      </c>
      <c r="L329" s="283">
        <v>365543</v>
      </c>
      <c r="M329" s="283">
        <v>365543</v>
      </c>
      <c r="N329" s="283">
        <v>8672</v>
      </c>
      <c r="O329" s="283">
        <v>8672</v>
      </c>
      <c r="P329" s="283">
        <v>37</v>
      </c>
      <c r="Q329" s="283">
        <v>1126312</v>
      </c>
      <c r="R329" s="283">
        <v>4595</v>
      </c>
      <c r="S329" s="283">
        <v>5</v>
      </c>
      <c r="T329" s="283">
        <v>0</v>
      </c>
      <c r="U329" s="283">
        <v>14870</v>
      </c>
      <c r="V329" s="283">
        <v>14870</v>
      </c>
      <c r="W329" s="283">
        <v>0</v>
      </c>
      <c r="X329" s="283">
        <v>0</v>
      </c>
      <c r="Y329" s="283" t="s">
        <v>888</v>
      </c>
      <c r="Z329" s="283" t="s">
        <v>887</v>
      </c>
    </row>
    <row r="330" spans="2:26" s="358" customFormat="1" x14ac:dyDescent="0.2">
      <c r="B330" s="283" t="s">
        <v>781</v>
      </c>
      <c r="C330" s="283" t="s">
        <v>891</v>
      </c>
      <c r="D330" s="283" t="s">
        <v>542</v>
      </c>
      <c r="E330" s="372">
        <v>1890.5</v>
      </c>
      <c r="F330" s="371">
        <v>7.6981999999999999</v>
      </c>
      <c r="G330" s="371">
        <v>0.28839999999999999</v>
      </c>
      <c r="H330" s="371">
        <v>4.0010374000000004</v>
      </c>
      <c r="I330" s="380">
        <v>0.77164401394570126</v>
      </c>
      <c r="J330" s="380">
        <v>3.5718987237700097</v>
      </c>
      <c r="K330" s="283">
        <v>10</v>
      </c>
      <c r="L330" s="283">
        <v>88405</v>
      </c>
      <c r="M330" s="283">
        <v>88405</v>
      </c>
      <c r="N330" s="283">
        <v>3113</v>
      </c>
      <c r="O330" s="283">
        <v>3113</v>
      </c>
      <c r="P330" s="283">
        <v>12</v>
      </c>
      <c r="Q330" s="283">
        <v>409222</v>
      </c>
      <c r="R330" s="283">
        <v>1602</v>
      </c>
      <c r="S330" s="283">
        <v>4</v>
      </c>
      <c r="T330" s="283">
        <v>0</v>
      </c>
      <c r="U330" s="283">
        <v>7584</v>
      </c>
      <c r="V330" s="283">
        <v>7584</v>
      </c>
      <c r="W330" s="283">
        <v>0</v>
      </c>
      <c r="X330" s="283">
        <v>0</v>
      </c>
      <c r="Y330" s="283" t="s">
        <v>887</v>
      </c>
      <c r="Z330" s="283" t="s">
        <v>887</v>
      </c>
    </row>
    <row r="331" spans="2:26" s="358" customFormat="1" x14ac:dyDescent="0.2">
      <c r="B331" s="283" t="s">
        <v>844</v>
      </c>
      <c r="C331" s="283" t="s">
        <v>891</v>
      </c>
      <c r="D331" s="283" t="s">
        <v>542</v>
      </c>
      <c r="E331" s="372">
        <v>1389</v>
      </c>
      <c r="F331" s="371">
        <v>6.0907</v>
      </c>
      <c r="G331" s="371">
        <v>0.99819999999999998</v>
      </c>
      <c r="H331" s="371">
        <v>5.6395574000000002</v>
      </c>
      <c r="I331" s="380">
        <v>1.8934730409196876</v>
      </c>
      <c r="J331" s="380">
        <v>6.4237402726544239</v>
      </c>
      <c r="K331" s="283">
        <v>5</v>
      </c>
      <c r="L331" s="283">
        <v>60621</v>
      </c>
      <c r="M331" s="283">
        <v>59330</v>
      </c>
      <c r="N331" s="283">
        <v>1956</v>
      </c>
      <c r="O331" s="283">
        <v>1947</v>
      </c>
      <c r="P331" s="283">
        <v>5</v>
      </c>
      <c r="Q331" s="283">
        <v>205661</v>
      </c>
      <c r="R331" s="283">
        <v>630</v>
      </c>
      <c r="S331" s="283">
        <v>1</v>
      </c>
      <c r="T331" s="283">
        <v>0</v>
      </c>
      <c r="U331" s="283">
        <v>1397</v>
      </c>
      <c r="V331" s="283">
        <v>1397</v>
      </c>
      <c r="W331" s="283">
        <v>0</v>
      </c>
      <c r="X331" s="283">
        <v>0</v>
      </c>
      <c r="Y331" s="283" t="s">
        <v>887</v>
      </c>
      <c r="Z331" s="283" t="s">
        <v>887</v>
      </c>
    </row>
    <row r="332" spans="2:26" s="358" customFormat="1" x14ac:dyDescent="0.2">
      <c r="B332" s="283" t="s">
        <v>642</v>
      </c>
      <c r="C332" s="283" t="s">
        <v>891</v>
      </c>
      <c r="D332" s="283" t="s">
        <v>542</v>
      </c>
      <c r="E332" s="372">
        <v>2863.5</v>
      </c>
      <c r="F332" s="371">
        <v>13.1113</v>
      </c>
      <c r="G332" s="371">
        <v>4.2933000000000003</v>
      </c>
      <c r="H332" s="371">
        <v>7.5067082000000003</v>
      </c>
      <c r="I332" s="380">
        <v>0.85843962530277329</v>
      </c>
      <c r="J332" s="380">
        <v>1.5225913496858541</v>
      </c>
      <c r="K332" s="283">
        <v>8</v>
      </c>
      <c r="L332" s="283">
        <v>71167</v>
      </c>
      <c r="M332" s="283">
        <v>70336</v>
      </c>
      <c r="N332" s="283">
        <v>3316</v>
      </c>
      <c r="O332" s="283">
        <v>3315</v>
      </c>
      <c r="P332" s="283">
        <v>9</v>
      </c>
      <c r="Q332" s="283">
        <v>126227</v>
      </c>
      <c r="R332" s="283">
        <v>819</v>
      </c>
      <c r="S332" s="283">
        <v>3</v>
      </c>
      <c r="T332" s="283">
        <v>0</v>
      </c>
      <c r="U332" s="283">
        <v>8612</v>
      </c>
      <c r="V332" s="283">
        <v>8612</v>
      </c>
      <c r="W332" s="283">
        <v>0</v>
      </c>
      <c r="X332" s="283">
        <v>0</v>
      </c>
      <c r="Y332" s="283" t="s">
        <v>887</v>
      </c>
      <c r="Z332" s="283" t="s">
        <v>887</v>
      </c>
    </row>
    <row r="333" spans="2:26" s="358" customFormat="1" x14ac:dyDescent="0.2">
      <c r="B333" s="283" t="s">
        <v>715</v>
      </c>
      <c r="C333" s="283" t="s">
        <v>891</v>
      </c>
      <c r="D333" s="283" t="s">
        <v>542</v>
      </c>
      <c r="E333" s="372">
        <v>2362.5</v>
      </c>
      <c r="F333" s="371">
        <v>10.4518</v>
      </c>
      <c r="G333" s="371">
        <v>0.4914</v>
      </c>
      <c r="H333" s="371">
        <v>4.9917704000000001</v>
      </c>
      <c r="I333" s="380">
        <v>4.1525605831192776</v>
      </c>
      <c r="J333" s="380">
        <v>2.6343666583718766</v>
      </c>
      <c r="K333" s="283">
        <v>8</v>
      </c>
      <c r="L333" s="283">
        <v>368918</v>
      </c>
      <c r="M333" s="283">
        <v>368918</v>
      </c>
      <c r="N333" s="283">
        <v>6237</v>
      </c>
      <c r="O333" s="283">
        <v>6237</v>
      </c>
      <c r="P333" s="283">
        <v>7</v>
      </c>
      <c r="Q333" s="283">
        <v>234040</v>
      </c>
      <c r="R333" s="283">
        <v>936</v>
      </c>
      <c r="S333" s="283">
        <v>5</v>
      </c>
      <c r="T333" s="283">
        <v>0</v>
      </c>
      <c r="U333" s="283">
        <v>11824</v>
      </c>
      <c r="V333" s="283">
        <v>11824</v>
      </c>
      <c r="W333" s="283">
        <v>0</v>
      </c>
      <c r="X333" s="283">
        <v>0</v>
      </c>
      <c r="Y333" s="283" t="s">
        <v>887</v>
      </c>
      <c r="Z333" s="283" t="s">
        <v>888</v>
      </c>
    </row>
    <row r="334" spans="2:26" s="358" customFormat="1" x14ac:dyDescent="0.2">
      <c r="B334" s="283" t="s">
        <v>851</v>
      </c>
      <c r="C334" s="283" t="s">
        <v>891</v>
      </c>
      <c r="D334" s="283" t="s">
        <v>542</v>
      </c>
      <c r="E334" s="372">
        <v>1854.5</v>
      </c>
      <c r="F334" s="371">
        <v>8.0211000000000006</v>
      </c>
      <c r="G334" s="371">
        <v>2.6469999999999998</v>
      </c>
      <c r="H334" s="371">
        <v>8.7641770999999995</v>
      </c>
      <c r="I334" s="380">
        <v>0.87997450894458695</v>
      </c>
      <c r="J334" s="380">
        <v>0.68613959189723006</v>
      </c>
      <c r="K334" s="283">
        <v>4</v>
      </c>
      <c r="L334" s="283">
        <v>68415</v>
      </c>
      <c r="M334" s="283">
        <v>68415</v>
      </c>
      <c r="N334" s="283">
        <v>3818</v>
      </c>
      <c r="O334" s="283">
        <v>3818</v>
      </c>
      <c r="P334" s="283">
        <v>3</v>
      </c>
      <c r="Q334" s="283">
        <v>53345</v>
      </c>
      <c r="R334" s="283">
        <v>236</v>
      </c>
      <c r="S334" s="283">
        <v>2</v>
      </c>
      <c r="T334" s="283">
        <v>0</v>
      </c>
      <c r="U334" s="283">
        <v>3720</v>
      </c>
      <c r="V334" s="283">
        <v>3720</v>
      </c>
      <c r="W334" s="283">
        <v>0</v>
      </c>
      <c r="X334" s="283">
        <v>0</v>
      </c>
      <c r="Y334" s="283" t="s">
        <v>887</v>
      </c>
      <c r="Z334" s="283" t="s">
        <v>887</v>
      </c>
    </row>
    <row r="335" spans="2:26" s="358" customFormat="1" x14ac:dyDescent="0.2">
      <c r="B335" s="283" t="s">
        <v>802</v>
      </c>
      <c r="C335" s="283" t="s">
        <v>891</v>
      </c>
      <c r="D335" s="283" t="s">
        <v>542</v>
      </c>
      <c r="E335" s="372">
        <v>2629.5</v>
      </c>
      <c r="F335" s="371">
        <v>4.0194999999999999</v>
      </c>
      <c r="G335" s="371">
        <v>10.0837</v>
      </c>
      <c r="H335" s="371">
        <v>7.2399724000000001</v>
      </c>
      <c r="I335" s="380">
        <v>0.99887897371930634</v>
      </c>
      <c r="J335" s="380">
        <v>1.4070344415526927</v>
      </c>
      <c r="K335" s="283">
        <v>6</v>
      </c>
      <c r="L335" s="283">
        <v>70842</v>
      </c>
      <c r="M335" s="283">
        <v>52282</v>
      </c>
      <c r="N335" s="283">
        <v>3276</v>
      </c>
      <c r="O335" s="283">
        <v>2867</v>
      </c>
      <c r="P335" s="283">
        <v>7</v>
      </c>
      <c r="Q335" s="283">
        <v>99789</v>
      </c>
      <c r="R335" s="283">
        <v>746</v>
      </c>
      <c r="S335" s="283">
        <v>4</v>
      </c>
      <c r="T335" s="283">
        <v>0</v>
      </c>
      <c r="U335" s="283">
        <v>10338</v>
      </c>
      <c r="V335" s="283">
        <v>8055</v>
      </c>
      <c r="W335" s="283">
        <v>0</v>
      </c>
      <c r="X335" s="283">
        <v>0</v>
      </c>
      <c r="Y335" s="283" t="s">
        <v>887</v>
      </c>
      <c r="Z335" s="283" t="s">
        <v>887</v>
      </c>
    </row>
    <row r="336" spans="2:26" s="358" customFormat="1" x14ac:dyDescent="0.2">
      <c r="B336" s="283" t="s">
        <v>707</v>
      </c>
      <c r="C336" s="283" t="s">
        <v>891</v>
      </c>
      <c r="D336" s="283" t="s">
        <v>554</v>
      </c>
      <c r="E336" s="372">
        <v>3669</v>
      </c>
      <c r="F336" s="371">
        <v>190.04220000000001</v>
      </c>
      <c r="G336" s="371">
        <v>5.8707000000000003</v>
      </c>
      <c r="H336" s="371">
        <v>9.2595436000000007</v>
      </c>
      <c r="I336" s="380">
        <v>21.298980628398876</v>
      </c>
      <c r="J336" s="380">
        <v>52.851731537180029</v>
      </c>
      <c r="K336" s="283">
        <v>61</v>
      </c>
      <c r="L336" s="283">
        <v>1193210</v>
      </c>
      <c r="M336" s="283">
        <v>903776</v>
      </c>
      <c r="N336" s="283">
        <v>16114</v>
      </c>
      <c r="O336" s="283">
        <v>11679</v>
      </c>
      <c r="P336" s="283">
        <v>147</v>
      </c>
      <c r="Q336" s="283">
        <v>2960856</v>
      </c>
      <c r="R336" s="283">
        <v>11919</v>
      </c>
      <c r="S336" s="283">
        <v>1</v>
      </c>
      <c r="T336" s="283">
        <v>24</v>
      </c>
      <c r="U336" s="283">
        <v>3663</v>
      </c>
      <c r="V336" s="283">
        <v>3663</v>
      </c>
      <c r="W336" s="283">
        <v>21555</v>
      </c>
      <c r="X336" s="283">
        <v>18992</v>
      </c>
      <c r="Y336" s="283" t="s">
        <v>888</v>
      </c>
      <c r="Z336" s="283" t="s">
        <v>887</v>
      </c>
    </row>
    <row r="337" spans="2:26" s="358" customFormat="1" x14ac:dyDescent="0.2">
      <c r="B337" s="283" t="s">
        <v>637</v>
      </c>
      <c r="C337" s="283" t="s">
        <v>891</v>
      </c>
      <c r="D337" s="283" t="s">
        <v>554</v>
      </c>
      <c r="E337" s="372">
        <v>2045.5</v>
      </c>
      <c r="F337" s="371">
        <v>105.4075</v>
      </c>
      <c r="G337" s="371">
        <v>1.3536999999999999</v>
      </c>
      <c r="H337" s="371">
        <v>5.5633471999999999</v>
      </c>
      <c r="I337" s="380">
        <v>16.057464562099845</v>
      </c>
      <c r="J337" s="380">
        <v>10.928861106650558</v>
      </c>
      <c r="K337" s="283">
        <v>50</v>
      </c>
      <c r="L337" s="283">
        <v>919285</v>
      </c>
      <c r="M337" s="283">
        <v>860600</v>
      </c>
      <c r="N337" s="283">
        <v>5749</v>
      </c>
      <c r="O337" s="283">
        <v>5205</v>
      </c>
      <c r="P337" s="283">
        <v>97</v>
      </c>
      <c r="Q337" s="283">
        <v>625674</v>
      </c>
      <c r="R337" s="283">
        <v>2861</v>
      </c>
      <c r="S337" s="283">
        <v>1</v>
      </c>
      <c r="T337" s="283">
        <v>9</v>
      </c>
      <c r="U337" s="283">
        <v>2036</v>
      </c>
      <c r="V337" s="283">
        <v>2036</v>
      </c>
      <c r="W337" s="283">
        <v>3686</v>
      </c>
      <c r="X337" s="283">
        <v>3162</v>
      </c>
      <c r="Y337" s="283" t="s">
        <v>888</v>
      </c>
      <c r="Z337" s="283" t="s">
        <v>887</v>
      </c>
    </row>
    <row r="338" spans="2:26" s="358" customFormat="1" x14ac:dyDescent="0.2">
      <c r="B338" s="283" t="s">
        <v>638</v>
      </c>
      <c r="C338" s="283" t="s">
        <v>891</v>
      </c>
      <c r="D338" s="283" t="s">
        <v>554</v>
      </c>
      <c r="E338" s="372">
        <v>3505.5</v>
      </c>
      <c r="F338" s="371">
        <v>126.6914</v>
      </c>
      <c r="G338" s="371">
        <v>2.4695</v>
      </c>
      <c r="H338" s="371">
        <v>6.1349239999999998</v>
      </c>
      <c r="I338" s="380">
        <v>55.977492775830257</v>
      </c>
      <c r="J338" s="380">
        <v>83.815982027974911</v>
      </c>
      <c r="K338" s="283">
        <v>95</v>
      </c>
      <c r="L338" s="283">
        <v>4319469</v>
      </c>
      <c r="M338" s="283">
        <v>3037190</v>
      </c>
      <c r="N338" s="283">
        <v>33991</v>
      </c>
      <c r="O338" s="283">
        <v>26069</v>
      </c>
      <c r="P338" s="283">
        <v>85</v>
      </c>
      <c r="Q338" s="283">
        <v>6467609</v>
      </c>
      <c r="R338" s="283">
        <v>16768</v>
      </c>
      <c r="S338" s="283">
        <v>4</v>
      </c>
      <c r="T338" s="283">
        <v>31</v>
      </c>
      <c r="U338" s="283">
        <v>10903</v>
      </c>
      <c r="V338" s="283">
        <v>10903</v>
      </c>
      <c r="W338" s="283">
        <v>24262</v>
      </c>
      <c r="X338" s="283">
        <v>20026</v>
      </c>
      <c r="Y338" s="283" t="s">
        <v>888</v>
      </c>
      <c r="Z338" s="283" t="s">
        <v>887</v>
      </c>
    </row>
    <row r="339" spans="2:26" s="358" customFormat="1" x14ac:dyDescent="0.2">
      <c r="B339" s="283" t="s">
        <v>726</v>
      </c>
      <c r="C339" s="283" t="s">
        <v>891</v>
      </c>
      <c r="D339" s="283" t="s">
        <v>554</v>
      </c>
      <c r="E339" s="372">
        <v>3329.5</v>
      </c>
      <c r="F339" s="371">
        <v>94.132400000000004</v>
      </c>
      <c r="G339" s="371">
        <v>8.7774999999999999</v>
      </c>
      <c r="H339" s="371">
        <v>8.5736515000000004</v>
      </c>
      <c r="I339" s="380">
        <v>14.192880932387117</v>
      </c>
      <c r="J339" s="380">
        <v>19.112387450561151</v>
      </c>
      <c r="K339" s="283">
        <v>65</v>
      </c>
      <c r="L339" s="283">
        <v>872918</v>
      </c>
      <c r="M339" s="283">
        <v>656872</v>
      </c>
      <c r="N339" s="283">
        <v>8687</v>
      </c>
      <c r="O339" s="283">
        <v>8012</v>
      </c>
      <c r="P339" s="283">
        <v>101</v>
      </c>
      <c r="Q339" s="283">
        <v>1175487</v>
      </c>
      <c r="R339" s="283">
        <v>4506</v>
      </c>
      <c r="S339" s="283">
        <v>2</v>
      </c>
      <c r="T339" s="283">
        <v>9</v>
      </c>
      <c r="U339" s="283">
        <v>6687</v>
      </c>
      <c r="V339" s="283">
        <v>6687</v>
      </c>
      <c r="W339" s="283">
        <v>857</v>
      </c>
      <c r="X339" s="283">
        <v>758</v>
      </c>
      <c r="Y339" s="283" t="s">
        <v>888</v>
      </c>
      <c r="Z339" s="283" t="s">
        <v>887</v>
      </c>
    </row>
    <row r="340" spans="2:26" s="358" customFormat="1" x14ac:dyDescent="0.2">
      <c r="B340" s="283" t="s">
        <v>803</v>
      </c>
      <c r="C340" s="283" t="s">
        <v>890</v>
      </c>
      <c r="D340" s="283" t="s">
        <v>542</v>
      </c>
      <c r="E340" s="372">
        <v>19</v>
      </c>
      <c r="F340" s="371">
        <v>5.9443999999999999</v>
      </c>
      <c r="G340" s="371">
        <v>0.27829999999999999</v>
      </c>
      <c r="H340" s="371">
        <v>3.39</v>
      </c>
      <c r="I340" s="380">
        <v>0</v>
      </c>
      <c r="J340" s="380">
        <v>0.34236972706088703</v>
      </c>
      <c r="K340" s="283">
        <v>0</v>
      </c>
      <c r="L340" s="283">
        <v>0</v>
      </c>
      <c r="M340" s="283">
        <v>0</v>
      </c>
      <c r="N340" s="283">
        <v>0</v>
      </c>
      <c r="O340" s="283">
        <v>0</v>
      </c>
      <c r="P340" s="283">
        <v>4</v>
      </c>
      <c r="Q340" s="283">
        <v>2808</v>
      </c>
      <c r="R340" s="283">
        <v>32</v>
      </c>
      <c r="S340" s="283">
        <v>0</v>
      </c>
      <c r="T340" s="283">
        <v>0</v>
      </c>
      <c r="U340" s="283">
        <v>0</v>
      </c>
      <c r="V340" s="283">
        <v>0</v>
      </c>
      <c r="W340" s="283">
        <v>0</v>
      </c>
      <c r="X340" s="283">
        <v>0</v>
      </c>
      <c r="Y340" s="283" t="s">
        <v>887</v>
      </c>
      <c r="Z340" s="283" t="s">
        <v>887</v>
      </c>
    </row>
    <row r="341" spans="2:26" s="358" customFormat="1" x14ac:dyDescent="0.2">
      <c r="B341" s="283" t="s">
        <v>788</v>
      </c>
      <c r="C341" s="283" t="s">
        <v>890</v>
      </c>
      <c r="D341" s="283" t="s">
        <v>542</v>
      </c>
      <c r="E341" s="372">
        <v>2</v>
      </c>
      <c r="F341" s="371">
        <v>0.33500000000000002</v>
      </c>
      <c r="G341" s="371">
        <v>0</v>
      </c>
      <c r="H341" s="371">
        <v>0.42</v>
      </c>
      <c r="I341" s="380">
        <v>0</v>
      </c>
      <c r="J341" s="380">
        <v>2.9073141650106039E-2</v>
      </c>
      <c r="K341" s="283">
        <v>0</v>
      </c>
      <c r="L341" s="283">
        <v>0</v>
      </c>
      <c r="M341" s="283">
        <v>0</v>
      </c>
      <c r="N341" s="283">
        <v>0</v>
      </c>
      <c r="O341" s="283">
        <v>0</v>
      </c>
      <c r="P341" s="283">
        <v>2</v>
      </c>
      <c r="Q341" s="283">
        <v>312</v>
      </c>
      <c r="R341" s="283">
        <v>4</v>
      </c>
      <c r="S341" s="283">
        <v>0</v>
      </c>
      <c r="T341" s="283">
        <v>0</v>
      </c>
      <c r="U341" s="283">
        <v>0</v>
      </c>
      <c r="V341" s="283">
        <v>0</v>
      </c>
      <c r="W341" s="283">
        <v>0</v>
      </c>
      <c r="X341" s="283">
        <v>0</v>
      </c>
      <c r="Y341" s="283" t="s">
        <v>887</v>
      </c>
      <c r="Z341" s="283" t="s">
        <v>887</v>
      </c>
    </row>
    <row r="342" spans="2:26" s="358" customFormat="1" x14ac:dyDescent="0.2">
      <c r="B342" s="283" t="s">
        <v>866</v>
      </c>
      <c r="C342" s="283" t="s">
        <v>890</v>
      </c>
      <c r="D342" s="283" t="s">
        <v>554</v>
      </c>
      <c r="E342" s="372">
        <v>3</v>
      </c>
      <c r="F342" s="371">
        <v>0.73050000000000004</v>
      </c>
      <c r="G342" s="371">
        <v>0.27960000000000002</v>
      </c>
      <c r="H342" s="371">
        <v>0.21</v>
      </c>
      <c r="I342" s="380">
        <v>0</v>
      </c>
      <c r="J342" s="380">
        <v>1.1189945754087317E-2</v>
      </c>
      <c r="K342" s="283">
        <v>0</v>
      </c>
      <c r="L342" s="283">
        <v>0</v>
      </c>
      <c r="M342" s="283">
        <v>0</v>
      </c>
      <c r="N342" s="283">
        <v>0</v>
      </c>
      <c r="O342" s="283">
        <v>0</v>
      </c>
      <c r="P342" s="283">
        <v>1</v>
      </c>
      <c r="Q342" s="283">
        <v>1044</v>
      </c>
      <c r="R342" s="283">
        <v>3</v>
      </c>
      <c r="S342" s="283">
        <v>0</v>
      </c>
      <c r="T342" s="283">
        <v>0</v>
      </c>
      <c r="U342" s="283">
        <v>0</v>
      </c>
      <c r="V342" s="283">
        <v>0</v>
      </c>
      <c r="W342" s="283">
        <v>0</v>
      </c>
      <c r="X342" s="283">
        <v>0</v>
      </c>
      <c r="Y342" s="283" t="s">
        <v>887</v>
      </c>
      <c r="Z342" s="283" t="s">
        <v>887</v>
      </c>
    </row>
    <row r="343" spans="2:26" x14ac:dyDescent="0.2">
      <c r="B343" s="283"/>
      <c r="C343" s="283"/>
      <c r="D343" s="283"/>
      <c r="E343" s="283"/>
      <c r="F343" s="283"/>
      <c r="G343" s="283"/>
      <c r="H343" s="283"/>
      <c r="I343" s="283"/>
      <c r="J343" s="283"/>
      <c r="K343" s="283"/>
      <c r="L343" s="283"/>
      <c r="M343" s="283"/>
      <c r="N343" s="283"/>
      <c r="O343" s="283"/>
      <c r="P343" s="283"/>
      <c r="Q343" s="283"/>
      <c r="R343" s="283"/>
      <c r="S343" s="283"/>
      <c r="T343" s="283"/>
      <c r="U343" s="283"/>
      <c r="V343" s="283"/>
      <c r="W343" s="283"/>
      <c r="X343" s="283"/>
      <c r="Y343" s="283"/>
      <c r="Z343" s="283"/>
    </row>
    <row r="344" spans="2:26" x14ac:dyDescent="0.2">
      <c r="B344" s="283"/>
      <c r="C344" s="283"/>
      <c r="D344" s="283"/>
      <c r="E344" s="283"/>
      <c r="F344" s="283"/>
      <c r="G344" s="283"/>
      <c r="H344" s="283"/>
      <c r="I344" s="283"/>
      <c r="J344" s="283"/>
      <c r="K344" s="283"/>
      <c r="L344" s="283"/>
      <c r="M344" s="283"/>
      <c r="N344" s="283"/>
      <c r="O344" s="283"/>
      <c r="P344" s="283"/>
      <c r="Q344" s="283"/>
      <c r="R344" s="283"/>
      <c r="S344" s="283"/>
      <c r="T344" s="283"/>
      <c r="U344" s="283"/>
      <c r="V344" s="283"/>
      <c r="W344" s="283"/>
      <c r="X344" s="283"/>
      <c r="Y344" s="283"/>
      <c r="Z344" s="283"/>
    </row>
    <row r="345" spans="2:26" x14ac:dyDescent="0.2">
      <c r="B345" s="283"/>
      <c r="C345" s="283"/>
      <c r="D345" s="283"/>
      <c r="E345" s="283"/>
      <c r="F345" s="283"/>
      <c r="G345" s="283"/>
      <c r="H345" s="283"/>
      <c r="I345" s="283"/>
      <c r="J345" s="283"/>
      <c r="K345" s="283"/>
      <c r="L345" s="283"/>
      <c r="M345" s="283"/>
      <c r="N345" s="283"/>
      <c r="O345" s="283"/>
      <c r="P345" s="283"/>
      <c r="Q345" s="283"/>
      <c r="R345" s="283"/>
      <c r="S345" s="283"/>
      <c r="T345" s="283"/>
      <c r="U345" s="283"/>
      <c r="V345" s="283"/>
      <c r="W345" s="283"/>
      <c r="X345" s="283"/>
      <c r="Y345" s="283"/>
      <c r="Z345" s="283"/>
    </row>
  </sheetData>
  <phoneticPr fontId="31" type="noConversion"/>
  <dataValidations count="1">
    <dataValidation type="list" allowBlank="1" showInputMessage="1" showErrorMessage="1" sqref="D7:D345">
      <formula1>"CBD, Urban, Rural short, Rural long"</formula1>
    </dataValidation>
  </dataValidations>
  <pageMargins left="0.75" right="0.75" top="1" bottom="1" header="0.5" footer="0.5"/>
  <pageSetup paperSize="9" scale="1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83"/>
  <sheetViews>
    <sheetView zoomScaleNormal="100" zoomScaleSheetLayoutView="100" workbookViewId="0">
      <selection activeCell="B33" sqref="B33"/>
    </sheetView>
  </sheetViews>
  <sheetFormatPr defaultRowHeight="12.75" x14ac:dyDescent="0.2"/>
  <cols>
    <col min="1" max="1" width="10.85546875" customWidth="1"/>
    <col min="2" max="2" width="78.5703125" bestFit="1" customWidth="1"/>
    <col min="4" max="4" width="18.42578125" bestFit="1" customWidth="1"/>
  </cols>
  <sheetData>
    <row r="1" spans="2:14" ht="20.25" x14ac:dyDescent="0.3">
      <c r="B1" s="112" t="str">
        <f>Cover!C22</f>
        <v>SP AusNet</v>
      </c>
    </row>
    <row r="2" spans="2:14" s="273" customFormat="1" ht="20.25" x14ac:dyDescent="0.3">
      <c r="B2" s="112" t="s">
        <v>523</v>
      </c>
    </row>
    <row r="3" spans="2:14" ht="20.25" x14ac:dyDescent="0.3">
      <c r="B3" s="82">
        <f>Cover!C26</f>
        <v>2013</v>
      </c>
    </row>
    <row r="5" spans="2:14" ht="15.75" x14ac:dyDescent="0.25">
      <c r="B5" s="83" t="s">
        <v>248</v>
      </c>
      <c r="C5" s="81"/>
      <c r="D5" s="81"/>
      <c r="E5" s="81"/>
      <c r="F5" s="81"/>
      <c r="G5" s="81"/>
      <c r="H5" s="81"/>
      <c r="I5" s="81"/>
      <c r="J5" s="81"/>
      <c r="K5" s="81"/>
      <c r="L5" s="81"/>
      <c r="M5" s="81"/>
      <c r="N5" s="81"/>
    </row>
    <row r="6" spans="2:14" x14ac:dyDescent="0.2">
      <c r="B6" s="81"/>
      <c r="C6" s="81"/>
      <c r="D6" s="81"/>
      <c r="E6" s="81"/>
      <c r="F6" s="81"/>
      <c r="G6" s="81"/>
      <c r="H6" s="81"/>
      <c r="I6" s="81"/>
      <c r="J6" s="81"/>
      <c r="K6" s="81"/>
      <c r="L6" s="81"/>
      <c r="M6" s="81"/>
      <c r="N6" s="81"/>
    </row>
    <row r="7" spans="2:14" x14ac:dyDescent="0.2">
      <c r="B7" s="555" t="s">
        <v>102</v>
      </c>
      <c r="C7" s="556"/>
      <c r="D7" s="125" t="s">
        <v>103</v>
      </c>
      <c r="E7" s="81"/>
      <c r="F7" s="81"/>
      <c r="G7" s="81"/>
      <c r="H7" s="81"/>
      <c r="I7" s="81"/>
      <c r="J7" s="81"/>
      <c r="K7" s="81"/>
      <c r="L7" s="81"/>
      <c r="M7" s="81"/>
      <c r="N7" s="81"/>
    </row>
    <row r="8" spans="2:14" x14ac:dyDescent="0.2">
      <c r="B8" s="553" t="s">
        <v>104</v>
      </c>
      <c r="C8" s="554"/>
      <c r="D8" s="356">
        <v>121209</v>
      </c>
      <c r="E8" s="81"/>
      <c r="F8" s="81"/>
      <c r="G8" s="81"/>
      <c r="H8" s="81"/>
      <c r="I8" s="81"/>
      <c r="J8" s="81"/>
      <c r="K8" s="81"/>
      <c r="L8" s="81"/>
      <c r="M8" s="81"/>
      <c r="N8" s="81"/>
    </row>
    <row r="9" spans="2:14" x14ac:dyDescent="0.2">
      <c r="B9" s="553" t="s">
        <v>105</v>
      </c>
      <c r="C9" s="554"/>
      <c r="D9" s="356">
        <v>405837</v>
      </c>
      <c r="E9" s="81"/>
      <c r="F9" s="274"/>
      <c r="G9" s="81"/>
      <c r="H9" s="81"/>
      <c r="I9" s="81"/>
      <c r="J9" s="81"/>
      <c r="K9" s="81"/>
      <c r="L9" s="81"/>
      <c r="M9" s="81"/>
      <c r="N9" s="81"/>
    </row>
    <row r="10" spans="2:14" x14ac:dyDescent="0.2">
      <c r="B10" s="553" t="s">
        <v>106</v>
      </c>
      <c r="C10" s="554"/>
      <c r="D10" s="356">
        <v>41957</v>
      </c>
      <c r="E10" s="81"/>
      <c r="F10" s="274"/>
      <c r="G10" s="81"/>
      <c r="H10" s="81"/>
      <c r="I10" s="81"/>
      <c r="J10" s="81"/>
      <c r="K10" s="81"/>
      <c r="L10" s="81"/>
      <c r="M10" s="81"/>
      <c r="N10" s="81"/>
    </row>
    <row r="11" spans="2:14" x14ac:dyDescent="0.2">
      <c r="B11" s="553" t="s">
        <v>107</v>
      </c>
      <c r="C11" s="554"/>
      <c r="D11" s="356">
        <v>464839</v>
      </c>
      <c r="E11" s="81"/>
      <c r="F11" s="274"/>
      <c r="G11" s="81"/>
      <c r="H11" s="81"/>
      <c r="I11" s="81"/>
      <c r="J11" s="81"/>
      <c r="K11" s="81"/>
      <c r="L11" s="81"/>
      <c r="M11" s="81"/>
      <c r="N11" s="81"/>
    </row>
    <row r="12" spans="2:14" x14ac:dyDescent="0.2">
      <c r="B12" s="553" t="s">
        <v>108</v>
      </c>
      <c r="C12" s="554"/>
      <c r="D12" s="356">
        <v>225411</v>
      </c>
      <c r="E12" s="81"/>
      <c r="F12" s="274"/>
      <c r="G12" s="81"/>
      <c r="H12" s="81"/>
      <c r="I12" s="81"/>
      <c r="J12" s="81"/>
      <c r="K12" s="81"/>
      <c r="L12" s="81"/>
      <c r="M12" s="81"/>
      <c r="N12" s="81"/>
    </row>
    <row r="13" spans="2:14" x14ac:dyDescent="0.2">
      <c r="B13" s="553" t="s">
        <v>109</v>
      </c>
      <c r="C13" s="554"/>
      <c r="D13" s="356">
        <v>66682</v>
      </c>
      <c r="E13" s="81"/>
      <c r="F13" s="274"/>
      <c r="G13" s="81"/>
      <c r="H13" s="81"/>
      <c r="I13" s="81"/>
      <c r="J13" s="81"/>
      <c r="K13" s="81"/>
      <c r="L13" s="81"/>
      <c r="M13" s="81"/>
      <c r="N13" s="81"/>
    </row>
    <row r="14" spans="2:14" x14ac:dyDescent="0.2">
      <c r="B14" s="553" t="s">
        <v>110</v>
      </c>
      <c r="C14" s="554"/>
      <c r="D14" s="356">
        <v>79082</v>
      </c>
      <c r="E14" s="81"/>
      <c r="F14" s="274"/>
      <c r="G14" s="81"/>
      <c r="H14" s="81"/>
      <c r="I14" s="81"/>
      <c r="J14" s="81"/>
      <c r="K14" s="81"/>
      <c r="L14" s="81"/>
      <c r="M14" s="81"/>
      <c r="N14" s="81"/>
    </row>
    <row r="15" spans="2:14" x14ac:dyDescent="0.2">
      <c r="B15" s="553" t="s">
        <v>111</v>
      </c>
      <c r="C15" s="554"/>
      <c r="D15" s="356">
        <v>0</v>
      </c>
      <c r="E15" s="81"/>
      <c r="F15" s="274"/>
      <c r="G15" s="81"/>
      <c r="H15" s="81"/>
      <c r="I15" s="81"/>
      <c r="J15" s="81"/>
      <c r="K15" s="81"/>
      <c r="L15" s="81"/>
      <c r="M15" s="81"/>
      <c r="N15" s="81"/>
    </row>
    <row r="16" spans="2:14" x14ac:dyDescent="0.2">
      <c r="B16" s="553" t="s">
        <v>112</v>
      </c>
      <c r="C16" s="554"/>
      <c r="D16" s="356">
        <v>0</v>
      </c>
      <c r="E16" s="81"/>
      <c r="F16" s="274"/>
      <c r="G16" s="81"/>
      <c r="H16" s="81"/>
      <c r="I16" s="81"/>
      <c r="J16" s="81"/>
      <c r="K16" s="81"/>
      <c r="L16" s="81"/>
      <c r="M16" s="81"/>
      <c r="N16" s="81"/>
    </row>
    <row r="17" spans="2:14" x14ac:dyDescent="0.2">
      <c r="B17" s="553" t="s">
        <v>141</v>
      </c>
      <c r="C17" s="554"/>
      <c r="D17" s="356">
        <f>184481+1</f>
        <v>184482</v>
      </c>
      <c r="E17" s="81"/>
      <c r="F17" s="274"/>
      <c r="G17" s="81"/>
      <c r="H17" s="81"/>
      <c r="I17" s="81"/>
      <c r="J17" s="81"/>
      <c r="K17" s="81"/>
      <c r="L17" s="81"/>
      <c r="M17" s="81"/>
      <c r="N17" s="81"/>
    </row>
    <row r="18" spans="2:14" x14ac:dyDescent="0.2">
      <c r="B18" s="81"/>
      <c r="C18" s="81"/>
      <c r="D18" s="81"/>
      <c r="E18" s="81"/>
      <c r="F18" s="81"/>
      <c r="G18" s="81"/>
      <c r="H18" s="81"/>
      <c r="I18" s="81"/>
      <c r="J18" s="81"/>
      <c r="K18" s="81"/>
      <c r="L18" s="81"/>
      <c r="M18" s="81"/>
      <c r="N18" s="81"/>
    </row>
    <row r="19" spans="2:14" s="273" customFormat="1" ht="15.75" x14ac:dyDescent="0.25">
      <c r="B19" s="83" t="s">
        <v>524</v>
      </c>
      <c r="C19" s="84"/>
      <c r="D19" s="84"/>
      <c r="E19" s="84"/>
      <c r="F19" s="84"/>
      <c r="G19" s="84"/>
      <c r="H19" s="84"/>
      <c r="I19" s="84"/>
      <c r="J19" s="84"/>
      <c r="K19" s="84"/>
      <c r="L19" s="84"/>
      <c r="M19" s="84"/>
      <c r="N19" s="84"/>
    </row>
    <row r="20" spans="2:14" x14ac:dyDescent="0.2">
      <c r="B20" s="81"/>
      <c r="C20" s="81"/>
      <c r="D20" s="81"/>
      <c r="E20" s="81"/>
      <c r="F20" s="81"/>
      <c r="G20" s="81"/>
      <c r="H20" s="81"/>
      <c r="I20" s="81"/>
      <c r="J20" s="81"/>
      <c r="K20" s="81"/>
      <c r="L20" s="81"/>
      <c r="M20" s="81"/>
      <c r="N20" s="81"/>
    </row>
    <row r="21" spans="2:14" x14ac:dyDescent="0.2">
      <c r="B21" s="557" t="s">
        <v>142</v>
      </c>
      <c r="C21" s="558"/>
      <c r="D21" s="356">
        <v>1360.0242584100151</v>
      </c>
      <c r="E21" s="81"/>
      <c r="F21" s="81"/>
      <c r="G21" s="81"/>
      <c r="H21" s="81"/>
      <c r="I21" s="81"/>
      <c r="J21" s="81"/>
      <c r="K21" s="81"/>
      <c r="L21" s="81"/>
      <c r="M21" s="81"/>
      <c r="N21" s="81"/>
    </row>
    <row r="22" spans="2:14" x14ac:dyDescent="0.2">
      <c r="B22" s="81"/>
      <c r="C22" s="81"/>
      <c r="D22" s="81"/>
      <c r="E22" s="81"/>
      <c r="F22" s="81"/>
      <c r="G22" s="81"/>
      <c r="H22" s="81"/>
      <c r="I22" s="81"/>
      <c r="J22" s="81"/>
      <c r="K22" s="81"/>
      <c r="L22" s="81"/>
      <c r="M22" s="81"/>
      <c r="N22" s="81"/>
    </row>
    <row r="23" spans="2:14" ht="24" customHeight="1" x14ac:dyDescent="0.2">
      <c r="B23" s="559" t="s">
        <v>284</v>
      </c>
      <c r="C23" s="560"/>
      <c r="D23" s="560"/>
      <c r="E23" s="560"/>
      <c r="F23" s="560"/>
      <c r="G23" s="560"/>
      <c r="H23" s="560"/>
      <c r="I23" s="561"/>
      <c r="J23" s="81"/>
      <c r="K23" s="81"/>
      <c r="L23" s="81"/>
      <c r="M23" s="81"/>
      <c r="N23" s="81"/>
    </row>
    <row r="24" spans="2:14" ht="12.75" customHeight="1" x14ac:dyDescent="0.2">
      <c r="J24" s="126"/>
      <c r="K24" s="126"/>
      <c r="L24" s="126"/>
      <c r="M24" s="126"/>
      <c r="N24" s="81"/>
    </row>
    <row r="25" spans="2:14" x14ac:dyDescent="0.2">
      <c r="J25" s="126"/>
      <c r="K25" s="126"/>
      <c r="L25" s="126"/>
      <c r="M25" s="126"/>
      <c r="N25" s="81"/>
    </row>
    <row r="26" spans="2:14" x14ac:dyDescent="0.2">
      <c r="J26" s="126"/>
      <c r="K26" s="126"/>
      <c r="L26" s="126"/>
      <c r="M26" s="126"/>
      <c r="N26" s="81"/>
    </row>
    <row r="27" spans="2:14" x14ac:dyDescent="0.2">
      <c r="J27" s="126"/>
      <c r="K27" s="126"/>
      <c r="L27" s="126"/>
      <c r="M27" s="126"/>
      <c r="N27" s="81"/>
    </row>
    <row r="28" spans="2:14" x14ac:dyDescent="0.2">
      <c r="J28" s="126"/>
      <c r="K28" s="126"/>
      <c r="L28" s="126"/>
      <c r="M28" s="126"/>
      <c r="N28" s="81"/>
    </row>
    <row r="29" spans="2:14" x14ac:dyDescent="0.2">
      <c r="B29" s="126"/>
      <c r="C29" s="126"/>
      <c r="D29" s="126"/>
      <c r="E29" s="126"/>
      <c r="F29" s="126"/>
      <c r="G29" s="126"/>
      <c r="H29" s="126"/>
      <c r="I29" s="126"/>
      <c r="J29" s="126"/>
      <c r="K29" s="126"/>
      <c r="L29" s="126"/>
      <c r="M29" s="126"/>
      <c r="N29" s="81"/>
    </row>
    <row r="30" spans="2:14" x14ac:dyDescent="0.2">
      <c r="B30" s="81"/>
      <c r="C30" s="81"/>
      <c r="D30" s="81"/>
      <c r="E30" s="81"/>
      <c r="F30" s="81"/>
      <c r="G30" s="81"/>
      <c r="H30" s="81"/>
      <c r="I30" s="81"/>
      <c r="J30" s="81"/>
      <c r="K30" s="81"/>
      <c r="L30" s="81"/>
      <c r="M30" s="81"/>
      <c r="N30" s="81"/>
    </row>
    <row r="31" spans="2:14" x14ac:dyDescent="0.2">
      <c r="B31" s="81"/>
      <c r="C31" s="81"/>
      <c r="D31" s="81"/>
      <c r="E31" s="81"/>
      <c r="F31" s="81"/>
      <c r="G31" s="81"/>
      <c r="H31" s="81"/>
      <c r="I31" s="81"/>
      <c r="J31" s="81"/>
      <c r="K31" s="81"/>
      <c r="L31" s="81"/>
      <c r="M31" s="81"/>
      <c r="N31" s="81"/>
    </row>
    <row r="32" spans="2:14" x14ac:dyDescent="0.2">
      <c r="B32" s="81"/>
      <c r="C32" s="81"/>
      <c r="D32" s="81"/>
      <c r="E32" s="81"/>
      <c r="F32" s="81"/>
      <c r="G32" s="81"/>
      <c r="H32" s="81"/>
      <c r="I32" s="81"/>
      <c r="J32" s="81"/>
      <c r="K32" s="81"/>
      <c r="L32" s="81"/>
      <c r="M32" s="81"/>
      <c r="N32" s="81"/>
    </row>
    <row r="33" spans="2:14" x14ac:dyDescent="0.2">
      <c r="B33" s="81"/>
      <c r="C33" s="81"/>
      <c r="D33" s="81"/>
      <c r="E33" s="81"/>
      <c r="F33" s="81"/>
      <c r="G33" s="81"/>
      <c r="H33" s="81"/>
      <c r="I33" s="81"/>
      <c r="J33" s="81"/>
      <c r="K33" s="81"/>
      <c r="L33" s="81"/>
      <c r="M33" s="81"/>
      <c r="N33" s="81"/>
    </row>
    <row r="34" spans="2:14" x14ac:dyDescent="0.2">
      <c r="B34" s="81"/>
      <c r="C34" s="81"/>
      <c r="D34" s="81"/>
      <c r="E34" s="81"/>
      <c r="F34" s="81"/>
      <c r="G34" s="81"/>
      <c r="H34" s="81"/>
      <c r="I34" s="81"/>
      <c r="J34" s="81"/>
      <c r="K34" s="81"/>
      <c r="L34" s="81"/>
      <c r="M34" s="81"/>
      <c r="N34" s="81"/>
    </row>
    <row r="35" spans="2:14" x14ac:dyDescent="0.2">
      <c r="B35" s="81"/>
      <c r="C35" s="81"/>
      <c r="D35" s="81"/>
      <c r="E35" s="81"/>
      <c r="F35" s="81"/>
      <c r="G35" s="81"/>
      <c r="H35" s="81"/>
      <c r="I35" s="81"/>
      <c r="J35" s="81"/>
      <c r="K35" s="81"/>
      <c r="L35" s="81"/>
      <c r="M35" s="81"/>
      <c r="N35" s="81"/>
    </row>
    <row r="36" spans="2:14" x14ac:dyDescent="0.2">
      <c r="B36" s="81"/>
      <c r="C36" s="81"/>
      <c r="D36" s="81"/>
      <c r="E36" s="81"/>
      <c r="F36" s="81"/>
      <c r="G36" s="81"/>
      <c r="H36" s="81"/>
      <c r="I36" s="81"/>
      <c r="J36" s="81"/>
      <c r="K36" s="81"/>
      <c r="L36" s="81"/>
      <c r="M36" s="81"/>
      <c r="N36" s="81"/>
    </row>
    <row r="37" spans="2:14" x14ac:dyDescent="0.2">
      <c r="B37" s="81"/>
      <c r="C37" s="81"/>
      <c r="D37" s="81"/>
      <c r="E37" s="81"/>
      <c r="F37" s="81"/>
      <c r="G37" s="81"/>
      <c r="H37" s="81"/>
      <c r="I37" s="81"/>
      <c r="J37" s="81"/>
      <c r="K37" s="81"/>
      <c r="L37" s="81"/>
      <c r="M37" s="81"/>
      <c r="N37" s="81"/>
    </row>
    <row r="38" spans="2:14" x14ac:dyDescent="0.2">
      <c r="B38" s="81"/>
      <c r="C38" s="81"/>
      <c r="D38" s="81"/>
      <c r="E38" s="81"/>
      <c r="F38" s="81"/>
      <c r="G38" s="81"/>
      <c r="H38" s="81"/>
      <c r="I38" s="81"/>
      <c r="J38" s="81"/>
      <c r="K38" s="81"/>
      <c r="L38" s="81"/>
      <c r="M38" s="81"/>
      <c r="N38" s="81"/>
    </row>
    <row r="39" spans="2:14" x14ac:dyDescent="0.2">
      <c r="B39" s="81"/>
      <c r="C39" s="81"/>
      <c r="D39" s="81"/>
      <c r="E39" s="81"/>
      <c r="F39" s="81"/>
      <c r="G39" s="81"/>
      <c r="H39" s="81"/>
      <c r="I39" s="81"/>
      <c r="J39" s="81"/>
      <c r="K39" s="81"/>
      <c r="L39" s="81"/>
      <c r="M39" s="81"/>
      <c r="N39" s="81"/>
    </row>
    <row r="40" spans="2:14" x14ac:dyDescent="0.2">
      <c r="B40" s="81"/>
      <c r="C40" s="81"/>
      <c r="D40" s="81"/>
      <c r="E40" s="81"/>
      <c r="F40" s="81"/>
      <c r="G40" s="81"/>
      <c r="H40" s="81"/>
      <c r="I40" s="81"/>
      <c r="J40" s="81"/>
      <c r="K40" s="81"/>
      <c r="L40" s="81"/>
      <c r="M40" s="81"/>
      <c r="N40" s="81"/>
    </row>
    <row r="41" spans="2:14" x14ac:dyDescent="0.2">
      <c r="B41" s="81"/>
      <c r="C41" s="81"/>
      <c r="D41" s="81"/>
      <c r="E41" s="81"/>
      <c r="F41" s="81"/>
      <c r="G41" s="81"/>
      <c r="H41" s="81"/>
      <c r="I41" s="81"/>
      <c r="J41" s="81"/>
      <c r="K41" s="81"/>
      <c r="L41" s="81"/>
      <c r="M41" s="81"/>
      <c r="N41" s="81"/>
    </row>
    <row r="42" spans="2:14" x14ac:dyDescent="0.2">
      <c r="B42" s="81"/>
      <c r="C42" s="81"/>
      <c r="D42" s="81"/>
      <c r="E42" s="81"/>
      <c r="F42" s="81"/>
      <c r="G42" s="81"/>
      <c r="H42" s="81"/>
      <c r="I42" s="81"/>
      <c r="J42" s="81"/>
      <c r="K42" s="81"/>
      <c r="L42" s="81"/>
      <c r="M42" s="81"/>
      <c r="N42" s="81"/>
    </row>
    <row r="43" spans="2:14" x14ac:dyDescent="0.2">
      <c r="B43" s="81"/>
      <c r="C43" s="81"/>
      <c r="D43" s="81"/>
      <c r="E43" s="81"/>
      <c r="F43" s="81"/>
      <c r="G43" s="81"/>
      <c r="H43" s="81"/>
      <c r="I43" s="81"/>
      <c r="J43" s="81"/>
      <c r="K43" s="81"/>
      <c r="L43" s="81"/>
      <c r="M43" s="81"/>
      <c r="N43" s="81"/>
    </row>
    <row r="44" spans="2:14" x14ac:dyDescent="0.2">
      <c r="B44" s="81"/>
      <c r="C44" s="81"/>
      <c r="D44" s="81"/>
      <c r="E44" s="81"/>
      <c r="F44" s="81"/>
      <c r="G44" s="81"/>
      <c r="H44" s="81"/>
      <c r="I44" s="81"/>
      <c r="J44" s="81"/>
      <c r="K44" s="81"/>
      <c r="L44" s="81"/>
      <c r="M44" s="81"/>
      <c r="N44" s="81"/>
    </row>
    <row r="45" spans="2:14" x14ac:dyDescent="0.2">
      <c r="B45" s="81"/>
      <c r="C45" s="81"/>
      <c r="D45" s="81"/>
      <c r="E45" s="81"/>
      <c r="F45" s="81"/>
      <c r="G45" s="81"/>
      <c r="H45" s="81"/>
      <c r="I45" s="81"/>
      <c r="J45" s="81"/>
      <c r="K45" s="81"/>
      <c r="L45" s="81"/>
      <c r="M45" s="81"/>
      <c r="N45" s="81"/>
    </row>
    <row r="46" spans="2:14" x14ac:dyDescent="0.2">
      <c r="B46" s="81"/>
      <c r="C46" s="81"/>
      <c r="D46" s="81"/>
      <c r="E46" s="81"/>
      <c r="F46" s="81"/>
      <c r="G46" s="81"/>
      <c r="H46" s="81"/>
      <c r="I46" s="81"/>
      <c r="J46" s="81"/>
      <c r="K46" s="81"/>
      <c r="L46" s="81"/>
      <c r="M46" s="81"/>
      <c r="N46" s="81"/>
    </row>
    <row r="47" spans="2:14" x14ac:dyDescent="0.2">
      <c r="B47" s="81"/>
      <c r="C47" s="81"/>
      <c r="D47" s="81"/>
      <c r="E47" s="81"/>
      <c r="F47" s="81"/>
      <c r="G47" s="81"/>
      <c r="H47" s="81"/>
      <c r="I47" s="81"/>
      <c r="J47" s="81"/>
      <c r="K47" s="81"/>
      <c r="L47" s="81"/>
      <c r="M47" s="81"/>
      <c r="N47" s="81"/>
    </row>
    <row r="48" spans="2:14" x14ac:dyDescent="0.2">
      <c r="B48" s="81"/>
      <c r="C48" s="81"/>
      <c r="D48" s="81"/>
      <c r="E48" s="81"/>
      <c r="F48" s="81"/>
      <c r="G48" s="81"/>
      <c r="H48" s="81"/>
      <c r="I48" s="81"/>
      <c r="J48" s="81"/>
      <c r="K48" s="81"/>
      <c r="L48" s="81"/>
      <c r="M48" s="81"/>
      <c r="N48" s="81"/>
    </row>
    <row r="49" spans="2:14" x14ac:dyDescent="0.2">
      <c r="B49" s="81"/>
      <c r="C49" s="81"/>
      <c r="D49" s="81"/>
      <c r="E49" s="81"/>
      <c r="F49" s="81"/>
      <c r="G49" s="81"/>
      <c r="H49" s="81"/>
      <c r="I49" s="81"/>
      <c r="J49" s="81"/>
      <c r="K49" s="81"/>
      <c r="L49" s="81"/>
      <c r="M49" s="81"/>
      <c r="N49" s="81"/>
    </row>
    <row r="50" spans="2:14" x14ac:dyDescent="0.2">
      <c r="B50" s="81"/>
      <c r="C50" s="81"/>
      <c r="D50" s="81"/>
      <c r="E50" s="81"/>
      <c r="F50" s="81"/>
      <c r="G50" s="81"/>
      <c r="H50" s="81"/>
      <c r="I50" s="81"/>
      <c r="J50" s="81"/>
      <c r="K50" s="81"/>
      <c r="L50" s="81"/>
      <c r="M50" s="81"/>
      <c r="N50" s="81"/>
    </row>
    <row r="51" spans="2:14" x14ac:dyDescent="0.2">
      <c r="B51" s="81"/>
      <c r="C51" s="81"/>
      <c r="D51" s="81"/>
      <c r="E51" s="81"/>
      <c r="F51" s="81"/>
      <c r="G51" s="81"/>
      <c r="H51" s="81"/>
      <c r="I51" s="81"/>
      <c r="J51" s="81"/>
      <c r="K51" s="81"/>
      <c r="L51" s="81"/>
      <c r="M51" s="81"/>
      <c r="N51" s="81"/>
    </row>
    <row r="52" spans="2:14" x14ac:dyDescent="0.2">
      <c r="B52" s="81"/>
      <c r="C52" s="81"/>
      <c r="D52" s="81"/>
      <c r="E52" s="81"/>
      <c r="F52" s="81"/>
      <c r="G52" s="81"/>
      <c r="H52" s="81"/>
      <c r="I52" s="81"/>
      <c r="J52" s="81"/>
      <c r="K52" s="81"/>
      <c r="L52" s="81"/>
      <c r="M52" s="81"/>
      <c r="N52" s="81"/>
    </row>
    <row r="53" spans="2:14" x14ac:dyDescent="0.2">
      <c r="B53" s="81"/>
      <c r="C53" s="81"/>
      <c r="D53" s="81"/>
      <c r="E53" s="81"/>
      <c r="F53" s="81"/>
      <c r="G53" s="81"/>
      <c r="H53" s="81"/>
      <c r="I53" s="81"/>
      <c r="J53" s="81"/>
      <c r="K53" s="81"/>
      <c r="L53" s="81"/>
      <c r="M53" s="81"/>
      <c r="N53" s="81"/>
    </row>
    <row r="54" spans="2:14" x14ac:dyDescent="0.2">
      <c r="B54" s="81"/>
      <c r="C54" s="81"/>
      <c r="D54" s="81"/>
      <c r="E54" s="81"/>
      <c r="F54" s="81"/>
      <c r="G54" s="81"/>
      <c r="H54" s="81"/>
      <c r="I54" s="81"/>
      <c r="J54" s="81"/>
      <c r="K54" s="81"/>
      <c r="L54" s="81"/>
      <c r="M54" s="81"/>
      <c r="N54" s="81"/>
    </row>
    <row r="55" spans="2:14" x14ac:dyDescent="0.2">
      <c r="B55" s="81"/>
      <c r="C55" s="81"/>
      <c r="D55" s="81"/>
      <c r="E55" s="81"/>
      <c r="F55" s="81"/>
      <c r="G55" s="81"/>
      <c r="H55" s="81"/>
      <c r="I55" s="81"/>
      <c r="J55" s="81"/>
      <c r="K55" s="81"/>
      <c r="L55" s="81"/>
      <c r="M55" s="81"/>
      <c r="N55" s="81"/>
    </row>
    <row r="56" spans="2:14" x14ac:dyDescent="0.2">
      <c r="B56" s="81"/>
      <c r="C56" s="81"/>
      <c r="D56" s="81"/>
      <c r="E56" s="81"/>
      <c r="F56" s="81"/>
      <c r="G56" s="81"/>
      <c r="H56" s="81"/>
      <c r="I56" s="81"/>
      <c r="J56" s="81"/>
      <c r="K56" s="81"/>
      <c r="L56" s="81"/>
      <c r="M56" s="81"/>
      <c r="N56" s="81"/>
    </row>
    <row r="57" spans="2:14" x14ac:dyDescent="0.2">
      <c r="B57" s="81"/>
      <c r="C57" s="81"/>
      <c r="D57" s="81"/>
      <c r="E57" s="81"/>
      <c r="F57" s="81"/>
      <c r="G57" s="81"/>
      <c r="H57" s="81"/>
      <c r="I57" s="81"/>
      <c r="J57" s="81"/>
      <c r="K57" s="81"/>
      <c r="L57" s="81"/>
      <c r="M57" s="81"/>
      <c r="N57" s="81"/>
    </row>
    <row r="58" spans="2:14" x14ac:dyDescent="0.2">
      <c r="B58" s="81"/>
      <c r="C58" s="81"/>
      <c r="D58" s="81"/>
      <c r="E58" s="81"/>
      <c r="F58" s="81"/>
      <c r="G58" s="81"/>
      <c r="H58" s="81"/>
      <c r="I58" s="81"/>
      <c r="J58" s="81"/>
      <c r="K58" s="81"/>
      <c r="L58" s="81"/>
      <c r="M58" s="81"/>
      <c r="N58" s="81"/>
    </row>
    <row r="59" spans="2:14" x14ac:dyDescent="0.2">
      <c r="B59" s="81"/>
      <c r="C59" s="81"/>
      <c r="D59" s="81"/>
      <c r="E59" s="81"/>
      <c r="F59" s="81"/>
      <c r="G59" s="81"/>
      <c r="H59" s="81"/>
      <c r="I59" s="81"/>
      <c r="J59" s="81"/>
      <c r="K59" s="81"/>
      <c r="L59" s="81"/>
      <c r="M59" s="81"/>
      <c r="N59" s="81"/>
    </row>
    <row r="60" spans="2:14" x14ac:dyDescent="0.2">
      <c r="B60" s="81"/>
      <c r="C60" s="81"/>
      <c r="D60" s="81"/>
      <c r="E60" s="81"/>
      <c r="F60" s="81"/>
      <c r="G60" s="81"/>
      <c r="H60" s="81"/>
      <c r="I60" s="81"/>
      <c r="J60" s="81"/>
      <c r="K60" s="81"/>
      <c r="L60" s="81"/>
      <c r="M60" s="81"/>
      <c r="N60" s="81"/>
    </row>
    <row r="61" spans="2:14" x14ac:dyDescent="0.2">
      <c r="B61" s="81"/>
      <c r="C61" s="81"/>
      <c r="D61" s="81"/>
      <c r="E61" s="81"/>
      <c r="F61" s="81"/>
      <c r="G61" s="81"/>
      <c r="H61" s="81"/>
      <c r="I61" s="81"/>
      <c r="J61" s="81"/>
      <c r="K61" s="81"/>
      <c r="L61" s="81"/>
      <c r="M61" s="81"/>
      <c r="N61" s="81"/>
    </row>
    <row r="62" spans="2:14" x14ac:dyDescent="0.2">
      <c r="B62" s="81"/>
      <c r="C62" s="81"/>
      <c r="D62" s="81"/>
      <c r="E62" s="81"/>
      <c r="F62" s="81"/>
      <c r="G62" s="81"/>
      <c r="H62" s="81"/>
      <c r="I62" s="81"/>
      <c r="J62" s="81"/>
      <c r="K62" s="81"/>
      <c r="L62" s="81"/>
      <c r="M62" s="81"/>
      <c r="N62" s="81"/>
    </row>
    <row r="63" spans="2:14" x14ac:dyDescent="0.2">
      <c r="B63" s="81"/>
      <c r="C63" s="81"/>
      <c r="D63" s="81"/>
      <c r="E63" s="81"/>
      <c r="F63" s="81"/>
      <c r="G63" s="81"/>
      <c r="H63" s="81"/>
      <c r="I63" s="81"/>
      <c r="J63" s="81"/>
      <c r="K63" s="81"/>
      <c r="L63" s="81"/>
      <c r="M63" s="81"/>
      <c r="N63" s="81"/>
    </row>
    <row r="64" spans="2:14" x14ac:dyDescent="0.2">
      <c r="B64" s="81"/>
      <c r="C64" s="81"/>
      <c r="D64" s="81"/>
      <c r="E64" s="81"/>
      <c r="F64" s="81"/>
      <c r="G64" s="81"/>
      <c r="H64" s="81"/>
      <c r="I64" s="81"/>
      <c r="J64" s="81"/>
      <c r="K64" s="81"/>
      <c r="L64" s="81"/>
      <c r="M64" s="81"/>
      <c r="N64" s="81"/>
    </row>
    <row r="65" spans="2:14" x14ac:dyDescent="0.2">
      <c r="B65" s="81"/>
      <c r="C65" s="81"/>
      <c r="D65" s="81"/>
      <c r="E65" s="81"/>
      <c r="F65" s="81"/>
      <c r="G65" s="81"/>
      <c r="H65" s="81"/>
      <c r="I65" s="81"/>
      <c r="J65" s="81"/>
      <c r="K65" s="81"/>
      <c r="L65" s="81"/>
      <c r="M65" s="81"/>
      <c r="N65" s="81"/>
    </row>
    <row r="66" spans="2:14" x14ac:dyDescent="0.2">
      <c r="B66" s="81"/>
      <c r="C66" s="81"/>
      <c r="D66" s="81"/>
      <c r="E66" s="81"/>
      <c r="F66" s="81"/>
      <c r="G66" s="81"/>
      <c r="H66" s="81"/>
      <c r="I66" s="81"/>
      <c r="J66" s="81"/>
      <c r="K66" s="81"/>
      <c r="L66" s="81"/>
      <c r="M66" s="81"/>
      <c r="N66" s="81"/>
    </row>
    <row r="67" spans="2:14" x14ac:dyDescent="0.2">
      <c r="B67" s="81"/>
      <c r="C67" s="81"/>
      <c r="D67" s="81"/>
      <c r="E67" s="81"/>
      <c r="F67" s="81"/>
      <c r="G67" s="81"/>
      <c r="H67" s="81"/>
      <c r="I67" s="81"/>
      <c r="J67" s="81"/>
      <c r="K67" s="81"/>
      <c r="L67" s="81"/>
      <c r="M67" s="81"/>
      <c r="N67" s="81"/>
    </row>
    <row r="68" spans="2:14" x14ac:dyDescent="0.2">
      <c r="B68" s="81"/>
      <c r="C68" s="81"/>
      <c r="D68" s="81"/>
      <c r="E68" s="81"/>
      <c r="F68" s="81"/>
      <c r="G68" s="81"/>
      <c r="H68" s="81"/>
      <c r="I68" s="81"/>
      <c r="J68" s="81"/>
      <c r="K68" s="81"/>
      <c r="L68" s="81"/>
      <c r="M68" s="81"/>
      <c r="N68" s="81"/>
    </row>
    <row r="69" spans="2:14" x14ac:dyDescent="0.2">
      <c r="B69" s="81"/>
      <c r="C69" s="81"/>
      <c r="D69" s="81"/>
      <c r="E69" s="81"/>
      <c r="F69" s="81"/>
      <c r="G69" s="81"/>
      <c r="H69" s="81"/>
      <c r="I69" s="81"/>
      <c r="J69" s="81"/>
      <c r="K69" s="81"/>
      <c r="L69" s="81"/>
      <c r="M69" s="81"/>
      <c r="N69" s="81"/>
    </row>
    <row r="70" spans="2:14" x14ac:dyDescent="0.2">
      <c r="B70" s="81"/>
      <c r="C70" s="81"/>
      <c r="D70" s="81"/>
      <c r="E70" s="81"/>
      <c r="F70" s="81"/>
      <c r="G70" s="81"/>
      <c r="H70" s="81"/>
      <c r="I70" s="81"/>
      <c r="J70" s="81"/>
      <c r="K70" s="81"/>
      <c r="L70" s="81"/>
      <c r="M70" s="81"/>
      <c r="N70" s="81"/>
    </row>
    <row r="71" spans="2:14" x14ac:dyDescent="0.2">
      <c r="B71" s="81"/>
      <c r="C71" s="81"/>
      <c r="D71" s="81"/>
      <c r="E71" s="81"/>
      <c r="F71" s="81"/>
      <c r="G71" s="81"/>
      <c r="H71" s="81"/>
      <c r="I71" s="81"/>
      <c r="J71" s="81"/>
      <c r="K71" s="81"/>
      <c r="L71" s="81"/>
      <c r="M71" s="81"/>
      <c r="N71" s="81"/>
    </row>
    <row r="72" spans="2:14" x14ac:dyDescent="0.2">
      <c r="B72" s="81"/>
      <c r="C72" s="81"/>
      <c r="D72" s="81"/>
      <c r="E72" s="81"/>
      <c r="F72" s="81"/>
      <c r="G72" s="81"/>
      <c r="H72" s="81"/>
      <c r="I72" s="81"/>
      <c r="J72" s="81"/>
      <c r="K72" s="81"/>
      <c r="L72" s="81"/>
      <c r="M72" s="81"/>
      <c r="N72" s="81"/>
    </row>
    <row r="73" spans="2:14" x14ac:dyDescent="0.2">
      <c r="B73" s="81"/>
      <c r="C73" s="81"/>
      <c r="D73" s="81"/>
      <c r="E73" s="81"/>
      <c r="F73" s="81"/>
      <c r="G73" s="81"/>
      <c r="H73" s="81"/>
      <c r="I73" s="81"/>
      <c r="J73" s="81"/>
      <c r="K73" s="81"/>
      <c r="L73" s="81"/>
      <c r="M73" s="81"/>
      <c r="N73" s="81"/>
    </row>
    <row r="74" spans="2:14" x14ac:dyDescent="0.2">
      <c r="B74" s="81"/>
      <c r="C74" s="81"/>
      <c r="D74" s="81"/>
      <c r="E74" s="81"/>
      <c r="F74" s="81"/>
      <c r="G74" s="81"/>
      <c r="H74" s="81"/>
      <c r="I74" s="81"/>
      <c r="J74" s="81"/>
      <c r="K74" s="81"/>
      <c r="L74" s="81"/>
      <c r="M74" s="81"/>
      <c r="N74" s="81"/>
    </row>
    <row r="75" spans="2:14" x14ac:dyDescent="0.2">
      <c r="B75" s="81"/>
      <c r="C75" s="81"/>
      <c r="D75" s="81"/>
      <c r="E75" s="81"/>
      <c r="F75" s="81"/>
      <c r="G75" s="81"/>
      <c r="H75" s="81"/>
      <c r="I75" s="81"/>
      <c r="J75" s="81"/>
      <c r="K75" s="81"/>
      <c r="L75" s="81"/>
      <c r="M75" s="81"/>
      <c r="N75" s="81"/>
    </row>
    <row r="76" spans="2:14" x14ac:dyDescent="0.2">
      <c r="B76" s="81"/>
      <c r="C76" s="81"/>
      <c r="D76" s="81"/>
      <c r="E76" s="81"/>
      <c r="F76" s="81"/>
      <c r="G76" s="81"/>
      <c r="H76" s="81"/>
      <c r="I76" s="81"/>
      <c r="J76" s="81"/>
      <c r="K76" s="81"/>
      <c r="L76" s="81"/>
      <c r="M76" s="81"/>
      <c r="N76" s="81"/>
    </row>
    <row r="77" spans="2:14" x14ac:dyDescent="0.2">
      <c r="B77" s="81"/>
      <c r="C77" s="81"/>
      <c r="D77" s="81"/>
      <c r="E77" s="81"/>
      <c r="F77" s="81"/>
      <c r="G77" s="81"/>
      <c r="H77" s="81"/>
      <c r="I77" s="81"/>
      <c r="J77" s="81"/>
      <c r="K77" s="81"/>
      <c r="L77" s="81"/>
      <c r="M77" s="81"/>
      <c r="N77" s="81"/>
    </row>
    <row r="78" spans="2:14" x14ac:dyDescent="0.2">
      <c r="B78" s="81"/>
      <c r="C78" s="81"/>
      <c r="D78" s="81"/>
      <c r="E78" s="81"/>
      <c r="F78" s="81"/>
      <c r="G78" s="81"/>
      <c r="H78" s="81"/>
      <c r="I78" s="81"/>
      <c r="J78" s="81"/>
      <c r="K78" s="81"/>
      <c r="L78" s="81"/>
      <c r="M78" s="81"/>
      <c r="N78" s="81"/>
    </row>
    <row r="79" spans="2:14" x14ac:dyDescent="0.2">
      <c r="B79" s="81"/>
      <c r="C79" s="81"/>
      <c r="D79" s="81"/>
      <c r="E79" s="81"/>
      <c r="F79" s="81"/>
      <c r="G79" s="81"/>
      <c r="H79" s="81"/>
      <c r="I79" s="81"/>
      <c r="J79" s="81"/>
      <c r="K79" s="81"/>
      <c r="L79" s="81"/>
      <c r="M79" s="81"/>
      <c r="N79" s="81"/>
    </row>
    <row r="80" spans="2:14" x14ac:dyDescent="0.2">
      <c r="B80" s="81"/>
      <c r="C80" s="81"/>
      <c r="D80" s="81"/>
      <c r="E80" s="81"/>
      <c r="F80" s="81"/>
      <c r="G80" s="81"/>
      <c r="H80" s="81"/>
      <c r="I80" s="81"/>
      <c r="J80" s="81"/>
      <c r="K80" s="81"/>
      <c r="L80" s="81"/>
      <c r="M80" s="81"/>
      <c r="N80" s="81"/>
    </row>
    <row r="81" spans="2:14" x14ac:dyDescent="0.2">
      <c r="B81" s="81"/>
      <c r="C81" s="81"/>
      <c r="D81" s="81"/>
      <c r="E81" s="81"/>
      <c r="F81" s="81"/>
      <c r="G81" s="81"/>
      <c r="H81" s="81"/>
      <c r="I81" s="81"/>
      <c r="J81" s="81"/>
      <c r="K81" s="81"/>
      <c r="L81" s="81"/>
      <c r="M81" s="81"/>
      <c r="N81" s="81"/>
    </row>
    <row r="82" spans="2:14" x14ac:dyDescent="0.2">
      <c r="B82" s="81"/>
      <c r="C82" s="81"/>
      <c r="D82" s="81"/>
      <c r="E82" s="81"/>
      <c r="F82" s="81"/>
      <c r="G82" s="81"/>
      <c r="H82" s="81"/>
      <c r="I82" s="81"/>
      <c r="J82" s="81"/>
      <c r="K82" s="81"/>
      <c r="L82" s="81"/>
      <c r="M82" s="81"/>
      <c r="N82" s="81"/>
    </row>
    <row r="83" spans="2:14" x14ac:dyDescent="0.2">
      <c r="B83" s="81"/>
      <c r="C83" s="81"/>
      <c r="D83" s="81"/>
      <c r="E83" s="81"/>
      <c r="F83" s="81"/>
      <c r="G83" s="81"/>
      <c r="H83" s="81"/>
      <c r="I83" s="81"/>
      <c r="J83" s="81"/>
      <c r="K83" s="81"/>
      <c r="L83" s="81"/>
      <c r="M83" s="81"/>
      <c r="N83" s="81"/>
    </row>
  </sheetData>
  <mergeCells count="13">
    <mergeCell ref="B13:C13"/>
    <mergeCell ref="B14:C14"/>
    <mergeCell ref="B21:C21"/>
    <mergeCell ref="B23:I23"/>
    <mergeCell ref="B15:C15"/>
    <mergeCell ref="B16:C16"/>
    <mergeCell ref="B17:C17"/>
    <mergeCell ref="B12:C12"/>
    <mergeCell ref="B7:C7"/>
    <mergeCell ref="B8:C8"/>
    <mergeCell ref="B9:C9"/>
    <mergeCell ref="B10:C10"/>
    <mergeCell ref="B11:C11"/>
  </mergeCells>
  <phoneticPr fontId="31" type="noConversion"/>
  <pageMargins left="0.75" right="0.75" top="1" bottom="1" header="0.5" footer="0.5"/>
  <pageSetup paperSize="9" scale="77" orientation="landscape" r:id="rId1"/>
  <headerFooter alignWithMargins="0"/>
  <colBreaks count="2" manualBreakCount="2">
    <brk id="1" max="27" man="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Cover</vt:lpstr>
      <vt:lpstr>Contents</vt:lpstr>
      <vt:lpstr>1a. STPIS Reliability</vt:lpstr>
      <vt:lpstr>1b. STPIS Customer Service</vt:lpstr>
      <vt:lpstr>1c. STPIS Daily Performance</vt:lpstr>
      <vt:lpstr>1d. STPIS MED Threshold</vt:lpstr>
      <vt:lpstr>1e. STPIS Exclusions</vt:lpstr>
      <vt:lpstr>2. Demand</vt:lpstr>
      <vt:lpstr>3. Asset Installation</vt:lpstr>
      <vt:lpstr>4. Customer Service</vt:lpstr>
      <vt:lpstr>5. General Information</vt:lpstr>
      <vt:lpstr>6a. Planned Outages </vt:lpstr>
      <vt:lpstr>6b. Annual Feeder Reliability</vt:lpstr>
      <vt:lpstr>6c. Causes of Outages and Worst</vt:lpstr>
      <vt:lpstr>'1a. STPIS Reliability'!Print_Area</vt:lpstr>
      <vt:lpstr>'1b. STPIS Customer Service'!Print_Area</vt:lpstr>
      <vt:lpstr>'1c. STPIS Daily Performance'!Print_Area</vt:lpstr>
      <vt:lpstr>'1d. STPIS MED Threshold'!Print_Area</vt:lpstr>
      <vt:lpstr>'1e. STPIS Exclusions'!Print_Area</vt:lpstr>
      <vt:lpstr>'2. Demand'!Print_Area</vt:lpstr>
      <vt:lpstr>'4. Customer Service'!Print_Area</vt:lpstr>
      <vt:lpstr>'5. General Information'!Print_Area</vt:lpstr>
      <vt:lpstr>'6a. Planned Outages '!Print_Area</vt:lpstr>
      <vt:lpstr>'6c. Causes of Outages and Worst'!Print_Area</vt:lpstr>
      <vt:lpstr>Contents!Print_Area</vt:lpstr>
      <vt:lpstr>Cover!Print_Area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2012-06-04T06:30:54Z</dcterms:created>
  <dcterms:modified xsi:type="dcterms:W3CDTF">2014-07-18T03:51:54Z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7776536</vt:lpwstr>
  </property>
  <property fmtid="{D5CDD505-2E9C-101B-9397-08002B2CF9AE}" pid="3" name="cf">
    <vt:lpwstr>C:\Documents and Settings\kjo\Local Settings\Temp\wzfbde\SP AusNet - Final RIN - 2013 Non-financial Templates - Unaudited.xlsx</vt:lpwstr>
  </property>
  <property fmtid="{D5CDD505-2E9C-101B-9397-08002B2CF9AE}" pid="4" name="currfile">
    <vt:lpwstr>C:\Documents and Settings\kjo\Local Settings\Temp\wzfbde\SP AusNet - Final RIN - 2013 Non-financial Templates - Unaudited.xlsx</vt:lpwstr>
  </property>
</Properties>
</file>