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 yWindow="-105" windowWidth="19440" windowHeight="12240" activeTab="1"/>
  </bookViews>
  <sheets>
    <sheet name="STPISP" sheetId="5" r:id="rId1"/>
    <sheet name="EBSS" sheetId="6" r:id="rId2"/>
    <sheet name="Dep. Sched" sheetId="3" r:id="rId3"/>
    <sheet name="WACC" sheetId="4" r:id="rId4"/>
  </sheets>
  <calcPr calcId="145621"/>
</workbook>
</file>

<file path=xl/calcChain.xml><?xml version="1.0" encoding="utf-8"?>
<calcChain xmlns="http://schemas.openxmlformats.org/spreadsheetml/2006/main">
  <c r="F52" i="3"/>
  <c r="G52"/>
  <c r="H52"/>
  <c r="G30" i="6"/>
  <c r="G36"/>
  <c r="H21"/>
  <c r="H27"/>
  <c r="G21"/>
  <c r="G27"/>
  <c r="G19"/>
  <c r="F19"/>
  <c r="G17"/>
  <c r="F17"/>
  <c r="F21"/>
  <c r="F27"/>
  <c r="E17"/>
  <c r="D17"/>
  <c r="I39" i="3"/>
  <c r="I40"/>
  <c r="I41"/>
  <c r="I42"/>
  <c r="I43"/>
  <c r="I44"/>
  <c r="I45"/>
  <c r="I46"/>
  <c r="I47"/>
  <c r="I48"/>
  <c r="I49"/>
  <c r="I50"/>
  <c r="I51"/>
  <c r="I38"/>
  <c r="I52"/>
  <c r="I26"/>
  <c r="J26"/>
  <c r="H26"/>
  <c r="E26"/>
  <c r="F30" i="6"/>
  <c r="F36"/>
  <c r="G38"/>
  <c r="E19"/>
  <c r="D21"/>
  <c r="D27"/>
  <c r="C17"/>
  <c r="C21"/>
  <c r="C27"/>
  <c r="E21"/>
  <c r="E27"/>
  <c r="L45"/>
  <c r="H45"/>
  <c r="J45"/>
  <c r="M45"/>
  <c r="K45"/>
  <c r="I45"/>
  <c r="H30"/>
  <c r="E30"/>
  <c r="E36"/>
  <c r="F38"/>
  <c r="D19"/>
  <c r="I44"/>
  <c r="K44"/>
  <c r="G44"/>
  <c r="L44"/>
  <c r="H44"/>
  <c r="J44"/>
  <c r="H36"/>
  <c r="H38"/>
  <c r="H29"/>
  <c r="C19"/>
  <c r="C30"/>
  <c r="C36"/>
  <c r="C38"/>
  <c r="D30"/>
  <c r="D36"/>
  <c r="D38"/>
  <c r="M46"/>
  <c r="I46"/>
  <c r="L46"/>
  <c r="K46"/>
  <c r="N46"/>
  <c r="J46"/>
  <c r="H41"/>
  <c r="D41"/>
  <c r="F41"/>
  <c r="E41"/>
  <c r="G41"/>
  <c r="I41"/>
  <c r="E38"/>
  <c r="G42"/>
  <c r="E42"/>
  <c r="H42"/>
  <c r="J42"/>
  <c r="F42"/>
  <c r="I42"/>
  <c r="J43"/>
  <c r="J47"/>
  <c r="F43"/>
  <c r="H43"/>
  <c r="K43"/>
  <c r="K47"/>
  <c r="I43"/>
  <c r="I47"/>
  <c r="G43"/>
</calcChain>
</file>

<file path=xl/comments1.xml><?xml version="1.0" encoding="utf-8"?>
<comments xmlns="http://schemas.openxmlformats.org/spreadsheetml/2006/main">
  <authors>
    <author>Toby Holder</author>
    <author>Charlotte Coster</author>
  </authors>
  <commentList>
    <comment ref="H29" authorId="0">
      <text>
        <r>
          <rPr>
            <sz val="8"/>
            <color indexed="81"/>
            <rFont val="Tahoma"/>
            <family val="2"/>
          </rPr>
          <t xml:space="preserve">Have adjusted as is consistent with the first proposed scheme </t>
        </r>
      </text>
    </comment>
    <comment ref="H30" authorId="0">
      <text/>
    </comment>
    <comment ref="H38" authorId="0">
      <text>
        <r>
          <rPr>
            <sz val="8"/>
            <color indexed="81"/>
            <rFont val="Tahoma"/>
            <family val="2"/>
          </rPr>
          <t>This value does not equal zero.  This is consistent with the first proposed version of the EBSS</t>
        </r>
      </text>
    </comment>
    <comment ref="K44" authorId="1">
      <text>
        <r>
          <rPr>
            <b/>
            <sz val="9"/>
            <color indexed="81"/>
            <rFont val="Tahoma"/>
            <family val="2"/>
          </rPr>
          <t>Charlotte Coster:</t>
        </r>
        <r>
          <rPr>
            <sz val="9"/>
            <color indexed="81"/>
            <rFont val="Tahoma"/>
            <family val="2"/>
          </rPr>
          <t xml:space="preserve">
have added the NPV of carryover that would accrue outside of the regulatory period</t>
        </r>
      </text>
    </comment>
  </commentList>
</comments>
</file>

<file path=xl/sharedStrings.xml><?xml version="1.0" encoding="utf-8"?>
<sst xmlns="http://schemas.openxmlformats.org/spreadsheetml/2006/main" count="228" uniqueCount="172">
  <si>
    <t>Unit</t>
  </si>
  <si>
    <t>Weighting Factor(%)</t>
  </si>
  <si>
    <t>Year 1</t>
  </si>
  <si>
    <t>Year 2</t>
  </si>
  <si>
    <t>Year 3</t>
  </si>
  <si>
    <t>Proposed Targets</t>
  </si>
  <si>
    <t>Year</t>
  </si>
  <si>
    <t>Efficiency Benefit Sharing Scheme Parameters</t>
  </si>
  <si>
    <t>Instructions for how to fill in templates</t>
  </si>
  <si>
    <t>Setting the Revenue Cap Forecast - Rate of Return ("WACC")</t>
  </si>
  <si>
    <t>Notes for the preparation of information on this proforma:</t>
  </si>
  <si>
    <t>1.</t>
  </si>
  <si>
    <t>2.</t>
  </si>
  <si>
    <t>The minimum inputs set out in the proforma are averages for the five-year regulatory period.</t>
  </si>
  <si>
    <t>3.</t>
  </si>
  <si>
    <t xml:space="preserve">A post-tax nominal WACC framework involves the use of a cash flow modelling approach to derive the revenue requirement.  </t>
  </si>
  <si>
    <t>4.</t>
  </si>
  <si>
    <t>(a)</t>
  </si>
  <si>
    <t>an estimate of its post-tax nominal return on equity; post-tax nominal WACC; and pre-tax real WACC.</t>
  </si>
  <si>
    <t>(b)</t>
  </si>
  <si>
    <t>the assumptions underlying the estimation.</t>
  </si>
  <si>
    <t>(c)</t>
  </si>
  <si>
    <t>full and detailed explanations of the basis of any calculations.</t>
  </si>
  <si>
    <t>(d)</t>
  </si>
  <si>
    <t>references to any sources of information or precedents.</t>
  </si>
  <si>
    <t>TNSP:</t>
  </si>
  <si>
    <t>Reporting date:</t>
  </si>
  <si>
    <t>Proposed value</t>
  </si>
  <si>
    <t>%</t>
  </si>
  <si>
    <t>Nominal risk free rate</t>
  </si>
  <si>
    <t>Cost of debt margin over the risk free rate</t>
  </si>
  <si>
    <t>Market risk premium</t>
  </si>
  <si>
    <t>Corporate tax rate</t>
  </si>
  <si>
    <t>Effective tax rate for equity</t>
  </si>
  <si>
    <t>Proportion of franking credits attributed to shareholders</t>
  </si>
  <si>
    <t>Equity beta</t>
  </si>
  <si>
    <t>Post-tax nominal return on equity</t>
  </si>
  <si>
    <t>Depreciation</t>
  </si>
  <si>
    <t>Inputs for Post-Tax Revenue Model</t>
  </si>
  <si>
    <t>Asset Class</t>
  </si>
  <si>
    <t>Total</t>
  </si>
  <si>
    <t>Based on these inputs, the PTRM will calculate the amount of economic depreciation annually.  These amounts will then be entered into the depreciation schedule below.</t>
  </si>
  <si>
    <t>Depreciation Schedule</t>
  </si>
  <si>
    <t xml:space="preserve">    Yr1</t>
  </si>
  <si>
    <t xml:space="preserve">     Yr2</t>
  </si>
  <si>
    <t xml:space="preserve">     Yr3</t>
  </si>
  <si>
    <t>Location of assets</t>
  </si>
  <si>
    <t>- see network map and forecast capex claim of TNSP.</t>
  </si>
  <si>
    <t>NER requirements</t>
  </si>
  <si>
    <t>Yr1</t>
  </si>
  <si>
    <t>Yr2</t>
  </si>
  <si>
    <t>Yr3</t>
  </si>
  <si>
    <r>
      <t xml:space="preserve">The proforma sets out the minimum inputs required by the AER to model a </t>
    </r>
    <r>
      <rPr>
        <b/>
        <i/>
        <sz val="10"/>
        <rFont val="Arial"/>
        <family val="2"/>
      </rPr>
      <t>TNSP's</t>
    </r>
    <r>
      <rPr>
        <sz val="10"/>
        <rFont val="Arial"/>
      </rPr>
      <t xml:space="preserve"> estimate of WACC.</t>
    </r>
  </si>
  <si>
    <r>
      <t xml:space="preserve">A </t>
    </r>
    <r>
      <rPr>
        <b/>
        <i/>
        <sz val="10"/>
        <rFont val="Arial"/>
        <family val="2"/>
      </rPr>
      <t>TNSP</t>
    </r>
    <r>
      <rPr>
        <sz val="10"/>
        <rFont val="Arial"/>
      </rPr>
      <t xml:space="preserve"> shall provide to the </t>
    </r>
    <r>
      <rPr>
        <b/>
        <i/>
        <sz val="10"/>
        <rFont val="Arial"/>
        <family val="2"/>
      </rPr>
      <t>AER:</t>
    </r>
    <r>
      <rPr>
        <sz val="10"/>
        <rFont val="Arial"/>
        <family val="2"/>
      </rPr>
      <t/>
    </r>
  </si>
  <si>
    <t>Standard Lives</t>
  </si>
  <si>
    <t xml:space="preserve">Ave Lives Remaining </t>
  </si>
  <si>
    <t>Measure</t>
  </si>
  <si>
    <t xml:space="preserve">Targets must be provided for each year of the revenue reset period.  Proposed caps and collars for those targets should also be included. </t>
  </si>
  <si>
    <t>These should be included in the format X / Y / Z, where X is the collar, Y is the target and Z is the cap.</t>
  </si>
  <si>
    <t>Instructions:</t>
  </si>
  <si>
    <t>This template allows for a carry forward of efficiency losses or gains over the regulatory period.</t>
  </si>
  <si>
    <t>7.1 Weighted Average Cost of Capital</t>
  </si>
  <si>
    <t>Nominal vanilla WACC</t>
  </si>
  <si>
    <t>Real risk free rate</t>
  </si>
  <si>
    <t>Inflation Rate</t>
  </si>
  <si>
    <t>Proportion of debt funding</t>
  </si>
  <si>
    <t>Nominal pre-tax cost of debt</t>
  </si>
  <si>
    <t>Loss of Supply Parameter</t>
  </si>
  <si>
    <t>Service Target Performance Incentive Scheme Parameters</t>
  </si>
  <si>
    <t xml:space="preserve">TNSPs are required to list all appropriate parameters for the revenue reset period, grouped under the relevant subheading. </t>
  </si>
  <si>
    <t>TNSPs must list the relevant unit for each parameter, what weighting that sub-parameters is given and the targets for the reset period.</t>
  </si>
  <si>
    <t>This template may be used in revenue proposals. The asset classes are examples only.</t>
  </si>
  <si>
    <t>- as per cl 6A.6.3 and Schedule 6A.1.3(7) of NER.</t>
  </si>
  <si>
    <t xml:space="preserve">where: </t>
  </si>
  <si>
    <r>
      <t>Adjustments to Target</t>
    </r>
    <r>
      <rPr>
        <sz val="16"/>
        <rFont val="Arial (W1)"/>
      </rPr>
      <t>*</t>
    </r>
  </si>
  <si>
    <r>
      <t>Adjustments to Actual</t>
    </r>
    <r>
      <rPr>
        <sz val="16"/>
        <rFont val="Arial (W1)"/>
      </rPr>
      <t>*</t>
    </r>
  </si>
  <si>
    <t>Year -4</t>
  </si>
  <si>
    <t>Year -3</t>
  </si>
  <si>
    <t>Year -2</t>
  </si>
  <si>
    <t>Year -1</t>
  </si>
  <si>
    <t>Year -0</t>
  </si>
  <si>
    <t>Years -4 to 0 refer to the existing revenue cap, where years 1 to 5 refer to the period covered by the revenue reset application.</t>
  </si>
  <si>
    <r>
      <t>*</t>
    </r>
    <r>
      <rPr>
        <sz val="10"/>
        <rFont val="Arial (W1)"/>
        <family val="2"/>
      </rPr>
      <t xml:space="preserve"> Additional rows may be added as necessary</t>
    </r>
  </si>
  <si>
    <r>
      <t>#</t>
    </r>
    <r>
      <rPr>
        <vertAlign val="superscript"/>
        <sz val="10"/>
        <rFont val="Arial (W1)"/>
      </rPr>
      <t xml:space="preserve"> </t>
    </r>
    <r>
      <rPr>
        <sz val="10"/>
        <rFont val="Arial (W1)"/>
        <family val="2"/>
      </rPr>
      <t>Other adjustments are subject to approval by the AER. Adjustments must relate to cost categories approved by the AER to be excluded from the scheme in a relevant revenue determination. See clause 2.3 of the Efficiency Benefit Sharing Scheme guideline.</t>
    </r>
  </si>
  <si>
    <r>
      <t>E</t>
    </r>
    <r>
      <rPr>
        <vertAlign val="subscript"/>
        <sz val="10"/>
        <rFont val="Arial (W1)"/>
        <family val="2"/>
      </rPr>
      <t>t</t>
    </r>
    <r>
      <rPr>
        <sz val="10"/>
        <rFont val="Arial"/>
        <family val="2"/>
      </rPr>
      <t xml:space="preserve"> is the efficiency benefit/loss in year t; </t>
    </r>
  </si>
  <si>
    <t>Target (nominal)</t>
  </si>
  <si>
    <t>Target (real)</t>
  </si>
  <si>
    <t>Adjusted Target (real)</t>
  </si>
  <si>
    <t>Actual (nominal)</t>
  </si>
  <si>
    <t>Actual (real)</t>
  </si>
  <si>
    <t>Adjusted Actual (real)</t>
  </si>
  <si>
    <t>TNSPs must fill out the Target and Actual sections for years -6 to -1 with their unadjusted forecast (target) and historic (actual) operational expenditure amounts. If this is the first revenue reset application to which the scheme has applied, years -6 and -5 are not required.</t>
  </si>
  <si>
    <r>
      <t>E</t>
    </r>
    <r>
      <rPr>
        <vertAlign val="subscript"/>
        <sz val="10"/>
        <rFont val="Arial"/>
        <family val="2"/>
      </rPr>
      <t>-4</t>
    </r>
    <r>
      <rPr>
        <sz val="10"/>
        <rFont val="Arial"/>
        <family val="2"/>
      </rPr>
      <t xml:space="preserve"> = F</t>
    </r>
    <r>
      <rPr>
        <vertAlign val="subscript"/>
        <sz val="10"/>
        <rFont val="Arial"/>
        <family val="2"/>
      </rPr>
      <t>-4</t>
    </r>
    <r>
      <rPr>
        <sz val="10"/>
        <rFont val="Arial"/>
        <family val="2"/>
      </rPr>
      <t xml:space="preserve"> – A</t>
    </r>
    <r>
      <rPr>
        <vertAlign val="subscript"/>
        <sz val="10"/>
        <rFont val="Arial"/>
        <family val="2"/>
      </rPr>
      <t>-4</t>
    </r>
  </si>
  <si>
    <r>
      <t>where A</t>
    </r>
    <r>
      <rPr>
        <vertAlign val="subscript"/>
        <sz val="10"/>
        <rFont val="Arial"/>
        <family val="2"/>
      </rPr>
      <t>-4</t>
    </r>
    <r>
      <rPr>
        <sz val="10"/>
        <rFont val="Arial"/>
        <family val="2"/>
      </rPr>
      <t xml:space="preserve"> is the actual operating cost for year -4 and F</t>
    </r>
    <r>
      <rPr>
        <vertAlign val="subscript"/>
        <sz val="10"/>
        <rFont val="Arial"/>
        <family val="2"/>
      </rPr>
      <t>-4</t>
    </r>
    <r>
      <rPr>
        <sz val="10"/>
        <rFont val="Arial"/>
        <family val="2"/>
      </rPr>
      <t xml:space="preserve"> is the regulatory target operating cost for that year.</t>
    </r>
  </si>
  <si>
    <t>For savings that arose in the second to fifth year of the regulatory period, the efficiency carry forward amount is calculated as:</t>
  </si>
  <si>
    <r>
      <t>E</t>
    </r>
    <r>
      <rPr>
        <vertAlign val="subscript"/>
        <sz val="10"/>
        <rFont val="Arial"/>
        <family val="2"/>
      </rPr>
      <t>t</t>
    </r>
    <r>
      <rPr>
        <sz val="10"/>
        <rFont val="Arial"/>
        <family val="2"/>
      </rPr>
      <t xml:space="preserve"> = (F</t>
    </r>
    <r>
      <rPr>
        <vertAlign val="subscript"/>
        <sz val="10"/>
        <rFont val="Arial"/>
        <family val="2"/>
      </rPr>
      <t>t</t>
    </r>
    <r>
      <rPr>
        <sz val="10"/>
        <rFont val="Arial"/>
        <family val="2"/>
      </rPr>
      <t xml:space="preserve"> – A</t>
    </r>
    <r>
      <rPr>
        <vertAlign val="subscript"/>
        <sz val="10"/>
        <rFont val="Arial"/>
        <family val="2"/>
      </rPr>
      <t>t</t>
    </r>
    <r>
      <rPr>
        <sz val="10"/>
        <rFont val="Arial"/>
        <family val="2"/>
      </rPr>
      <t>) – (F</t>
    </r>
    <r>
      <rPr>
        <vertAlign val="subscript"/>
        <sz val="10"/>
        <rFont val="Arial"/>
        <family val="2"/>
      </rPr>
      <t>t-1</t>
    </r>
    <r>
      <rPr>
        <sz val="10"/>
        <rFont val="Arial"/>
        <family val="2"/>
      </rPr>
      <t xml:space="preserve"> – A</t>
    </r>
    <r>
      <rPr>
        <vertAlign val="subscript"/>
        <sz val="10"/>
        <rFont val="Arial"/>
        <family val="2"/>
      </rPr>
      <t>t-1</t>
    </r>
    <r>
      <rPr>
        <sz val="10"/>
        <rFont val="Arial"/>
        <family val="2"/>
      </rPr>
      <t>)</t>
    </r>
  </si>
  <si>
    <r>
      <t>E</t>
    </r>
    <r>
      <rPr>
        <vertAlign val="subscript"/>
        <sz val="10"/>
        <rFont val="Arial"/>
        <family val="2"/>
      </rPr>
      <t>-4</t>
    </r>
    <r>
      <rPr>
        <sz val="10"/>
        <rFont val="Arial"/>
        <family val="2"/>
      </rPr>
      <t xml:space="preserve"> = (F</t>
    </r>
    <r>
      <rPr>
        <vertAlign val="subscript"/>
        <sz val="10"/>
        <rFont val="Arial"/>
        <family val="2"/>
      </rPr>
      <t>-4</t>
    </r>
    <r>
      <rPr>
        <sz val="10"/>
        <rFont val="Arial"/>
        <family val="2"/>
      </rPr>
      <t xml:space="preserve"> – A</t>
    </r>
    <r>
      <rPr>
        <vertAlign val="subscript"/>
        <sz val="10"/>
        <rFont val="Arial"/>
        <family val="2"/>
      </rPr>
      <t>-4</t>
    </r>
    <r>
      <rPr>
        <sz val="10"/>
        <rFont val="Arial"/>
        <family val="2"/>
      </rPr>
      <t>) – (F</t>
    </r>
    <r>
      <rPr>
        <vertAlign val="subscript"/>
        <sz val="10"/>
        <rFont val="Arial"/>
        <family val="2"/>
      </rPr>
      <t>-5</t>
    </r>
    <r>
      <rPr>
        <sz val="10"/>
        <rFont val="Arial"/>
        <family val="2"/>
      </rPr>
      <t xml:space="preserve"> – A</t>
    </r>
    <r>
      <rPr>
        <vertAlign val="subscript"/>
        <sz val="10"/>
        <rFont val="Arial"/>
        <family val="2"/>
      </rPr>
      <t>-5</t>
    </r>
    <r>
      <rPr>
        <sz val="10"/>
        <rFont val="Arial"/>
        <family val="2"/>
      </rPr>
      <t>) + (F</t>
    </r>
    <r>
      <rPr>
        <vertAlign val="subscript"/>
        <sz val="10"/>
        <rFont val="Arial"/>
        <family val="2"/>
      </rPr>
      <t>-6</t>
    </r>
    <r>
      <rPr>
        <sz val="10"/>
        <rFont val="Arial"/>
        <family val="2"/>
      </rPr>
      <t xml:space="preserve"> – A</t>
    </r>
    <r>
      <rPr>
        <vertAlign val="subscript"/>
        <sz val="10"/>
        <rFont val="Arial"/>
        <family val="2"/>
      </rPr>
      <t>-6</t>
    </r>
    <r>
      <rPr>
        <sz val="10"/>
        <rFont val="Arial"/>
        <family val="2"/>
      </rPr>
      <t>)</t>
    </r>
  </si>
  <si>
    <t xml:space="preserve">For the first application of the scheme, the efficiency carry forward amount for the first year of the regulatory period is expressed mathematically as: </t>
  </si>
  <si>
    <t xml:space="preserve">For subsequent applications of the scheme, the efficiency carry forward amount for the first year of the regulatory period is expressed mathematically as: </t>
  </si>
  <si>
    <t>^ Raw efficiency gains are calculated as per the formulae below.  For the purposes of calculating the carry-over amount, the adjusted target and adjusted actual amounts are to be used.</t>
  </si>
  <si>
    <t>Actual CPI</t>
  </si>
  <si>
    <r>
      <t xml:space="preserve">All cells other than those requiring inputs have been protected to prevent accidental deletion. If you wish to remove the protection click on </t>
    </r>
    <r>
      <rPr>
        <u/>
        <sz val="10"/>
        <rFont val="Arial"/>
        <family val="2"/>
      </rPr>
      <t>T</t>
    </r>
    <r>
      <rPr>
        <sz val="10"/>
        <rFont val="Arial"/>
        <family val="2"/>
      </rPr>
      <t xml:space="preserve">ools: </t>
    </r>
    <r>
      <rPr>
        <u/>
        <sz val="10"/>
        <rFont val="Arial"/>
        <family val="2"/>
      </rPr>
      <t>P</t>
    </r>
    <r>
      <rPr>
        <sz val="10"/>
        <rFont val="Arial"/>
        <family val="2"/>
      </rPr>
      <t>rotection: Un</t>
    </r>
    <r>
      <rPr>
        <u/>
        <sz val="10"/>
        <rFont val="Arial"/>
        <family val="2"/>
      </rPr>
      <t>p</t>
    </r>
    <r>
      <rPr>
        <sz val="10"/>
        <rFont val="Arial"/>
        <family val="2"/>
      </rPr>
      <t>rotect Sheet…</t>
    </r>
  </si>
  <si>
    <t>Forecast Inflation Rate</t>
  </si>
  <si>
    <t>Forecast Inflation Cumulative Index</t>
  </si>
  <si>
    <t>Actual CPI Inflation Rate</t>
  </si>
  <si>
    <t>Incremental Gain (real)</t>
  </si>
  <si>
    <t>Except where noted, figures are real terms (in year -1 dollars). The inflation rate used to convert nominal forecasts to real terms must be the forecast inflation rate from the relevant revenue determination. The inflation rate used to convert nominal actuals to real terms must be the actual CPI inflation rate.</t>
  </si>
  <si>
    <r>
      <t>A</t>
    </r>
    <r>
      <rPr>
        <vertAlign val="subscript"/>
        <sz val="10"/>
        <rFont val="Arial (W1)"/>
        <family val="2"/>
      </rPr>
      <t>t</t>
    </r>
    <r>
      <rPr>
        <sz val="10"/>
        <rFont val="Arial"/>
        <family val="2"/>
      </rPr>
      <t>, A</t>
    </r>
    <r>
      <rPr>
        <vertAlign val="subscript"/>
        <sz val="10"/>
        <rFont val="Arial"/>
        <family val="2"/>
      </rPr>
      <t>t-1</t>
    </r>
    <r>
      <rPr>
        <sz val="10"/>
        <rFont val="Arial"/>
        <family val="2"/>
      </rPr>
      <t xml:space="preserve"> is the actual operating cost for the years t and t-1 respectively; and</t>
    </r>
  </si>
  <si>
    <r>
      <t>F</t>
    </r>
    <r>
      <rPr>
        <vertAlign val="subscript"/>
        <sz val="10"/>
        <rFont val="Arial"/>
        <family val="2"/>
      </rPr>
      <t>t</t>
    </r>
    <r>
      <rPr>
        <sz val="10"/>
        <rFont val="Arial"/>
        <family val="2"/>
      </rPr>
      <t>, F</t>
    </r>
    <r>
      <rPr>
        <vertAlign val="subscript"/>
        <sz val="10"/>
        <rFont val="Arial (W1)"/>
        <family val="2"/>
      </rPr>
      <t>t-1</t>
    </r>
    <r>
      <rPr>
        <sz val="10"/>
        <rFont val="Arial"/>
        <family val="2"/>
      </rPr>
      <t xml:space="preserve"> is the forecast operating cost for the years t and t-1 respectively</t>
    </r>
  </si>
  <si>
    <t>Total Carryover Amount (real)</t>
  </si>
  <si>
    <r>
      <t>In this spreadsheet this formula appears in cell D38. Note that for the first application of the scheme the amounts corresponding to F</t>
    </r>
    <r>
      <rPr>
        <vertAlign val="subscript"/>
        <sz val="10"/>
        <rFont val="Arial"/>
        <family val="2"/>
      </rPr>
      <t>-5</t>
    </r>
    <r>
      <rPr>
        <sz val="10"/>
        <rFont val="Arial"/>
        <family val="2"/>
      </rPr>
      <t>, A</t>
    </r>
    <r>
      <rPr>
        <vertAlign val="subscript"/>
        <sz val="10"/>
        <rFont val="Arial"/>
        <family val="2"/>
      </rPr>
      <t>-5</t>
    </r>
    <r>
      <rPr>
        <sz val="10"/>
        <rFont val="Arial"/>
        <family val="2"/>
      </rPr>
      <t>, F</t>
    </r>
    <r>
      <rPr>
        <vertAlign val="subscript"/>
        <sz val="10"/>
        <rFont val="Arial"/>
        <family val="2"/>
      </rPr>
      <t>-6</t>
    </r>
    <r>
      <rPr>
        <sz val="10"/>
        <rFont val="Arial"/>
        <family val="2"/>
      </rPr>
      <t xml:space="preserve"> and A</t>
    </r>
    <r>
      <rPr>
        <vertAlign val="subscript"/>
        <sz val="10"/>
        <rFont val="Arial"/>
        <family val="2"/>
      </rPr>
      <t>-6</t>
    </r>
    <r>
      <rPr>
        <sz val="10"/>
        <rFont val="Arial"/>
        <family val="2"/>
      </rPr>
      <t xml:space="preserve"> in this formula will be zero.</t>
    </r>
  </si>
  <si>
    <t>Secondary</t>
  </si>
  <si>
    <t>Switchgear</t>
  </si>
  <si>
    <t>Transformers</t>
  </si>
  <si>
    <t>Reactive</t>
  </si>
  <si>
    <t>Towers and Conductor</t>
  </si>
  <si>
    <t>Establishment</t>
  </si>
  <si>
    <t>Communications</t>
  </si>
  <si>
    <t>Inventory</t>
  </si>
  <si>
    <t>IT</t>
  </si>
  <si>
    <t>Vehicles</t>
  </si>
  <si>
    <t>Other</t>
  </si>
  <si>
    <t>Premises</t>
  </si>
  <si>
    <t>Land</t>
  </si>
  <si>
    <t>Easements</t>
  </si>
  <si>
    <t>n/a</t>
  </si>
  <si>
    <r>
      <t>Opening Asset Value as commissioned</t>
    </r>
    <r>
      <rPr>
        <b/>
        <sz val="11"/>
        <rFont val="Calibri"/>
        <family val="2"/>
      </rPr>
      <t>*</t>
    </r>
  </si>
  <si>
    <r>
      <t xml:space="preserve">           </t>
    </r>
    <r>
      <rPr>
        <b/>
        <sz val="12"/>
        <rFont val="Arial"/>
        <family val="2"/>
      </rPr>
      <t>Forecast Net Capex as Commissioned 
($M Real 203-14)</t>
    </r>
  </si>
  <si>
    <t>Total Real Straight-Line Depreciation</t>
  </si>
  <si>
    <r>
      <rPr>
        <sz val="12"/>
        <rFont val="Calibri"/>
        <family val="2"/>
      </rPr>
      <t>*</t>
    </r>
    <r>
      <rPr>
        <sz val="12"/>
        <rFont val="Arial"/>
        <family val="2"/>
      </rPr>
      <t>Note: SP AusNet submitted its own depreciation schedule with the PTRM, rather than using PTRM approach.</t>
    </r>
  </si>
  <si>
    <t>Average Circuit Outage Rate</t>
  </si>
  <si>
    <t>Line outage - fault</t>
  </si>
  <si>
    <t>average circuit outage rate (%)</t>
  </si>
  <si>
    <t>43.9 / 25.9 / 7.9</t>
  </si>
  <si>
    <t>Transformer outage - fault</t>
  </si>
  <si>
    <t>33.1 / 16.1 / 7.6</t>
  </si>
  <si>
    <t>Reactive plant - fault</t>
  </si>
  <si>
    <t>45.3 / 32.5 / 19.7</t>
  </si>
  <si>
    <t>Line outage - forced outage</t>
  </si>
  <si>
    <t>18.3 / 14.9 / 11.5</t>
  </si>
  <si>
    <t>Tranformer outage - forced outage</t>
  </si>
  <si>
    <t>18.8 / 12.0 / 5.2</t>
  </si>
  <si>
    <t>Reactive plant - forced outage</t>
  </si>
  <si>
    <t>30.0 / 14.8 / 7.2</t>
  </si>
  <si>
    <t>&gt; (0.05) system minutes</t>
  </si>
  <si>
    <t>number of events per annum</t>
  </si>
  <si>
    <t>7 / 3 / 1</t>
  </si>
  <si>
    <t>&gt; (0.30) system minutes</t>
  </si>
  <si>
    <t>3 / 1 / 0</t>
  </si>
  <si>
    <t>Average Outage Duration</t>
  </si>
  <si>
    <t>Average outage duration</t>
  </si>
  <si>
    <t>minutes</t>
  </si>
  <si>
    <t>Proper Operation of Protection and Control Equipment</t>
  </si>
  <si>
    <t>Failure of protection system</t>
  </si>
  <si>
    <t>number of events</t>
  </si>
  <si>
    <t xml:space="preserve">n/a </t>
  </si>
  <si>
    <t>Material failure of the SCADA system</t>
  </si>
  <si>
    <t>Incorrect operational isolattion of primary and secondary equipment</t>
  </si>
  <si>
    <t>8/9</t>
  </si>
  <si>
    <t>9/10</t>
  </si>
  <si>
    <t>10/11</t>
  </si>
  <si>
    <t>11/12</t>
  </si>
  <si>
    <t>12/13</t>
  </si>
  <si>
    <t>13-14</t>
  </si>
  <si>
    <t>None proposed</t>
  </si>
  <si>
    <r>
      <t>Carryover</t>
    </r>
    <r>
      <rPr>
        <b/>
        <sz val="10"/>
        <rFont val="Arial"/>
        <family val="2"/>
      </rPr>
      <t>^</t>
    </r>
  </si>
  <si>
    <t>Year -5</t>
  </si>
  <si>
    <t>293.9 / 98.0 / 0.0</t>
  </si>
  <si>
    <t>Total*</t>
  </si>
  <si>
    <t>Real straight line depreciation, asset values in $m real 2013/14</t>
  </si>
  <si>
    <t>Opening Asset Value as commissioned doesn't include Group 3 assets in this table</t>
  </si>
  <si>
    <t>*Note: Total calculated depreciation include depreciation of Group 3 assets</t>
  </si>
</sst>
</file>

<file path=xl/styles.xml><?xml version="1.0" encoding="utf-8"?>
<styleSheet xmlns="http://schemas.openxmlformats.org/spreadsheetml/2006/main">
  <numFmts count="3">
    <numFmt numFmtId="164" formatCode="_(* #,##0.00_);_(* \(#,##0.00\);_(* &quot;-&quot;??_);_(@_)"/>
    <numFmt numFmtId="165" formatCode="0.000"/>
    <numFmt numFmtId="166" formatCode="#,##0.000"/>
  </numFmts>
  <fonts count="38">
    <font>
      <sz val="10"/>
      <name val="Arial"/>
    </font>
    <font>
      <sz val="10"/>
      <name val="Arial"/>
    </font>
    <font>
      <b/>
      <sz val="10"/>
      <name val="Arial"/>
      <family val="2"/>
    </font>
    <font>
      <sz val="8"/>
      <name val="Arial"/>
      <family val="2"/>
    </font>
    <font>
      <b/>
      <sz val="12"/>
      <name val="Arial"/>
      <family val="2"/>
    </font>
    <font>
      <sz val="10"/>
      <name val="Arial"/>
      <family val="2"/>
    </font>
    <font>
      <b/>
      <sz val="10"/>
      <name val="Arial"/>
      <family val="2"/>
    </font>
    <font>
      <b/>
      <sz val="16"/>
      <name val="Arial"/>
      <family val="2"/>
    </font>
    <font>
      <sz val="12"/>
      <name val="Arial"/>
      <family val="2"/>
    </font>
    <font>
      <b/>
      <sz val="14"/>
      <name val="Arial"/>
      <family val="2"/>
    </font>
    <font>
      <sz val="10"/>
      <name val="Arial (W1)"/>
      <family val="2"/>
    </font>
    <font>
      <b/>
      <sz val="10"/>
      <name val="Arial (W1)"/>
      <family val="2"/>
    </font>
    <font>
      <b/>
      <sz val="12"/>
      <name val="Arial"/>
      <family val="2"/>
    </font>
    <font>
      <sz val="10"/>
      <name val="Arial"/>
      <family val="2"/>
    </font>
    <font>
      <i/>
      <sz val="10"/>
      <name val="Arial"/>
      <family val="2"/>
    </font>
    <font>
      <sz val="10"/>
      <name val="Arial"/>
      <family val="2"/>
    </font>
    <font>
      <sz val="9"/>
      <name val="Arial"/>
      <family val="2"/>
    </font>
    <font>
      <sz val="10"/>
      <name val="Arial"/>
      <family val="2"/>
    </font>
    <font>
      <b/>
      <i/>
      <sz val="10"/>
      <name val="Arial"/>
      <family val="2"/>
    </font>
    <font>
      <vertAlign val="subscript"/>
      <sz val="10"/>
      <name val="Arial (W1)"/>
      <family val="2"/>
    </font>
    <font>
      <vertAlign val="subscript"/>
      <sz val="10"/>
      <name val="Arial"/>
      <family val="2"/>
    </font>
    <font>
      <sz val="10"/>
      <color indexed="22"/>
      <name val="Arial (W1)"/>
      <family val="2"/>
    </font>
    <font>
      <sz val="16"/>
      <name val="Arial (W1)"/>
    </font>
    <font>
      <sz val="8"/>
      <color indexed="81"/>
      <name val="Tahoma"/>
      <family val="2"/>
    </font>
    <font>
      <b/>
      <sz val="10"/>
      <name val="Arial (W1)"/>
    </font>
    <font>
      <vertAlign val="superscript"/>
      <sz val="10"/>
      <name val="Arial (W1)"/>
    </font>
    <font>
      <b/>
      <i/>
      <sz val="10"/>
      <color indexed="12"/>
      <name val="Arial"/>
      <family val="2"/>
    </font>
    <font>
      <vertAlign val="superscript"/>
      <sz val="16"/>
      <name val="Arial"/>
      <family val="2"/>
    </font>
    <font>
      <b/>
      <sz val="10"/>
      <color indexed="22"/>
      <name val="Arial (W1)"/>
    </font>
    <font>
      <u/>
      <sz val="10"/>
      <name val="Arial"/>
      <family val="2"/>
    </font>
    <font>
      <sz val="12"/>
      <name val="Symbol"/>
      <family val="1"/>
      <charset val="2"/>
    </font>
    <font>
      <b/>
      <sz val="11"/>
      <name val="Arial"/>
      <family val="2"/>
    </font>
    <font>
      <b/>
      <sz val="11"/>
      <name val="Calibri"/>
      <family val="2"/>
    </font>
    <font>
      <sz val="12"/>
      <name val="Calibri"/>
      <family val="2"/>
    </font>
    <font>
      <i/>
      <sz val="10"/>
      <name val="Arial (W1)"/>
    </font>
    <font>
      <b/>
      <i/>
      <sz val="10"/>
      <name val="Arial (W1)"/>
    </font>
    <font>
      <b/>
      <sz val="9"/>
      <color indexed="81"/>
      <name val="Tahoma"/>
      <family val="2"/>
    </font>
    <font>
      <sz val="9"/>
      <color indexed="81"/>
      <name val="Tahoma"/>
      <family val="2"/>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5"/>
        <bgColor indexed="64"/>
      </patternFill>
    </fill>
    <fill>
      <patternFill patternType="solid">
        <fgColor theme="7" tint="0.79998168889431442"/>
        <bgColor indexed="64"/>
      </patternFill>
    </fill>
    <fill>
      <patternFill patternType="solid">
        <fgColor theme="0" tint="-0.249977111117893"/>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s>
  <cellStyleXfs count="5">
    <xf numFmtId="0" fontId="0" fillId="0" borderId="0"/>
    <xf numFmtId="164" fontId="1" fillId="0" borderId="0" applyFont="0" applyFill="0" applyBorder="0" applyAlignment="0" applyProtection="0"/>
    <xf numFmtId="164" fontId="5" fillId="0" borderId="0" applyFont="0" applyFill="0" applyBorder="0" applyAlignment="0" applyProtection="0"/>
    <xf numFmtId="0" fontId="5" fillId="0" borderId="0"/>
    <xf numFmtId="9" fontId="1" fillId="0" borderId="0" applyFont="0" applyFill="0" applyBorder="0" applyAlignment="0" applyProtection="0"/>
  </cellStyleXfs>
  <cellXfs count="288">
    <xf numFmtId="0" fontId="0" fillId="0" borderId="0" xfId="0"/>
    <xf numFmtId="0" fontId="6" fillId="0" borderId="0" xfId="0" applyFont="1"/>
    <xf numFmtId="0" fontId="5" fillId="0" borderId="0" xfId="0" applyFont="1"/>
    <xf numFmtId="0" fontId="7" fillId="0" borderId="0" xfId="0" applyFont="1" applyAlignment="1">
      <alignment horizontal="center"/>
    </xf>
    <xf numFmtId="0" fontId="8" fillId="0" borderId="0" xfId="0" applyFont="1"/>
    <xf numFmtId="0" fontId="9" fillId="0" borderId="0" xfId="0" applyFont="1" applyAlignment="1">
      <alignment horizontal="center"/>
    </xf>
    <xf numFmtId="0" fontId="5" fillId="0" borderId="1" xfId="0" applyFont="1" applyBorder="1"/>
    <xf numFmtId="0" fontId="4" fillId="0" borderId="0" xfId="0" applyFont="1"/>
    <xf numFmtId="0" fontId="1" fillId="0" borderId="0" xfId="0" applyFont="1"/>
    <xf numFmtId="0" fontId="13" fillId="0" borderId="0" xfId="0" applyFont="1"/>
    <xf numFmtId="0" fontId="13" fillId="0" borderId="2" xfId="0" applyFont="1" applyBorder="1"/>
    <xf numFmtId="0" fontId="13" fillId="0" borderId="0" xfId="0" applyFont="1" applyBorder="1"/>
    <xf numFmtId="0" fontId="15" fillId="0" borderId="0" xfId="0" applyFont="1"/>
    <xf numFmtId="0" fontId="14" fillId="0" borderId="0" xfId="0" applyFont="1"/>
    <xf numFmtId="0" fontId="13" fillId="0" borderId="0" xfId="0" applyFont="1" applyBorder="1" applyAlignment="1">
      <alignment horizontal="center"/>
    </xf>
    <xf numFmtId="0" fontId="13" fillId="0" borderId="0" xfId="0" applyFont="1" applyAlignment="1">
      <alignment horizontal="center"/>
    </xf>
    <xf numFmtId="0" fontId="13" fillId="0" borderId="1" xfId="0" applyFont="1" applyBorder="1"/>
    <xf numFmtId="0" fontId="16" fillId="0" borderId="0" xfId="0" applyFont="1"/>
    <xf numFmtId="0" fontId="17" fillId="0" borderId="0" xfId="0" applyFont="1"/>
    <xf numFmtId="49" fontId="15" fillId="0" borderId="0" xfId="0" applyNumberFormat="1" applyFont="1" applyAlignment="1">
      <alignment horizontal="center"/>
    </xf>
    <xf numFmtId="49" fontId="15" fillId="0" borderId="0" xfId="0" applyNumberFormat="1" applyFont="1"/>
    <xf numFmtId="0" fontId="4" fillId="2" borderId="1" xfId="0" applyFont="1" applyFill="1" applyBorder="1"/>
    <xf numFmtId="0" fontId="4" fillId="2" borderId="3" xfId="0" applyFont="1" applyFill="1" applyBorder="1"/>
    <xf numFmtId="0" fontId="8" fillId="0" borderId="0" xfId="0" quotePrefix="1" applyFont="1"/>
    <xf numFmtId="0" fontId="9" fillId="0" borderId="0" xfId="0" applyFont="1"/>
    <xf numFmtId="10" fontId="13" fillId="0" borderId="1" xfId="4" applyNumberFormat="1" applyFont="1" applyBorder="1"/>
    <xf numFmtId="10" fontId="17" fillId="0" borderId="1" xfId="4" applyNumberFormat="1" applyFont="1" applyBorder="1"/>
    <xf numFmtId="0" fontId="30" fillId="3" borderId="0" xfId="0" applyFont="1" applyFill="1" applyBorder="1" applyAlignment="1" applyProtection="1">
      <alignment horizontal="left"/>
      <protection locked="0"/>
    </xf>
    <xf numFmtId="164" fontId="5" fillId="0" borderId="1" xfId="1" applyFont="1" applyBorder="1"/>
    <xf numFmtId="164" fontId="5" fillId="0" borderId="1" xfId="1" applyFont="1" applyBorder="1" applyAlignment="1">
      <alignment horizontal="right"/>
    </xf>
    <xf numFmtId="0" fontId="5" fillId="0" borderId="1" xfId="0" applyFont="1" applyBorder="1" applyAlignment="1">
      <alignment horizontal="right"/>
    </xf>
    <xf numFmtId="164" fontId="2" fillId="0" borderId="1" xfId="0" applyNumberFormat="1" applyFont="1" applyBorder="1"/>
    <xf numFmtId="0" fontId="2" fillId="0" borderId="0" xfId="3" applyFont="1"/>
    <xf numFmtId="0" fontId="5" fillId="0" borderId="0" xfId="3"/>
    <xf numFmtId="0" fontId="2" fillId="4" borderId="4" xfId="3" applyFont="1" applyFill="1" applyBorder="1" applyAlignment="1">
      <alignment horizontal="center"/>
    </xf>
    <xf numFmtId="0" fontId="2" fillId="5" borderId="5" xfId="3" applyFont="1" applyFill="1" applyBorder="1" applyAlignment="1">
      <alignment horizontal="center" vertical="center"/>
    </xf>
    <xf numFmtId="0" fontId="5" fillId="2" borderId="5" xfId="3" applyFill="1" applyBorder="1" applyAlignment="1"/>
    <xf numFmtId="0" fontId="2" fillId="6" borderId="6" xfId="3" applyFont="1" applyFill="1" applyBorder="1" applyAlignment="1">
      <alignment horizontal="center" vertical="center"/>
    </xf>
    <xf numFmtId="0" fontId="5" fillId="2" borderId="5" xfId="3" applyFill="1" applyBorder="1" applyAlignment="1">
      <alignment horizontal="center"/>
    </xf>
    <xf numFmtId="2" fontId="5" fillId="2" borderId="5" xfId="3" applyNumberFormat="1" applyFill="1" applyBorder="1" applyAlignment="1">
      <alignment horizontal="center"/>
    </xf>
    <xf numFmtId="0" fontId="5" fillId="2" borderId="7" xfId="3" applyFill="1" applyBorder="1" applyAlignment="1">
      <alignment horizontal="center"/>
    </xf>
    <xf numFmtId="0" fontId="5" fillId="0" borderId="0" xfId="3" applyBorder="1"/>
    <xf numFmtId="0" fontId="5" fillId="0" borderId="8" xfId="3" applyBorder="1"/>
    <xf numFmtId="0" fontId="2" fillId="7" borderId="6" xfId="3" applyFont="1" applyFill="1" applyBorder="1" applyAlignment="1">
      <alignment horizontal="center" vertical="center"/>
    </xf>
    <xf numFmtId="0" fontId="2" fillId="11" borderId="6" xfId="3" applyFont="1" applyFill="1" applyBorder="1" applyAlignment="1">
      <alignment horizontal="center" vertical="center"/>
    </xf>
    <xf numFmtId="0" fontId="5" fillId="12" borderId="5" xfId="3" applyFill="1" applyBorder="1" applyAlignment="1">
      <alignment horizontal="center"/>
    </xf>
    <xf numFmtId="2" fontId="5" fillId="12" borderId="5" xfId="3" applyNumberFormat="1" applyFill="1" applyBorder="1" applyAlignment="1">
      <alignment horizontal="center"/>
    </xf>
    <xf numFmtId="0" fontId="5" fillId="0" borderId="0" xfId="3" applyProtection="1"/>
    <xf numFmtId="0" fontId="2" fillId="0" borderId="0" xfId="3" applyFont="1" applyProtection="1"/>
    <xf numFmtId="0" fontId="5" fillId="0" borderId="0" xfId="3" applyAlignment="1" applyProtection="1">
      <alignment horizontal="left"/>
    </xf>
    <xf numFmtId="0" fontId="5" fillId="0" borderId="0" xfId="3" applyAlignment="1" applyProtection="1">
      <alignment horizontal="left" wrapText="1"/>
    </xf>
    <xf numFmtId="0" fontId="10" fillId="0" borderId="0" xfId="3" applyFont="1" applyProtection="1"/>
    <xf numFmtId="0" fontId="2" fillId="0" borderId="0" xfId="3" quotePrefix="1" applyFont="1" applyAlignment="1">
      <alignment horizontal="right"/>
    </xf>
    <xf numFmtId="16" fontId="2" fillId="0" borderId="0" xfId="3" quotePrefix="1" applyNumberFormat="1" applyFont="1" applyAlignment="1">
      <alignment horizontal="right"/>
    </xf>
    <xf numFmtId="17" fontId="2" fillId="0" borderId="0" xfId="3" quotePrefix="1" applyNumberFormat="1" applyFont="1" applyAlignment="1">
      <alignment horizontal="right"/>
    </xf>
    <xf numFmtId="0" fontId="2" fillId="0" borderId="0" xfId="3" applyFont="1" applyAlignment="1">
      <alignment horizontal="right"/>
    </xf>
    <xf numFmtId="0" fontId="24" fillId="0" borderId="0" xfId="3" applyFont="1" applyAlignment="1" applyProtection="1">
      <alignment horizontal="right"/>
    </xf>
    <xf numFmtId="0" fontId="24" fillId="4" borderId="9" xfId="3" applyFont="1" applyFill="1" applyBorder="1" applyAlignment="1" applyProtection="1">
      <alignment horizontal="left"/>
    </xf>
    <xf numFmtId="0" fontId="11" fillId="4" borderId="10" xfId="3" applyFont="1" applyFill="1" applyBorder="1" applyAlignment="1" applyProtection="1">
      <alignment horizontal="left"/>
    </xf>
    <xf numFmtId="0" fontId="11" fillId="4" borderId="11" xfId="3" applyFont="1" applyFill="1" applyBorder="1" applyAlignment="1" applyProtection="1">
      <alignment horizontal="left"/>
    </xf>
    <xf numFmtId="0" fontId="11" fillId="4" borderId="5" xfId="3" applyFont="1" applyFill="1" applyBorder="1" applyAlignment="1" applyProtection="1">
      <alignment horizontal="left"/>
    </xf>
    <xf numFmtId="0" fontId="11" fillId="4" borderId="7" xfId="3" applyFont="1" applyFill="1" applyBorder="1" applyAlignment="1" applyProtection="1">
      <alignment horizontal="left"/>
    </xf>
    <xf numFmtId="0" fontId="24" fillId="5" borderId="12" xfId="3" applyFont="1" applyFill="1" applyBorder="1" applyAlignment="1" applyProtection="1">
      <alignment horizontal="left"/>
    </xf>
    <xf numFmtId="10" fontId="11" fillId="0" borderId="13" xfId="3" applyNumberFormat="1" applyFont="1" applyBorder="1" applyAlignment="1" applyProtection="1">
      <alignment horizontal="left"/>
      <protection locked="0"/>
    </xf>
    <xf numFmtId="10" fontId="11" fillId="0" borderId="14" xfId="3" applyNumberFormat="1" applyFont="1" applyBorder="1" applyAlignment="1" applyProtection="1">
      <alignment horizontal="left"/>
      <protection locked="0"/>
    </xf>
    <xf numFmtId="10" fontId="11" fillId="0" borderId="15" xfId="3" applyNumberFormat="1" applyFont="1" applyBorder="1" applyAlignment="1" applyProtection="1">
      <alignment horizontal="left"/>
      <protection locked="0"/>
    </xf>
    <xf numFmtId="10" fontId="11" fillId="0" borderId="16" xfId="3" applyNumberFormat="1" applyFont="1" applyBorder="1" applyAlignment="1" applyProtection="1">
      <alignment horizontal="left"/>
      <protection locked="0"/>
    </xf>
    <xf numFmtId="0" fontId="10" fillId="12" borderId="17" xfId="3" applyFont="1" applyFill="1" applyBorder="1" applyAlignment="1" applyProtection="1">
      <alignment horizontal="left"/>
    </xf>
    <xf numFmtId="0" fontId="10" fillId="12" borderId="0" xfId="3" applyFont="1" applyFill="1" applyBorder="1" applyAlignment="1" applyProtection="1">
      <alignment horizontal="left"/>
    </xf>
    <xf numFmtId="0" fontId="5" fillId="12" borderId="18" xfId="3" applyFill="1" applyBorder="1" applyProtection="1"/>
    <xf numFmtId="0" fontId="24" fillId="5" borderId="19" xfId="3" applyFont="1" applyFill="1" applyBorder="1" applyAlignment="1" applyProtection="1">
      <alignment horizontal="left"/>
    </xf>
    <xf numFmtId="165" fontId="11" fillId="0" borderId="20" xfId="3" applyNumberFormat="1" applyFont="1" applyBorder="1" applyAlignment="1" applyProtection="1">
      <alignment horizontal="left"/>
      <protection locked="0"/>
    </xf>
    <xf numFmtId="2" fontId="11" fillId="0" borderId="3" xfId="3" applyNumberFormat="1" applyFont="1" applyBorder="1" applyAlignment="1" applyProtection="1">
      <alignment horizontal="left"/>
    </xf>
    <xf numFmtId="2" fontId="11" fillId="0" borderId="1" xfId="3" applyNumberFormat="1" applyFont="1" applyBorder="1" applyAlignment="1" applyProtection="1">
      <alignment horizontal="left"/>
    </xf>
    <xf numFmtId="2" fontId="11" fillId="0" borderId="21" xfId="3" applyNumberFormat="1" applyFont="1" applyBorder="1" applyAlignment="1" applyProtection="1">
      <alignment horizontal="left"/>
    </xf>
    <xf numFmtId="165" fontId="11" fillId="12" borderId="17" xfId="3" applyNumberFormat="1" applyFont="1" applyFill="1" applyBorder="1" applyAlignment="1" applyProtection="1">
      <alignment horizontal="left"/>
    </xf>
    <xf numFmtId="165" fontId="11" fillId="12" borderId="0" xfId="3" applyNumberFormat="1" applyFont="1" applyFill="1" applyBorder="1" applyAlignment="1" applyProtection="1">
      <alignment horizontal="left"/>
    </xf>
    <xf numFmtId="10" fontId="11" fillId="0" borderId="20" xfId="3" applyNumberFormat="1" applyFont="1" applyBorder="1" applyAlignment="1" applyProtection="1">
      <alignment horizontal="left"/>
      <protection locked="0"/>
    </xf>
    <xf numFmtId="10" fontId="11" fillId="0" borderId="1" xfId="3" applyNumberFormat="1" applyFont="1" applyBorder="1" applyAlignment="1" applyProtection="1">
      <alignment horizontal="left"/>
      <protection locked="0"/>
    </xf>
    <xf numFmtId="10" fontId="11" fillId="0" borderId="3" xfId="3" applyNumberFormat="1" applyFont="1" applyBorder="1" applyAlignment="1" applyProtection="1">
      <alignment horizontal="left"/>
      <protection locked="0"/>
    </xf>
    <xf numFmtId="10" fontId="11" fillId="0" borderId="0" xfId="3" applyNumberFormat="1" applyFont="1" applyFill="1" applyBorder="1" applyAlignment="1" applyProtection="1">
      <alignment horizontal="left"/>
      <protection locked="0"/>
    </xf>
    <xf numFmtId="0" fontId="11" fillId="0" borderId="20" xfId="3" applyNumberFormat="1" applyFont="1" applyBorder="1" applyAlignment="1" applyProtection="1">
      <alignment horizontal="left"/>
      <protection locked="0"/>
    </xf>
    <xf numFmtId="164" fontId="11" fillId="0" borderId="3" xfId="2" applyFont="1" applyBorder="1" applyAlignment="1" applyProtection="1">
      <alignment horizontal="left"/>
      <protection locked="0"/>
    </xf>
    <xf numFmtId="164" fontId="11" fillId="0" borderId="1" xfId="2" applyFont="1" applyBorder="1" applyAlignment="1" applyProtection="1">
      <alignment horizontal="left"/>
      <protection locked="0"/>
    </xf>
    <xf numFmtId="166" fontId="24" fillId="0" borderId="3" xfId="3" applyNumberFormat="1" applyFont="1" applyFill="1" applyBorder="1"/>
    <xf numFmtId="166" fontId="24" fillId="0" borderId="1" xfId="3" applyNumberFormat="1" applyFont="1" applyFill="1" applyBorder="1"/>
    <xf numFmtId="166" fontId="24" fillId="0" borderId="21" xfId="3" applyNumberFormat="1" applyFont="1" applyFill="1" applyBorder="1"/>
    <xf numFmtId="0" fontId="24" fillId="5" borderId="22" xfId="3" applyFont="1" applyFill="1" applyBorder="1" applyAlignment="1" applyProtection="1">
      <alignment horizontal="left"/>
    </xf>
    <xf numFmtId="0" fontId="11" fillId="6" borderId="23" xfId="3" applyNumberFormat="1" applyFont="1" applyFill="1" applyBorder="1" applyAlignment="1" applyProtection="1">
      <alignment horizontal="left"/>
    </xf>
    <xf numFmtId="164" fontId="11" fillId="6" borderId="24" xfId="2" applyFont="1" applyFill="1" applyBorder="1" applyAlignment="1" applyProtection="1">
      <alignment horizontal="left"/>
    </xf>
    <xf numFmtId="164" fontId="11" fillId="6" borderId="4" xfId="2" applyFont="1" applyFill="1" applyBorder="1" applyAlignment="1" applyProtection="1">
      <alignment horizontal="left"/>
    </xf>
    <xf numFmtId="164" fontId="11" fillId="6" borderId="25" xfId="2" applyFont="1" applyFill="1" applyBorder="1" applyAlignment="1" applyProtection="1">
      <alignment horizontal="left"/>
    </xf>
    <xf numFmtId="0" fontId="10" fillId="8" borderId="12" xfId="3" applyFont="1" applyFill="1" applyBorder="1" applyAlignment="1" applyProtection="1">
      <alignment horizontal="right"/>
    </xf>
    <xf numFmtId="0" fontId="11" fillId="0" borderId="26" xfId="3" applyFont="1" applyBorder="1" applyAlignment="1" applyProtection="1">
      <alignment horizontal="left"/>
    </xf>
    <xf numFmtId="0" fontId="11" fillId="0" borderId="27" xfId="3" applyFont="1" applyBorder="1" applyAlignment="1" applyProtection="1">
      <alignment horizontal="left"/>
    </xf>
    <xf numFmtId="0" fontId="11" fillId="0" borderId="28" xfId="3" applyFont="1" applyBorder="1" applyAlignment="1" applyProtection="1">
      <alignment horizontal="left"/>
    </xf>
    <xf numFmtId="0" fontId="24" fillId="6" borderId="29" xfId="3" applyFont="1" applyFill="1" applyBorder="1" applyAlignment="1" applyProtection="1">
      <alignment horizontal="left"/>
    </xf>
    <xf numFmtId="0" fontId="10" fillId="9" borderId="19" xfId="3" applyFont="1" applyFill="1" applyBorder="1" applyAlignment="1" applyProtection="1">
      <alignment horizontal="right"/>
    </xf>
    <xf numFmtId="0" fontId="11" fillId="0" borderId="20" xfId="3" applyFont="1" applyBorder="1" applyAlignment="1" applyProtection="1">
      <alignment horizontal="left"/>
      <protection locked="0"/>
    </xf>
    <xf numFmtId="0" fontId="11" fillId="0" borderId="3" xfId="3" applyFont="1" applyBorder="1" applyAlignment="1" applyProtection="1">
      <alignment horizontal="left"/>
      <protection locked="0"/>
    </xf>
    <xf numFmtId="0" fontId="11" fillId="0" borderId="1" xfId="3" applyFont="1" applyBorder="1" applyAlignment="1" applyProtection="1">
      <alignment horizontal="left"/>
      <protection locked="0"/>
    </xf>
    <xf numFmtId="0" fontId="24" fillId="6" borderId="30" xfId="3" applyFont="1" applyFill="1" applyBorder="1" applyAlignment="1" applyProtection="1">
      <alignment horizontal="left"/>
    </xf>
    <xf numFmtId="0" fontId="24" fillId="6" borderId="31" xfId="3" applyFont="1" applyFill="1" applyBorder="1" applyAlignment="1" applyProtection="1">
      <alignment horizontal="left"/>
    </xf>
    <xf numFmtId="0" fontId="10" fillId="9" borderId="32" xfId="3" applyFont="1" applyFill="1" applyBorder="1" applyAlignment="1" applyProtection="1">
      <alignment horizontal="right"/>
    </xf>
    <xf numFmtId="0" fontId="11" fillId="0" borderId="33" xfId="3" applyFont="1" applyBorder="1" applyAlignment="1" applyProtection="1">
      <alignment horizontal="left"/>
      <protection locked="0"/>
    </xf>
    <xf numFmtId="0" fontId="11" fillId="0" borderId="34" xfId="3" applyFont="1" applyBorder="1" applyAlignment="1" applyProtection="1">
      <alignment horizontal="left"/>
      <protection locked="0"/>
    </xf>
    <xf numFmtId="0" fontId="11" fillId="0" borderId="35" xfId="3" applyFont="1" applyBorder="1" applyAlignment="1" applyProtection="1">
      <alignment horizontal="left"/>
      <protection locked="0"/>
    </xf>
    <xf numFmtId="0" fontId="24" fillId="6" borderId="36" xfId="3" applyFont="1" applyFill="1" applyBorder="1" applyAlignment="1" applyProtection="1">
      <alignment horizontal="left"/>
    </xf>
    <xf numFmtId="0" fontId="24" fillId="5" borderId="9" xfId="3" applyFont="1" applyFill="1" applyBorder="1" applyAlignment="1" applyProtection="1">
      <alignment horizontal="left"/>
    </xf>
    <xf numFmtId="0" fontId="11" fillId="6" borderId="37" xfId="3" applyNumberFormat="1" applyFont="1" applyFill="1" applyBorder="1" applyAlignment="1" applyProtection="1">
      <alignment horizontal="left"/>
    </xf>
    <xf numFmtId="164" fontId="11" fillId="6" borderId="38" xfId="2" applyFont="1" applyFill="1" applyBorder="1" applyAlignment="1" applyProtection="1">
      <alignment horizontal="left"/>
    </xf>
    <xf numFmtId="164" fontId="11" fillId="6" borderId="39" xfId="2" applyFont="1" applyFill="1" applyBorder="1" applyAlignment="1" applyProtection="1">
      <alignment horizontal="left"/>
    </xf>
    <xf numFmtId="164" fontId="11" fillId="6" borderId="40" xfId="2" applyFont="1" applyFill="1" applyBorder="1" applyAlignment="1" applyProtection="1">
      <alignment horizontal="left"/>
    </xf>
    <xf numFmtId="0" fontId="10" fillId="12" borderId="41" xfId="3" applyFont="1" applyFill="1" applyBorder="1" applyAlignment="1" applyProtection="1">
      <alignment horizontal="left"/>
    </xf>
    <xf numFmtId="0" fontId="10" fillId="12" borderId="40" xfId="3" applyFont="1" applyFill="1" applyBorder="1" applyAlignment="1" applyProtection="1">
      <alignment horizontal="left"/>
    </xf>
    <xf numFmtId="0" fontId="5" fillId="12" borderId="42" xfId="3" applyFill="1" applyBorder="1" applyProtection="1"/>
    <xf numFmtId="0" fontId="10" fillId="0" borderId="0" xfId="3" applyFont="1" applyFill="1" applyBorder="1" applyAlignment="1" applyProtection="1">
      <alignment horizontal="left"/>
    </xf>
    <xf numFmtId="0" fontId="11" fillId="0" borderId="0" xfId="3" applyFont="1" applyFill="1" applyBorder="1" applyAlignment="1" applyProtection="1">
      <alignment horizontal="left"/>
    </xf>
    <xf numFmtId="0" fontId="24" fillId="0" borderId="0" xfId="3" applyFont="1" applyFill="1" applyBorder="1" applyAlignment="1" applyProtection="1">
      <alignment horizontal="left"/>
    </xf>
    <xf numFmtId="0" fontId="5" fillId="0" borderId="0" xfId="3" applyFill="1" applyBorder="1" applyProtection="1"/>
    <xf numFmtId="0" fontId="5" fillId="0" borderId="0" xfId="3" applyFill="1" applyProtection="1"/>
    <xf numFmtId="0" fontId="24" fillId="5" borderId="43" xfId="3" applyFont="1" applyFill="1" applyBorder="1" applyAlignment="1" applyProtection="1">
      <alignment horizontal="left"/>
    </xf>
    <xf numFmtId="0" fontId="11" fillId="0" borderId="26" xfId="3" applyFont="1" applyBorder="1" applyAlignment="1" applyProtection="1">
      <alignment horizontal="left"/>
      <protection locked="0"/>
    </xf>
    <xf numFmtId="164" fontId="11" fillId="0" borderId="27" xfId="2" applyFont="1" applyBorder="1" applyAlignment="1" applyProtection="1">
      <alignment horizontal="left"/>
      <protection locked="0"/>
    </xf>
    <xf numFmtId="164" fontId="11" fillId="0" borderId="28" xfId="2" applyFont="1" applyBorder="1" applyAlignment="1" applyProtection="1">
      <alignment horizontal="left"/>
      <protection locked="0"/>
    </xf>
    <xf numFmtId="164" fontId="11" fillId="0" borderId="28" xfId="2" applyFont="1" applyFill="1" applyBorder="1" applyAlignment="1" applyProtection="1">
      <alignment horizontal="left"/>
      <protection locked="0"/>
    </xf>
    <xf numFmtId="164" fontId="24" fillId="6" borderId="29" xfId="2" applyFont="1" applyFill="1" applyBorder="1" applyAlignment="1" applyProtection="1">
      <alignment horizontal="left"/>
    </xf>
    <xf numFmtId="0" fontId="10" fillId="2" borderId="44" xfId="3" applyFont="1" applyFill="1" applyBorder="1" applyAlignment="1" applyProtection="1">
      <alignment horizontal="left"/>
    </xf>
    <xf numFmtId="0" fontId="10" fillId="2" borderId="8" xfId="3" applyFont="1" applyFill="1" applyBorder="1" applyAlignment="1" applyProtection="1">
      <alignment horizontal="left"/>
    </xf>
    <xf numFmtId="0" fontId="10" fillId="12" borderId="44" xfId="3" applyFont="1" applyFill="1" applyBorder="1" applyAlignment="1" applyProtection="1">
      <alignment horizontal="left"/>
    </xf>
    <xf numFmtId="0" fontId="10" fillId="12" borderId="8" xfId="3" applyFont="1" applyFill="1" applyBorder="1" applyAlignment="1" applyProtection="1">
      <alignment horizontal="left"/>
    </xf>
    <xf numFmtId="0" fontId="5" fillId="12" borderId="45" xfId="3" applyFill="1" applyBorder="1" applyProtection="1"/>
    <xf numFmtId="0" fontId="11" fillId="6" borderId="33" xfId="3" applyFont="1" applyFill="1" applyBorder="1" applyAlignment="1" applyProtection="1">
      <alignment horizontal="left"/>
    </xf>
    <xf numFmtId="164" fontId="11" fillId="6" borderId="34" xfId="2" applyFont="1" applyFill="1" applyBorder="1" applyAlignment="1" applyProtection="1">
      <alignment horizontal="left"/>
    </xf>
    <xf numFmtId="164" fontId="11" fillId="6" borderId="35" xfId="2" applyFont="1" applyFill="1" applyBorder="1" applyAlignment="1" applyProtection="1">
      <alignment horizontal="left"/>
    </xf>
    <xf numFmtId="164" fontId="24" fillId="6" borderId="36" xfId="2" applyFont="1" applyFill="1" applyBorder="1" applyAlignment="1" applyProtection="1">
      <alignment horizontal="left"/>
    </xf>
    <xf numFmtId="0" fontId="10" fillId="2" borderId="17" xfId="3" applyFont="1" applyFill="1" applyBorder="1" applyAlignment="1" applyProtection="1">
      <alignment horizontal="left"/>
    </xf>
    <xf numFmtId="0" fontId="10" fillId="2" borderId="0" xfId="3" applyFont="1" applyFill="1" applyBorder="1" applyAlignment="1" applyProtection="1">
      <alignment horizontal="left"/>
    </xf>
    <xf numFmtId="0" fontId="11" fillId="0" borderId="13" xfId="3" applyFont="1" applyBorder="1" applyAlignment="1" applyProtection="1">
      <alignment horizontal="left"/>
    </xf>
    <xf numFmtId="0" fontId="11" fillId="0" borderId="14" xfId="3" applyFont="1" applyBorder="1" applyAlignment="1" applyProtection="1">
      <alignment horizontal="left"/>
    </xf>
    <xf numFmtId="0" fontId="11" fillId="0" borderId="15" xfId="3" applyFont="1" applyBorder="1" applyAlignment="1" applyProtection="1">
      <alignment horizontal="left"/>
    </xf>
    <xf numFmtId="0" fontId="24" fillId="6" borderId="16" xfId="3" applyFont="1" applyFill="1" applyBorder="1" applyAlignment="1" applyProtection="1">
      <alignment horizontal="left"/>
    </xf>
    <xf numFmtId="0" fontId="24" fillId="6" borderId="21" xfId="3" applyFont="1" applyFill="1" applyBorder="1" applyAlignment="1" applyProtection="1">
      <alignment horizontal="left"/>
    </xf>
    <xf numFmtId="0" fontId="11" fillId="0" borderId="24" xfId="3" applyFont="1" applyBorder="1" applyAlignment="1" applyProtection="1">
      <alignment horizontal="left"/>
      <protection locked="0"/>
    </xf>
    <xf numFmtId="0" fontId="11" fillId="0" borderId="4" xfId="3" applyFont="1" applyBorder="1" applyAlignment="1" applyProtection="1">
      <alignment horizontal="left"/>
      <protection locked="0"/>
    </xf>
    <xf numFmtId="0" fontId="24" fillId="6" borderId="46" xfId="3" applyFont="1" applyFill="1" applyBorder="1" applyAlignment="1" applyProtection="1">
      <alignment horizontal="left"/>
    </xf>
    <xf numFmtId="0" fontId="11" fillId="0" borderId="23" xfId="3" applyFont="1" applyBorder="1" applyAlignment="1" applyProtection="1">
      <alignment horizontal="left"/>
      <protection locked="0"/>
    </xf>
    <xf numFmtId="0" fontId="11" fillId="0" borderId="47" xfId="3" applyFont="1" applyBorder="1" applyAlignment="1" applyProtection="1">
      <alignment horizontal="left"/>
      <protection locked="0"/>
    </xf>
    <xf numFmtId="0" fontId="11" fillId="0" borderId="48" xfId="3" applyFont="1" applyBorder="1" applyAlignment="1" applyProtection="1">
      <alignment horizontal="left"/>
      <protection locked="0"/>
    </xf>
    <xf numFmtId="0" fontId="24" fillId="6" borderId="25" xfId="3" applyFont="1" applyFill="1" applyBorder="1" applyAlignment="1" applyProtection="1">
      <alignment horizontal="left"/>
    </xf>
    <xf numFmtId="0" fontId="11" fillId="6" borderId="10" xfId="3" applyFont="1" applyFill="1" applyBorder="1" applyAlignment="1" applyProtection="1">
      <alignment horizontal="left"/>
    </xf>
    <xf numFmtId="164" fontId="11" fillId="6" borderId="11" xfId="2" applyFont="1" applyFill="1" applyBorder="1" applyAlignment="1" applyProtection="1">
      <alignment horizontal="left"/>
    </xf>
    <xf numFmtId="164" fontId="11" fillId="6" borderId="5" xfId="2" applyFont="1" applyFill="1" applyBorder="1" applyAlignment="1" applyProtection="1">
      <alignment horizontal="left"/>
    </xf>
    <xf numFmtId="164" fontId="11" fillId="6" borderId="49" xfId="2" applyFont="1" applyFill="1" applyBorder="1" applyAlignment="1" applyProtection="1">
      <alignment horizontal="left"/>
    </xf>
    <xf numFmtId="0" fontId="10" fillId="2" borderId="41" xfId="3" applyFont="1" applyFill="1" applyBorder="1" applyAlignment="1" applyProtection="1">
      <alignment horizontal="left"/>
    </xf>
    <xf numFmtId="0" fontId="10" fillId="2" borderId="40" xfId="3" applyFont="1" applyFill="1" applyBorder="1" applyAlignment="1" applyProtection="1">
      <alignment horizontal="left"/>
    </xf>
    <xf numFmtId="164" fontId="10" fillId="0" borderId="0" xfId="3" applyNumberFormat="1" applyFont="1" applyFill="1" applyBorder="1" applyAlignment="1" applyProtection="1">
      <alignment horizontal="left"/>
    </xf>
    <xf numFmtId="0" fontId="24" fillId="2" borderId="10" xfId="3" applyFont="1" applyFill="1" applyBorder="1" applyAlignment="1" applyProtection="1">
      <alignment horizontal="left"/>
    </xf>
    <xf numFmtId="164" fontId="24" fillId="6" borderId="11" xfId="2" applyFont="1" applyFill="1" applyBorder="1" applyAlignment="1" applyProtection="1">
      <alignment horizontal="left"/>
    </xf>
    <xf numFmtId="164" fontId="24" fillId="6" borderId="5" xfId="2" applyFont="1" applyFill="1" applyBorder="1" applyAlignment="1" applyProtection="1">
      <alignment horizontal="left"/>
    </xf>
    <xf numFmtId="164" fontId="24" fillId="6" borderId="7" xfId="2" applyFont="1" applyFill="1" applyBorder="1" applyAlignment="1" applyProtection="1">
      <alignment horizontal="left"/>
    </xf>
    <xf numFmtId="0" fontId="10" fillId="2" borderId="9" xfId="3" applyFont="1" applyFill="1" applyBorder="1" applyAlignment="1" applyProtection="1">
      <alignment horizontal="left"/>
    </xf>
    <xf numFmtId="0" fontId="10" fillId="2" borderId="50" xfId="3" applyFont="1" applyFill="1" applyBorder="1" applyAlignment="1" applyProtection="1">
      <alignment horizontal="left"/>
    </xf>
    <xf numFmtId="0" fontId="10" fillId="12" borderId="9" xfId="3" applyFont="1" applyFill="1" applyBorder="1" applyAlignment="1" applyProtection="1">
      <alignment horizontal="left"/>
    </xf>
    <xf numFmtId="0" fontId="10" fillId="12" borderId="50" xfId="3" applyFont="1" applyFill="1" applyBorder="1" applyAlignment="1" applyProtection="1">
      <alignment horizontal="left"/>
    </xf>
    <xf numFmtId="0" fontId="5" fillId="12" borderId="49" xfId="3" applyFill="1" applyBorder="1" applyProtection="1"/>
    <xf numFmtId="0" fontId="11" fillId="2" borderId="9" xfId="3" applyFont="1" applyFill="1" applyBorder="1" applyAlignment="1" applyProtection="1">
      <alignment horizontal="left"/>
    </xf>
    <xf numFmtId="0" fontId="10" fillId="2" borderId="10" xfId="3" applyFont="1" applyFill="1" applyBorder="1" applyAlignment="1" applyProtection="1">
      <alignment horizontal="left"/>
    </xf>
    <xf numFmtId="0" fontId="10" fillId="2" borderId="45" xfId="3" applyFont="1" applyFill="1" applyBorder="1" applyAlignment="1" applyProtection="1">
      <alignment horizontal="left"/>
    </xf>
    <xf numFmtId="0" fontId="10" fillId="4" borderId="44" xfId="3" applyFont="1" applyFill="1" applyBorder="1" applyAlignment="1" applyProtection="1">
      <alignment horizontal="left"/>
    </xf>
    <xf numFmtId="0" fontId="10" fillId="2" borderId="51" xfId="3" applyFont="1" applyFill="1" applyBorder="1" applyAlignment="1" applyProtection="1">
      <alignment horizontal="left"/>
    </xf>
    <xf numFmtId="164" fontId="10" fillId="6" borderId="28" xfId="3" applyNumberFormat="1" applyFont="1" applyFill="1" applyBorder="1" applyAlignment="1" applyProtection="1">
      <alignment horizontal="left"/>
    </xf>
    <xf numFmtId="164" fontId="10" fillId="6" borderId="27" xfId="3" applyNumberFormat="1" applyFont="1" applyFill="1" applyBorder="1" applyAlignment="1" applyProtection="1">
      <alignment horizontal="left"/>
    </xf>
    <xf numFmtId="164" fontId="10" fillId="6" borderId="29" xfId="3" applyNumberFormat="1" applyFont="1" applyFill="1" applyBorder="1" applyAlignment="1" applyProtection="1">
      <alignment horizontal="left"/>
    </xf>
    <xf numFmtId="164" fontId="10" fillId="6" borderId="3" xfId="3" applyNumberFormat="1" applyFont="1" applyFill="1" applyBorder="1" applyAlignment="1" applyProtection="1">
      <alignment horizontal="left"/>
    </xf>
    <xf numFmtId="0" fontId="10" fillId="4" borderId="19" xfId="3" applyFont="1" applyFill="1" applyBorder="1" applyAlignment="1" applyProtection="1">
      <alignment horizontal="left"/>
    </xf>
    <xf numFmtId="164" fontId="10" fillId="6" borderId="1" xfId="3" applyNumberFormat="1" applyFont="1" applyFill="1" applyBorder="1" applyAlignment="1" applyProtection="1">
      <alignment horizontal="left"/>
    </xf>
    <xf numFmtId="164" fontId="10" fillId="6" borderId="52" xfId="3" applyNumberFormat="1" applyFont="1" applyFill="1" applyBorder="1" applyAlignment="1" applyProtection="1">
      <alignment horizontal="left"/>
    </xf>
    <xf numFmtId="0" fontId="21" fillId="2" borderId="51" xfId="3" applyFont="1" applyFill="1" applyBorder="1" applyAlignment="1" applyProtection="1">
      <alignment horizontal="left"/>
    </xf>
    <xf numFmtId="0" fontId="21" fillId="2" borderId="17" xfId="3" applyFont="1" applyFill="1" applyBorder="1" applyAlignment="1" applyProtection="1">
      <alignment horizontal="left"/>
    </xf>
    <xf numFmtId="0" fontId="21" fillId="2" borderId="0" xfId="3" applyFont="1" applyFill="1" applyBorder="1" applyAlignment="1" applyProtection="1">
      <alignment horizontal="left"/>
    </xf>
    <xf numFmtId="164" fontId="10" fillId="6" borderId="24" xfId="3" applyNumberFormat="1" applyFont="1" applyFill="1" applyBorder="1" applyAlignment="1" applyProtection="1">
      <alignment horizontal="left"/>
    </xf>
    <xf numFmtId="164" fontId="10" fillId="6" borderId="53" xfId="3" applyNumberFormat="1" applyFont="1" applyFill="1" applyBorder="1" applyAlignment="1" applyProtection="1">
      <alignment horizontal="left"/>
    </xf>
    <xf numFmtId="164" fontId="10" fillId="6" borderId="30" xfId="3" applyNumberFormat="1" applyFont="1" applyFill="1" applyBorder="1" applyAlignment="1" applyProtection="1">
      <alignment horizontal="left"/>
    </xf>
    <xf numFmtId="164" fontId="10" fillId="6" borderId="21" xfId="3" applyNumberFormat="1" applyFont="1" applyFill="1" applyBorder="1" applyAlignment="1" applyProtection="1">
      <alignment horizontal="left"/>
    </xf>
    <xf numFmtId="164" fontId="34" fillId="12" borderId="54" xfId="3" applyNumberFormat="1" applyFont="1" applyFill="1" applyBorder="1" applyAlignment="1" applyProtection="1">
      <alignment horizontal="left"/>
    </xf>
    <xf numFmtId="164" fontId="10" fillId="12" borderId="0" xfId="3" applyNumberFormat="1" applyFont="1" applyFill="1" applyBorder="1" applyAlignment="1" applyProtection="1">
      <alignment horizontal="left"/>
    </xf>
    <xf numFmtId="164" fontId="34" fillId="12" borderId="1" xfId="3" applyNumberFormat="1" applyFont="1" applyFill="1" applyBorder="1" applyAlignment="1" applyProtection="1">
      <alignment horizontal="left"/>
    </xf>
    <xf numFmtId="0" fontId="10" fillId="4" borderId="22" xfId="3" applyFont="1" applyFill="1" applyBorder="1" applyAlignment="1" applyProtection="1">
      <alignment horizontal="left"/>
    </xf>
    <xf numFmtId="0" fontId="21" fillId="2" borderId="41" xfId="3" applyFont="1" applyFill="1" applyBorder="1" applyAlignment="1" applyProtection="1">
      <alignment horizontal="left"/>
    </xf>
    <xf numFmtId="0" fontId="21" fillId="2" borderId="40" xfId="3" applyFont="1" applyFill="1" applyBorder="1" applyAlignment="1" applyProtection="1">
      <alignment horizontal="left"/>
    </xf>
    <xf numFmtId="164" fontId="10" fillId="12" borderId="42" xfId="3" applyNumberFormat="1" applyFont="1" applyFill="1" applyBorder="1" applyAlignment="1" applyProtection="1">
      <alignment horizontal="left"/>
    </xf>
    <xf numFmtId="2" fontId="10" fillId="6" borderId="24" xfId="3" applyNumberFormat="1" applyFont="1" applyFill="1" applyBorder="1" applyAlignment="1" applyProtection="1">
      <alignment horizontal="right"/>
    </xf>
    <xf numFmtId="2" fontId="10" fillId="6" borderId="48" xfId="3" applyNumberFormat="1" applyFont="1" applyFill="1" applyBorder="1" applyAlignment="1" applyProtection="1">
      <alignment horizontal="right"/>
    </xf>
    <xf numFmtId="2" fontId="10" fillId="6" borderId="55" xfId="3" applyNumberFormat="1" applyFont="1" applyFill="1" applyBorder="1" applyAlignment="1" applyProtection="1">
      <alignment horizontal="right"/>
    </xf>
    <xf numFmtId="2" fontId="34" fillId="12" borderId="56" xfId="3" applyNumberFormat="1" applyFont="1" applyFill="1" applyBorder="1" applyAlignment="1" applyProtection="1">
      <alignment horizontal="right"/>
    </xf>
    <xf numFmtId="2" fontId="34" fillId="12" borderId="4" xfId="3" applyNumberFormat="1" applyFont="1" applyFill="1" applyBorder="1" applyAlignment="1" applyProtection="1">
      <alignment horizontal="right"/>
    </xf>
    <xf numFmtId="2" fontId="34" fillId="12" borderId="57" xfId="3" applyNumberFormat="1" applyFont="1" applyFill="1" applyBorder="1" applyAlignment="1" applyProtection="1">
      <alignment horizontal="right"/>
    </xf>
    <xf numFmtId="0" fontId="28" fillId="2" borderId="10" xfId="3" applyFont="1" applyFill="1" applyBorder="1" applyAlignment="1" applyProtection="1">
      <alignment horizontal="left"/>
    </xf>
    <xf numFmtId="0" fontId="28" fillId="2" borderId="50" xfId="3" applyFont="1" applyFill="1" applyBorder="1" applyAlignment="1" applyProtection="1">
      <alignment horizontal="left"/>
    </xf>
    <xf numFmtId="0" fontId="24" fillId="2" borderId="50" xfId="3" applyFont="1" applyFill="1" applyBorder="1" applyAlignment="1" applyProtection="1">
      <alignment horizontal="left"/>
    </xf>
    <xf numFmtId="0" fontId="24" fillId="12" borderId="49" xfId="3" applyFont="1" applyFill="1" applyBorder="1" applyAlignment="1" applyProtection="1">
      <alignment horizontal="left"/>
    </xf>
    <xf numFmtId="164" fontId="24" fillId="6" borderId="6" xfId="2" applyFont="1" applyFill="1" applyBorder="1" applyAlignment="1" applyProtection="1">
      <alignment horizontal="left"/>
    </xf>
    <xf numFmtId="164" fontId="24" fillId="6" borderId="58" xfId="2" applyFont="1" applyFill="1" applyBorder="1" applyAlignment="1" applyProtection="1">
      <alignment horizontal="left"/>
    </xf>
    <xf numFmtId="164" fontId="35" fillId="12" borderId="6" xfId="3" applyNumberFormat="1" applyFont="1" applyFill="1" applyBorder="1" applyAlignment="1" applyProtection="1">
      <alignment horizontal="left"/>
    </xf>
    <xf numFmtId="164" fontId="35" fillId="12" borderId="5" xfId="3" applyNumberFormat="1" applyFont="1" applyFill="1" applyBorder="1" applyAlignment="1" applyProtection="1">
      <alignment horizontal="left"/>
    </xf>
    <xf numFmtId="0" fontId="35" fillId="12" borderId="7" xfId="3" applyFont="1" applyFill="1" applyBorder="1" applyAlignment="1" applyProtection="1">
      <alignment horizontal="left"/>
    </xf>
    <xf numFmtId="164" fontId="5" fillId="0" borderId="0" xfId="3" applyNumberFormat="1" applyAlignment="1" applyProtection="1">
      <alignment horizontal="left"/>
    </xf>
    <xf numFmtId="0" fontId="27" fillId="0" borderId="0" xfId="3" applyFont="1" applyFill="1" applyAlignment="1" applyProtection="1">
      <alignment horizontal="center" wrapText="1"/>
    </xf>
    <xf numFmtId="0" fontId="5" fillId="0" borderId="0" xfId="3" applyFont="1" applyAlignment="1" applyProtection="1">
      <alignment horizontal="left"/>
    </xf>
    <xf numFmtId="0" fontId="5" fillId="0" borderId="0" xfId="3" applyFont="1" applyProtection="1"/>
    <xf numFmtId="0" fontId="2" fillId="4" borderId="4" xfId="3" applyFont="1" applyFill="1" applyBorder="1" applyAlignment="1">
      <alignment horizontal="center"/>
    </xf>
    <xf numFmtId="0" fontId="2" fillId="4" borderId="39" xfId="3" applyFont="1" applyFill="1" applyBorder="1" applyAlignment="1">
      <alignment horizontal="center"/>
    </xf>
    <xf numFmtId="0" fontId="2" fillId="4" borderId="4" xfId="3" applyFont="1" applyFill="1" applyBorder="1" applyAlignment="1">
      <alignment horizontal="center" vertical="center"/>
    </xf>
    <xf numFmtId="0" fontId="2" fillId="4" borderId="48" xfId="3" applyFont="1" applyFill="1" applyBorder="1" applyAlignment="1">
      <alignment horizontal="center" vertical="center"/>
    </xf>
    <xf numFmtId="0" fontId="2" fillId="4" borderId="4" xfId="3" applyFont="1" applyFill="1" applyBorder="1" applyAlignment="1">
      <alignment horizontal="center" vertical="distributed" wrapText="1"/>
    </xf>
    <xf numFmtId="0" fontId="2" fillId="4" borderId="48" xfId="3" applyFont="1" applyFill="1" applyBorder="1" applyAlignment="1">
      <alignment horizontal="center" vertical="distributed" wrapText="1"/>
    </xf>
    <xf numFmtId="0" fontId="2" fillId="4" borderId="1" xfId="3" applyFont="1" applyFill="1" applyBorder="1" applyAlignment="1">
      <alignment horizontal="center"/>
    </xf>
    <xf numFmtId="0" fontId="5" fillId="5" borderId="59" xfId="3" applyFont="1" applyFill="1" applyBorder="1" applyAlignment="1">
      <alignment horizontal="left" vertical="center"/>
    </xf>
    <xf numFmtId="0" fontId="5" fillId="5" borderId="15" xfId="3" applyFill="1" applyBorder="1" applyAlignment="1">
      <alignment horizontal="left" vertical="center"/>
    </xf>
    <xf numFmtId="0" fontId="5" fillId="0" borderId="15" xfId="3" applyFont="1" applyBorder="1" applyAlignment="1">
      <alignment horizontal="center" wrapText="1"/>
    </xf>
    <xf numFmtId="0" fontId="5" fillId="0" borderId="1" xfId="3" applyBorder="1" applyAlignment="1">
      <alignment horizontal="center" wrapText="1"/>
    </xf>
    <xf numFmtId="2" fontId="5" fillId="0" borderId="15" xfId="3" applyNumberFormat="1" applyBorder="1" applyAlignment="1">
      <alignment horizontal="center"/>
    </xf>
    <xf numFmtId="2" fontId="5" fillId="0" borderId="1" xfId="3" applyNumberFormat="1" applyBorder="1" applyAlignment="1">
      <alignment horizontal="center"/>
    </xf>
    <xf numFmtId="0" fontId="5" fillId="0" borderId="15" xfId="3" applyFont="1" applyBorder="1" applyAlignment="1">
      <alignment horizontal="center"/>
    </xf>
    <xf numFmtId="0" fontId="5" fillId="0" borderId="1" xfId="3" applyBorder="1" applyAlignment="1">
      <alignment horizontal="center"/>
    </xf>
    <xf numFmtId="0" fontId="5" fillId="0" borderId="59" xfId="3" applyBorder="1" applyAlignment="1">
      <alignment horizontal="center"/>
    </xf>
    <xf numFmtId="0" fontId="5" fillId="0" borderId="15" xfId="3" applyBorder="1" applyAlignment="1">
      <alignment horizontal="center"/>
    </xf>
    <xf numFmtId="0" fontId="5" fillId="5" borderId="4" xfId="3" applyFont="1" applyFill="1" applyBorder="1" applyAlignment="1">
      <alignment horizontal="left" vertical="center"/>
    </xf>
    <xf numFmtId="2" fontId="5" fillId="0" borderId="4" xfId="3" applyNumberFormat="1" applyBorder="1" applyAlignment="1">
      <alignment horizontal="center"/>
    </xf>
    <xf numFmtId="0" fontId="5" fillId="0" borderId="4" xfId="3" applyFont="1" applyBorder="1" applyAlignment="1">
      <alignment horizontal="center"/>
    </xf>
    <xf numFmtId="0" fontId="5" fillId="0" borderId="4" xfId="3" applyBorder="1" applyAlignment="1">
      <alignment horizontal="center"/>
    </xf>
    <xf numFmtId="0" fontId="5" fillId="5" borderId="1" xfId="3" applyFont="1" applyFill="1" applyBorder="1" applyAlignment="1">
      <alignment horizontal="left" vertical="center"/>
    </xf>
    <xf numFmtId="0" fontId="5" fillId="5" borderId="1" xfId="3" applyFill="1" applyBorder="1" applyAlignment="1">
      <alignment horizontal="left" vertical="center"/>
    </xf>
    <xf numFmtId="0" fontId="5" fillId="0" borderId="1" xfId="3" applyFont="1" applyBorder="1" applyAlignment="1">
      <alignment horizontal="center"/>
    </xf>
    <xf numFmtId="0" fontId="5" fillId="5" borderId="4" xfId="3" applyFill="1" applyBorder="1" applyAlignment="1">
      <alignment horizontal="left" vertical="center"/>
    </xf>
    <xf numFmtId="0" fontId="5" fillId="0" borderId="39" xfId="3" applyBorder="1" applyAlignment="1">
      <alignment horizontal="center"/>
    </xf>
    <xf numFmtId="0" fontId="5" fillId="6" borderId="15" xfId="3" applyFont="1" applyFill="1" applyBorder="1" applyAlignment="1">
      <alignment horizontal="left" vertical="center"/>
    </xf>
    <xf numFmtId="0" fontId="5" fillId="6" borderId="1" xfId="3" applyFill="1" applyBorder="1" applyAlignment="1">
      <alignment horizontal="left" vertical="center"/>
    </xf>
    <xf numFmtId="14" fontId="5" fillId="0" borderId="15" xfId="3" quotePrefix="1" applyNumberFormat="1" applyFont="1" applyBorder="1" applyAlignment="1">
      <alignment horizontal="center"/>
    </xf>
    <xf numFmtId="0" fontId="5" fillId="0" borderId="1" xfId="3" applyNumberFormat="1" applyBorder="1" applyAlignment="1">
      <alignment horizontal="center"/>
    </xf>
    <xf numFmtId="0" fontId="5" fillId="6" borderId="4" xfId="3" applyFont="1" applyFill="1" applyBorder="1" applyAlignment="1">
      <alignment horizontal="left" vertical="center"/>
    </xf>
    <xf numFmtId="0" fontId="5" fillId="6" borderId="48" xfId="3" applyFill="1" applyBorder="1" applyAlignment="1">
      <alignment horizontal="left" vertical="center"/>
    </xf>
    <xf numFmtId="0" fontId="5" fillId="0" borderId="1" xfId="3" applyFont="1" applyBorder="1" applyAlignment="1">
      <alignment horizontal="center" wrapText="1"/>
    </xf>
    <xf numFmtId="0" fontId="5" fillId="0" borderId="4" xfId="3" applyBorder="1" applyAlignment="1">
      <alignment horizontal="center" wrapText="1"/>
    </xf>
    <xf numFmtId="2" fontId="5" fillId="0" borderId="48" xfId="3" applyNumberFormat="1" applyBorder="1" applyAlignment="1">
      <alignment horizontal="center"/>
    </xf>
    <xf numFmtId="2" fontId="5" fillId="0" borderId="4" xfId="3" quotePrefix="1" applyNumberFormat="1" applyFont="1" applyBorder="1" applyAlignment="1">
      <alignment horizontal="center"/>
    </xf>
    <xf numFmtId="0" fontId="5" fillId="0" borderId="48" xfId="3" applyBorder="1" applyAlignment="1">
      <alignment horizontal="center"/>
    </xf>
    <xf numFmtId="0" fontId="5" fillId="7" borderId="59" xfId="3" applyFont="1" applyFill="1" applyBorder="1" applyAlignment="1">
      <alignment horizontal="left" vertical="center"/>
    </xf>
    <xf numFmtId="0" fontId="5" fillId="7" borderId="39" xfId="3" applyFill="1" applyBorder="1" applyAlignment="1">
      <alignment horizontal="left" vertical="center"/>
    </xf>
    <xf numFmtId="0" fontId="5" fillId="0" borderId="28" xfId="3" applyFont="1" applyBorder="1" applyAlignment="1">
      <alignment horizontal="center"/>
    </xf>
    <xf numFmtId="2" fontId="5" fillId="0" borderId="28" xfId="3" applyNumberFormat="1" applyBorder="1" applyAlignment="1">
      <alignment horizontal="center"/>
    </xf>
    <xf numFmtId="0" fontId="5" fillId="11" borderId="59" xfId="3" applyFont="1" applyFill="1" applyBorder="1" applyAlignment="1">
      <alignment horizontal="left" vertical="center"/>
    </xf>
    <xf numFmtId="0" fontId="5" fillId="11" borderId="15" xfId="3" applyFill="1" applyBorder="1" applyAlignment="1">
      <alignment horizontal="left" vertical="center"/>
    </xf>
    <xf numFmtId="0" fontId="5" fillId="0" borderId="59" xfId="3" applyFont="1" applyBorder="1" applyAlignment="1">
      <alignment horizontal="center" wrapText="1"/>
    </xf>
    <xf numFmtId="0" fontId="5" fillId="0" borderId="48" xfId="3" applyBorder="1" applyAlignment="1">
      <alignment horizontal="center" wrapText="1"/>
    </xf>
    <xf numFmtId="2" fontId="5" fillId="0" borderId="59" xfId="3" applyNumberFormat="1" applyBorder="1" applyAlignment="1">
      <alignment horizontal="center"/>
    </xf>
    <xf numFmtId="0" fontId="5" fillId="0" borderId="59" xfId="3" applyFont="1" applyBorder="1" applyAlignment="1">
      <alignment horizontal="center"/>
    </xf>
    <xf numFmtId="0" fontId="5" fillId="11" borderId="1" xfId="3" applyFont="1" applyFill="1" applyBorder="1" applyAlignment="1">
      <alignment horizontal="left" vertical="center"/>
    </xf>
    <xf numFmtId="0" fontId="5" fillId="11" borderId="1" xfId="3" applyFill="1" applyBorder="1" applyAlignment="1">
      <alignment horizontal="left" vertical="center"/>
    </xf>
    <xf numFmtId="14" fontId="5" fillId="0" borderId="1" xfId="3" quotePrefix="1" applyNumberFormat="1" applyFont="1" applyBorder="1" applyAlignment="1">
      <alignment horizontal="center"/>
    </xf>
    <xf numFmtId="0" fontId="5" fillId="11" borderId="4" xfId="3" applyFill="1" applyBorder="1" applyAlignment="1">
      <alignment horizontal="left" vertical="center"/>
    </xf>
    <xf numFmtId="0" fontId="5" fillId="0" borderId="48" xfId="3" applyFont="1" applyBorder="1" applyAlignment="1">
      <alignment horizontal="center" wrapText="1"/>
    </xf>
    <xf numFmtId="0" fontId="5" fillId="0" borderId="15" xfId="3" applyBorder="1" applyAlignment="1">
      <alignment horizontal="center" wrapText="1"/>
    </xf>
    <xf numFmtId="0" fontId="2" fillId="0" borderId="0" xfId="3" applyFont="1" applyAlignment="1" applyProtection="1">
      <alignment horizontal="left"/>
    </xf>
    <xf numFmtId="0" fontId="5" fillId="0" borderId="0" xfId="3" applyAlignment="1" applyProtection="1">
      <alignment horizontal="left"/>
    </xf>
    <xf numFmtId="0" fontId="5" fillId="0" borderId="0" xfId="3" applyAlignment="1" applyProtection="1">
      <alignment horizontal="left" wrapText="1"/>
    </xf>
    <xf numFmtId="0" fontId="26" fillId="0" borderId="0" xfId="3" applyFont="1" applyAlignment="1" applyProtection="1">
      <alignment horizontal="left" wrapText="1"/>
    </xf>
    <xf numFmtId="0" fontId="5" fillId="0" borderId="0" xfId="3" applyFont="1" applyAlignment="1" applyProtection="1">
      <alignment horizontal="left"/>
    </xf>
    <xf numFmtId="0" fontId="8" fillId="4" borderId="21" xfId="0" applyFont="1" applyFill="1" applyBorder="1" applyAlignment="1">
      <alignment horizontal="center" wrapText="1"/>
    </xf>
    <xf numFmtId="0" fontId="0" fillId="0" borderId="46" xfId="0" applyBorder="1" applyAlignment="1">
      <alignment horizontal="center"/>
    </xf>
    <xf numFmtId="0" fontId="0" fillId="0" borderId="3" xfId="0" applyBorder="1" applyAlignment="1">
      <alignment horizontal="center"/>
    </xf>
    <xf numFmtId="0" fontId="8" fillId="5" borderId="1" xfId="0" applyFont="1" applyFill="1" applyBorder="1" applyAlignment="1">
      <alignment horizontal="center"/>
    </xf>
    <xf numFmtId="0" fontId="4" fillId="5" borderId="1" xfId="0" applyFont="1" applyFill="1" applyBorder="1" applyAlignment="1">
      <alignment horizontal="center" vertical="distributed"/>
    </xf>
    <xf numFmtId="0" fontId="31" fillId="4" borderId="1" xfId="0" applyFont="1" applyFill="1" applyBorder="1" applyAlignment="1">
      <alignment horizontal="center" vertical="distributed"/>
    </xf>
    <xf numFmtId="0" fontId="4" fillId="10" borderId="1" xfId="0" applyFont="1" applyFill="1" applyBorder="1" applyAlignment="1">
      <alignment horizontal="center"/>
    </xf>
    <xf numFmtId="0" fontId="4" fillId="10" borderId="21" xfId="0" applyFont="1" applyFill="1" applyBorder="1" applyAlignment="1">
      <alignment horizontal="center"/>
    </xf>
    <xf numFmtId="0" fontId="4" fillId="10" borderId="46" xfId="0" applyFont="1" applyFill="1" applyBorder="1" applyAlignment="1">
      <alignment horizontal="center"/>
    </xf>
    <xf numFmtId="0" fontId="4" fillId="10" borderId="3" xfId="0" applyFont="1" applyFill="1" applyBorder="1" applyAlignment="1">
      <alignment horizontal="center"/>
    </xf>
    <xf numFmtId="0" fontId="4" fillId="4" borderId="1" xfId="0" applyFont="1" applyFill="1" applyBorder="1" applyAlignment="1">
      <alignment horizontal="center" vertical="distributed"/>
    </xf>
    <xf numFmtId="0" fontId="31" fillId="4" borderId="4" xfId="0" applyFont="1" applyFill="1" applyBorder="1" applyAlignment="1">
      <alignment horizontal="center" vertical="distributed"/>
    </xf>
    <xf numFmtId="0" fontId="31" fillId="4" borderId="15" xfId="0" applyFont="1" applyFill="1" applyBorder="1" applyAlignment="1">
      <alignment horizontal="center" vertical="distributed"/>
    </xf>
    <xf numFmtId="0" fontId="4" fillId="4" borderId="21" xfId="0" applyNumberFormat="1" applyFont="1" applyFill="1" applyBorder="1" applyAlignment="1">
      <alignment horizontal="center"/>
    </xf>
    <xf numFmtId="0" fontId="4" fillId="4" borderId="46" xfId="0" applyNumberFormat="1" applyFont="1" applyFill="1" applyBorder="1" applyAlignment="1">
      <alignment horizontal="center"/>
    </xf>
    <xf numFmtId="0" fontId="4" fillId="4" borderId="3" xfId="0" applyNumberFormat="1" applyFont="1" applyFill="1" applyBorder="1" applyAlignment="1">
      <alignment horizontal="center"/>
    </xf>
    <xf numFmtId="0" fontId="12" fillId="4" borderId="21" xfId="0" applyNumberFormat="1" applyFont="1" applyFill="1" applyBorder="1" applyAlignment="1">
      <alignment horizontal="center"/>
    </xf>
    <xf numFmtId="0" fontId="12" fillId="4" borderId="46" xfId="0" applyNumberFormat="1" applyFont="1" applyFill="1" applyBorder="1" applyAlignment="1">
      <alignment horizontal="center"/>
    </xf>
    <xf numFmtId="0" fontId="12" fillId="4" borderId="3" xfId="0" applyNumberFormat="1" applyFont="1" applyFill="1" applyBorder="1" applyAlignment="1">
      <alignment horizontal="center"/>
    </xf>
  </cellXfs>
  <cellStyles count="5">
    <cellStyle name="Comma" xfId="1" builtinId="3"/>
    <cellStyle name="Comma 2" xfId="2"/>
    <cellStyle name="Normal" xfId="0" builtinId="0"/>
    <cellStyle name="Normal 2" xfId="3"/>
    <cellStyle name="Percent" xfId="4" builtinId="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X40"/>
  <sheetViews>
    <sheetView workbookViewId="0">
      <selection activeCell="F31" sqref="F31:F32"/>
    </sheetView>
  </sheetViews>
  <sheetFormatPr defaultRowHeight="12.75"/>
  <cols>
    <col min="1" max="1" width="55.85546875" style="33" customWidth="1"/>
    <col min="2" max="2" width="15.85546875" style="33" customWidth="1"/>
    <col min="3" max="3" width="12.7109375" style="33" customWidth="1"/>
    <col min="4" max="6" width="18.7109375" style="33" customWidth="1"/>
    <col min="7" max="16384" width="9.140625" style="33"/>
  </cols>
  <sheetData>
    <row r="1" spans="1:6">
      <c r="A1" s="32" t="s">
        <v>68</v>
      </c>
    </row>
    <row r="2" spans="1:6">
      <c r="A2" s="32"/>
    </row>
    <row r="3" spans="1:6">
      <c r="A3" s="32" t="s">
        <v>59</v>
      </c>
    </row>
    <row r="4" spans="1:6">
      <c r="A4" s="33" t="s">
        <v>69</v>
      </c>
    </row>
    <row r="5" spans="1:6">
      <c r="A5" s="33" t="s">
        <v>70</v>
      </c>
    </row>
    <row r="6" spans="1:6">
      <c r="A6" s="33" t="s">
        <v>57</v>
      </c>
    </row>
    <row r="7" spans="1:6">
      <c r="A7" s="33" t="s">
        <v>58</v>
      </c>
    </row>
    <row r="10" spans="1:6" ht="12.75" customHeight="1">
      <c r="A10" s="211" t="s">
        <v>56</v>
      </c>
      <c r="B10" s="213" t="s">
        <v>0</v>
      </c>
      <c r="C10" s="215" t="s">
        <v>1</v>
      </c>
      <c r="D10" s="217" t="s">
        <v>5</v>
      </c>
      <c r="E10" s="217"/>
      <c r="F10" s="217"/>
    </row>
    <row r="11" spans="1:6" ht="13.5" thickBot="1">
      <c r="A11" s="212"/>
      <c r="B11" s="214"/>
      <c r="C11" s="216"/>
      <c r="D11" s="34" t="s">
        <v>2</v>
      </c>
      <c r="E11" s="34" t="s">
        <v>3</v>
      </c>
      <c r="F11" s="34" t="s">
        <v>4</v>
      </c>
    </row>
    <row r="12" spans="1:6" ht="13.5" thickBot="1">
      <c r="A12" s="35" t="s">
        <v>130</v>
      </c>
      <c r="B12" s="36"/>
      <c r="C12" s="36"/>
      <c r="D12" s="36"/>
      <c r="E12" s="36"/>
      <c r="F12" s="36"/>
    </row>
    <row r="13" spans="1:6">
      <c r="A13" s="218" t="s">
        <v>131</v>
      </c>
      <c r="B13" s="220" t="s">
        <v>132</v>
      </c>
      <c r="C13" s="222">
        <v>0.2</v>
      </c>
      <c r="D13" s="224" t="s">
        <v>133</v>
      </c>
      <c r="E13" s="226" t="s">
        <v>133</v>
      </c>
      <c r="F13" s="226" t="s">
        <v>133</v>
      </c>
    </row>
    <row r="14" spans="1:6">
      <c r="A14" s="219"/>
      <c r="B14" s="221"/>
      <c r="C14" s="223"/>
      <c r="D14" s="225"/>
      <c r="E14" s="227"/>
      <c r="F14" s="227"/>
    </row>
    <row r="15" spans="1:6" ht="12.75" customHeight="1">
      <c r="A15" s="228" t="s">
        <v>134</v>
      </c>
      <c r="B15" s="220" t="s">
        <v>132</v>
      </c>
      <c r="C15" s="229">
        <v>0.2</v>
      </c>
      <c r="D15" s="230" t="s">
        <v>135</v>
      </c>
      <c r="E15" s="231" t="s">
        <v>135</v>
      </c>
      <c r="F15" s="231" t="s">
        <v>135</v>
      </c>
    </row>
    <row r="16" spans="1:6">
      <c r="A16" s="219"/>
      <c r="B16" s="221"/>
      <c r="C16" s="222"/>
      <c r="D16" s="227"/>
      <c r="E16" s="227"/>
      <c r="F16" s="227"/>
    </row>
    <row r="17" spans="1:50" ht="12.75" customHeight="1">
      <c r="A17" s="228" t="s">
        <v>136</v>
      </c>
      <c r="B17" s="220" t="s">
        <v>132</v>
      </c>
      <c r="C17" s="229">
        <v>0.1</v>
      </c>
      <c r="D17" s="230" t="s">
        <v>137</v>
      </c>
      <c r="E17" s="231" t="s">
        <v>137</v>
      </c>
      <c r="F17" s="231" t="s">
        <v>137</v>
      </c>
    </row>
    <row r="18" spans="1:50">
      <c r="A18" s="219"/>
      <c r="B18" s="221"/>
      <c r="C18" s="222"/>
      <c r="D18" s="227"/>
      <c r="E18" s="227"/>
      <c r="F18" s="227"/>
    </row>
    <row r="19" spans="1:50" ht="12.75" customHeight="1">
      <c r="A19" s="228" t="s">
        <v>138</v>
      </c>
      <c r="B19" s="220" t="s">
        <v>132</v>
      </c>
      <c r="C19" s="229">
        <v>0</v>
      </c>
      <c r="D19" s="230" t="s">
        <v>139</v>
      </c>
      <c r="E19" s="231" t="s">
        <v>139</v>
      </c>
      <c r="F19" s="231" t="s">
        <v>139</v>
      </c>
    </row>
    <row r="20" spans="1:50">
      <c r="A20" s="219"/>
      <c r="B20" s="221"/>
      <c r="C20" s="222"/>
      <c r="D20" s="227"/>
      <c r="E20" s="227"/>
      <c r="F20" s="227"/>
    </row>
    <row r="21" spans="1:50" ht="12.75" customHeight="1">
      <c r="A21" s="232" t="s">
        <v>140</v>
      </c>
      <c r="B21" s="220" t="s">
        <v>132</v>
      </c>
      <c r="C21" s="223">
        <v>0</v>
      </c>
      <c r="D21" s="234" t="s">
        <v>141</v>
      </c>
      <c r="E21" s="231" t="s">
        <v>141</v>
      </c>
      <c r="F21" s="231" t="s">
        <v>141</v>
      </c>
    </row>
    <row r="22" spans="1:50">
      <c r="A22" s="233"/>
      <c r="B22" s="221"/>
      <c r="C22" s="223"/>
      <c r="D22" s="225"/>
      <c r="E22" s="227"/>
      <c r="F22" s="227"/>
    </row>
    <row r="23" spans="1:50" ht="12.75" customHeight="1">
      <c r="A23" s="232" t="s">
        <v>142</v>
      </c>
      <c r="B23" s="220" t="s">
        <v>132</v>
      </c>
      <c r="C23" s="223">
        <v>0</v>
      </c>
      <c r="D23" s="234" t="s">
        <v>143</v>
      </c>
      <c r="E23" s="231" t="s">
        <v>143</v>
      </c>
      <c r="F23" s="231" t="s">
        <v>143</v>
      </c>
    </row>
    <row r="24" spans="1:50" ht="13.5" thickBot="1">
      <c r="A24" s="235"/>
      <c r="B24" s="221"/>
      <c r="C24" s="229"/>
      <c r="D24" s="231"/>
      <c r="E24" s="236"/>
      <c r="F24" s="236"/>
    </row>
    <row r="25" spans="1:50" s="42" customFormat="1" ht="13.5" thickBot="1">
      <c r="A25" s="37" t="s">
        <v>67</v>
      </c>
      <c r="B25" s="38"/>
      <c r="C25" s="39"/>
      <c r="D25" s="38"/>
      <c r="E25" s="38"/>
      <c r="F25" s="40"/>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row>
    <row r="26" spans="1:50">
      <c r="A26" s="237" t="s">
        <v>144</v>
      </c>
      <c r="B26" s="220" t="s">
        <v>145</v>
      </c>
      <c r="C26" s="222">
        <v>0.15</v>
      </c>
      <c r="D26" s="239" t="s">
        <v>146</v>
      </c>
      <c r="E26" s="227" t="s">
        <v>146</v>
      </c>
      <c r="F26" s="227" t="s">
        <v>146</v>
      </c>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row>
    <row r="27" spans="1:50">
      <c r="A27" s="238"/>
      <c r="B27" s="221"/>
      <c r="C27" s="223"/>
      <c r="D27" s="240"/>
      <c r="E27" s="225"/>
      <c r="F27" s="225"/>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row>
    <row r="28" spans="1:50">
      <c r="A28" s="241" t="s">
        <v>147</v>
      </c>
      <c r="B28" s="243" t="s">
        <v>145</v>
      </c>
      <c r="C28" s="229">
        <v>0.15</v>
      </c>
      <c r="D28" s="246" t="s">
        <v>148</v>
      </c>
      <c r="E28" s="231" t="s">
        <v>148</v>
      </c>
      <c r="F28" s="231" t="s">
        <v>148</v>
      </c>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row>
    <row r="29" spans="1:50" ht="13.5" thickBot="1">
      <c r="A29" s="242"/>
      <c r="B29" s="244"/>
      <c r="C29" s="245"/>
      <c r="D29" s="245"/>
      <c r="E29" s="247"/>
      <c r="F29" s="247"/>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row>
    <row r="30" spans="1:50" s="42" customFormat="1" ht="13.5" thickBot="1">
      <c r="A30" s="43" t="s">
        <v>149</v>
      </c>
      <c r="B30" s="38"/>
      <c r="C30" s="39"/>
      <c r="D30" s="38"/>
      <c r="E30" s="38"/>
      <c r="F30" s="40"/>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row>
    <row r="31" spans="1:50">
      <c r="A31" s="248" t="s">
        <v>150</v>
      </c>
      <c r="B31" s="250" t="s">
        <v>151</v>
      </c>
      <c r="C31" s="251">
        <v>0.2</v>
      </c>
      <c r="D31" s="250" t="s">
        <v>167</v>
      </c>
      <c r="E31" s="250" t="s">
        <v>167</v>
      </c>
      <c r="F31" s="250" t="s">
        <v>167</v>
      </c>
    </row>
    <row r="32" spans="1:50" ht="13.5" thickBot="1">
      <c r="A32" s="249"/>
      <c r="B32" s="231"/>
      <c r="C32" s="229"/>
      <c r="D32" s="231"/>
      <c r="E32" s="231"/>
      <c r="F32" s="231"/>
    </row>
    <row r="33" spans="1:6" ht="13.5" thickBot="1">
      <c r="A33" s="44" t="s">
        <v>152</v>
      </c>
      <c r="B33" s="45"/>
      <c r="C33" s="46"/>
      <c r="D33" s="45"/>
      <c r="E33" s="45"/>
      <c r="F33" s="45"/>
    </row>
    <row r="34" spans="1:6">
      <c r="A34" s="252" t="s">
        <v>153</v>
      </c>
      <c r="B34" s="254" t="s">
        <v>154</v>
      </c>
      <c r="C34" s="256">
        <v>0</v>
      </c>
      <c r="D34" s="257" t="s">
        <v>155</v>
      </c>
      <c r="E34" s="257" t="s">
        <v>155</v>
      </c>
      <c r="F34" s="257" t="s">
        <v>155</v>
      </c>
    </row>
    <row r="35" spans="1:6">
      <c r="A35" s="253"/>
      <c r="B35" s="255"/>
      <c r="C35" s="222"/>
      <c r="D35" s="227"/>
      <c r="E35" s="227"/>
      <c r="F35" s="227"/>
    </row>
    <row r="36" spans="1:6">
      <c r="A36" s="258" t="s">
        <v>156</v>
      </c>
      <c r="B36" s="243" t="s">
        <v>154</v>
      </c>
      <c r="C36" s="223">
        <v>0</v>
      </c>
      <c r="D36" s="260" t="s">
        <v>148</v>
      </c>
      <c r="E36" s="260" t="s">
        <v>148</v>
      </c>
      <c r="F36" s="260" t="s">
        <v>148</v>
      </c>
    </row>
    <row r="37" spans="1:6">
      <c r="A37" s="259"/>
      <c r="B37" s="221"/>
      <c r="C37" s="223"/>
      <c r="D37" s="225"/>
      <c r="E37" s="225"/>
      <c r="F37" s="225"/>
    </row>
    <row r="38" spans="1:6">
      <c r="A38" s="258" t="s">
        <v>157</v>
      </c>
      <c r="B38" s="262" t="s">
        <v>154</v>
      </c>
      <c r="C38" s="223">
        <v>0</v>
      </c>
      <c r="D38" s="230" t="s">
        <v>155</v>
      </c>
      <c r="E38" s="230" t="s">
        <v>155</v>
      </c>
      <c r="F38" s="230" t="s">
        <v>155</v>
      </c>
    </row>
    <row r="39" spans="1:6" ht="13.5" thickBot="1">
      <c r="A39" s="261"/>
      <c r="B39" s="263"/>
      <c r="C39" s="229"/>
      <c r="D39" s="236"/>
      <c r="E39" s="236"/>
      <c r="F39" s="236"/>
    </row>
    <row r="40" spans="1:6">
      <c r="A40" s="42"/>
      <c r="B40" s="42"/>
      <c r="C40" s="42"/>
      <c r="D40" s="42"/>
      <c r="E40" s="42"/>
      <c r="F40" s="42"/>
    </row>
  </sheetData>
  <mergeCells count="76">
    <mergeCell ref="F38:F39"/>
    <mergeCell ref="A38:A39"/>
    <mergeCell ref="B38:B39"/>
    <mergeCell ref="C38:C39"/>
    <mergeCell ref="D38:D39"/>
    <mergeCell ref="E38:E39"/>
    <mergeCell ref="F34:F35"/>
    <mergeCell ref="A36:A37"/>
    <mergeCell ref="B36:B37"/>
    <mergeCell ref="C36:C37"/>
    <mergeCell ref="D36:D37"/>
    <mergeCell ref="E36:E37"/>
    <mergeCell ref="F36:F37"/>
    <mergeCell ref="A34:A35"/>
    <mergeCell ref="B34:B35"/>
    <mergeCell ref="C34:C35"/>
    <mergeCell ref="D34:D35"/>
    <mergeCell ref="E34:E35"/>
    <mergeCell ref="F28:F29"/>
    <mergeCell ref="A31:A32"/>
    <mergeCell ref="B31:B32"/>
    <mergeCell ref="C31:C32"/>
    <mergeCell ref="D31:D32"/>
    <mergeCell ref="E31:E32"/>
    <mergeCell ref="F31:F32"/>
    <mergeCell ref="A28:A29"/>
    <mergeCell ref="B28:B29"/>
    <mergeCell ref="C28:C29"/>
    <mergeCell ref="D28:D29"/>
    <mergeCell ref="E28:E29"/>
    <mergeCell ref="F23:F24"/>
    <mergeCell ref="A26:A27"/>
    <mergeCell ref="B26:B27"/>
    <mergeCell ref="C26:C27"/>
    <mergeCell ref="D26:D27"/>
    <mergeCell ref="E26:E27"/>
    <mergeCell ref="F26:F27"/>
    <mergeCell ref="A23:A24"/>
    <mergeCell ref="B23:B24"/>
    <mergeCell ref="C23:C24"/>
    <mergeCell ref="D23:D24"/>
    <mergeCell ref="E23:E24"/>
    <mergeCell ref="F19:F20"/>
    <mergeCell ref="A21:A22"/>
    <mergeCell ref="B21:B22"/>
    <mergeCell ref="C21:C22"/>
    <mergeCell ref="D21:D22"/>
    <mergeCell ref="E21:E22"/>
    <mergeCell ref="F21:F22"/>
    <mergeCell ref="A19:A20"/>
    <mergeCell ref="B19:B20"/>
    <mergeCell ref="C19:C20"/>
    <mergeCell ref="D19:D20"/>
    <mergeCell ref="E19:E20"/>
    <mergeCell ref="F15:F16"/>
    <mergeCell ref="A17:A18"/>
    <mergeCell ref="B17:B18"/>
    <mergeCell ref="C17:C18"/>
    <mergeCell ref="D17:D18"/>
    <mergeCell ref="E17:E18"/>
    <mergeCell ref="F17:F18"/>
    <mergeCell ref="A15:A16"/>
    <mergeCell ref="B15:B16"/>
    <mergeCell ref="C15:C16"/>
    <mergeCell ref="D15:D16"/>
    <mergeCell ref="E15:E16"/>
    <mergeCell ref="A10:A11"/>
    <mergeCell ref="B10:B11"/>
    <mergeCell ref="C10:C11"/>
    <mergeCell ref="D10:F10"/>
    <mergeCell ref="A13:A14"/>
    <mergeCell ref="B13:B14"/>
    <mergeCell ref="C13:C14"/>
    <mergeCell ref="D13:D14"/>
    <mergeCell ref="E13:E14"/>
    <mergeCell ref="F13:F14"/>
  </mergeCells>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N74"/>
  <sheetViews>
    <sheetView showGridLines="0" tabSelected="1" workbookViewId="0">
      <selection activeCell="A12" sqref="A12:M16"/>
    </sheetView>
  </sheetViews>
  <sheetFormatPr defaultRowHeight="12.75"/>
  <cols>
    <col min="1" max="1" width="35.140625" style="47" customWidth="1"/>
    <col min="2" max="8" width="13.85546875" style="47" customWidth="1"/>
    <col min="9" max="13" width="10.7109375" style="47" customWidth="1"/>
    <col min="14" max="14" width="10" style="47" customWidth="1"/>
    <col min="15" max="16384" width="9.140625" style="47"/>
  </cols>
  <sheetData>
    <row r="1" spans="1:14">
      <c r="A1" s="264" t="s">
        <v>7</v>
      </c>
      <c r="B1" s="264"/>
      <c r="C1" s="264"/>
      <c r="D1" s="264"/>
      <c r="E1" s="264"/>
      <c r="F1" s="264"/>
      <c r="G1" s="264"/>
      <c r="H1" s="264"/>
      <c r="I1" s="264"/>
      <c r="J1" s="264"/>
      <c r="K1" s="264"/>
      <c r="L1" s="264"/>
      <c r="M1" s="264"/>
    </row>
    <row r="2" spans="1:14">
      <c r="A2" s="48"/>
      <c r="B2" s="48"/>
      <c r="C2" s="48"/>
    </row>
    <row r="3" spans="1:14">
      <c r="A3" s="265" t="s">
        <v>8</v>
      </c>
      <c r="B3" s="265"/>
      <c r="C3" s="265"/>
      <c r="D3" s="265"/>
      <c r="E3" s="265"/>
      <c r="F3" s="265"/>
      <c r="G3" s="265"/>
      <c r="H3" s="265"/>
      <c r="I3" s="265"/>
      <c r="J3" s="265"/>
      <c r="K3" s="265"/>
      <c r="L3" s="265"/>
      <c r="M3" s="265"/>
    </row>
    <row r="5" spans="1:14">
      <c r="A5" s="265" t="s">
        <v>60</v>
      </c>
      <c r="B5" s="265"/>
      <c r="C5" s="265"/>
      <c r="D5" s="265"/>
      <c r="E5" s="265"/>
      <c r="F5" s="265"/>
      <c r="G5" s="265"/>
      <c r="H5" s="265"/>
      <c r="I5" s="265"/>
      <c r="J5" s="265"/>
      <c r="K5" s="265"/>
      <c r="L5" s="265"/>
      <c r="M5" s="265"/>
    </row>
    <row r="6" spans="1:14" ht="4.5" customHeight="1">
      <c r="A6" s="49"/>
      <c r="B6" s="49"/>
      <c r="C6" s="49"/>
      <c r="D6" s="49"/>
      <c r="E6" s="49"/>
      <c r="F6" s="49"/>
      <c r="G6" s="49"/>
      <c r="H6" s="49"/>
      <c r="I6" s="49"/>
      <c r="J6" s="49"/>
      <c r="K6" s="49"/>
      <c r="L6" s="49"/>
      <c r="M6" s="49"/>
    </row>
    <row r="7" spans="1:14" ht="25.5" customHeight="1">
      <c r="A7" s="266" t="s">
        <v>91</v>
      </c>
      <c r="B7" s="266"/>
      <c r="C7" s="266"/>
      <c r="D7" s="266"/>
      <c r="E7" s="266"/>
      <c r="F7" s="266"/>
      <c r="G7" s="266"/>
      <c r="H7" s="266"/>
      <c r="I7" s="266"/>
      <c r="J7" s="266"/>
      <c r="K7" s="266"/>
      <c r="L7" s="266"/>
      <c r="M7" s="266"/>
    </row>
    <row r="8" spans="1:14" ht="4.5" customHeight="1">
      <c r="A8" s="50"/>
      <c r="B8" s="50"/>
      <c r="C8" s="50"/>
      <c r="D8" s="50"/>
      <c r="E8" s="50"/>
      <c r="F8" s="50"/>
      <c r="G8" s="50"/>
      <c r="H8" s="50"/>
      <c r="I8" s="50"/>
      <c r="J8" s="50"/>
      <c r="K8" s="50"/>
      <c r="L8" s="50"/>
      <c r="M8" s="50"/>
    </row>
    <row r="9" spans="1:14">
      <c r="A9" s="265" t="s">
        <v>81</v>
      </c>
      <c r="B9" s="265"/>
      <c r="C9" s="265"/>
      <c r="D9" s="265"/>
      <c r="E9" s="265"/>
      <c r="F9" s="265"/>
      <c r="G9" s="265"/>
      <c r="H9" s="265"/>
      <c r="I9" s="265"/>
      <c r="J9" s="265"/>
      <c r="K9" s="265"/>
      <c r="L9" s="265"/>
      <c r="M9" s="265"/>
    </row>
    <row r="10" spans="1:14" ht="4.5" customHeight="1">
      <c r="A10" s="49"/>
      <c r="B10" s="49"/>
      <c r="C10" s="49"/>
      <c r="D10" s="49"/>
      <c r="E10" s="49"/>
      <c r="F10" s="49"/>
      <c r="G10" s="49"/>
      <c r="H10" s="49"/>
      <c r="I10" s="49"/>
      <c r="J10" s="49"/>
      <c r="K10" s="49"/>
      <c r="L10" s="49"/>
      <c r="M10" s="49"/>
    </row>
    <row r="11" spans="1:14">
      <c r="A11" s="49" t="s">
        <v>101</v>
      </c>
      <c r="B11" s="49"/>
      <c r="C11" s="49"/>
      <c r="D11" s="49"/>
      <c r="E11" s="49"/>
      <c r="F11" s="49"/>
      <c r="G11" s="49"/>
      <c r="H11" s="49"/>
      <c r="I11" s="49"/>
      <c r="J11" s="49"/>
      <c r="K11" s="49"/>
      <c r="L11" s="49"/>
      <c r="M11" s="49"/>
    </row>
    <row r="13" spans="1:14" ht="25.5" customHeight="1">
      <c r="A13" s="267" t="s">
        <v>106</v>
      </c>
      <c r="B13" s="267"/>
      <c r="C13" s="267"/>
      <c r="D13" s="267"/>
      <c r="E13" s="267"/>
      <c r="F13" s="267"/>
      <c r="G13" s="267"/>
      <c r="H13" s="267"/>
      <c r="I13" s="267"/>
      <c r="J13" s="267"/>
      <c r="K13" s="267"/>
      <c r="L13" s="267"/>
      <c r="M13" s="267"/>
    </row>
    <row r="14" spans="1:14" ht="20.100000000000001" customHeight="1" thickBot="1">
      <c r="A14" s="51"/>
      <c r="B14" s="51"/>
      <c r="C14" s="52" t="s">
        <v>158</v>
      </c>
      <c r="D14" s="52" t="s">
        <v>159</v>
      </c>
      <c r="E14" s="53" t="s">
        <v>160</v>
      </c>
      <c r="F14" s="53" t="s">
        <v>161</v>
      </c>
      <c r="G14" s="54" t="s">
        <v>162</v>
      </c>
      <c r="H14" s="55" t="s">
        <v>163</v>
      </c>
      <c r="I14" s="56"/>
      <c r="J14" s="56"/>
      <c r="K14" s="56"/>
      <c r="L14" s="56"/>
      <c r="M14" s="56"/>
    </row>
    <row r="15" spans="1:14" ht="20.100000000000001" customHeight="1" thickBot="1">
      <c r="A15" s="57" t="s">
        <v>6</v>
      </c>
      <c r="B15" s="58">
        <v>-6</v>
      </c>
      <c r="C15" s="59">
        <v>-5</v>
      </c>
      <c r="D15" s="60">
        <v>-4</v>
      </c>
      <c r="E15" s="60">
        <v>-3</v>
      </c>
      <c r="F15" s="60">
        <v>-2</v>
      </c>
      <c r="G15" s="60">
        <v>-1</v>
      </c>
      <c r="H15" s="60">
        <v>0</v>
      </c>
      <c r="I15" s="60">
        <v>1</v>
      </c>
      <c r="J15" s="60">
        <v>2</v>
      </c>
      <c r="K15" s="60">
        <v>3</v>
      </c>
      <c r="L15" s="60">
        <v>4</v>
      </c>
      <c r="M15" s="60">
        <v>5</v>
      </c>
      <c r="N15" s="61">
        <v>6</v>
      </c>
    </row>
    <row r="16" spans="1:14" ht="19.5" customHeight="1">
      <c r="A16" s="62" t="s">
        <v>102</v>
      </c>
      <c r="B16" s="63"/>
      <c r="C16" s="64">
        <v>2.5899999999999999E-2</v>
      </c>
      <c r="D16" s="65">
        <v>2.5899999999999999E-2</v>
      </c>
      <c r="E16" s="64">
        <v>2.5899999999999999E-2</v>
      </c>
      <c r="F16" s="65">
        <v>2.5899999999999999E-2</v>
      </c>
      <c r="G16" s="65">
        <v>2.5899999999999999E-2</v>
      </c>
      <c r="H16" s="66">
        <v>2.5899999999999999E-2</v>
      </c>
      <c r="I16" s="67"/>
      <c r="J16" s="68"/>
      <c r="K16" s="68"/>
      <c r="L16" s="67"/>
      <c r="M16" s="68"/>
      <c r="N16" s="69"/>
    </row>
    <row r="17" spans="1:14" hidden="1">
      <c r="A17" s="70" t="s">
        <v>103</v>
      </c>
      <c r="B17" s="71"/>
      <c r="C17" s="72">
        <f>D17/(1+D16)</f>
        <v>0.87998415218066894</v>
      </c>
      <c r="D17" s="73">
        <f>E17/(1+E16)</f>
        <v>0.90277574172214825</v>
      </c>
      <c r="E17" s="72">
        <f>F17/(1+F16)</f>
        <v>0.92615763343275193</v>
      </c>
      <c r="F17" s="73">
        <f>G17/(1+G16)</f>
        <v>0.95014511613866026</v>
      </c>
      <c r="G17" s="73">
        <f>H17/(1+H16)</f>
        <v>0.97475387464665164</v>
      </c>
      <c r="H17" s="74">
        <v>1</v>
      </c>
      <c r="I17" s="75"/>
      <c r="J17" s="76"/>
      <c r="K17" s="76"/>
      <c r="L17" s="75"/>
      <c r="M17" s="76"/>
      <c r="N17" s="69"/>
    </row>
    <row r="18" spans="1:14" ht="19.5" customHeight="1">
      <c r="A18" s="70" t="s">
        <v>104</v>
      </c>
      <c r="B18" s="77"/>
      <c r="C18" s="78">
        <v>3.6851967520299844E-2</v>
      </c>
      <c r="D18" s="79">
        <v>2.108433734939763E-2</v>
      </c>
      <c r="E18" s="78">
        <v>2.6548672566371723E-2</v>
      </c>
      <c r="F18" s="78">
        <v>3.1034482758620641E-2</v>
      </c>
      <c r="G18" s="78">
        <v>2.1999999999999999E-2</v>
      </c>
      <c r="H18" s="80">
        <v>2.5000000000000001E-2</v>
      </c>
      <c r="I18" s="67"/>
      <c r="J18" s="68"/>
      <c r="K18" s="68"/>
      <c r="L18" s="67"/>
      <c r="M18" s="68"/>
      <c r="N18" s="69"/>
    </row>
    <row r="19" spans="1:14" hidden="1">
      <c r="A19" s="70" t="s">
        <v>100</v>
      </c>
      <c r="B19" s="71"/>
      <c r="C19" s="72">
        <f>D19/(1+C18)</f>
        <v>0.87320858613294583</v>
      </c>
      <c r="D19" s="73">
        <f>E19/(1+D18)</f>
        <v>0.90538804058756406</v>
      </c>
      <c r="E19" s="72">
        <f>F19/(1+E18)</f>
        <v>0.92447754746742239</v>
      </c>
      <c r="F19" s="73">
        <f>G19/(1+F18)</f>
        <v>0.94902119917009731</v>
      </c>
      <c r="G19" s="73">
        <f>H19/(1+G18)</f>
        <v>0.97847358121330719</v>
      </c>
      <c r="H19" s="74">
        <v>1</v>
      </c>
      <c r="I19" s="67"/>
      <c r="J19" s="68"/>
      <c r="K19" s="68"/>
      <c r="L19" s="67"/>
      <c r="M19" s="68"/>
      <c r="N19" s="69"/>
    </row>
    <row r="20" spans="1:14" ht="20.100000000000001" customHeight="1">
      <c r="A20" s="70" t="s">
        <v>85</v>
      </c>
      <c r="B20" s="81"/>
      <c r="C20" s="82">
        <v>67563.365999999995</v>
      </c>
      <c r="D20" s="83">
        <v>70463.281000000003</v>
      </c>
      <c r="E20" s="84">
        <v>74191.880999999994</v>
      </c>
      <c r="F20" s="85">
        <v>76980.047999999995</v>
      </c>
      <c r="G20" s="85">
        <v>80465.986999999994</v>
      </c>
      <c r="H20" s="86">
        <v>83349.929000000004</v>
      </c>
      <c r="I20" s="67"/>
      <c r="J20" s="68"/>
      <c r="K20" s="68"/>
      <c r="L20" s="67"/>
      <c r="M20" s="68"/>
      <c r="N20" s="69"/>
    </row>
    <row r="21" spans="1:14" ht="20.100000000000001" customHeight="1" thickBot="1">
      <c r="A21" s="87" t="s">
        <v>86</v>
      </c>
      <c r="B21" s="88"/>
      <c r="C21" s="89">
        <f t="shared" ref="C21:H21" si="0">C20/C$17</f>
        <v>76777.934957774793</v>
      </c>
      <c r="D21" s="90">
        <f t="shared" si="0"/>
        <v>78051.810370517065</v>
      </c>
      <c r="E21" s="89">
        <f t="shared" si="0"/>
        <v>80107.185128963305</v>
      </c>
      <c r="F21" s="90">
        <f t="shared" si="0"/>
        <v>81019.253472398894</v>
      </c>
      <c r="G21" s="90">
        <f t="shared" si="0"/>
        <v>82550.056063299999</v>
      </c>
      <c r="H21" s="91">
        <f t="shared" si="0"/>
        <v>83349.929000000004</v>
      </c>
      <c r="I21" s="67"/>
      <c r="J21" s="68"/>
      <c r="K21" s="68"/>
      <c r="L21" s="67"/>
      <c r="M21" s="68"/>
      <c r="N21" s="69"/>
    </row>
    <row r="22" spans="1:14" ht="20.100000000000001" customHeight="1">
      <c r="A22" s="92" t="s">
        <v>74</v>
      </c>
      <c r="B22" s="93"/>
      <c r="C22" s="94"/>
      <c r="D22" s="95"/>
      <c r="E22" s="94"/>
      <c r="F22" s="95"/>
      <c r="G22" s="95"/>
      <c r="H22" s="96"/>
      <c r="I22" s="67"/>
      <c r="J22" s="68"/>
      <c r="K22" s="68"/>
      <c r="L22" s="67"/>
      <c r="M22" s="68"/>
      <c r="N22" s="69"/>
    </row>
    <row r="23" spans="1:14" ht="20.100000000000001" customHeight="1">
      <c r="A23" s="97" t="s">
        <v>164</v>
      </c>
      <c r="B23" s="98"/>
      <c r="C23" s="99"/>
      <c r="D23" s="100"/>
      <c r="E23" s="99"/>
      <c r="F23" s="100"/>
      <c r="G23" s="100"/>
      <c r="H23" s="101"/>
      <c r="I23" s="67"/>
      <c r="J23" s="68"/>
      <c r="K23" s="68"/>
      <c r="L23" s="67"/>
      <c r="M23" s="68"/>
      <c r="N23" s="69"/>
    </row>
    <row r="24" spans="1:14" ht="20.100000000000001" customHeight="1">
      <c r="A24" s="97"/>
      <c r="B24" s="98"/>
      <c r="C24" s="99"/>
      <c r="D24" s="100"/>
      <c r="E24" s="99"/>
      <c r="F24" s="100"/>
      <c r="G24" s="100"/>
      <c r="H24" s="101"/>
      <c r="I24" s="67"/>
      <c r="J24" s="68"/>
      <c r="K24" s="68"/>
      <c r="L24" s="67"/>
      <c r="M24" s="68"/>
      <c r="N24" s="69"/>
    </row>
    <row r="25" spans="1:14" ht="20.100000000000001" customHeight="1">
      <c r="A25" s="97"/>
      <c r="B25" s="98"/>
      <c r="C25" s="99"/>
      <c r="D25" s="100"/>
      <c r="E25" s="99"/>
      <c r="F25" s="100"/>
      <c r="G25" s="100"/>
      <c r="H25" s="102"/>
      <c r="I25" s="67"/>
      <c r="J25" s="68"/>
      <c r="K25" s="68"/>
      <c r="L25" s="67"/>
      <c r="M25" s="68"/>
      <c r="N25" s="69"/>
    </row>
    <row r="26" spans="1:14" ht="20.100000000000001" customHeight="1" thickBot="1">
      <c r="A26" s="103"/>
      <c r="B26" s="104"/>
      <c r="C26" s="105"/>
      <c r="D26" s="106"/>
      <c r="E26" s="105"/>
      <c r="F26" s="106"/>
      <c r="G26" s="106"/>
      <c r="H26" s="107"/>
      <c r="I26" s="67"/>
      <c r="J26" s="68"/>
      <c r="K26" s="68"/>
      <c r="L26" s="67"/>
      <c r="M26" s="68"/>
      <c r="N26" s="69"/>
    </row>
    <row r="27" spans="1:14" ht="20.100000000000001" customHeight="1" thickBot="1">
      <c r="A27" s="108" t="s">
        <v>87</v>
      </c>
      <c r="B27" s="109"/>
      <c r="C27" s="110">
        <f t="shared" ref="C27:H27" si="1">C21+SUM(C23:C26)</f>
        <v>76777.934957774793</v>
      </c>
      <c r="D27" s="111">
        <f t="shared" si="1"/>
        <v>78051.810370517065</v>
      </c>
      <c r="E27" s="110">
        <f t="shared" si="1"/>
        <v>80107.185128963305</v>
      </c>
      <c r="F27" s="111">
        <f t="shared" si="1"/>
        <v>81019.253472398894</v>
      </c>
      <c r="G27" s="111">
        <f t="shared" si="1"/>
        <v>82550.056063299999</v>
      </c>
      <c r="H27" s="112">
        <f t="shared" si="1"/>
        <v>83349.929000000004</v>
      </c>
      <c r="I27" s="113"/>
      <c r="J27" s="114"/>
      <c r="K27" s="114"/>
      <c r="L27" s="113"/>
      <c r="M27" s="114"/>
      <c r="N27" s="115"/>
    </row>
    <row r="28" spans="1:14" s="120" customFormat="1" ht="20.100000000000001" customHeight="1" thickBot="1">
      <c r="A28" s="116"/>
      <c r="B28" s="116"/>
      <c r="C28" s="116"/>
      <c r="D28" s="117"/>
      <c r="E28" s="117"/>
      <c r="F28" s="117"/>
      <c r="G28" s="117"/>
      <c r="H28" s="118"/>
      <c r="I28" s="116"/>
      <c r="J28" s="116"/>
      <c r="K28" s="116"/>
      <c r="L28" s="116"/>
      <c r="M28" s="116"/>
      <c r="N28" s="119"/>
    </row>
    <row r="29" spans="1:14" s="120" customFormat="1" ht="20.100000000000001" customHeight="1">
      <c r="A29" s="121" t="s">
        <v>88</v>
      </c>
      <c r="B29" s="122"/>
      <c r="C29" s="123">
        <v>73719</v>
      </c>
      <c r="D29" s="124">
        <v>76073</v>
      </c>
      <c r="E29" s="123">
        <v>70208</v>
      </c>
      <c r="F29" s="124">
        <v>68228</v>
      </c>
      <c r="G29" s="125">
        <v>73563.100000000006</v>
      </c>
      <c r="H29" s="126">
        <f>H30</f>
        <v>74223.695472428692</v>
      </c>
      <c r="I29" s="127"/>
      <c r="J29" s="128"/>
      <c r="K29" s="128"/>
      <c r="L29" s="129"/>
      <c r="M29" s="130"/>
      <c r="N29" s="131"/>
    </row>
    <row r="30" spans="1:14" ht="20.100000000000001" customHeight="1" thickBot="1">
      <c r="A30" s="87" t="s">
        <v>89</v>
      </c>
      <c r="B30" s="132"/>
      <c r="C30" s="133">
        <f>C29/C$19</f>
        <v>84423.127727670217</v>
      </c>
      <c r="D30" s="134">
        <f>D29/D$19</f>
        <v>84022.536845783136</v>
      </c>
      <c r="E30" s="133">
        <f>E29/E$19</f>
        <v>75943.434421238941</v>
      </c>
      <c r="F30" s="134">
        <f>F29/F$19</f>
        <v>71893.019944827582</v>
      </c>
      <c r="G30" s="133">
        <f>G29/G$19</f>
        <v>75181.488200000007</v>
      </c>
      <c r="H30" s="135">
        <f>H21-(F21-F30)</f>
        <v>74223.695472428692</v>
      </c>
      <c r="I30" s="136"/>
      <c r="J30" s="137"/>
      <c r="K30" s="137"/>
      <c r="L30" s="67"/>
      <c r="M30" s="68"/>
      <c r="N30" s="69"/>
    </row>
    <row r="31" spans="1:14" ht="20.100000000000001" customHeight="1">
      <c r="A31" s="92" t="s">
        <v>75</v>
      </c>
      <c r="B31" s="138"/>
      <c r="C31" s="139"/>
      <c r="D31" s="140"/>
      <c r="E31" s="139"/>
      <c r="F31" s="140"/>
      <c r="G31" s="140"/>
      <c r="H31" s="141"/>
      <c r="I31" s="136"/>
      <c r="J31" s="137"/>
      <c r="K31" s="137"/>
      <c r="L31" s="67"/>
      <c r="M31" s="68"/>
      <c r="N31" s="69"/>
    </row>
    <row r="32" spans="1:14" ht="20.100000000000001" customHeight="1">
      <c r="A32" s="97" t="s">
        <v>164</v>
      </c>
      <c r="B32" s="98"/>
      <c r="C32" s="99"/>
      <c r="D32" s="100"/>
      <c r="E32" s="99"/>
      <c r="F32" s="100"/>
      <c r="G32" s="100"/>
      <c r="H32" s="142"/>
      <c r="I32" s="136"/>
      <c r="J32" s="137"/>
      <c r="K32" s="137"/>
      <c r="L32" s="67"/>
      <c r="M32" s="68"/>
      <c r="N32" s="69"/>
    </row>
    <row r="33" spans="1:14" ht="20.100000000000001" customHeight="1">
      <c r="A33" s="97"/>
      <c r="B33" s="98"/>
      <c r="C33" s="99"/>
      <c r="D33" s="100"/>
      <c r="E33" s="143"/>
      <c r="F33" s="144"/>
      <c r="G33" s="144"/>
      <c r="H33" s="142"/>
      <c r="I33" s="136"/>
      <c r="J33" s="137"/>
      <c r="K33" s="137"/>
      <c r="L33" s="67"/>
      <c r="M33" s="68"/>
      <c r="N33" s="69"/>
    </row>
    <row r="34" spans="1:14" ht="20.100000000000001" customHeight="1">
      <c r="A34" s="97"/>
      <c r="B34" s="98"/>
      <c r="C34" s="99"/>
      <c r="D34" s="100"/>
      <c r="E34" s="99"/>
      <c r="F34" s="100"/>
      <c r="G34" s="100"/>
      <c r="H34" s="145"/>
      <c r="I34" s="136"/>
      <c r="J34" s="137"/>
      <c r="K34" s="137"/>
      <c r="L34" s="67"/>
      <c r="M34" s="68"/>
      <c r="N34" s="69"/>
    </row>
    <row r="35" spans="1:14" ht="20.100000000000001" customHeight="1" thickBot="1">
      <c r="A35" s="103"/>
      <c r="B35" s="146"/>
      <c r="C35" s="143"/>
      <c r="D35" s="144"/>
      <c r="E35" s="147"/>
      <c r="F35" s="148"/>
      <c r="G35" s="148"/>
      <c r="H35" s="149"/>
      <c r="I35" s="136"/>
      <c r="J35" s="137"/>
      <c r="K35" s="137"/>
      <c r="L35" s="67"/>
      <c r="M35" s="68"/>
      <c r="N35" s="69"/>
    </row>
    <row r="36" spans="1:14" ht="20.100000000000001" customHeight="1" thickBot="1">
      <c r="A36" s="108" t="s">
        <v>90</v>
      </c>
      <c r="B36" s="150"/>
      <c r="C36" s="151">
        <f t="shared" ref="C36:H36" si="2">C30+SUM(C32:C35)</f>
        <v>84423.127727670217</v>
      </c>
      <c r="D36" s="152">
        <f t="shared" si="2"/>
        <v>84022.536845783136</v>
      </c>
      <c r="E36" s="151">
        <f t="shared" si="2"/>
        <v>75943.434421238941</v>
      </c>
      <c r="F36" s="152">
        <f t="shared" si="2"/>
        <v>71893.019944827582</v>
      </c>
      <c r="G36" s="152">
        <f t="shared" si="2"/>
        <v>75181.488200000007</v>
      </c>
      <c r="H36" s="153">
        <f t="shared" si="2"/>
        <v>74223.695472428692</v>
      </c>
      <c r="I36" s="154"/>
      <c r="J36" s="155"/>
      <c r="K36" s="155"/>
      <c r="L36" s="113"/>
      <c r="M36" s="114"/>
      <c r="N36" s="115"/>
    </row>
    <row r="37" spans="1:14" s="120" customFormat="1" ht="20.100000000000001" customHeight="1" thickBot="1">
      <c r="A37" s="116"/>
      <c r="B37" s="116"/>
      <c r="C37" s="156"/>
      <c r="D37" s="156"/>
      <c r="E37" s="156"/>
      <c r="F37" s="156"/>
      <c r="G37" s="156"/>
      <c r="H37" s="156"/>
      <c r="I37" s="116"/>
      <c r="J37" s="116"/>
      <c r="K37" s="116"/>
      <c r="L37" s="116"/>
      <c r="M37" s="116"/>
      <c r="N37" s="119"/>
    </row>
    <row r="38" spans="1:14" ht="20.100000000000001" customHeight="1" thickBot="1">
      <c r="A38" s="108" t="s">
        <v>105</v>
      </c>
      <c r="B38" s="157"/>
      <c r="C38" s="158">
        <f>(C27-C36)</f>
        <v>-7645.1927698954241</v>
      </c>
      <c r="D38" s="159">
        <f>(D27-D36)-(C27-C36)</f>
        <v>1674.4662946293538</v>
      </c>
      <c r="E38" s="158">
        <f>(E27-E36)-(D27-D36)</f>
        <v>10134.477182990435</v>
      </c>
      <c r="F38" s="159">
        <f>(F27-F36)-(E27-E36)</f>
        <v>4962.4828198469477</v>
      </c>
      <c r="G38" s="159">
        <f>(G27-G36)-(F27-F36)</f>
        <v>-1757.6656642713206</v>
      </c>
      <c r="H38" s="160">
        <f>(H27-H36)-(G27-G36)</f>
        <v>1757.6656642713206</v>
      </c>
      <c r="I38" s="161"/>
      <c r="J38" s="162"/>
      <c r="K38" s="162"/>
      <c r="L38" s="163"/>
      <c r="M38" s="164"/>
      <c r="N38" s="165"/>
    </row>
    <row r="39" spans="1:14" s="120" customFormat="1" ht="20.100000000000001" customHeight="1" thickBot="1">
      <c r="A39" s="116"/>
      <c r="B39" s="116"/>
      <c r="C39" s="116"/>
      <c r="D39" s="116"/>
      <c r="E39" s="116"/>
      <c r="F39" s="116"/>
      <c r="G39" s="116"/>
      <c r="H39" s="116"/>
      <c r="I39" s="116"/>
      <c r="J39" s="116"/>
      <c r="K39" s="116"/>
      <c r="L39" s="116"/>
      <c r="M39" s="116"/>
      <c r="N39" s="119"/>
    </row>
    <row r="40" spans="1:14" ht="20.100000000000001" customHeight="1" thickBot="1">
      <c r="A40" s="166" t="s">
        <v>165</v>
      </c>
      <c r="B40" s="167"/>
      <c r="C40" s="128"/>
      <c r="D40" s="128"/>
      <c r="E40" s="128"/>
      <c r="F40" s="128"/>
      <c r="G40" s="128"/>
      <c r="H40" s="168"/>
      <c r="I40" s="127"/>
      <c r="J40" s="128"/>
      <c r="K40" s="128"/>
      <c r="L40" s="129"/>
      <c r="M40" s="130"/>
      <c r="N40" s="131"/>
    </row>
    <row r="41" spans="1:14" ht="20.100000000000001" customHeight="1">
      <c r="A41" s="169" t="s">
        <v>166</v>
      </c>
      <c r="B41" s="170"/>
      <c r="C41" s="127"/>
      <c r="D41" s="171">
        <f>C38</f>
        <v>-7645.1927698954241</v>
      </c>
      <c r="E41" s="172">
        <f>C38</f>
        <v>-7645.1927698954241</v>
      </c>
      <c r="F41" s="171">
        <f>C38</f>
        <v>-7645.1927698954241</v>
      </c>
      <c r="G41" s="171">
        <f>C38</f>
        <v>-7645.1927698954241</v>
      </c>
      <c r="H41" s="173">
        <f>C38</f>
        <v>-7645.1927698954241</v>
      </c>
      <c r="I41" s="174">
        <f>C38</f>
        <v>-7645.1927698954241</v>
      </c>
      <c r="J41" s="137"/>
      <c r="K41" s="137"/>
      <c r="L41" s="67"/>
      <c r="M41" s="68"/>
      <c r="N41" s="69"/>
    </row>
    <row r="42" spans="1:14" ht="20.100000000000001" customHeight="1">
      <c r="A42" s="175" t="s">
        <v>76</v>
      </c>
      <c r="B42" s="170"/>
      <c r="C42" s="136"/>
      <c r="D42" s="137"/>
      <c r="E42" s="176">
        <f t="shared" ref="E42:J42" si="3">$D38</f>
        <v>1674.4662946293538</v>
      </c>
      <c r="F42" s="176">
        <f t="shared" si="3"/>
        <v>1674.4662946293538</v>
      </c>
      <c r="G42" s="176">
        <f t="shared" si="3"/>
        <v>1674.4662946293538</v>
      </c>
      <c r="H42" s="177">
        <f t="shared" si="3"/>
        <v>1674.4662946293538</v>
      </c>
      <c r="I42" s="174">
        <f t="shared" si="3"/>
        <v>1674.4662946293538</v>
      </c>
      <c r="J42" s="176">
        <f t="shared" si="3"/>
        <v>1674.4662946293538</v>
      </c>
      <c r="K42" s="137"/>
      <c r="L42" s="67"/>
      <c r="M42" s="68"/>
      <c r="N42" s="69"/>
    </row>
    <row r="43" spans="1:14" ht="20.100000000000001" customHeight="1">
      <c r="A43" s="175" t="s">
        <v>77</v>
      </c>
      <c r="B43" s="178"/>
      <c r="C43" s="179"/>
      <c r="D43" s="180"/>
      <c r="E43" s="137"/>
      <c r="F43" s="176">
        <f t="shared" ref="F43:K43" si="4">$E38</f>
        <v>10134.477182990435</v>
      </c>
      <c r="G43" s="181">
        <f t="shared" si="4"/>
        <v>10134.477182990435</v>
      </c>
      <c r="H43" s="177">
        <f t="shared" si="4"/>
        <v>10134.477182990435</v>
      </c>
      <c r="I43" s="174">
        <f t="shared" si="4"/>
        <v>10134.477182990435</v>
      </c>
      <c r="J43" s="181">
        <f t="shared" si="4"/>
        <v>10134.477182990435</v>
      </c>
      <c r="K43" s="182">
        <f t="shared" si="4"/>
        <v>10134.477182990435</v>
      </c>
      <c r="L43" s="67"/>
      <c r="M43" s="68"/>
      <c r="N43" s="69"/>
    </row>
    <row r="44" spans="1:14" ht="20.100000000000001" customHeight="1">
      <c r="A44" s="175" t="s">
        <v>78</v>
      </c>
      <c r="B44" s="178"/>
      <c r="C44" s="179"/>
      <c r="D44" s="180"/>
      <c r="E44" s="137"/>
      <c r="F44" s="137"/>
      <c r="G44" s="176">
        <f t="shared" ref="G44:L44" si="5">$F38</f>
        <v>4962.4828198469477</v>
      </c>
      <c r="H44" s="183">
        <f t="shared" si="5"/>
        <v>4962.4828198469477</v>
      </c>
      <c r="I44" s="174">
        <f t="shared" si="5"/>
        <v>4962.4828198469477</v>
      </c>
      <c r="J44" s="176">
        <f t="shared" si="5"/>
        <v>4962.4828198469477</v>
      </c>
      <c r="K44" s="184">
        <f>$F38+NPV(7.19%,L44)</f>
        <v>9592.0964217192741</v>
      </c>
      <c r="L44" s="185">
        <f t="shared" si="5"/>
        <v>4962.4828198469477</v>
      </c>
      <c r="M44" s="68"/>
      <c r="N44" s="69"/>
    </row>
    <row r="45" spans="1:14" ht="20.100000000000001" customHeight="1">
      <c r="A45" s="175" t="s">
        <v>79</v>
      </c>
      <c r="B45" s="178"/>
      <c r="C45" s="179"/>
      <c r="D45" s="180"/>
      <c r="E45" s="137"/>
      <c r="F45" s="137"/>
      <c r="G45" s="186"/>
      <c r="H45" s="183">
        <f t="shared" ref="H45:M45" si="6">$G38</f>
        <v>-1757.6656642713206</v>
      </c>
      <c r="I45" s="174">
        <f t="shared" si="6"/>
        <v>-1757.6656642713206</v>
      </c>
      <c r="J45" s="176">
        <f t="shared" si="6"/>
        <v>-1757.6656642713206</v>
      </c>
      <c r="K45" s="184">
        <f>$G38+NPV(7.19%,L45:M45)</f>
        <v>-4927.2077114310787</v>
      </c>
      <c r="L45" s="185">
        <f t="shared" si="6"/>
        <v>-1757.6656642713206</v>
      </c>
      <c r="M45" s="187">
        <f t="shared" si="6"/>
        <v>-1757.6656642713206</v>
      </c>
      <c r="N45" s="69"/>
    </row>
    <row r="46" spans="1:14" ht="20.100000000000001" customHeight="1" thickBot="1">
      <c r="A46" s="188" t="s">
        <v>80</v>
      </c>
      <c r="B46" s="178"/>
      <c r="C46" s="189"/>
      <c r="D46" s="190"/>
      <c r="E46" s="155"/>
      <c r="F46" s="155"/>
      <c r="G46" s="155"/>
      <c r="H46" s="191"/>
      <c r="I46" s="192">
        <f>H38</f>
        <v>1757.6656642713206</v>
      </c>
      <c r="J46" s="193">
        <f>H38</f>
        <v>1757.6656642713206</v>
      </c>
      <c r="K46" s="194">
        <f>H38+NPV(7.19%,L46:N46)</f>
        <v>6354.3703115621856</v>
      </c>
      <c r="L46" s="195">
        <f>H38</f>
        <v>1757.6656642713206</v>
      </c>
      <c r="M46" s="196">
        <f>H38</f>
        <v>1757.6656642713206</v>
      </c>
      <c r="N46" s="197">
        <f>H38</f>
        <v>1757.6656642713206</v>
      </c>
    </row>
    <row r="47" spans="1:14" ht="20.100000000000001" customHeight="1" thickBot="1">
      <c r="A47" s="108" t="s">
        <v>109</v>
      </c>
      <c r="B47" s="198"/>
      <c r="C47" s="199"/>
      <c r="D47" s="199"/>
      <c r="E47" s="200"/>
      <c r="F47" s="200"/>
      <c r="G47" s="200"/>
      <c r="H47" s="201"/>
      <c r="I47" s="202">
        <f>SUM(I41:I46)</f>
        <v>9126.2335275713122</v>
      </c>
      <c r="J47" s="159">
        <f>SUM(J42:J46)</f>
        <v>16771.426297466736</v>
      </c>
      <c r="K47" s="203">
        <f>SUM(K43:K46)</f>
        <v>21153.736204840818</v>
      </c>
      <c r="L47" s="204"/>
      <c r="M47" s="205"/>
      <c r="N47" s="206"/>
    </row>
    <row r="48" spans="1:14">
      <c r="A48" s="51"/>
      <c r="B48" s="51"/>
      <c r="C48" s="51"/>
      <c r="D48" s="51"/>
      <c r="E48" s="51"/>
      <c r="F48" s="51"/>
      <c r="G48" s="51"/>
      <c r="H48" s="51"/>
      <c r="I48" s="51"/>
      <c r="J48" s="51"/>
      <c r="K48" s="51"/>
      <c r="L48" s="51"/>
      <c r="M48" s="51"/>
    </row>
    <row r="49" spans="1:13">
      <c r="A49" s="265" t="s">
        <v>82</v>
      </c>
      <c r="B49" s="265"/>
      <c r="C49" s="265"/>
      <c r="D49" s="265"/>
      <c r="E49" s="265"/>
      <c r="F49" s="265"/>
      <c r="G49" s="265"/>
      <c r="H49" s="265"/>
      <c r="I49" s="265"/>
      <c r="J49" s="265"/>
      <c r="K49" s="265"/>
      <c r="L49" s="265"/>
      <c r="M49" s="265"/>
    </row>
    <row r="50" spans="1:13">
      <c r="A50" s="49"/>
      <c r="B50" s="49"/>
      <c r="C50" s="49"/>
      <c r="D50" s="49"/>
      <c r="E50" s="49"/>
      <c r="F50" s="49"/>
      <c r="G50" s="49"/>
      <c r="H50" s="49"/>
      <c r="I50" s="49"/>
      <c r="J50" s="49"/>
      <c r="K50" s="207"/>
      <c r="L50" s="207"/>
      <c r="M50" s="49"/>
    </row>
    <row r="51" spans="1:13" ht="25.5" customHeight="1">
      <c r="A51" s="266" t="s">
        <v>83</v>
      </c>
      <c r="B51" s="266"/>
      <c r="C51" s="266"/>
      <c r="D51" s="266"/>
      <c r="E51" s="266"/>
      <c r="F51" s="266"/>
      <c r="G51" s="266"/>
      <c r="H51" s="266"/>
      <c r="I51" s="266"/>
      <c r="J51" s="266"/>
      <c r="K51" s="266"/>
      <c r="L51" s="266"/>
      <c r="M51" s="266"/>
    </row>
    <row r="52" spans="1:13" ht="12.75" customHeight="1">
      <c r="B52" s="50"/>
      <c r="C52" s="50"/>
      <c r="D52" s="50"/>
      <c r="E52" s="50"/>
      <c r="F52" s="50"/>
      <c r="G52" s="50"/>
      <c r="H52" s="50"/>
      <c r="I52" s="50"/>
      <c r="J52" s="50"/>
      <c r="K52" s="50"/>
      <c r="L52" s="50"/>
      <c r="M52" s="50"/>
    </row>
    <row r="53" spans="1:13" ht="12.75" customHeight="1">
      <c r="A53" s="266" t="s">
        <v>99</v>
      </c>
      <c r="B53" s="266"/>
      <c r="C53" s="266"/>
      <c r="D53" s="266"/>
      <c r="E53" s="266"/>
      <c r="F53" s="266"/>
      <c r="G53" s="266"/>
      <c r="H53" s="266"/>
      <c r="I53" s="266"/>
      <c r="J53" s="266"/>
      <c r="K53" s="266"/>
      <c r="L53" s="266"/>
      <c r="M53" s="266"/>
    </row>
    <row r="54" spans="1:13" ht="12.75" customHeight="1">
      <c r="A54" s="208"/>
      <c r="B54" s="208"/>
      <c r="C54" s="208"/>
      <c r="D54" s="208"/>
      <c r="E54" s="208"/>
      <c r="F54" s="208"/>
      <c r="G54" s="208"/>
      <c r="H54" s="208"/>
      <c r="I54" s="208"/>
      <c r="J54" s="208"/>
      <c r="K54" s="208"/>
      <c r="L54" s="208"/>
      <c r="M54" s="208"/>
    </row>
    <row r="55" spans="1:13" ht="15" customHeight="1">
      <c r="A55" s="265" t="s">
        <v>97</v>
      </c>
      <c r="B55" s="265"/>
      <c r="C55" s="265"/>
      <c r="D55" s="265"/>
      <c r="E55" s="265"/>
      <c r="F55" s="265"/>
      <c r="G55" s="265"/>
      <c r="H55" s="265"/>
      <c r="I55" s="265"/>
      <c r="J55" s="265"/>
      <c r="K55" s="265"/>
      <c r="L55" s="265"/>
      <c r="M55" s="265"/>
    </row>
    <row r="56" spans="1:13" ht="4.5" customHeight="1"/>
    <row r="57" spans="1:13" ht="15" customHeight="1">
      <c r="D57" s="268" t="s">
        <v>92</v>
      </c>
      <c r="E57" s="268"/>
      <c r="F57" s="268"/>
      <c r="G57" s="268"/>
      <c r="H57" s="268"/>
      <c r="I57" s="268"/>
      <c r="J57" s="268"/>
      <c r="K57" s="268"/>
      <c r="L57" s="268"/>
      <c r="M57" s="268"/>
    </row>
    <row r="58" spans="1:13" ht="4.5" customHeight="1"/>
    <row r="59" spans="1:13" ht="15" customHeight="1">
      <c r="D59" s="268" t="s">
        <v>93</v>
      </c>
      <c r="E59" s="268"/>
      <c r="F59" s="268"/>
      <c r="G59" s="268"/>
      <c r="H59" s="268"/>
      <c r="I59" s="268"/>
      <c r="J59" s="268"/>
      <c r="K59" s="268"/>
      <c r="L59" s="268"/>
      <c r="M59" s="268"/>
    </row>
    <row r="60" spans="1:13" ht="4.5" customHeight="1">
      <c r="D60" s="209"/>
      <c r="E60" s="209"/>
      <c r="F60" s="209"/>
      <c r="G60" s="209"/>
      <c r="H60" s="209"/>
      <c r="I60" s="209"/>
      <c r="J60" s="209"/>
      <c r="K60" s="209"/>
      <c r="L60" s="209"/>
      <c r="M60" s="209"/>
    </row>
    <row r="61" spans="1:13" ht="15" customHeight="1">
      <c r="A61" s="47" t="s">
        <v>98</v>
      </c>
      <c r="D61" s="209"/>
      <c r="E61" s="209"/>
      <c r="F61" s="209"/>
      <c r="G61" s="209"/>
      <c r="H61" s="209"/>
      <c r="I61" s="209"/>
      <c r="J61" s="209"/>
      <c r="K61" s="209"/>
      <c r="L61" s="209"/>
      <c r="M61" s="209"/>
    </row>
    <row r="62" spans="1:13" ht="4.5" customHeight="1">
      <c r="D62" s="209"/>
      <c r="E62" s="209"/>
      <c r="F62" s="209"/>
      <c r="G62" s="209"/>
      <c r="H62" s="209"/>
      <c r="I62" s="209"/>
      <c r="J62" s="209"/>
      <c r="K62" s="209"/>
      <c r="L62" s="209"/>
      <c r="M62" s="209"/>
    </row>
    <row r="63" spans="1:13" ht="15" customHeight="1">
      <c r="D63" s="268" t="s">
        <v>96</v>
      </c>
      <c r="E63" s="268"/>
      <c r="F63" s="268"/>
      <c r="G63" s="268"/>
      <c r="H63" s="268"/>
      <c r="I63" s="268"/>
      <c r="J63" s="268"/>
      <c r="K63" s="268"/>
      <c r="L63" s="268"/>
      <c r="M63" s="268"/>
    </row>
    <row r="64" spans="1:13" ht="4.5" customHeight="1"/>
    <row r="65" spans="1:13" ht="15.75">
      <c r="A65" s="210" t="s">
        <v>110</v>
      </c>
    </row>
    <row r="66" spans="1:13" ht="15" customHeight="1"/>
    <row r="67" spans="1:13" ht="15" customHeight="1">
      <c r="A67" s="265" t="s">
        <v>94</v>
      </c>
      <c r="B67" s="265"/>
      <c r="C67" s="265"/>
      <c r="D67" s="265"/>
      <c r="E67" s="265"/>
      <c r="F67" s="265"/>
      <c r="G67" s="265"/>
      <c r="H67" s="265"/>
      <c r="I67" s="265"/>
      <c r="J67" s="265"/>
      <c r="K67" s="265"/>
      <c r="L67" s="265"/>
      <c r="M67" s="265"/>
    </row>
    <row r="68" spans="1:13" ht="4.5" customHeight="1"/>
    <row r="69" spans="1:13" ht="15" customHeight="1">
      <c r="D69" s="268" t="s">
        <v>95</v>
      </c>
      <c r="E69" s="268"/>
      <c r="F69" s="268"/>
      <c r="G69" s="268"/>
      <c r="H69" s="268"/>
      <c r="I69" s="268"/>
      <c r="J69" s="268"/>
      <c r="K69" s="268"/>
      <c r="L69" s="268"/>
      <c r="M69" s="268"/>
    </row>
    <row r="70" spans="1:13" ht="4.5" customHeight="1"/>
    <row r="71" spans="1:13" ht="15" customHeight="1">
      <c r="D71" s="210" t="s">
        <v>73</v>
      </c>
      <c r="E71" s="268" t="s">
        <v>84</v>
      </c>
      <c r="F71" s="268"/>
      <c r="G71" s="268"/>
      <c r="H71" s="268"/>
      <c r="I71" s="268"/>
      <c r="J71" s="268"/>
      <c r="K71" s="268"/>
      <c r="L71" s="268"/>
      <c r="M71" s="268"/>
    </row>
    <row r="72" spans="1:13" ht="15" customHeight="1">
      <c r="D72" s="210"/>
      <c r="E72" s="268" t="s">
        <v>107</v>
      </c>
      <c r="F72" s="268"/>
      <c r="G72" s="268"/>
      <c r="H72" s="268"/>
      <c r="I72" s="268"/>
      <c r="J72" s="268"/>
      <c r="K72" s="268"/>
      <c r="L72" s="268"/>
      <c r="M72" s="268"/>
    </row>
    <row r="73" spans="1:13" ht="15" customHeight="1">
      <c r="D73" s="210"/>
      <c r="E73" s="268" t="s">
        <v>108</v>
      </c>
      <c r="F73" s="268"/>
      <c r="G73" s="268"/>
      <c r="H73" s="268"/>
      <c r="I73" s="268"/>
      <c r="J73" s="268"/>
      <c r="K73" s="268"/>
      <c r="L73" s="268"/>
      <c r="M73" s="268"/>
    </row>
    <row r="74" spans="1:13" ht="15" customHeight="1"/>
  </sheetData>
  <sheetProtection insertRows="0"/>
  <mergeCells count="18">
    <mergeCell ref="E71:M71"/>
    <mergeCell ref="E72:M72"/>
    <mergeCell ref="E73:M73"/>
    <mergeCell ref="D57:M57"/>
    <mergeCell ref="D59:M59"/>
    <mergeCell ref="D63:M63"/>
    <mergeCell ref="A67:M67"/>
    <mergeCell ref="D69:M69"/>
    <mergeCell ref="A13:M13"/>
    <mergeCell ref="A49:M49"/>
    <mergeCell ref="A51:M51"/>
    <mergeCell ref="A53:M53"/>
    <mergeCell ref="A55:M55"/>
    <mergeCell ref="A1:M1"/>
    <mergeCell ref="A3:M3"/>
    <mergeCell ref="A5:M5"/>
    <mergeCell ref="A7:M7"/>
    <mergeCell ref="A9:M9"/>
  </mergeCells>
  <pageMargins left="0.75" right="0.75" top="1" bottom="1" header="0.5" footer="0.5"/>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dimension ref="A3:L63"/>
  <sheetViews>
    <sheetView workbookViewId="0">
      <selection activeCell="E8" sqref="E8"/>
    </sheetView>
  </sheetViews>
  <sheetFormatPr defaultRowHeight="12.75"/>
  <cols>
    <col min="3" max="3" width="17.7109375" customWidth="1"/>
    <col min="5" max="5" width="18.140625" customWidth="1"/>
    <col min="6" max="7" width="15.7109375" customWidth="1"/>
    <col min="8" max="8" width="17" customWidth="1"/>
    <col min="9" max="10" width="18" customWidth="1"/>
    <col min="11" max="12" width="15.7109375" customWidth="1"/>
  </cols>
  <sheetData>
    <row r="3" spans="1:12" ht="20.25">
      <c r="A3" s="2"/>
      <c r="B3" s="2"/>
      <c r="C3" s="3" t="s">
        <v>37</v>
      </c>
      <c r="D3" s="2"/>
      <c r="E3" s="2"/>
      <c r="F3" s="2"/>
      <c r="G3" s="2"/>
      <c r="H3" s="2"/>
      <c r="I3" s="2"/>
      <c r="J3" s="2"/>
      <c r="K3" s="2"/>
      <c r="L3" s="2"/>
    </row>
    <row r="4" spans="1:12" ht="15">
      <c r="A4" s="2"/>
      <c r="B4" s="2"/>
      <c r="C4" s="4"/>
      <c r="D4" s="2"/>
      <c r="E4" s="2"/>
      <c r="F4" s="2"/>
      <c r="G4" s="2"/>
      <c r="H4" s="2"/>
      <c r="I4" s="2"/>
      <c r="J4" s="2"/>
      <c r="K4" s="2"/>
      <c r="L4" s="2"/>
    </row>
    <row r="5" spans="1:12" ht="15">
      <c r="A5" s="2"/>
      <c r="B5" s="2"/>
      <c r="C5" s="4" t="s">
        <v>71</v>
      </c>
      <c r="D5" s="2"/>
      <c r="E5" s="2"/>
      <c r="F5" s="2"/>
      <c r="G5" s="2"/>
      <c r="H5" s="2"/>
      <c r="I5" s="2"/>
      <c r="J5" s="2"/>
      <c r="K5" s="2"/>
      <c r="L5" s="2"/>
    </row>
    <row r="6" spans="1:12" ht="15">
      <c r="A6" s="2"/>
      <c r="B6" s="2"/>
      <c r="C6" s="4"/>
      <c r="D6" s="2"/>
      <c r="E6" s="2"/>
      <c r="F6" s="2"/>
      <c r="G6" s="2"/>
      <c r="H6" s="2"/>
      <c r="I6" s="2"/>
      <c r="J6" s="2"/>
      <c r="K6" s="2"/>
      <c r="L6" s="2"/>
    </row>
    <row r="7" spans="1:12" ht="18">
      <c r="A7" s="2"/>
      <c r="B7" s="2"/>
      <c r="C7" s="5" t="s">
        <v>38</v>
      </c>
      <c r="D7" s="2"/>
      <c r="E7" s="2"/>
      <c r="F7" s="2"/>
      <c r="G7" s="2"/>
      <c r="H7" s="2"/>
      <c r="I7" s="2"/>
      <c r="J7" s="2"/>
      <c r="K7" s="2"/>
      <c r="L7" s="2"/>
    </row>
    <row r="8" spans="1:12" ht="13.5" customHeight="1">
      <c r="A8" s="2"/>
      <c r="B8" s="2"/>
      <c r="C8" s="4"/>
      <c r="D8" s="2"/>
      <c r="E8" s="2"/>
      <c r="F8" s="2"/>
      <c r="G8" s="2"/>
      <c r="H8" s="2"/>
      <c r="I8" s="2"/>
      <c r="J8" s="2"/>
      <c r="K8" s="2"/>
      <c r="L8" s="2"/>
    </row>
    <row r="9" spans="1:12" ht="40.5" customHeight="1">
      <c r="A9" s="2"/>
      <c r="B9" s="2"/>
      <c r="C9" s="2"/>
      <c r="D9" s="2"/>
      <c r="E9" s="2"/>
      <c r="F9" s="2"/>
      <c r="G9" s="2"/>
      <c r="H9" s="269" t="s">
        <v>127</v>
      </c>
      <c r="I9" s="270"/>
      <c r="J9" s="271"/>
    </row>
    <row r="10" spans="1:12" ht="15.75" customHeight="1">
      <c r="A10" s="2"/>
      <c r="B10" s="2"/>
      <c r="C10" s="273" t="s">
        <v>39</v>
      </c>
      <c r="D10" s="273"/>
      <c r="E10" s="274" t="s">
        <v>126</v>
      </c>
      <c r="F10" s="274" t="s">
        <v>55</v>
      </c>
      <c r="G10" s="280" t="s">
        <v>54</v>
      </c>
      <c r="H10" s="274" t="s">
        <v>49</v>
      </c>
      <c r="I10" s="274" t="s">
        <v>50</v>
      </c>
      <c r="J10" s="274" t="s">
        <v>51</v>
      </c>
    </row>
    <row r="11" spans="1:12" ht="33" customHeight="1">
      <c r="A11" s="2"/>
      <c r="B11" s="2"/>
      <c r="C11" s="273"/>
      <c r="D11" s="273"/>
      <c r="E11" s="274"/>
      <c r="F11" s="274"/>
      <c r="G11" s="281"/>
      <c r="H11" s="274"/>
      <c r="I11" s="274"/>
      <c r="J11" s="274"/>
    </row>
    <row r="12" spans="1:12" ht="15.75" customHeight="1">
      <c r="A12" s="2"/>
      <c r="B12" s="2"/>
      <c r="C12" s="272" t="s">
        <v>111</v>
      </c>
      <c r="D12" s="272"/>
      <c r="E12" s="28">
        <v>144.89689276237527</v>
      </c>
      <c r="F12" s="28">
        <v>8.8576297623415385</v>
      </c>
      <c r="G12" s="6">
        <v>15</v>
      </c>
      <c r="H12" s="28">
        <v>17.205210538132626</v>
      </c>
      <c r="I12" s="28">
        <v>26.130280137113729</v>
      </c>
      <c r="J12" s="28">
        <v>29.951301023627497</v>
      </c>
    </row>
    <row r="13" spans="1:12" ht="15.75" customHeight="1">
      <c r="A13" s="2"/>
      <c r="B13" s="2"/>
      <c r="C13" s="272" t="s">
        <v>112</v>
      </c>
      <c r="D13" s="272"/>
      <c r="E13" s="28">
        <v>498.49010572684944</v>
      </c>
      <c r="F13" s="28">
        <v>29.743923923649703</v>
      </c>
      <c r="G13" s="6">
        <v>45</v>
      </c>
      <c r="H13" s="28">
        <v>31.56565967699845</v>
      </c>
      <c r="I13" s="28">
        <v>53.155138386747964</v>
      </c>
      <c r="J13" s="28">
        <v>52.303400241853403</v>
      </c>
    </row>
    <row r="14" spans="1:12" ht="15.75" customHeight="1">
      <c r="A14" s="2"/>
      <c r="B14" s="2"/>
      <c r="C14" s="272" t="s">
        <v>113</v>
      </c>
      <c r="D14" s="272"/>
      <c r="E14" s="28">
        <v>210.50550637764931</v>
      </c>
      <c r="F14" s="28">
        <v>26.381825298912371</v>
      </c>
      <c r="G14" s="6">
        <v>45</v>
      </c>
      <c r="H14" s="28">
        <v>16.30195759222892</v>
      </c>
      <c r="I14" s="28">
        <v>32.826584344341065</v>
      </c>
      <c r="J14" s="28">
        <v>45.65633795781639</v>
      </c>
    </row>
    <row r="15" spans="1:12" ht="15.75" customHeight="1">
      <c r="A15" s="2"/>
      <c r="B15" s="2"/>
      <c r="C15" s="272" t="s">
        <v>114</v>
      </c>
      <c r="D15" s="272"/>
      <c r="E15" s="28">
        <v>75.295585991961602</v>
      </c>
      <c r="F15" s="28">
        <v>17.281135934644226</v>
      </c>
      <c r="G15" s="6">
        <v>40</v>
      </c>
      <c r="H15" s="28">
        <v>2.7123475966918069</v>
      </c>
      <c r="I15" s="28">
        <v>1.3871284385625751</v>
      </c>
      <c r="J15" s="28">
        <v>1.2972802573128714</v>
      </c>
    </row>
    <row r="16" spans="1:12" ht="15.75" customHeight="1">
      <c r="A16" s="2"/>
      <c r="B16" s="2"/>
      <c r="C16" s="272" t="s">
        <v>115</v>
      </c>
      <c r="D16" s="272"/>
      <c r="E16" s="28">
        <v>1076.7385553355823</v>
      </c>
      <c r="F16" s="28">
        <v>26.902754818629546</v>
      </c>
      <c r="G16" s="6">
        <v>60</v>
      </c>
      <c r="H16" s="28">
        <v>18.200099214956353</v>
      </c>
      <c r="I16" s="28">
        <v>20.396465961418443</v>
      </c>
      <c r="J16" s="28">
        <v>21.458445195966089</v>
      </c>
    </row>
    <row r="17" spans="1:12" ht="15.75" customHeight="1">
      <c r="A17" s="2"/>
      <c r="B17" s="2"/>
      <c r="C17" s="272" t="s">
        <v>116</v>
      </c>
      <c r="D17" s="272"/>
      <c r="E17" s="28">
        <v>147.66929897409022</v>
      </c>
      <c r="F17" s="28">
        <v>33.556811022201828</v>
      </c>
      <c r="G17" s="6">
        <v>45</v>
      </c>
      <c r="H17" s="28">
        <v>11.746016310654156</v>
      </c>
      <c r="I17" s="28">
        <v>15.31071142419281</v>
      </c>
      <c r="J17" s="28">
        <v>13.975387564187232</v>
      </c>
    </row>
    <row r="18" spans="1:12" ht="15.75" customHeight="1">
      <c r="A18" s="2"/>
      <c r="B18" s="2"/>
      <c r="C18" s="272" t="s">
        <v>117</v>
      </c>
      <c r="D18" s="272"/>
      <c r="E18" s="28">
        <v>21.578674566722913</v>
      </c>
      <c r="F18" s="28">
        <v>11.771791441489595</v>
      </c>
      <c r="G18" s="6">
        <v>15</v>
      </c>
      <c r="H18" s="28">
        <v>13.632680937562151</v>
      </c>
      <c r="I18" s="28">
        <v>13.140916991930107</v>
      </c>
      <c r="J18" s="28">
        <v>15.607004734935909</v>
      </c>
    </row>
    <row r="19" spans="1:12" ht="15.75" customHeight="1">
      <c r="A19" s="2"/>
      <c r="B19" s="2"/>
      <c r="C19" s="272" t="s">
        <v>118</v>
      </c>
      <c r="D19" s="272"/>
      <c r="E19" s="28">
        <v>8.101365571660196</v>
      </c>
      <c r="F19" s="29" t="s">
        <v>125</v>
      </c>
      <c r="G19" s="30" t="s">
        <v>125</v>
      </c>
      <c r="H19" s="28">
        <v>0</v>
      </c>
      <c r="I19" s="28">
        <v>0</v>
      </c>
      <c r="J19" s="28">
        <v>0</v>
      </c>
    </row>
    <row r="20" spans="1:12" ht="15.75" customHeight="1">
      <c r="A20" s="2"/>
      <c r="B20" s="2"/>
      <c r="C20" s="272" t="s">
        <v>119</v>
      </c>
      <c r="D20" s="272"/>
      <c r="E20" s="28">
        <v>75.049174317939489</v>
      </c>
      <c r="F20" s="28">
        <v>3.536027538888074</v>
      </c>
      <c r="G20" s="6">
        <v>5</v>
      </c>
      <c r="H20" s="28">
        <v>20.348874839976187</v>
      </c>
      <c r="I20" s="28">
        <v>14.28632414588146</v>
      </c>
      <c r="J20" s="28">
        <v>13.218329299374421</v>
      </c>
    </row>
    <row r="21" spans="1:12" ht="17.25" customHeight="1">
      <c r="A21" s="2"/>
      <c r="B21" s="2"/>
      <c r="C21" s="272" t="s">
        <v>120</v>
      </c>
      <c r="D21" s="272"/>
      <c r="E21" s="28">
        <v>5.7468867792595972</v>
      </c>
      <c r="F21" s="28">
        <v>5.8997172057508429</v>
      </c>
      <c r="G21" s="6">
        <v>7</v>
      </c>
      <c r="H21" s="28">
        <v>1.8407109943640241</v>
      </c>
      <c r="I21" s="28">
        <v>1.8393867085964519</v>
      </c>
      <c r="J21" s="28">
        <v>1.2683717953102287</v>
      </c>
    </row>
    <row r="22" spans="1:12" ht="15">
      <c r="A22" s="2"/>
      <c r="B22" s="2"/>
      <c r="C22" s="272" t="s">
        <v>121</v>
      </c>
      <c r="D22" s="272"/>
      <c r="E22" s="28">
        <v>19.13488297089155</v>
      </c>
      <c r="F22" s="28">
        <v>6.6126909568276391</v>
      </c>
      <c r="G22" s="6">
        <v>10</v>
      </c>
      <c r="H22" s="28">
        <v>2.9258947476429595</v>
      </c>
      <c r="I22" s="28">
        <v>3.0070454184608422</v>
      </c>
      <c r="J22" s="28">
        <v>3.0705004466838668</v>
      </c>
    </row>
    <row r="23" spans="1:12" ht="15">
      <c r="A23" s="2"/>
      <c r="B23" s="2"/>
      <c r="C23" s="272" t="s">
        <v>122</v>
      </c>
      <c r="D23" s="272"/>
      <c r="E23" s="28">
        <v>2.7265288656924587</v>
      </c>
      <c r="F23" s="28">
        <v>6.113772597273984</v>
      </c>
      <c r="G23" s="6">
        <v>10</v>
      </c>
      <c r="H23" s="28">
        <v>0.21621411701557697</v>
      </c>
      <c r="I23" s="28">
        <v>0.21902121688596041</v>
      </c>
      <c r="J23" s="28">
        <v>0.22139529921837145</v>
      </c>
    </row>
    <row r="24" spans="1:12" ht="15">
      <c r="A24" s="2"/>
      <c r="B24" s="2"/>
      <c r="C24" s="272" t="s">
        <v>123</v>
      </c>
      <c r="D24" s="272"/>
      <c r="E24" s="28">
        <v>111.02770744609418</v>
      </c>
      <c r="F24" s="29" t="s">
        <v>125</v>
      </c>
      <c r="G24" s="30" t="s">
        <v>125</v>
      </c>
      <c r="H24" s="28">
        <v>0</v>
      </c>
      <c r="I24" s="28">
        <v>0</v>
      </c>
      <c r="J24" s="28">
        <v>0</v>
      </c>
    </row>
    <row r="25" spans="1:12" ht="15">
      <c r="A25" s="2"/>
      <c r="B25" s="2"/>
      <c r="C25" s="272" t="s">
        <v>124</v>
      </c>
      <c r="D25" s="272"/>
      <c r="E25" s="28">
        <v>127.92240495514515</v>
      </c>
      <c r="F25" s="29" t="s">
        <v>125</v>
      </c>
      <c r="G25" s="30" t="s">
        <v>125</v>
      </c>
      <c r="H25" s="28">
        <v>0</v>
      </c>
      <c r="I25" s="28">
        <v>0</v>
      </c>
      <c r="J25" s="28">
        <v>0</v>
      </c>
    </row>
    <row r="26" spans="1:12" ht="15.75">
      <c r="A26" s="2"/>
      <c r="B26" s="2"/>
      <c r="C26" s="275" t="s">
        <v>40</v>
      </c>
      <c r="D26" s="275"/>
      <c r="E26" s="31">
        <f>SUM(E12:E25)</f>
        <v>2524.883570641914</v>
      </c>
      <c r="F26" s="21"/>
      <c r="G26" s="22"/>
      <c r="H26" s="31">
        <f>SUM(H12:H25)</f>
        <v>136.69566656622322</v>
      </c>
      <c r="I26" s="31">
        <f>SUM(I12:I25)</f>
        <v>181.69900317413141</v>
      </c>
      <c r="J26" s="31">
        <f>SUM(J12:J25)</f>
        <v>198.02775381628626</v>
      </c>
    </row>
    <row r="27" spans="1:12" ht="15.75">
      <c r="A27" s="2"/>
      <c r="B27" s="2"/>
      <c r="C27" s="4" t="s">
        <v>129</v>
      </c>
      <c r="D27" s="2"/>
      <c r="E27" s="2"/>
      <c r="F27" s="2"/>
      <c r="G27" s="2"/>
      <c r="I27" s="2"/>
      <c r="K27" s="2"/>
      <c r="L27" s="2"/>
    </row>
    <row r="28" spans="1:12" ht="15">
      <c r="A28" s="2"/>
      <c r="B28" s="2"/>
      <c r="C28" s="4" t="s">
        <v>170</v>
      </c>
      <c r="D28" s="2"/>
      <c r="E28" s="2"/>
      <c r="F28" s="2"/>
      <c r="G28" s="2"/>
      <c r="H28" s="2"/>
      <c r="I28" s="2"/>
      <c r="J28" s="2"/>
      <c r="K28" s="2"/>
      <c r="L28" s="2"/>
    </row>
    <row r="29" spans="1:12" ht="15">
      <c r="A29" s="2"/>
      <c r="B29" s="2"/>
      <c r="C29" s="4" t="s">
        <v>41</v>
      </c>
      <c r="D29" s="2"/>
      <c r="E29" s="2"/>
      <c r="F29" s="2"/>
      <c r="G29" s="2"/>
      <c r="H29" s="2"/>
      <c r="I29" s="2"/>
      <c r="J29" s="2"/>
      <c r="K29" s="2"/>
      <c r="L29" s="2"/>
    </row>
    <row r="30" spans="1:12" ht="15">
      <c r="A30" s="2"/>
      <c r="B30" s="2"/>
      <c r="C30" s="4"/>
      <c r="D30" s="2"/>
      <c r="E30" s="2"/>
      <c r="F30" s="2"/>
      <c r="G30" s="2"/>
      <c r="H30" s="2"/>
      <c r="I30" s="2"/>
      <c r="J30" s="2"/>
      <c r="K30" s="2"/>
      <c r="L30" s="2"/>
    </row>
    <row r="31" spans="1:12" ht="15">
      <c r="A31" s="2"/>
      <c r="B31" s="2"/>
      <c r="C31" s="4"/>
      <c r="D31" s="2"/>
      <c r="E31" s="2"/>
      <c r="F31" s="2"/>
      <c r="G31" s="2"/>
      <c r="H31" s="2"/>
      <c r="I31" s="2"/>
      <c r="J31" s="2"/>
      <c r="K31" s="2"/>
      <c r="L31" s="2"/>
    </row>
    <row r="32" spans="1:12" ht="15">
      <c r="A32" s="2"/>
      <c r="B32" s="2"/>
      <c r="C32" s="4"/>
      <c r="D32" s="2"/>
      <c r="E32" s="2"/>
      <c r="F32" s="2"/>
      <c r="G32" s="2"/>
      <c r="H32" s="2"/>
      <c r="I32" s="2"/>
      <c r="J32" s="2"/>
      <c r="K32" s="2"/>
      <c r="L32" s="2"/>
    </row>
    <row r="33" spans="1:12" ht="18">
      <c r="A33" s="2"/>
      <c r="B33" s="2"/>
      <c r="C33" s="5" t="s">
        <v>42</v>
      </c>
      <c r="D33" s="2"/>
      <c r="E33" s="2"/>
      <c r="F33" s="2"/>
      <c r="G33" s="2"/>
      <c r="H33" s="2"/>
      <c r="I33" s="2"/>
      <c r="J33" s="2"/>
      <c r="K33" s="2"/>
      <c r="L33" s="2"/>
    </row>
    <row r="34" spans="1:12" ht="15">
      <c r="A34" s="2"/>
      <c r="B34" s="2"/>
      <c r="C34" s="4"/>
      <c r="D34" s="2"/>
      <c r="E34" s="2"/>
      <c r="F34" s="2"/>
      <c r="G34" s="2"/>
      <c r="H34" s="2"/>
      <c r="I34" s="2"/>
      <c r="J34" s="2"/>
      <c r="K34" s="2"/>
      <c r="L34" s="2"/>
    </row>
    <row r="35" spans="1:12" ht="15">
      <c r="A35" s="2"/>
      <c r="B35" s="2"/>
      <c r="C35" s="4"/>
      <c r="D35" s="2"/>
      <c r="E35" s="2"/>
      <c r="F35" s="2"/>
      <c r="G35" s="2"/>
      <c r="H35" s="2"/>
      <c r="I35" s="2"/>
      <c r="J35" s="2"/>
      <c r="K35" s="2"/>
      <c r="L35" s="2"/>
    </row>
    <row r="36" spans="1:12" ht="12.75" customHeight="1">
      <c r="A36" s="2"/>
      <c r="B36" s="2"/>
      <c r="C36" s="273" t="s">
        <v>39</v>
      </c>
      <c r="D36" s="273"/>
      <c r="E36" s="273"/>
      <c r="F36" s="279" t="s">
        <v>43</v>
      </c>
      <c r="G36" s="279" t="s">
        <v>44</v>
      </c>
      <c r="H36" s="279" t="s">
        <v>45</v>
      </c>
      <c r="I36" s="279" t="s">
        <v>168</v>
      </c>
      <c r="J36" s="2"/>
    </row>
    <row r="37" spans="1:12" ht="12.75" customHeight="1">
      <c r="A37" s="2"/>
      <c r="B37" s="2"/>
      <c r="C37" s="273"/>
      <c r="D37" s="273"/>
      <c r="E37" s="273"/>
      <c r="F37" s="279"/>
      <c r="G37" s="279"/>
      <c r="H37" s="279"/>
      <c r="I37" s="279"/>
      <c r="J37" s="2"/>
    </row>
    <row r="38" spans="1:12" ht="15">
      <c r="A38" s="2"/>
      <c r="B38" s="2"/>
      <c r="C38" s="272" t="s">
        <v>111</v>
      </c>
      <c r="D38" s="272"/>
      <c r="E38" s="272"/>
      <c r="F38" s="28">
        <v>16.991574111301443</v>
      </c>
      <c r="G38" s="28">
        <v>18.16452514799532</v>
      </c>
      <c r="H38" s="28">
        <v>19.945935442742897</v>
      </c>
      <c r="I38" s="31">
        <f>SUM(F38:H38)</f>
        <v>55.10203470203966</v>
      </c>
      <c r="J38" s="2"/>
    </row>
    <row r="39" spans="1:12" ht="15">
      <c r="A39" s="2"/>
      <c r="B39" s="2"/>
      <c r="C39" s="272" t="s">
        <v>112</v>
      </c>
      <c r="D39" s="272"/>
      <c r="E39" s="272"/>
      <c r="F39" s="28">
        <v>27.303939610576737</v>
      </c>
      <c r="G39" s="28">
        <v>28.021260547742866</v>
      </c>
      <c r="H39" s="28">
        <v>29.229196452550255</v>
      </c>
      <c r="I39" s="31">
        <f t="shared" ref="I39:I51" si="0">SUM(F39:H39)</f>
        <v>84.554396610869858</v>
      </c>
      <c r="J39" s="2"/>
    </row>
    <row r="40" spans="1:12" ht="15">
      <c r="A40" s="2"/>
      <c r="B40" s="2"/>
      <c r="C40" s="272" t="s">
        <v>113</v>
      </c>
      <c r="D40" s="272"/>
      <c r="E40" s="272"/>
      <c r="F40" s="28">
        <v>18.295371189728364</v>
      </c>
      <c r="G40" s="28">
        <v>18.665828693780501</v>
      </c>
      <c r="H40" s="28">
        <v>19.411803797320133</v>
      </c>
      <c r="I40" s="31">
        <f t="shared" si="0"/>
        <v>56.373003680829001</v>
      </c>
      <c r="J40" s="2"/>
    </row>
    <row r="41" spans="1:12" ht="15">
      <c r="A41" s="2"/>
      <c r="B41" s="2"/>
      <c r="C41" s="272" t="s">
        <v>114</v>
      </c>
      <c r="D41" s="272"/>
      <c r="E41" s="272"/>
      <c r="F41" s="28">
        <v>5.1634091971933076</v>
      </c>
      <c r="G41" s="28">
        <v>5.2327512197385113</v>
      </c>
      <c r="H41" s="28">
        <v>5.2682135961600354</v>
      </c>
      <c r="I41" s="31">
        <f t="shared" si="0"/>
        <v>15.664374013091855</v>
      </c>
      <c r="J41" s="2"/>
    </row>
    <row r="42" spans="1:12" ht="15">
      <c r="A42" s="2"/>
      <c r="B42" s="2"/>
      <c r="C42" s="272" t="s">
        <v>115</v>
      </c>
      <c r="D42" s="272"/>
      <c r="E42" s="272"/>
      <c r="F42" s="28">
        <v>44.58213232954958</v>
      </c>
      <c r="G42" s="28">
        <v>44.892326517449817</v>
      </c>
      <c r="H42" s="28">
        <v>45.239954578165978</v>
      </c>
      <c r="I42" s="31">
        <f t="shared" si="0"/>
        <v>134.71441342516539</v>
      </c>
      <c r="J42" s="2"/>
    </row>
    <row r="43" spans="1:12" ht="15">
      <c r="A43" s="2"/>
      <c r="B43" s="2"/>
      <c r="C43" s="272" t="s">
        <v>116</v>
      </c>
      <c r="D43" s="272"/>
      <c r="E43" s="272"/>
      <c r="F43" s="28">
        <v>5.9504687228698101</v>
      </c>
      <c r="G43" s="28">
        <v>6.2173937139564606</v>
      </c>
      <c r="H43" s="28">
        <v>6.5653254213836014</v>
      </c>
      <c r="I43" s="31">
        <f t="shared" si="0"/>
        <v>18.733187858209874</v>
      </c>
      <c r="J43" s="2"/>
    </row>
    <row r="44" spans="1:12" ht="15">
      <c r="A44" s="2"/>
      <c r="B44" s="2"/>
      <c r="C44" s="272" t="s">
        <v>117</v>
      </c>
      <c r="D44" s="272"/>
      <c r="E44" s="272"/>
      <c r="F44" s="28">
        <v>3.6403262714135329</v>
      </c>
      <c r="G44" s="28">
        <v>4.5697230493948338</v>
      </c>
      <c r="H44" s="28">
        <v>5.4655942260148871</v>
      </c>
      <c r="I44" s="31">
        <f t="shared" si="0"/>
        <v>13.675643546823252</v>
      </c>
      <c r="J44" s="2"/>
    </row>
    <row r="45" spans="1:12" ht="15">
      <c r="A45" s="2"/>
      <c r="B45" s="2"/>
      <c r="C45" s="272" t="s">
        <v>118</v>
      </c>
      <c r="D45" s="272"/>
      <c r="E45" s="272"/>
      <c r="F45" s="28">
        <v>0</v>
      </c>
      <c r="G45" s="28">
        <v>0</v>
      </c>
      <c r="H45" s="28">
        <v>0</v>
      </c>
      <c r="I45" s="31">
        <f t="shared" si="0"/>
        <v>0</v>
      </c>
      <c r="J45" s="2"/>
    </row>
    <row r="46" spans="1:12" ht="15">
      <c r="A46" s="2"/>
      <c r="B46" s="2"/>
      <c r="C46" s="272" t="s">
        <v>119</v>
      </c>
      <c r="D46" s="272"/>
      <c r="E46" s="272"/>
      <c r="F46" s="28">
        <v>15.466729339264502</v>
      </c>
      <c r="G46" s="28">
        <v>16.214459530969556</v>
      </c>
      <c r="H46" s="28">
        <v>16.756886419122402</v>
      </c>
      <c r="I46" s="31">
        <f t="shared" si="0"/>
        <v>48.438075289356462</v>
      </c>
      <c r="J46" s="2"/>
    </row>
    <row r="47" spans="1:12" ht="15.75" customHeight="1">
      <c r="A47" s="2"/>
      <c r="B47" s="2"/>
      <c r="C47" s="272" t="s">
        <v>120</v>
      </c>
      <c r="D47" s="272"/>
      <c r="E47" s="272"/>
      <c r="F47" s="28">
        <v>0.97387860808520466</v>
      </c>
      <c r="G47" s="28">
        <v>1.0169403548231148</v>
      </c>
      <c r="H47" s="28">
        <v>1.2043424108775715</v>
      </c>
      <c r="I47" s="31">
        <f t="shared" si="0"/>
        <v>3.1951613737858908</v>
      </c>
      <c r="J47" s="2"/>
    </row>
    <row r="48" spans="1:12" ht="15">
      <c r="A48" s="2"/>
      <c r="B48" s="2"/>
      <c r="C48" s="272" t="s">
        <v>121</v>
      </c>
      <c r="D48" s="272"/>
      <c r="E48" s="272"/>
      <c r="F48" s="28">
        <v>2.4855703166692025</v>
      </c>
      <c r="G48" s="28">
        <v>2.313000582234817</v>
      </c>
      <c r="H48" s="28">
        <v>2.2856150622949762</v>
      </c>
      <c r="I48" s="31">
        <f t="shared" si="0"/>
        <v>7.0841859611989957</v>
      </c>
      <c r="J48" s="2"/>
    </row>
    <row r="49" spans="1:12" ht="15">
      <c r="A49" s="2"/>
      <c r="B49" s="2"/>
      <c r="C49" s="272" t="s">
        <v>122</v>
      </c>
      <c r="D49" s="272"/>
      <c r="E49" s="272"/>
      <c r="F49" s="28">
        <v>1.1010173804761219</v>
      </c>
      <c r="G49" s="28">
        <v>1.0382904433751499</v>
      </c>
      <c r="H49" s="28">
        <v>0.28712202962258987</v>
      </c>
      <c r="I49" s="31">
        <f t="shared" si="0"/>
        <v>2.4264298534738615</v>
      </c>
      <c r="J49" s="2"/>
    </row>
    <row r="50" spans="1:12" ht="15">
      <c r="A50" s="2"/>
      <c r="B50" s="2"/>
      <c r="C50" s="272" t="s">
        <v>123</v>
      </c>
      <c r="D50" s="272"/>
      <c r="E50" s="272"/>
      <c r="F50" s="28">
        <v>0</v>
      </c>
      <c r="G50" s="28">
        <v>0</v>
      </c>
      <c r="H50" s="28">
        <v>0</v>
      </c>
      <c r="I50" s="31">
        <f t="shared" si="0"/>
        <v>0</v>
      </c>
      <c r="J50" s="2"/>
    </row>
    <row r="51" spans="1:12" ht="15">
      <c r="A51" s="2"/>
      <c r="B51" s="2"/>
      <c r="C51" s="272" t="s">
        <v>124</v>
      </c>
      <c r="D51" s="272"/>
      <c r="E51" s="272"/>
      <c r="F51" s="28">
        <v>0</v>
      </c>
      <c r="G51" s="28">
        <v>0</v>
      </c>
      <c r="H51" s="28">
        <v>0</v>
      </c>
      <c r="I51" s="31">
        <f t="shared" si="0"/>
        <v>0</v>
      </c>
      <c r="J51" s="2"/>
    </row>
    <row r="52" spans="1:12" ht="15.75">
      <c r="A52" s="2"/>
      <c r="B52" s="2"/>
      <c r="C52" s="276" t="s">
        <v>128</v>
      </c>
      <c r="D52" s="277"/>
      <c r="E52" s="278"/>
      <c r="F52" s="31">
        <f>SUM(F38:F51)</f>
        <v>141.9544170771278</v>
      </c>
      <c r="G52" s="31">
        <f>SUM(G38:G51)</f>
        <v>146.34649980146096</v>
      </c>
      <c r="H52" s="31">
        <f>SUM(H38:H51)</f>
        <v>151.6599894362553</v>
      </c>
      <c r="I52" s="31">
        <f>SUM(I38:I51)</f>
        <v>439.96090631484407</v>
      </c>
      <c r="J52" s="2"/>
    </row>
    <row r="53" spans="1:12" ht="15">
      <c r="A53" s="2"/>
      <c r="B53" s="2"/>
      <c r="C53" s="4" t="s">
        <v>171</v>
      </c>
      <c r="D53" s="2"/>
      <c r="E53" s="2"/>
      <c r="F53" s="2"/>
      <c r="G53" s="2"/>
      <c r="H53" s="2"/>
      <c r="I53" s="2"/>
      <c r="J53" s="2"/>
      <c r="K53" s="2"/>
      <c r="L53" s="2"/>
    </row>
    <row r="54" spans="1:12" ht="15">
      <c r="A54" s="2"/>
      <c r="B54" s="2"/>
      <c r="C54" s="4" t="s">
        <v>169</v>
      </c>
      <c r="D54" s="2"/>
      <c r="E54" s="2"/>
      <c r="F54" s="2"/>
      <c r="G54" s="2"/>
      <c r="H54" s="2"/>
      <c r="I54" s="2"/>
      <c r="J54" s="2"/>
      <c r="K54" s="2"/>
      <c r="L54" s="2"/>
    </row>
    <row r="55" spans="1:12" ht="15">
      <c r="A55" s="2"/>
      <c r="B55" s="2"/>
      <c r="C55" s="4"/>
      <c r="D55" s="2"/>
      <c r="E55" s="2"/>
      <c r="F55" s="2"/>
      <c r="G55" s="2"/>
      <c r="H55" s="2"/>
      <c r="I55" s="2"/>
      <c r="J55" s="2"/>
      <c r="K55" s="2"/>
      <c r="L55" s="2"/>
    </row>
    <row r="56" spans="1:12" ht="15.75">
      <c r="A56" s="2"/>
      <c r="B56" s="2"/>
      <c r="C56" s="7" t="s">
        <v>46</v>
      </c>
      <c r="D56" s="2"/>
      <c r="E56" s="2"/>
      <c r="F56" s="2"/>
      <c r="G56" s="2"/>
      <c r="H56" s="2"/>
      <c r="I56" s="2"/>
      <c r="J56" s="2"/>
      <c r="K56" s="2"/>
      <c r="L56" s="2"/>
    </row>
    <row r="57" spans="1:12" ht="15">
      <c r="A57" s="2"/>
      <c r="B57" s="2"/>
      <c r="C57" s="4"/>
      <c r="D57" s="2"/>
      <c r="E57" s="2"/>
      <c r="F57" s="2"/>
      <c r="G57" s="2"/>
      <c r="H57" s="2"/>
      <c r="I57" s="2"/>
      <c r="J57" s="2"/>
      <c r="K57" s="2"/>
      <c r="L57" s="2"/>
    </row>
    <row r="58" spans="1:12" ht="15">
      <c r="A58" s="2"/>
      <c r="B58" s="2"/>
      <c r="C58" s="4" t="s">
        <v>47</v>
      </c>
      <c r="D58" s="2"/>
      <c r="E58" s="2"/>
      <c r="F58" s="2"/>
      <c r="G58" s="2"/>
      <c r="H58" s="2"/>
      <c r="I58" s="2"/>
      <c r="J58" s="2"/>
      <c r="K58" s="2"/>
      <c r="L58" s="2"/>
    </row>
    <row r="59" spans="1:12" ht="15">
      <c r="A59" s="2"/>
      <c r="B59" s="2"/>
      <c r="C59" s="4"/>
      <c r="D59" s="2"/>
      <c r="E59" s="2"/>
      <c r="F59" s="2"/>
      <c r="G59" s="2"/>
      <c r="H59" s="2"/>
      <c r="I59" s="2"/>
      <c r="J59" s="2"/>
      <c r="K59" s="2"/>
      <c r="L59" s="2"/>
    </row>
    <row r="60" spans="1:12" ht="15.75">
      <c r="A60" s="2"/>
      <c r="B60" s="2"/>
      <c r="C60" s="7" t="s">
        <v>48</v>
      </c>
      <c r="D60" s="2"/>
      <c r="E60" s="2"/>
      <c r="F60" s="2"/>
      <c r="G60" s="2"/>
      <c r="H60" s="2"/>
      <c r="I60" s="2"/>
      <c r="J60" s="2"/>
      <c r="K60" s="2"/>
      <c r="L60" s="2"/>
    </row>
    <row r="61" spans="1:12" ht="15">
      <c r="A61" s="2"/>
      <c r="B61" s="2"/>
      <c r="C61" s="4"/>
      <c r="D61" s="2"/>
      <c r="E61" s="2"/>
      <c r="F61" s="2"/>
      <c r="G61" s="2"/>
      <c r="H61" s="2"/>
      <c r="I61" s="2"/>
      <c r="J61" s="2"/>
      <c r="K61" s="2"/>
      <c r="L61" s="2"/>
    </row>
    <row r="62" spans="1:12" ht="15">
      <c r="A62" s="2"/>
      <c r="B62" s="2"/>
      <c r="C62" s="23" t="s">
        <v>72</v>
      </c>
      <c r="D62" s="2"/>
      <c r="E62" s="2"/>
      <c r="F62" s="2"/>
      <c r="G62" s="2"/>
      <c r="H62" s="2"/>
      <c r="I62" s="2"/>
      <c r="J62" s="2"/>
      <c r="K62" s="2"/>
      <c r="L62" s="2"/>
    </row>
    <row r="63" spans="1:12" ht="15">
      <c r="A63" s="2"/>
      <c r="B63" s="2"/>
      <c r="C63" s="4"/>
      <c r="D63" s="2"/>
      <c r="E63" s="2"/>
      <c r="F63" s="2"/>
      <c r="G63" s="2"/>
      <c r="H63" s="2"/>
      <c r="I63" s="2"/>
      <c r="J63" s="2"/>
      <c r="K63" s="2"/>
      <c r="L63" s="2"/>
    </row>
  </sheetData>
  <mergeCells count="43">
    <mergeCell ref="I36:I37"/>
    <mergeCell ref="H36:H37"/>
    <mergeCell ref="F10:F11"/>
    <mergeCell ref="G10:G11"/>
    <mergeCell ref="H10:H11"/>
    <mergeCell ref="F36:F37"/>
    <mergeCell ref="G36:G37"/>
    <mergeCell ref="C44:E44"/>
    <mergeCell ref="C45:E45"/>
    <mergeCell ref="C46:E46"/>
    <mergeCell ref="C48:E48"/>
    <mergeCell ref="C40:E40"/>
    <mergeCell ref="C41:E41"/>
    <mergeCell ref="C42:E42"/>
    <mergeCell ref="C52:E52"/>
    <mergeCell ref="C49:E49"/>
    <mergeCell ref="C50:E50"/>
    <mergeCell ref="C51:E51"/>
    <mergeCell ref="C47:E47"/>
    <mergeCell ref="C43:E43"/>
    <mergeCell ref="C15:D15"/>
    <mergeCell ref="C16:D16"/>
    <mergeCell ref="C26:D26"/>
    <mergeCell ref="C21:D21"/>
    <mergeCell ref="C23:D23"/>
    <mergeCell ref="C38:E38"/>
    <mergeCell ref="C39:E39"/>
    <mergeCell ref="C36:E37"/>
    <mergeCell ref="C24:D24"/>
    <mergeCell ref="C25:D25"/>
    <mergeCell ref="C22:D22"/>
    <mergeCell ref="C10:D11"/>
    <mergeCell ref="E10:E11"/>
    <mergeCell ref="J10:J11"/>
    <mergeCell ref="I10:I11"/>
    <mergeCell ref="C12:D12"/>
    <mergeCell ref="C13:D13"/>
    <mergeCell ref="C14:D14"/>
    <mergeCell ref="H9:J9"/>
    <mergeCell ref="C17:D17"/>
    <mergeCell ref="C18:D18"/>
    <mergeCell ref="C19:D19"/>
    <mergeCell ref="C20:D20"/>
  </mergeCells>
  <phoneticPr fontId="3" type="noConversion"/>
  <pageMargins left="0" right="0" top="0" bottom="0" header="0.31496062992125984" footer="0.31496062992125984"/>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O69"/>
  <sheetViews>
    <sheetView topLeftCell="A22" workbookViewId="0">
      <selection activeCell="N47" sqref="N47"/>
    </sheetView>
  </sheetViews>
  <sheetFormatPr defaultRowHeight="12.75"/>
  <sheetData>
    <row r="1" spans="1:15" ht="18">
      <c r="A1" s="24" t="s">
        <v>61</v>
      </c>
    </row>
    <row r="3" spans="1:15" ht="15.75">
      <c r="A3" s="282" t="s">
        <v>9</v>
      </c>
      <c r="B3" s="283"/>
      <c r="C3" s="283"/>
      <c r="D3" s="283"/>
      <c r="E3" s="283"/>
      <c r="F3" s="283"/>
      <c r="G3" s="283"/>
      <c r="H3" s="283"/>
      <c r="I3" s="283"/>
      <c r="J3" s="283"/>
      <c r="K3" s="283"/>
      <c r="L3" s="283"/>
      <c r="M3" s="283"/>
      <c r="N3" s="284"/>
    </row>
    <row r="4" spans="1:15">
      <c r="A4" s="8"/>
      <c r="B4" s="8"/>
      <c r="C4" s="8"/>
      <c r="D4" s="8"/>
      <c r="E4" s="8"/>
      <c r="F4" s="8"/>
      <c r="G4" s="8"/>
      <c r="H4" s="8"/>
      <c r="I4" s="8"/>
      <c r="J4" s="8"/>
      <c r="K4" s="8"/>
      <c r="L4" s="8"/>
      <c r="M4" s="8"/>
      <c r="N4" s="8"/>
      <c r="O4" s="8"/>
    </row>
    <row r="5" spans="1:15">
      <c r="A5" s="8"/>
      <c r="B5" s="8"/>
      <c r="C5" s="8"/>
      <c r="D5" s="8"/>
      <c r="E5" s="8"/>
      <c r="F5" s="8"/>
      <c r="G5" s="8"/>
      <c r="H5" s="8"/>
      <c r="I5" s="8"/>
      <c r="J5" s="8"/>
      <c r="K5" s="8"/>
      <c r="L5" s="8"/>
      <c r="M5" s="8"/>
      <c r="N5" s="8"/>
      <c r="O5" s="8"/>
    </row>
    <row r="6" spans="1:15">
      <c r="A6" s="8"/>
      <c r="B6" s="8"/>
      <c r="C6" s="8"/>
      <c r="D6" s="8"/>
      <c r="E6" s="8"/>
      <c r="F6" s="8"/>
      <c r="G6" s="8"/>
      <c r="H6" s="8"/>
      <c r="I6" s="8"/>
      <c r="J6" s="8"/>
      <c r="K6" s="8"/>
      <c r="L6" s="8"/>
      <c r="M6" s="8"/>
      <c r="N6" s="8"/>
      <c r="O6" s="8"/>
    </row>
    <row r="7" spans="1:15">
      <c r="A7" s="13" t="s">
        <v>10</v>
      </c>
      <c r="B7" s="12"/>
      <c r="C7" s="12"/>
      <c r="D7" s="12"/>
      <c r="E7" s="12"/>
      <c r="F7" s="12"/>
      <c r="G7" s="12"/>
      <c r="H7" s="12"/>
      <c r="I7" s="12"/>
      <c r="J7" s="12"/>
      <c r="K7" s="12"/>
      <c r="L7" s="12"/>
      <c r="M7" s="12"/>
      <c r="N7" s="12"/>
      <c r="O7" s="12"/>
    </row>
    <row r="8" spans="1:15">
      <c r="A8" s="13"/>
      <c r="B8" s="12"/>
      <c r="C8" s="12"/>
      <c r="D8" s="12"/>
      <c r="E8" s="12"/>
      <c r="F8" s="12"/>
      <c r="G8" s="12"/>
      <c r="H8" s="12"/>
      <c r="I8" s="12"/>
      <c r="J8" s="12"/>
      <c r="K8" s="12"/>
      <c r="L8" s="12"/>
      <c r="M8" s="12"/>
      <c r="N8" s="12"/>
      <c r="O8" s="12"/>
    </row>
    <row r="9" spans="1:15">
      <c r="A9" s="13"/>
      <c r="B9" s="12"/>
      <c r="C9" s="12"/>
      <c r="D9" s="12"/>
      <c r="E9" s="12"/>
      <c r="F9" s="12"/>
      <c r="G9" s="12"/>
      <c r="H9" s="12"/>
      <c r="I9" s="12"/>
      <c r="J9" s="12"/>
      <c r="K9" s="12"/>
      <c r="L9" s="12"/>
      <c r="M9" s="12"/>
      <c r="N9" s="12"/>
      <c r="O9" s="12"/>
    </row>
    <row r="10" spans="1:15">
      <c r="A10" s="19" t="s">
        <v>11</v>
      </c>
      <c r="B10" s="12" t="s">
        <v>52</v>
      </c>
      <c r="C10" s="12"/>
      <c r="D10" s="12"/>
      <c r="E10" s="12"/>
      <c r="F10" s="12"/>
      <c r="G10" s="12"/>
      <c r="H10" s="12"/>
      <c r="I10" s="12"/>
      <c r="J10" s="12"/>
      <c r="K10" s="12"/>
      <c r="L10" s="12"/>
      <c r="M10" s="12"/>
      <c r="N10" s="12"/>
      <c r="O10" s="12"/>
    </row>
    <row r="11" spans="1:15">
      <c r="A11" s="19"/>
      <c r="B11" s="12"/>
      <c r="C11" s="12"/>
      <c r="D11" s="12"/>
      <c r="E11" s="12"/>
      <c r="F11" s="12"/>
      <c r="G11" s="12"/>
      <c r="H11" s="12"/>
      <c r="I11" s="12"/>
      <c r="J11" s="12"/>
      <c r="K11" s="12"/>
      <c r="L11" s="12"/>
      <c r="M11" s="12"/>
      <c r="N11" s="12"/>
      <c r="O11" s="12"/>
    </row>
    <row r="12" spans="1:15">
      <c r="A12" s="19" t="s">
        <v>12</v>
      </c>
      <c r="B12" s="12" t="s">
        <v>13</v>
      </c>
      <c r="C12" s="12"/>
      <c r="D12" s="12"/>
      <c r="E12" s="12"/>
      <c r="F12" s="12"/>
      <c r="G12" s="12"/>
      <c r="H12" s="12"/>
      <c r="I12" s="12"/>
      <c r="J12" s="12"/>
      <c r="K12" s="12"/>
      <c r="L12" s="12"/>
      <c r="M12" s="12"/>
      <c r="N12" s="12"/>
      <c r="O12" s="12"/>
    </row>
    <row r="13" spans="1:15">
      <c r="A13" s="20"/>
      <c r="B13" s="12"/>
      <c r="C13" s="12"/>
      <c r="D13" s="12"/>
      <c r="E13" s="12"/>
      <c r="F13" s="12"/>
      <c r="G13" s="12"/>
      <c r="H13" s="12"/>
      <c r="I13" s="12"/>
      <c r="J13" s="12"/>
      <c r="K13" s="12"/>
      <c r="L13" s="12"/>
      <c r="M13" s="12"/>
      <c r="N13" s="12"/>
      <c r="O13" s="12"/>
    </row>
    <row r="14" spans="1:15">
      <c r="A14" s="19" t="s">
        <v>14</v>
      </c>
      <c r="B14" s="12" t="s">
        <v>15</v>
      </c>
      <c r="C14" s="12"/>
      <c r="D14" s="12"/>
      <c r="E14" s="12"/>
      <c r="F14" s="12"/>
      <c r="G14" s="12"/>
      <c r="H14" s="12"/>
      <c r="I14" s="12"/>
      <c r="J14" s="12"/>
      <c r="K14" s="12"/>
      <c r="L14" s="12"/>
      <c r="M14" s="12"/>
      <c r="N14" s="12"/>
      <c r="O14" s="12"/>
    </row>
    <row r="15" spans="1:15">
      <c r="A15" s="20"/>
      <c r="B15" s="12"/>
      <c r="C15" s="12"/>
      <c r="D15" s="12"/>
      <c r="E15" s="12"/>
      <c r="F15" s="12"/>
      <c r="G15" s="12"/>
      <c r="H15" s="12"/>
      <c r="I15" s="12"/>
      <c r="J15" s="12"/>
      <c r="K15" s="12"/>
      <c r="L15" s="12"/>
      <c r="M15" s="12"/>
      <c r="N15" s="12"/>
      <c r="O15" s="12"/>
    </row>
    <row r="16" spans="1:15">
      <c r="A16" s="19" t="s">
        <v>16</v>
      </c>
      <c r="B16" s="12" t="s">
        <v>53</v>
      </c>
      <c r="C16" s="12"/>
      <c r="D16" s="12"/>
      <c r="E16" s="12"/>
      <c r="F16" s="12"/>
      <c r="G16" s="12"/>
      <c r="H16" s="12"/>
      <c r="I16" s="12"/>
      <c r="J16" s="12"/>
      <c r="K16" s="12"/>
      <c r="L16" s="12"/>
      <c r="M16" s="12"/>
      <c r="N16" s="12"/>
      <c r="O16" s="12"/>
    </row>
    <row r="17" spans="1:15">
      <c r="A17" s="19"/>
      <c r="B17" s="12" t="s">
        <v>17</v>
      </c>
      <c r="C17" s="12" t="s">
        <v>18</v>
      </c>
      <c r="D17" s="12"/>
      <c r="E17" s="12"/>
      <c r="F17" s="12"/>
      <c r="G17" s="12"/>
      <c r="H17" s="12"/>
      <c r="I17" s="12"/>
      <c r="J17" s="12"/>
      <c r="K17" s="12"/>
      <c r="L17" s="12"/>
      <c r="M17" s="12"/>
      <c r="N17" s="12"/>
      <c r="O17" s="12"/>
    </row>
    <row r="18" spans="1:15">
      <c r="A18" s="19"/>
      <c r="B18" s="12" t="s">
        <v>19</v>
      </c>
      <c r="C18" s="12" t="s">
        <v>20</v>
      </c>
      <c r="D18" s="12"/>
      <c r="E18" s="12"/>
      <c r="F18" s="12"/>
      <c r="G18" s="12"/>
      <c r="H18" s="12"/>
      <c r="I18" s="12"/>
      <c r="J18" s="12"/>
      <c r="K18" s="12"/>
      <c r="L18" s="12"/>
      <c r="M18" s="12"/>
      <c r="N18" s="12"/>
      <c r="O18" s="12"/>
    </row>
    <row r="19" spans="1:15">
      <c r="A19" s="19"/>
      <c r="B19" s="12" t="s">
        <v>21</v>
      </c>
      <c r="C19" s="12" t="s">
        <v>22</v>
      </c>
      <c r="D19" s="12"/>
      <c r="E19" s="12"/>
      <c r="F19" s="12"/>
      <c r="G19" s="12"/>
      <c r="H19" s="12"/>
      <c r="I19" s="12"/>
      <c r="J19" s="12"/>
      <c r="K19" s="12"/>
      <c r="L19" s="12"/>
      <c r="M19" s="12"/>
      <c r="N19" s="12"/>
      <c r="O19" s="12"/>
    </row>
    <row r="20" spans="1:15">
      <c r="A20" s="19"/>
      <c r="B20" s="12" t="s">
        <v>23</v>
      </c>
      <c r="C20" s="12" t="s">
        <v>24</v>
      </c>
      <c r="D20" s="12"/>
      <c r="E20" s="12"/>
      <c r="F20" s="12"/>
      <c r="G20" s="12"/>
      <c r="H20" s="12"/>
      <c r="I20" s="12"/>
      <c r="J20" s="12"/>
      <c r="K20" s="12"/>
      <c r="L20" s="12"/>
      <c r="M20" s="12"/>
      <c r="N20" s="12"/>
      <c r="O20" s="12"/>
    </row>
    <row r="21" spans="1:15">
      <c r="A21" s="12"/>
      <c r="B21" s="12"/>
      <c r="C21" s="12"/>
      <c r="D21" s="12"/>
      <c r="E21" s="12"/>
      <c r="F21" s="12"/>
      <c r="G21" s="12"/>
      <c r="H21" s="12"/>
      <c r="I21" s="12"/>
      <c r="J21" s="12"/>
      <c r="K21" s="12"/>
      <c r="L21" s="12"/>
      <c r="M21" s="12"/>
      <c r="N21" s="12"/>
      <c r="O21" s="12"/>
    </row>
    <row r="22" spans="1:15">
      <c r="A22" s="8"/>
      <c r="B22" s="8"/>
      <c r="C22" s="8"/>
      <c r="D22" s="8"/>
      <c r="E22" s="8"/>
      <c r="F22" s="8"/>
      <c r="G22" s="8"/>
      <c r="H22" s="8"/>
      <c r="I22" s="8"/>
      <c r="J22" s="8"/>
      <c r="K22" s="8"/>
      <c r="L22" s="8"/>
      <c r="M22" s="8"/>
      <c r="N22" s="8"/>
    </row>
    <row r="23" spans="1:15" ht="15.75">
      <c r="A23" s="285" t="s">
        <v>9</v>
      </c>
      <c r="B23" s="286"/>
      <c r="C23" s="286"/>
      <c r="D23" s="286"/>
      <c r="E23" s="286"/>
      <c r="F23" s="286"/>
      <c r="G23" s="286"/>
      <c r="H23" s="286"/>
      <c r="I23" s="286"/>
      <c r="J23" s="286"/>
      <c r="K23" s="286"/>
      <c r="L23" s="286"/>
      <c r="M23" s="286"/>
      <c r="N23" s="287"/>
    </row>
    <row r="24" spans="1:15">
      <c r="A24" s="9"/>
      <c r="B24" s="9"/>
      <c r="C24" s="9"/>
      <c r="D24" s="9"/>
      <c r="E24" s="9"/>
      <c r="F24" s="9"/>
      <c r="G24" s="9"/>
      <c r="H24" s="9"/>
      <c r="I24" s="9"/>
      <c r="J24" s="9"/>
      <c r="K24" s="9"/>
      <c r="L24" s="9"/>
      <c r="M24" s="9"/>
      <c r="N24" s="9"/>
    </row>
    <row r="25" spans="1:15">
      <c r="A25" s="10" t="s">
        <v>25</v>
      </c>
      <c r="B25" s="10"/>
      <c r="C25" s="10"/>
      <c r="D25" s="10"/>
      <c r="E25" s="10"/>
      <c r="F25" s="10"/>
      <c r="G25" s="9"/>
      <c r="H25" s="9"/>
      <c r="I25" s="9"/>
      <c r="J25" s="10" t="s">
        <v>26</v>
      </c>
      <c r="K25" s="10"/>
      <c r="L25" s="10"/>
      <c r="M25" s="10"/>
      <c r="N25" s="10"/>
    </row>
    <row r="26" spans="1:15">
      <c r="A26" s="1"/>
      <c r="B26" s="9"/>
      <c r="C26" s="9"/>
      <c r="D26" s="9"/>
      <c r="E26" s="9"/>
      <c r="F26" s="9"/>
      <c r="G26" s="9"/>
      <c r="H26" s="9"/>
      <c r="I26" s="9"/>
      <c r="J26" s="9"/>
      <c r="K26" s="9"/>
      <c r="L26" s="9"/>
      <c r="M26" s="9"/>
      <c r="N26" s="9"/>
    </row>
    <row r="27" spans="1:15">
      <c r="A27" s="1"/>
      <c r="B27" s="9"/>
      <c r="C27" s="11"/>
      <c r="D27" s="11"/>
      <c r="E27" s="11"/>
      <c r="F27" s="11"/>
      <c r="G27" s="11"/>
      <c r="H27" s="11"/>
      <c r="I27" s="12"/>
      <c r="J27" s="13" t="s">
        <v>27</v>
      </c>
      <c r="K27" s="12"/>
    </row>
    <row r="28" spans="1:15">
      <c r="A28" s="1"/>
      <c r="B28" s="9"/>
      <c r="C28" s="11"/>
      <c r="D28" s="11"/>
      <c r="E28" s="11"/>
      <c r="F28" s="11"/>
      <c r="G28" s="14"/>
      <c r="H28" s="11"/>
      <c r="I28" s="9"/>
      <c r="J28" s="15" t="s">
        <v>28</v>
      </c>
      <c r="K28" s="9"/>
    </row>
    <row r="29" spans="1:15">
      <c r="A29" s="1"/>
      <c r="B29" s="9"/>
      <c r="C29" s="11"/>
      <c r="D29" s="11"/>
      <c r="E29" s="11"/>
      <c r="F29" s="11"/>
      <c r="G29" s="11"/>
      <c r="H29" s="11"/>
      <c r="I29" s="9"/>
      <c r="J29" s="9"/>
      <c r="K29" s="9"/>
    </row>
    <row r="30" spans="1:15">
      <c r="A30" s="1"/>
      <c r="B30" s="9"/>
      <c r="C30" s="11"/>
      <c r="D30" s="11"/>
      <c r="E30" s="11"/>
      <c r="F30" s="11"/>
      <c r="G30" s="11"/>
      <c r="H30" s="11"/>
      <c r="I30" s="9"/>
      <c r="J30" s="9"/>
      <c r="K30" s="9"/>
    </row>
    <row r="31" spans="1:15">
      <c r="A31" s="1"/>
      <c r="B31" s="9"/>
      <c r="C31" s="11" t="s">
        <v>29</v>
      </c>
      <c r="D31" s="11"/>
      <c r="E31" s="11"/>
      <c r="F31" s="11"/>
      <c r="G31" s="11"/>
      <c r="H31" s="11"/>
      <c r="I31" s="9"/>
      <c r="J31" s="25">
        <v>3.1399999999999997E-2</v>
      </c>
      <c r="K31" s="9"/>
    </row>
    <row r="32" spans="1:15">
      <c r="A32" s="1"/>
      <c r="B32" s="9"/>
      <c r="C32" s="11"/>
      <c r="D32" s="11"/>
      <c r="E32" s="11"/>
      <c r="F32" s="11"/>
      <c r="G32" s="11"/>
      <c r="H32" s="11"/>
      <c r="I32" s="9"/>
      <c r="J32" s="9"/>
      <c r="K32" s="9"/>
    </row>
    <row r="33" spans="1:12">
      <c r="A33" s="1"/>
      <c r="B33" s="9"/>
      <c r="C33" s="11" t="s">
        <v>63</v>
      </c>
      <c r="D33" s="11"/>
      <c r="E33" s="11"/>
      <c r="F33" s="11"/>
      <c r="G33" s="11"/>
      <c r="H33" s="11"/>
      <c r="I33" s="9"/>
      <c r="J33" s="25">
        <v>6.2439024390246178E-3</v>
      </c>
      <c r="K33" s="9"/>
    </row>
    <row r="34" spans="1:12">
      <c r="A34" s="1"/>
      <c r="B34" s="9"/>
      <c r="C34" s="11"/>
      <c r="D34" s="11"/>
      <c r="E34" s="11"/>
      <c r="F34" s="11"/>
      <c r="G34" s="11"/>
      <c r="H34" s="11"/>
      <c r="I34" s="9"/>
      <c r="J34" s="9"/>
      <c r="K34" s="9"/>
    </row>
    <row r="35" spans="1:12">
      <c r="A35" s="1"/>
      <c r="B35" s="9"/>
      <c r="C35" s="11" t="s">
        <v>64</v>
      </c>
      <c r="D35" s="11"/>
      <c r="E35" s="11"/>
      <c r="F35" s="11"/>
      <c r="G35" s="9"/>
      <c r="H35" s="11"/>
      <c r="I35" s="9"/>
      <c r="J35" s="25">
        <v>2.5000000000000001E-2</v>
      </c>
      <c r="K35" s="9"/>
    </row>
    <row r="36" spans="1:12">
      <c r="A36" s="1"/>
      <c r="B36" s="9"/>
      <c r="C36" s="11"/>
      <c r="D36" s="11"/>
      <c r="E36" s="11"/>
      <c r="F36" s="11"/>
      <c r="G36" s="11"/>
      <c r="H36" s="11"/>
      <c r="I36" s="9"/>
      <c r="J36" s="11"/>
      <c r="K36" s="9"/>
    </row>
    <row r="37" spans="1:12">
      <c r="A37" s="1"/>
      <c r="B37" s="9"/>
      <c r="C37" s="11" t="s">
        <v>65</v>
      </c>
      <c r="D37" s="11"/>
      <c r="E37" s="11"/>
      <c r="F37" s="11"/>
      <c r="G37" s="9"/>
      <c r="H37" s="11"/>
      <c r="I37" s="9"/>
      <c r="J37" s="25">
        <v>0.6</v>
      </c>
      <c r="K37" s="9"/>
    </row>
    <row r="38" spans="1:12">
      <c r="A38" s="1"/>
      <c r="B38" s="9"/>
      <c r="C38" s="11"/>
      <c r="D38" s="11"/>
      <c r="E38" s="11"/>
      <c r="F38" s="11"/>
      <c r="G38" s="11"/>
      <c r="H38" s="11"/>
      <c r="I38" s="9"/>
      <c r="J38" s="11"/>
      <c r="K38" s="9"/>
    </row>
    <row r="39" spans="1:12">
      <c r="A39" s="1"/>
      <c r="B39" s="9"/>
      <c r="C39" s="11" t="s">
        <v>66</v>
      </c>
      <c r="D39" s="11"/>
      <c r="E39" s="11"/>
      <c r="F39" s="11"/>
      <c r="G39" s="11"/>
      <c r="H39" s="11"/>
      <c r="I39" s="9"/>
      <c r="J39" s="25">
        <v>6.4200000000000007E-2</v>
      </c>
      <c r="K39" s="9"/>
    </row>
    <row r="40" spans="1:12">
      <c r="A40" s="1"/>
      <c r="B40" s="9"/>
      <c r="C40" s="11"/>
      <c r="D40" s="11"/>
      <c r="E40" s="11"/>
      <c r="F40" s="11"/>
      <c r="G40" s="11"/>
      <c r="H40" s="11"/>
      <c r="I40" s="9"/>
      <c r="J40" s="11"/>
      <c r="K40" s="9"/>
    </row>
    <row r="41" spans="1:12">
      <c r="A41" s="1"/>
      <c r="B41" s="9"/>
      <c r="C41" s="11" t="s">
        <v>30</v>
      </c>
      <c r="D41" s="11"/>
      <c r="E41" s="11"/>
      <c r="F41" s="11"/>
      <c r="G41" s="11"/>
      <c r="H41" s="11"/>
      <c r="I41" s="9"/>
      <c r="J41" s="25">
        <v>3.2800000000000003E-2</v>
      </c>
      <c r="K41" s="9"/>
      <c r="L41" s="2"/>
    </row>
    <row r="42" spans="1:12">
      <c r="A42" s="1"/>
      <c r="B42" s="9"/>
      <c r="C42" s="11"/>
      <c r="D42" s="11"/>
      <c r="E42" s="11"/>
      <c r="F42" s="11"/>
      <c r="G42" s="11"/>
      <c r="H42" s="11"/>
      <c r="I42" s="9"/>
      <c r="J42" s="11"/>
      <c r="K42" s="9"/>
    </row>
    <row r="43" spans="1:12">
      <c r="A43" s="1"/>
      <c r="B43" s="9"/>
      <c r="C43" s="11" t="s">
        <v>31</v>
      </c>
      <c r="D43" s="11"/>
      <c r="E43" s="11"/>
      <c r="F43" s="11"/>
      <c r="G43" s="11"/>
      <c r="H43" s="11"/>
      <c r="I43" s="9"/>
      <c r="J43" s="25">
        <v>6.5000000000000002E-2</v>
      </c>
      <c r="K43" s="9"/>
    </row>
    <row r="44" spans="1:12">
      <c r="A44" s="1"/>
      <c r="B44" s="9"/>
      <c r="C44" s="11"/>
      <c r="D44" s="11"/>
      <c r="E44" s="11"/>
      <c r="F44" s="11"/>
      <c r="G44" s="11"/>
      <c r="H44" s="11"/>
      <c r="I44" s="9"/>
      <c r="J44" s="11"/>
      <c r="K44" s="9"/>
    </row>
    <row r="45" spans="1:12">
      <c r="A45" s="1"/>
      <c r="B45" s="9"/>
      <c r="C45" s="11" t="s">
        <v>32</v>
      </c>
      <c r="D45" s="11"/>
      <c r="E45" s="11"/>
      <c r="F45" s="11"/>
      <c r="G45" s="11"/>
      <c r="H45" s="11"/>
      <c r="I45" s="9"/>
      <c r="J45" s="25">
        <v>0.3</v>
      </c>
      <c r="K45" s="9"/>
    </row>
    <row r="46" spans="1:12">
      <c r="A46" s="1"/>
      <c r="B46" s="9"/>
      <c r="C46" s="11"/>
      <c r="D46" s="11"/>
      <c r="E46" s="11"/>
      <c r="F46" s="11"/>
      <c r="G46" s="11"/>
      <c r="H46" s="11"/>
      <c r="I46" s="9"/>
      <c r="J46" s="11"/>
      <c r="K46" s="9"/>
    </row>
    <row r="47" spans="1:12">
      <c r="A47" s="1"/>
      <c r="B47" s="9"/>
      <c r="C47" s="11" t="s">
        <v>33</v>
      </c>
      <c r="D47" s="11"/>
      <c r="E47" s="11"/>
      <c r="F47" s="11"/>
      <c r="G47" s="11"/>
      <c r="H47" s="11"/>
      <c r="I47" s="9"/>
      <c r="J47" s="25">
        <v>0.21074319631276606</v>
      </c>
      <c r="K47" s="9"/>
    </row>
    <row r="48" spans="1:12">
      <c r="A48" s="1"/>
      <c r="B48" s="9"/>
      <c r="C48" s="11"/>
      <c r="D48" s="11"/>
      <c r="E48" s="11"/>
      <c r="F48" s="11"/>
      <c r="G48" s="11"/>
      <c r="H48" s="11"/>
      <c r="I48" s="9"/>
      <c r="J48" s="11"/>
      <c r="K48" s="9"/>
    </row>
    <row r="49" spans="1:14" ht="15.75">
      <c r="A49" s="1"/>
      <c r="B49" s="9"/>
      <c r="C49" s="11" t="s">
        <v>34</v>
      </c>
      <c r="D49" s="11"/>
      <c r="E49" s="11"/>
      <c r="F49" s="11"/>
      <c r="G49" s="11"/>
      <c r="H49" s="11"/>
      <c r="I49" s="9"/>
      <c r="J49" s="25">
        <v>0.65</v>
      </c>
      <c r="K49" s="9"/>
      <c r="L49" s="27"/>
      <c r="M49" s="2"/>
    </row>
    <row r="50" spans="1:14">
      <c r="A50" s="1"/>
      <c r="B50" s="9"/>
      <c r="C50" s="11"/>
      <c r="D50" s="11"/>
      <c r="E50" s="11"/>
      <c r="F50" s="11"/>
      <c r="G50" s="11"/>
      <c r="H50" s="11"/>
      <c r="I50" s="9"/>
      <c r="J50" s="11"/>
      <c r="K50" s="9"/>
    </row>
    <row r="51" spans="1:14">
      <c r="A51" s="1"/>
      <c r="B51" s="9"/>
      <c r="C51" s="11" t="s">
        <v>35</v>
      </c>
      <c r="D51" s="11"/>
      <c r="E51" s="11"/>
      <c r="F51" s="11"/>
      <c r="G51" s="11"/>
      <c r="H51" s="11"/>
      <c r="I51" s="9"/>
      <c r="J51" s="16">
        <v>0.8</v>
      </c>
      <c r="K51" s="9"/>
    </row>
    <row r="52" spans="1:14">
      <c r="A52" s="1"/>
      <c r="B52" s="9"/>
      <c r="C52" s="9"/>
      <c r="D52" s="9"/>
      <c r="E52" s="9"/>
      <c r="F52" s="9"/>
      <c r="G52" s="9"/>
      <c r="H52" s="9"/>
      <c r="I52" s="9"/>
      <c r="J52" s="9"/>
      <c r="K52" s="9"/>
    </row>
    <row r="53" spans="1:14">
      <c r="A53" s="1"/>
      <c r="B53" s="9"/>
      <c r="C53" s="9" t="s">
        <v>36</v>
      </c>
      <c r="D53" s="9"/>
      <c r="E53" s="9"/>
      <c r="F53" s="9"/>
      <c r="G53" s="9"/>
      <c r="H53" s="9"/>
      <c r="I53" s="9"/>
      <c r="J53" s="25">
        <v>8.3400000000000002E-2</v>
      </c>
      <c r="K53" s="9"/>
    </row>
    <row r="54" spans="1:14">
      <c r="A54" s="1"/>
      <c r="B54" s="9"/>
      <c r="C54" s="9"/>
      <c r="D54" s="9"/>
      <c r="E54" s="9"/>
      <c r="F54" s="9"/>
      <c r="G54" s="9"/>
      <c r="H54" s="9"/>
      <c r="I54" s="9"/>
      <c r="J54" s="9"/>
      <c r="K54" s="9"/>
    </row>
    <row r="55" spans="1:14">
      <c r="A55" s="1"/>
      <c r="B55" s="9"/>
      <c r="C55" s="9" t="s">
        <v>62</v>
      </c>
      <c r="D55" s="9"/>
      <c r="E55" s="9"/>
      <c r="F55" s="9"/>
      <c r="G55" s="9"/>
      <c r="H55" s="9"/>
      <c r="I55" s="17"/>
      <c r="J55" s="26">
        <v>7.1879999999999999E-2</v>
      </c>
      <c r="K55" s="18"/>
    </row>
    <row r="56" spans="1:14">
      <c r="A56" s="9"/>
      <c r="B56" s="9"/>
      <c r="C56" s="18"/>
      <c r="D56" s="17"/>
      <c r="E56" s="17"/>
      <c r="F56" s="17"/>
      <c r="G56" s="18"/>
      <c r="H56" s="17"/>
      <c r="I56" s="17"/>
      <c r="J56" s="17"/>
      <c r="K56" s="17"/>
    </row>
    <row r="57" spans="1:14">
      <c r="A57" s="9"/>
      <c r="B57" s="9"/>
      <c r="C57" s="18"/>
      <c r="D57" s="18"/>
      <c r="E57" s="18"/>
      <c r="F57" s="18"/>
      <c r="G57" s="18"/>
      <c r="H57" s="18"/>
      <c r="I57" s="18"/>
      <c r="J57" s="18"/>
      <c r="K57" s="18"/>
    </row>
    <row r="58" spans="1:14">
      <c r="A58" s="9"/>
      <c r="B58" s="9"/>
      <c r="C58" s="18"/>
      <c r="D58" s="18"/>
      <c r="E58" s="18"/>
      <c r="F58" s="18"/>
      <c r="G58" s="18"/>
      <c r="H58" s="18"/>
      <c r="I58" s="18"/>
      <c r="J58" s="18"/>
      <c r="K58" s="18"/>
    </row>
    <row r="59" spans="1:14">
      <c r="A59" s="18"/>
      <c r="B59" s="18"/>
      <c r="C59" s="18"/>
      <c r="D59" s="18"/>
      <c r="E59" s="18"/>
      <c r="F59" s="18"/>
      <c r="G59" s="18"/>
      <c r="H59" s="18"/>
      <c r="I59" s="18"/>
      <c r="J59" s="18"/>
      <c r="K59" s="18"/>
    </row>
    <row r="60" spans="1:14">
      <c r="A60" s="18"/>
      <c r="B60" s="18"/>
      <c r="C60" s="18"/>
      <c r="D60" s="18"/>
      <c r="E60" s="18"/>
      <c r="F60" s="18"/>
      <c r="G60" s="18"/>
      <c r="H60" s="18"/>
      <c r="I60" s="18"/>
      <c r="J60" s="18"/>
      <c r="K60" s="18"/>
    </row>
    <row r="61" spans="1:14">
      <c r="A61" s="18"/>
      <c r="B61" s="18"/>
      <c r="C61" s="18"/>
      <c r="D61" s="18"/>
      <c r="E61" s="18"/>
      <c r="F61" s="18"/>
      <c r="G61" s="18"/>
      <c r="H61" s="18"/>
      <c r="I61" s="18"/>
      <c r="J61" s="18"/>
      <c r="K61" s="18"/>
      <c r="L61" s="18"/>
      <c r="M61" s="18"/>
      <c r="N61" s="18"/>
    </row>
    <row r="62" spans="1:14">
      <c r="A62" s="18"/>
      <c r="B62" s="18"/>
      <c r="C62" s="18"/>
      <c r="D62" s="18"/>
      <c r="E62" s="18"/>
      <c r="F62" s="18"/>
      <c r="G62" s="18"/>
      <c r="H62" s="18"/>
      <c r="I62" s="18"/>
      <c r="J62" s="18"/>
      <c r="K62" s="18"/>
      <c r="L62" s="18"/>
      <c r="M62" s="18"/>
      <c r="N62" s="18"/>
    </row>
    <row r="63" spans="1:14">
      <c r="A63" s="18"/>
      <c r="B63" s="18"/>
      <c r="C63" s="18"/>
      <c r="D63" s="18"/>
      <c r="E63" s="18"/>
      <c r="F63" s="18"/>
      <c r="G63" s="18"/>
      <c r="H63" s="18"/>
      <c r="I63" s="18"/>
      <c r="J63" s="18"/>
      <c r="K63" s="18"/>
      <c r="L63" s="18"/>
      <c r="M63" s="18"/>
      <c r="N63" s="18"/>
    </row>
    <row r="64" spans="1:14">
      <c r="A64" s="18"/>
      <c r="B64" s="18"/>
      <c r="C64" s="18"/>
      <c r="D64" s="18"/>
      <c r="E64" s="18"/>
      <c r="F64" s="18"/>
      <c r="G64" s="18"/>
      <c r="H64" s="18"/>
      <c r="I64" s="18"/>
      <c r="J64" s="18"/>
      <c r="K64" s="18"/>
      <c r="L64" s="18"/>
      <c r="M64" s="18"/>
      <c r="N64" s="18"/>
    </row>
    <row r="65" spans="1:14">
      <c r="A65" s="18"/>
      <c r="B65" s="18"/>
      <c r="C65" s="18"/>
      <c r="D65" s="18"/>
      <c r="E65" s="18"/>
      <c r="F65" s="18"/>
      <c r="G65" s="18"/>
      <c r="H65" s="18"/>
      <c r="I65" s="18"/>
      <c r="J65" s="18"/>
      <c r="K65" s="18"/>
      <c r="L65" s="18"/>
      <c r="M65" s="18"/>
      <c r="N65" s="18"/>
    </row>
    <row r="66" spans="1:14">
      <c r="A66" s="18"/>
      <c r="B66" s="18"/>
      <c r="L66" s="18"/>
      <c r="M66" s="18"/>
      <c r="N66" s="18"/>
    </row>
    <row r="67" spans="1:14">
      <c r="A67" s="18"/>
      <c r="B67" s="18"/>
      <c r="L67" s="18"/>
      <c r="M67" s="18"/>
      <c r="N67" s="18"/>
    </row>
    <row r="68" spans="1:14">
      <c r="A68" s="18"/>
      <c r="B68" s="18"/>
      <c r="L68" s="18"/>
      <c r="M68" s="18"/>
      <c r="N68" s="18"/>
    </row>
    <row r="69" spans="1:14">
      <c r="A69" s="18"/>
      <c r="B69" s="18"/>
      <c r="L69" s="18"/>
      <c r="M69" s="18"/>
      <c r="N69" s="18"/>
    </row>
  </sheetData>
  <mergeCells count="2">
    <mergeCell ref="A3:N3"/>
    <mergeCell ref="A23:N23"/>
  </mergeCells>
  <phoneticPr fontId="3" type="noConversion"/>
  <pageMargins left="0" right="0" top="0" bottom="0" header="0.31496062992125984" footer="0.31496062992125984"/>
  <pageSetup paperSize="9"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STPISP</vt:lpstr>
      <vt:lpstr>EBSS</vt:lpstr>
      <vt:lpstr>Dep. Sched</vt:lpstr>
      <vt:lpstr>WACC</vt:lpstr>
    </vt:vector>
  </TitlesOfParts>
  <Company>ACCC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Streets</dc:creator>
  <cp:lastModifiedBy>smoff</cp:lastModifiedBy>
  <cp:lastPrinted>2013-02-07T22:39:14Z</cp:lastPrinted>
  <dcterms:created xsi:type="dcterms:W3CDTF">2006-08-29T01:51:40Z</dcterms:created>
  <dcterms:modified xsi:type="dcterms:W3CDTF">2013-04-03T05:30:12Z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