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23895" windowHeight="14535"/>
  </bookViews>
  <sheets>
    <sheet name="Extract" sheetId="1" r:id="rId1"/>
    <sheet name="Results" sheetId="2" r:id="rId2"/>
  </sheets>
  <definedNames>
    <definedName name="_xlnm.Print_Titles" localSheetId="0">Extract!$1:$1</definedName>
  </definedNames>
  <calcPr calcId="145621"/>
</workbook>
</file>

<file path=xl/calcChain.xml><?xml version="1.0" encoding="utf-8"?>
<calcChain xmlns="http://schemas.openxmlformats.org/spreadsheetml/2006/main">
  <c r="H12" i="2" l="1"/>
  <c r="H10" i="2" l="1"/>
  <c r="H9" i="2"/>
  <c r="I9" i="2" s="1"/>
  <c r="I10" i="2" l="1"/>
</calcChain>
</file>

<file path=xl/sharedStrings.xml><?xml version="1.0" encoding="utf-8"?>
<sst xmlns="http://schemas.openxmlformats.org/spreadsheetml/2006/main" count="152" uniqueCount="84">
  <si>
    <t>Outage_ID</t>
  </si>
  <si>
    <t>Date</t>
  </si>
  <si>
    <t>FEOR No</t>
  </si>
  <si>
    <t>Short Description</t>
  </si>
  <si>
    <t>Lost Load Time Hrs</t>
  </si>
  <si>
    <t>Lost Load MW</t>
  </si>
  <si>
    <t>MWhrs</t>
  </si>
  <si>
    <t>Lost Load Time</t>
  </si>
  <si>
    <t>Long Description</t>
  </si>
  <si>
    <t>Verified</t>
  </si>
  <si>
    <t>Cause Category</t>
  </si>
  <si>
    <t>Customer Affected</t>
  </si>
  <si>
    <t>Business Centre</t>
  </si>
  <si>
    <t>Excluded</t>
  </si>
  <si>
    <t>Excluded Explaination</t>
  </si>
  <si>
    <t>Connection Point Volts</t>
  </si>
  <si>
    <t>Comments</t>
  </si>
  <si>
    <t>TRIM record no</t>
  </si>
  <si>
    <t>Asset Type</t>
  </si>
  <si>
    <t>Third party Responsible</t>
  </si>
  <si>
    <t>MWhrs (internal stats only)</t>
  </si>
  <si>
    <t/>
  </si>
  <si>
    <t>Tomago No.1, No.1A &amp; No.2 Transformers</t>
  </si>
  <si>
    <t>At 19:42 hours (EST) on 5th October 2015, an alarm was raised for the CB 5432A at TransGrid’s Tomago substation indicating depleted oil pressure thereby being unable to operate.  As a result, an outage of the Tomago 330kV A Bus was necessary to remedy this issue.  In preparation for this busbar outage, the Tomago Aluminium smelter started offloading all loads supplied by the No.1 and No.1A transformers at 21:49 (EST).  This resulted in a 306 MW reduction in load for the Tomago aluminium plant for a period of 95 minutes, resulting in a loss of supply of magnitude 484.5 MWh.
Subsequently at 21:52 (EST), the Tomago Aluminium plant opened CB 5412 to offload the No.1 Transformer, and immediately Tomago Aluminium plant's own No.2 Transformer CB Q0.6 tripped due to the mal-operation of Tomago Aluminium plant's own Under-frequency Load-shedding relay.  This resulted in a further loss of load of approximately 306MW for a period of 92 minutes, resulting in a loss of supply magnitude of 469.2 MWh.
The total amount of energy not supplied from the two events above equates to 953.7 MWh.</t>
  </si>
  <si>
    <t>Plant Failure</t>
  </si>
  <si>
    <t>Tomago Aluminium Co</t>
  </si>
  <si>
    <t>Northern Region</t>
  </si>
  <si>
    <t>330</t>
  </si>
  <si>
    <t>Substation Equipment</t>
  </si>
  <si>
    <t>2015-F-0424/1</t>
  </si>
  <si>
    <t>Gadara 132kV Bus, Tumut 66kV Bus</t>
  </si>
  <si>
    <t>At 06:22 hours (EST) on 24th October 2015, TransGrid’s Wagga330 – Gadara 132kV Line 993 tripped and reclosed only at the Wagga330 end, failing to reclose at the Gadara end.  Meanwhile, TransGrid’s Yass – Burrinjuck 132kV Line 970 was already out of service for a planned outage, for the purpose of pole replacements.  This resulted in an immediate 25 MW reduction in load for the Visy paper plant, as well as the islanding of TransGrid’s Tumut, Gadara and Burrinjuck substations, being only supplied by Snowy Hydro Limited’s (SHL) Blowering generator.
Subsequently at 06:31 (EST), the Tumut substation 66kV feeders (supply Essential Energy) tripped due to under-frequency load-shedding, resulting in 21 MW of lost load.  Subsequently at 06:33 (EST), the remaining 17MW of load for the Visy paper plant was lost as SHL shut down their Blowering generator. 
The total amount of energy not supplied from this event equates to 144.2 MWh.</t>
  </si>
  <si>
    <t>Visy, Essential Energy</t>
  </si>
  <si>
    <t>Southern Region</t>
  </si>
  <si>
    <t>132,66</t>
  </si>
  <si>
    <t>Transmission Line Equipment</t>
  </si>
  <si>
    <t>2015-F-0490/1</t>
  </si>
  <si>
    <t>Ingleburn 330kV Substation</t>
  </si>
  <si>
    <t>At 12:46 hours (EST) on 20th November 2015, the white phase CT associated with CB 772B at TransGrid's Ingleburn substation failed catastrophically and caught on fire.  This resulted in the immediate trip of TransGrid's Wallerawang - Ingleburn 330kV Line 77 followed by an unsuccessful reclose attempt on this line, and a trip of the Ingleburn No.2 Transformer.  Three seconds after the trip of Line 77, CB 782B tripped due to a fault caused by the plume of smoke associated with the failed CT.  As a consequence all four CB's belonging to the Ingleburn 330kV mesh were tripped, resulting in the loss of supply to all Endeavour Energy load supplied from the Ingleburn substation.  The quantity of lost load was 114.7MW over a period of 85 minutes, resulting in an unsupplied energy magnitude of 162MWh.</t>
  </si>
  <si>
    <t>Endeavour Energy</t>
  </si>
  <si>
    <t>Central Region</t>
  </si>
  <si>
    <t>66</t>
  </si>
  <si>
    <t>2015-F-0498/2</t>
  </si>
  <si>
    <t>Vales Point 330/132kV No.1 Transformer</t>
  </si>
  <si>
    <t>At 18:34 hours (EST) on 28th November 2015, the 330/132kV No.1 Transformer at TransGrid’s Vales Point substation tripped due to a faulty No.1 Protection relay.  This resulted in an interruption to 8 MW of Ausgrid’s load at Lake Munmorah.  Supply to this lost load was subsequently restored by Ausgrid (via switching within their network) at 18:38 hours (EST) on the same day, resulting in a loss of supply duration of 4 minutes.  The total amount of energy not supplied from this event equates to 0.53 MWh.</t>
  </si>
  <si>
    <t>Ausgrid</t>
  </si>
  <si>
    <t>132</t>
  </si>
  <si>
    <t>Secondary Systems</t>
  </si>
  <si>
    <t>2015-F-0503/1, 2015-F-0504/1, 2015-F-0505/1</t>
  </si>
  <si>
    <t>9W1, 9U8, 9U9 Lismore330 - Lismore132 132kV Lines</t>
  </si>
  <si>
    <t>At 13:02 hours (EST) on 1st December 2015, the Directlink Emergency Control Scheme (ECS) at TransGrid’s 330/132kV Lismore substation was inadvertently activated by a communications technician while undertaking planned maintenance at the time.  This resulted in the immediate trip of all three 132kV lines connecting TransGrid’s 330/132kV substation to Essential Energy’s Lismore 132/66kV substation, namely lines 9U8, 9U9 and 9W1.  As a result, 91.7 MW of Essential Energy’s load in the Lismore area (between TransGrid’s 330/132kV Lismore Substation and Directlink) was lost, because only Directlink was able to supply the Lismore area load following this incident.  The total amount of energy not supplied from this event equates to 36.7 MWh.</t>
  </si>
  <si>
    <t>Preventable</t>
  </si>
  <si>
    <t>Essential Energy</t>
  </si>
  <si>
    <t>2015-F-0036/1</t>
  </si>
  <si>
    <t>828 Mt Piper132 - Portland tee APCL tee BCSC</t>
  </si>
  <si>
    <t>At 15:17 hours (EST) on 9 January 2015 circuit breaker 8282 at the Transgrid Mt Piper 132kV substation tripped due to a melted circuit breaker close coil. This resulted in an outage to the 66kV Endeavour Energy line 828.   Supply was restored by Endeavour Energy through switching on their network at 17:47 (EST) on the same day.  Thus, the duration of the Energy Not Supplied (ENS) event was 2.5 hours.  The aggregated loss of supply was 0.484MW.</t>
  </si>
  <si>
    <t>2015-F-0026/4</t>
  </si>
  <si>
    <t>132kV B Bus No.2 Section</t>
  </si>
  <si>
    <t>At 18:17 hours (EST) on 4 January 2015, the 132kV B Bus Section No. 2 at Sydney South substation tripped.  The operation of the busbar protection appears to have been due to a flashover on CB 4022 overhead conductors during storm activity.  This resulted in an approximate loss of 3.8 MW of load at the Ausgrid Milperra substation. The loss of load at Milperra substation was due to a partial operation failure of the auto-closing scheme at Milperra. The duration of the Energy Not Supplied (ENS) event was approximately 15 minutes. Ausgrid restored the supply by approximately 18:32 hours (EST) by manually closing the bus coupler that had failed to operate at Milperra.</t>
  </si>
  <si>
    <t>2015-F-0049/1</t>
  </si>
  <si>
    <t>964 Pt Macquarie - Taree tee Herons Creek</t>
  </si>
  <si>
    <t>At 09:10 hours (EST) on 20 January 2015, 132kV transmission line 964 Pt Macquarie - Taree Tee Herons Creek tripped and locked out due to the closing of the fault thrower at Essential Energy’s Heron Creek substation, which had closed due to thunderstorms. This resulted in loss of load of 6.4MW to the Essential Energy Herons Creek substation. Supply was restored to Herons Creek at 09:18 hours (EST) via switching on the Essential Energy network. The duration of the loss of supply was 8 minutes, resulting in a loss of supply of 0.853MWh.</t>
  </si>
  <si>
    <t>External</t>
  </si>
  <si>
    <t>2015-F-0087/1</t>
  </si>
  <si>
    <t>261 Beaconsfield West - Zetland tee Clovelly</t>
  </si>
  <si>
    <t>At 07:38 hours (EST) on 30 January 2015, the Line 261 CB (2612) at Beaconsfield tripped while In Service protection checks took place on the 132kV B Bus.  This caused Line 261 (Clovelly tee Zetland) at Beaconsfield West to trip, and the split 132kV bus arrangement on Ausgrid’s network resulted in loss of supply to Transformers 3 &amp; 4 at the Clovelly and Zetland substations. TransGrid advised Ausgrid at 07:49 hours (EST) that Line 261 was ready to be returned to service.  Supply was restored by Ausgrid at 07:56 hours (EST) within their own network.  The aggregate loss of supply was 42.1MW for a period of 11 minutes, resulting in 7.72MWhr.</t>
  </si>
  <si>
    <t>2015-F-0252/1</t>
  </si>
  <si>
    <t>Balranald 22kV Bus</t>
  </si>
  <si>
    <t>At 11:05 hours (EST) on 15 May 2015, the 22kV Busbar at the Transgrid Balranald substation inadvertently tripped while protection technicians were carrying out protection checks on the No.2 Balranald – Moulamein 22kV Line, as part of routine maintenance. This resulted in an average loss of load of 0.456MW to the Essential Energy substations at Balranald and Moulamein. Supply was offered to Essential Energy at 11:15 hours (EST) by closing CBs 2412, 12 and 22 at Balranald (restoring the 22kV bus that had tripped).</t>
  </si>
  <si>
    <t>22</t>
  </si>
  <si>
    <t>2015-F-0255/1</t>
  </si>
  <si>
    <t>Balranald 220kV No.1 Tx</t>
  </si>
  <si>
    <t>At 10:09 hours (EST) on 19 May 2015, the No.1 Transformer at the Transgrid Balranald substation inadvertently tripped during a planned prior outage of the No.1 Balranald 22kV line.  Protection technicians were carrying out protection replacement works on the No.1 Transformer at the time. The cause is currently under investigation, however it is believed to be due to an incorrect temporary protection setting. This resulted in an average loss of load of 1.49MW to the Essential Energy substation at Moulamein.  Supply was completely restored by Essential Energy at 12:41 hours by reconfiguring their network.</t>
  </si>
  <si>
    <t>220</t>
  </si>
  <si>
    <t>Record NSW Demand: (MW)</t>
  </si>
  <si>
    <t>Year:</t>
  </si>
  <si>
    <t>Start Date:</t>
  </si>
  <si>
    <t>End Date:</t>
  </si>
  <si>
    <t>x sys min threshold:</t>
  </si>
  <si>
    <t>y sys min threshold:</t>
  </si>
  <si>
    <t>System Minute Threshold:</t>
  </si>
  <si>
    <t>MWh threshold:</t>
  </si>
  <si>
    <t>Average Outage Duration</t>
  </si>
  <si>
    <t>No. of Events: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</si>
</sst>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13" x14ac:knownFonts="1">
    <font>
      <sz val="11"/>
      <color theme="1"/>
      <name val="Calibri"/>
      <family val="2"/>
      <scheme val="minor"/>
    </font>
    <font>
      <b/>
      <sz val="10"/>
      <color rgb="FF000000"/>
      <name val="Calibri"/>
      <charset val="186"/>
    </font>
    <font>
      <sz val="10"/>
      <color rgb="FF000000"/>
      <name val="Calibri"/>
    </font>
    <font>
      <sz val="10"/>
      <color rgb="FF000000"/>
      <name val="Calibri"/>
    </font>
    <font>
      <sz val="10"/>
      <color rgb="FF000000"/>
      <name val="Calibri"/>
    </font>
    <font>
      <sz val="10"/>
      <color rgb="FF000000"/>
      <name val="Calibri"/>
    </font>
    <font>
      <sz val="10"/>
      <color rgb="FF000000"/>
      <name val="Calibri"/>
    </font>
    <font>
      <sz val="10"/>
      <color rgb="FF000000"/>
      <name val="Calibri"/>
    </font>
    <font>
      <sz val="10"/>
      <color rgb="FF000000"/>
      <name val="Calibri"/>
    </font>
    <font>
      <sz val="10"/>
      <color rgb="FF000000"/>
      <name val="Calibri"/>
    </font>
    <font>
      <sz val="10"/>
      <color rgb="FF000000"/>
      <name val="Calibri"/>
    </font>
    <font>
      <sz val="10"/>
      <name val="MS Sans Serif"/>
    </font>
    <font>
      <sz val="10"/>
      <name val="MS Sans Serif"/>
      <family val="2"/>
    </font>
  </fonts>
  <fills count="12">
    <fill>
      <patternFill patternType="none"/>
    </fill>
    <fill>
      <patternFill patternType="gray125"/>
    </fill>
    <fill>
      <patternFill patternType="solid">
        <fgColor rgb="FFC0C0C0"/>
        <bgColor rgb="FFC0C0C0"/>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s>
  <borders count="11">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s>
  <cellStyleXfs count="2">
    <xf numFmtId="0" fontId="0" fillId="0" borderId="0"/>
    <xf numFmtId="0" fontId="11" fillId="11" borderId="0"/>
  </cellStyleXfs>
  <cellXfs count="14">
    <xf numFmtId="0" fontId="0" fillId="0" borderId="0" xfId="0"/>
    <xf numFmtId="0" fontId="1" fillId="2" borderId="1" xfId="0" applyFont="1" applyFill="1" applyBorder="1" applyAlignment="1" applyProtection="1">
      <alignment horizontal="center" vertical="center"/>
    </xf>
    <xf numFmtId="0" fontId="2" fillId="3" borderId="2" xfId="0" applyFont="1" applyFill="1" applyBorder="1" applyAlignment="1" applyProtection="1">
      <alignment horizontal="right" vertical="center" wrapText="1"/>
    </xf>
    <xf numFmtId="164" fontId="3" fillId="4" borderId="3" xfId="0" applyNumberFormat="1" applyFont="1" applyFill="1" applyBorder="1" applyAlignment="1" applyProtection="1">
      <alignment horizontal="right" vertical="center" wrapText="1"/>
    </xf>
    <xf numFmtId="0" fontId="4" fillId="5" borderId="4" xfId="0" applyFont="1" applyFill="1" applyBorder="1" applyAlignment="1" applyProtection="1">
      <alignment vertical="center" wrapText="1"/>
    </xf>
    <xf numFmtId="2" fontId="5" fillId="6" borderId="5" xfId="0" applyNumberFormat="1" applyFont="1" applyFill="1" applyBorder="1" applyAlignment="1" applyProtection="1">
      <alignment horizontal="right" vertical="center" wrapText="1"/>
    </xf>
    <xf numFmtId="0" fontId="6" fillId="7" borderId="6" xfId="0" applyFont="1" applyFill="1" applyBorder="1" applyAlignment="1" applyProtection="1">
      <alignment horizontal="right" vertical="center" wrapText="1"/>
    </xf>
    <xf numFmtId="0" fontId="7" fillId="8" borderId="7" xfId="0" applyFont="1" applyFill="1" applyBorder="1" applyAlignment="1" applyProtection="1">
      <alignment horizontal="right" vertical="center" wrapText="1"/>
    </xf>
    <xf numFmtId="20" fontId="8" fillId="9" borderId="8" xfId="0" applyNumberFormat="1" applyFont="1" applyFill="1" applyBorder="1" applyAlignment="1" applyProtection="1">
      <alignment horizontal="right" vertical="center" wrapText="1"/>
    </xf>
    <xf numFmtId="0" fontId="9" fillId="10" borderId="9" xfId="0" applyFont="1" applyFill="1" applyBorder="1" applyAlignment="1" applyProtection="1">
      <alignment vertical="center" wrapText="1"/>
    </xf>
    <xf numFmtId="0" fontId="10" fillId="11" borderId="10" xfId="0" applyFont="1" applyFill="1" applyBorder="1" applyAlignment="1" applyProtection="1">
      <alignment horizontal="right" vertical="center" wrapText="1"/>
    </xf>
    <xf numFmtId="0" fontId="11" fillId="11" borderId="0" xfId="1"/>
    <xf numFmtId="14" fontId="11" fillId="11" borderId="0" xfId="1" applyNumberFormat="1"/>
    <xf numFmtId="0" fontId="12" fillId="11" borderId="0" xfId="1" applyFont="1"/>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view="pageBreakPreview" topLeftCell="B1" zoomScale="60" zoomScaleNormal="80" workbookViewId="0">
      <selection activeCell="N4" sqref="N4"/>
    </sheetView>
  </sheetViews>
  <sheetFormatPr defaultRowHeight="15" x14ac:dyDescent="0.25"/>
  <cols>
    <col min="1" max="1" width="8.28515625" customWidth="1"/>
    <col min="2" max="2" width="22.140625" customWidth="1"/>
    <col min="3" max="3" width="13.85546875" customWidth="1"/>
    <col min="4" max="4" width="25" customWidth="1"/>
    <col min="5" max="5" width="19" customWidth="1"/>
    <col min="6" max="6" width="16" customWidth="1"/>
    <col min="7" max="7" width="7.85546875" customWidth="1"/>
    <col min="8" max="8" width="15.85546875" customWidth="1"/>
    <col min="9" max="9" width="75.42578125" customWidth="1"/>
    <col min="10" max="10" width="10.42578125" customWidth="1"/>
    <col min="11" max="12" width="13.42578125" customWidth="1"/>
    <col min="13" max="13" width="15.42578125" customWidth="1"/>
    <col min="14" max="14" width="11.28515625" customWidth="1"/>
    <col min="15" max="15" width="31.42578125" customWidth="1"/>
    <col min="16" max="16" width="21.7109375" customWidth="1"/>
    <col min="17" max="17" width="62.5703125" customWidth="1"/>
    <col min="18" max="18" width="16.42578125" customWidth="1"/>
    <col min="19" max="20" width="13.85546875" customWidth="1"/>
    <col min="21" max="21" width="26.5703125" customWidth="1"/>
  </cols>
  <sheetData>
    <row r="1" spans="1:2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row>
    <row r="2" spans="1:21" ht="165.75" x14ac:dyDescent="0.25">
      <c r="A2" s="2">
        <v>206530</v>
      </c>
      <c r="B2" s="3">
        <v>42282.820833333302</v>
      </c>
      <c r="C2" s="4" t="s">
        <v>21</v>
      </c>
      <c r="D2" s="4" t="s">
        <v>22</v>
      </c>
      <c r="E2" s="5">
        <v>1.58</v>
      </c>
      <c r="F2" s="6">
        <v>602</v>
      </c>
      <c r="G2" s="7">
        <v>953.7</v>
      </c>
      <c r="H2" s="8">
        <v>6.5972222222222196E-2</v>
      </c>
      <c r="I2" s="9" t="s">
        <v>23</v>
      </c>
      <c r="J2" s="10" t="b">
        <v>1</v>
      </c>
      <c r="K2" s="4" t="s">
        <v>24</v>
      </c>
      <c r="L2" s="4" t="s">
        <v>25</v>
      </c>
      <c r="M2" s="4" t="s">
        <v>26</v>
      </c>
      <c r="N2" s="10" t="b">
        <v>0</v>
      </c>
      <c r="O2" s="9" t="s">
        <v>21</v>
      </c>
      <c r="P2" s="4" t="s">
        <v>27</v>
      </c>
      <c r="Q2" s="9" t="s">
        <v>21</v>
      </c>
      <c r="R2" s="4" t="s">
        <v>21</v>
      </c>
      <c r="S2" s="4" t="s">
        <v>28</v>
      </c>
      <c r="T2" s="10" t="b">
        <v>0</v>
      </c>
      <c r="U2" s="7">
        <v>484.5</v>
      </c>
    </row>
    <row r="3" spans="1:21" ht="153" x14ac:dyDescent="0.25">
      <c r="A3" s="2">
        <v>207957</v>
      </c>
      <c r="B3" s="3">
        <v>42301.265277777798</v>
      </c>
      <c r="C3" s="4" t="s">
        <v>29</v>
      </c>
      <c r="D3" s="4" t="s">
        <v>30</v>
      </c>
      <c r="E3" s="5">
        <v>2.4300000000000002</v>
      </c>
      <c r="F3" s="6">
        <v>63</v>
      </c>
      <c r="G3" s="7">
        <v>144.19999999999999</v>
      </c>
      <c r="H3" s="8">
        <v>0.101388888888889</v>
      </c>
      <c r="I3" s="9" t="s">
        <v>31</v>
      </c>
      <c r="J3" s="10" t="b">
        <v>1</v>
      </c>
      <c r="K3" s="4" t="s">
        <v>24</v>
      </c>
      <c r="L3" s="4" t="s">
        <v>32</v>
      </c>
      <c r="M3" s="4" t="s">
        <v>33</v>
      </c>
      <c r="N3" s="10" t="b">
        <v>0</v>
      </c>
      <c r="O3" s="9" t="s">
        <v>21</v>
      </c>
      <c r="P3" s="4" t="s">
        <v>34</v>
      </c>
      <c r="Q3" s="9" t="s">
        <v>21</v>
      </c>
      <c r="R3" s="4" t="s">
        <v>21</v>
      </c>
      <c r="S3" s="4" t="s">
        <v>35</v>
      </c>
      <c r="T3" s="10" t="b">
        <v>0</v>
      </c>
    </row>
    <row r="4" spans="1:21" ht="114.75" x14ac:dyDescent="0.25">
      <c r="A4" s="2">
        <v>212018</v>
      </c>
      <c r="B4" s="3">
        <v>42328.531944444403</v>
      </c>
      <c r="C4" s="4" t="s">
        <v>36</v>
      </c>
      <c r="D4" s="4" t="s">
        <v>37</v>
      </c>
      <c r="E4" s="5">
        <v>1.41</v>
      </c>
      <c r="F4" s="6">
        <v>114.7</v>
      </c>
      <c r="G4" s="7">
        <v>162</v>
      </c>
      <c r="H4" s="8">
        <v>5.9027777777777797E-2</v>
      </c>
      <c r="I4" s="9" t="s">
        <v>38</v>
      </c>
      <c r="J4" s="10" t="b">
        <v>1</v>
      </c>
      <c r="K4" s="4" t="s">
        <v>24</v>
      </c>
      <c r="L4" s="4" t="s">
        <v>39</v>
      </c>
      <c r="M4" s="4" t="s">
        <v>40</v>
      </c>
      <c r="N4" s="10" t="b">
        <v>0</v>
      </c>
      <c r="O4" s="9" t="s">
        <v>21</v>
      </c>
      <c r="P4" s="4" t="s">
        <v>41</v>
      </c>
      <c r="Q4" s="9" t="s">
        <v>21</v>
      </c>
      <c r="R4" s="4" t="s">
        <v>21</v>
      </c>
      <c r="S4" s="4" t="s">
        <v>28</v>
      </c>
      <c r="T4" s="10" t="b">
        <v>0</v>
      </c>
    </row>
    <row r="5" spans="1:21" ht="76.5" x14ac:dyDescent="0.25">
      <c r="A5" s="2">
        <v>212728</v>
      </c>
      <c r="B5" s="3">
        <v>42336.773611111101</v>
      </c>
      <c r="C5" s="4" t="s">
        <v>42</v>
      </c>
      <c r="D5" s="4" t="s">
        <v>43</v>
      </c>
      <c r="E5" s="5">
        <v>7.0000000000000007E-2</v>
      </c>
      <c r="F5" s="6">
        <v>8</v>
      </c>
      <c r="G5" s="7">
        <v>0.53</v>
      </c>
      <c r="H5" s="8">
        <v>2.7777777777777801E-3</v>
      </c>
      <c r="I5" s="9" t="s">
        <v>44</v>
      </c>
      <c r="J5" s="10" t="b">
        <v>1</v>
      </c>
      <c r="K5" s="4" t="s">
        <v>24</v>
      </c>
      <c r="L5" s="4" t="s">
        <v>45</v>
      </c>
      <c r="M5" s="4" t="s">
        <v>26</v>
      </c>
      <c r="N5" s="10" t="b">
        <v>0</v>
      </c>
      <c r="O5" s="9" t="s">
        <v>21</v>
      </c>
      <c r="P5" s="4" t="s">
        <v>46</v>
      </c>
      <c r="Q5" s="9" t="s">
        <v>21</v>
      </c>
      <c r="R5" s="4" t="s">
        <v>21</v>
      </c>
      <c r="S5" s="4" t="s">
        <v>47</v>
      </c>
      <c r="T5" s="10" t="b">
        <v>0</v>
      </c>
    </row>
    <row r="6" spans="1:21" ht="114.75" x14ac:dyDescent="0.25">
      <c r="A6" s="2">
        <v>212876</v>
      </c>
      <c r="B6" s="3">
        <v>42339.543055555601</v>
      </c>
      <c r="C6" s="4" t="s">
        <v>48</v>
      </c>
      <c r="D6" s="4" t="s">
        <v>49</v>
      </c>
      <c r="E6" s="5">
        <v>0.4</v>
      </c>
      <c r="F6" s="6">
        <v>91.7</v>
      </c>
      <c r="G6" s="7">
        <v>36.700000000000003</v>
      </c>
      <c r="H6" s="8">
        <v>1.6666666666666701E-2</v>
      </c>
      <c r="I6" s="9" t="s">
        <v>50</v>
      </c>
      <c r="J6" s="10" t="b">
        <v>1</v>
      </c>
      <c r="K6" s="4" t="s">
        <v>51</v>
      </c>
      <c r="L6" s="4" t="s">
        <v>52</v>
      </c>
      <c r="M6" s="4" t="s">
        <v>26</v>
      </c>
      <c r="N6" s="10" t="b">
        <v>0</v>
      </c>
      <c r="O6" s="9" t="s">
        <v>21</v>
      </c>
      <c r="P6" s="4" t="s">
        <v>46</v>
      </c>
      <c r="Q6" s="9" t="s">
        <v>21</v>
      </c>
      <c r="R6" s="4" t="s">
        <v>21</v>
      </c>
      <c r="S6" s="4" t="s">
        <v>47</v>
      </c>
      <c r="T6" s="10" t="b">
        <v>0</v>
      </c>
    </row>
    <row r="7" spans="1:21" ht="63.75" x14ac:dyDescent="0.25">
      <c r="A7" s="2">
        <v>181289</v>
      </c>
      <c r="B7" s="3">
        <v>42013.636805555601</v>
      </c>
      <c r="C7" s="4" t="s">
        <v>53</v>
      </c>
      <c r="D7" s="4" t="s">
        <v>54</v>
      </c>
      <c r="E7" s="5">
        <v>2.5</v>
      </c>
      <c r="F7" s="6">
        <v>0.48399999999999999</v>
      </c>
      <c r="G7" s="7">
        <v>1.21</v>
      </c>
      <c r="H7" s="8">
        <v>0.104166666666667</v>
      </c>
      <c r="I7" s="9" t="s">
        <v>55</v>
      </c>
      <c r="J7" s="10" t="b">
        <v>1</v>
      </c>
      <c r="K7" s="4" t="s">
        <v>24</v>
      </c>
      <c r="L7" s="4" t="s">
        <v>39</v>
      </c>
      <c r="M7" s="4" t="s">
        <v>40</v>
      </c>
      <c r="N7" s="10" t="b">
        <v>0</v>
      </c>
      <c r="O7" s="9" t="s">
        <v>21</v>
      </c>
      <c r="P7" s="4" t="s">
        <v>41</v>
      </c>
      <c r="Q7" s="9" t="s">
        <v>21</v>
      </c>
      <c r="R7" s="4" t="s">
        <v>21</v>
      </c>
      <c r="S7" s="4" t="s">
        <v>28</v>
      </c>
      <c r="T7" s="10" t="b">
        <v>0</v>
      </c>
    </row>
    <row r="8" spans="1:21" ht="102" x14ac:dyDescent="0.25">
      <c r="A8" s="2">
        <v>181007</v>
      </c>
      <c r="B8" s="3">
        <v>42008.761805555601</v>
      </c>
      <c r="C8" s="4" t="s">
        <v>56</v>
      </c>
      <c r="D8" s="4" t="s">
        <v>57</v>
      </c>
      <c r="E8" s="5">
        <v>0.25</v>
      </c>
      <c r="F8" s="6">
        <v>3.8</v>
      </c>
      <c r="G8" s="7">
        <v>0.95</v>
      </c>
      <c r="H8" s="8">
        <v>1.0416666666666701E-2</v>
      </c>
      <c r="I8" s="9" t="s">
        <v>58</v>
      </c>
      <c r="J8" s="10" t="b">
        <v>1</v>
      </c>
      <c r="K8" s="4" t="s">
        <v>24</v>
      </c>
      <c r="L8" s="4" t="s">
        <v>45</v>
      </c>
      <c r="M8" s="4" t="s">
        <v>40</v>
      </c>
      <c r="N8" s="10" t="b">
        <v>0</v>
      </c>
      <c r="O8" s="9" t="s">
        <v>21</v>
      </c>
      <c r="P8" s="4" t="s">
        <v>46</v>
      </c>
      <c r="Q8" s="9" t="s">
        <v>21</v>
      </c>
      <c r="R8" s="4" t="s">
        <v>21</v>
      </c>
      <c r="S8" s="4" t="s">
        <v>28</v>
      </c>
      <c r="T8" s="10" t="b">
        <v>0</v>
      </c>
    </row>
    <row r="9" spans="1:21" ht="76.5" x14ac:dyDescent="0.25">
      <c r="A9" s="2">
        <v>181886</v>
      </c>
      <c r="B9" s="3">
        <v>42024.381944444402</v>
      </c>
      <c r="C9" s="4" t="s">
        <v>59</v>
      </c>
      <c r="D9" s="4" t="s">
        <v>60</v>
      </c>
      <c r="E9" s="5">
        <v>0.13</v>
      </c>
      <c r="F9" s="6">
        <v>6.4</v>
      </c>
      <c r="G9" s="7">
        <v>0.85299999999999998</v>
      </c>
      <c r="H9" s="8">
        <v>5.5555555555555601E-3</v>
      </c>
      <c r="I9" s="9" t="s">
        <v>61</v>
      </c>
      <c r="J9" s="10" t="b">
        <v>1</v>
      </c>
      <c r="K9" s="4" t="s">
        <v>62</v>
      </c>
      <c r="L9" s="4" t="s">
        <v>52</v>
      </c>
      <c r="M9" s="4" t="s">
        <v>26</v>
      </c>
      <c r="N9" s="10" t="b">
        <v>0</v>
      </c>
      <c r="O9" s="9" t="s">
        <v>21</v>
      </c>
      <c r="P9" s="4" t="s">
        <v>46</v>
      </c>
      <c r="Q9" s="9" t="s">
        <v>21</v>
      </c>
      <c r="R9" s="4" t="s">
        <v>21</v>
      </c>
      <c r="S9" s="4" t="s">
        <v>35</v>
      </c>
      <c r="T9" s="10" t="b">
        <v>0</v>
      </c>
    </row>
    <row r="10" spans="1:21" ht="102" x14ac:dyDescent="0.25">
      <c r="A10" s="2">
        <v>182414</v>
      </c>
      <c r="B10" s="3">
        <v>42034.318055555603</v>
      </c>
      <c r="C10" s="4" t="s">
        <v>63</v>
      </c>
      <c r="D10" s="4" t="s">
        <v>64</v>
      </c>
      <c r="E10" s="5">
        <v>0.183</v>
      </c>
      <c r="F10" s="6">
        <v>42.1</v>
      </c>
      <c r="G10" s="7">
        <v>7.72</v>
      </c>
      <c r="H10" s="8">
        <v>7.6388888888888904E-3</v>
      </c>
      <c r="I10" s="9" t="s">
        <v>65</v>
      </c>
      <c r="J10" s="10" t="b">
        <v>1</v>
      </c>
      <c r="K10" s="4" t="s">
        <v>51</v>
      </c>
      <c r="L10" s="4" t="s">
        <v>45</v>
      </c>
      <c r="M10" s="4" t="s">
        <v>40</v>
      </c>
      <c r="N10" s="10" t="b">
        <v>0</v>
      </c>
      <c r="O10" s="9" t="s">
        <v>21</v>
      </c>
      <c r="P10" s="4" t="s">
        <v>46</v>
      </c>
      <c r="Q10" s="9" t="s">
        <v>21</v>
      </c>
      <c r="R10" s="4" t="s">
        <v>21</v>
      </c>
      <c r="S10" s="4" t="s">
        <v>47</v>
      </c>
      <c r="T10" s="10" t="b">
        <v>0</v>
      </c>
    </row>
    <row r="11" spans="1:21" ht="76.5" x14ac:dyDescent="0.25">
      <c r="A11" s="2">
        <v>189306</v>
      </c>
      <c r="B11" s="3">
        <v>42139.461805555598</v>
      </c>
      <c r="C11" s="4" t="s">
        <v>66</v>
      </c>
      <c r="D11" s="4" t="s">
        <v>67</v>
      </c>
      <c r="E11" s="5">
        <v>0.16700000000000001</v>
      </c>
      <c r="F11" s="6">
        <v>0.45600000000000002</v>
      </c>
      <c r="G11" s="7">
        <v>7.5999999999999998E-2</v>
      </c>
      <c r="H11" s="8">
        <v>6.9444444444444397E-3</v>
      </c>
      <c r="I11" s="9" t="s">
        <v>68</v>
      </c>
      <c r="J11" s="10" t="b">
        <v>1</v>
      </c>
      <c r="K11" s="4" t="s">
        <v>51</v>
      </c>
      <c r="L11" s="4" t="s">
        <v>52</v>
      </c>
      <c r="M11" s="4" t="s">
        <v>33</v>
      </c>
      <c r="N11" s="10" t="b">
        <v>0</v>
      </c>
      <c r="O11" s="9" t="s">
        <v>21</v>
      </c>
      <c r="P11" s="4" t="s">
        <v>69</v>
      </c>
      <c r="Q11" s="9" t="s">
        <v>21</v>
      </c>
      <c r="R11" s="4" t="s">
        <v>21</v>
      </c>
      <c r="S11" s="4" t="s">
        <v>47</v>
      </c>
      <c r="T11" s="10" t="b">
        <v>0</v>
      </c>
    </row>
    <row r="12" spans="1:21" ht="89.25" x14ac:dyDescent="0.25">
      <c r="A12" s="2">
        <v>189435</v>
      </c>
      <c r="B12" s="3">
        <v>42143.422916666699</v>
      </c>
      <c r="C12" s="4" t="s">
        <v>70</v>
      </c>
      <c r="D12" s="4" t="s">
        <v>71</v>
      </c>
      <c r="E12" s="5">
        <v>2.5299999999999998</v>
      </c>
      <c r="F12" s="6">
        <v>1.49</v>
      </c>
      <c r="G12" s="7">
        <v>3.78</v>
      </c>
      <c r="H12" s="8">
        <v>0.105555555555556</v>
      </c>
      <c r="I12" s="9" t="s">
        <v>72</v>
      </c>
      <c r="J12" s="10" t="b">
        <v>1</v>
      </c>
      <c r="K12" s="4" t="s">
        <v>51</v>
      </c>
      <c r="L12" s="4" t="s">
        <v>52</v>
      </c>
      <c r="M12" s="4" t="s">
        <v>33</v>
      </c>
      <c r="N12" s="10" t="b">
        <v>0</v>
      </c>
      <c r="O12" s="9" t="s">
        <v>21</v>
      </c>
      <c r="P12" s="4" t="s">
        <v>73</v>
      </c>
      <c r="Q12" s="9" t="s">
        <v>21</v>
      </c>
      <c r="R12" s="4" t="s">
        <v>21</v>
      </c>
      <c r="S12" s="4" t="s">
        <v>47</v>
      </c>
      <c r="T12" s="10" t="b">
        <v>0</v>
      </c>
    </row>
  </sheetData>
  <pageMargins left="0.70866141732283472" right="0.70866141732283472" top="0.74803149606299213" bottom="0.74803149606299213" header="0.31496062992125984" footer="0.31496062992125984"/>
  <pageSetup paperSize="9" scale="51" orientation="portrait" horizontalDpi="300" verticalDpi="300" r:id="rId1"/>
  <colBreaks count="2" manualBreakCount="2">
    <brk id="8" max="11" man="1"/>
    <brk id="15" max="11"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
  <sheetViews>
    <sheetView view="pageBreakPreview" zoomScale="60" zoomScaleNormal="100" workbookViewId="0">
      <selection activeCell="G19" sqref="G19"/>
    </sheetView>
  </sheetViews>
  <sheetFormatPr defaultRowHeight="12.75" x14ac:dyDescent="0.2"/>
  <cols>
    <col min="1" max="1" width="9.140625" style="11"/>
    <col min="2" max="2" width="25.28515625" style="11" bestFit="1" customWidth="1"/>
    <col min="3" max="6" width="9.140625" style="11"/>
    <col min="7" max="7" width="28.5703125" style="11" bestFit="1" customWidth="1"/>
    <col min="8" max="8" width="14.140625" style="11" bestFit="1" customWidth="1"/>
    <col min="9" max="9" width="15.5703125" style="11" bestFit="1" customWidth="1"/>
    <col min="10" max="16384" width="9.140625" style="11"/>
  </cols>
  <sheetData>
    <row r="2" spans="2:9" x14ac:dyDescent="0.2">
      <c r="B2" s="11" t="s">
        <v>74</v>
      </c>
      <c r="C2" s="11">
        <v>14744</v>
      </c>
      <c r="G2" s="11" t="s">
        <v>75</v>
      </c>
      <c r="H2" s="11">
        <v>2015</v>
      </c>
    </row>
    <row r="3" spans="2:9" x14ac:dyDescent="0.2">
      <c r="G3" s="11" t="s">
        <v>76</v>
      </c>
      <c r="H3" s="12">
        <v>42005</v>
      </c>
    </row>
    <row r="4" spans="2:9" x14ac:dyDescent="0.2">
      <c r="G4" s="11" t="s">
        <v>77</v>
      </c>
      <c r="H4" s="12">
        <v>42370</v>
      </c>
    </row>
    <row r="5" spans="2:9" x14ac:dyDescent="0.2">
      <c r="G5" s="11" t="s">
        <v>78</v>
      </c>
      <c r="H5" s="11">
        <v>0.05</v>
      </c>
    </row>
    <row r="6" spans="2:9" x14ac:dyDescent="0.2">
      <c r="G6" s="11" t="s">
        <v>79</v>
      </c>
      <c r="H6" s="11">
        <v>0.25</v>
      </c>
    </row>
    <row r="8" spans="2:9" x14ac:dyDescent="0.2">
      <c r="G8" s="11" t="s">
        <v>80</v>
      </c>
      <c r="H8" s="11" t="s">
        <v>81</v>
      </c>
      <c r="I8" s="11" t="s">
        <v>83</v>
      </c>
    </row>
    <row r="9" spans="2:9" x14ac:dyDescent="0.2">
      <c r="G9" s="11">
        <v>0.05</v>
      </c>
      <c r="H9" s="11">
        <f>G9/60 * $C$2</f>
        <v>12.286666666666667</v>
      </c>
      <c r="I9" s="11">
        <f>COUNTIFS(Extract!$B:$B,"&gt;"&amp;$H$3,Extract!$B:$B,"&lt;"&amp;$H$4,Extract!$G:$G,"&gt;"&amp;H9,Extract!$G:$G,"&gt;"&amp;$H$9,Extract!N:N,"=FALSE")</f>
        <v>4</v>
      </c>
    </row>
    <row r="10" spans="2:9" x14ac:dyDescent="0.2">
      <c r="G10" s="11">
        <v>0.25</v>
      </c>
      <c r="H10" s="11">
        <f t="shared" ref="H10" si="0">G10/60 * $C$2</f>
        <v>61.43333333333333</v>
      </c>
      <c r="I10" s="11">
        <f>COUNTIFS(Extract!$B:$B,"&gt;"&amp;$H$3,Extract!$B:$B,"&lt;"&amp;$H$4,Extract!$G:$G,"&gt;"&amp;H10,Extract!$G:$G,"&gt;"&amp;$H$9,Extract!N:N,"=FALSE")</f>
        <v>3</v>
      </c>
    </row>
    <row r="12" spans="2:9" x14ac:dyDescent="0.2">
      <c r="G12" s="13" t="s">
        <v>82</v>
      </c>
      <c r="H12" s="11">
        <f>60*AVERAGEIFS(Extract!E:E,Extract!N:N,"=FALSE",Extract!$B:$B,"&gt;"&amp;$H$3,Extract!$B:$B,"&lt;"&amp;$H$4)</f>
        <v>63.545454545454547</v>
      </c>
    </row>
  </sheetData>
  <pageMargins left="0.7" right="0.7" top="0.75" bottom="0.75" header="0.3" footer="0.3"/>
  <pageSetup paperSize="9" scale="66"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Extract</vt:lpstr>
      <vt:lpstr>Results</vt:lpstr>
      <vt:lpstr>Extract!Print_Titles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Antoon</dc:creator>
  <cp:lastModifiedBy>Anisul Bhuiyan</cp:lastModifiedBy>
  <cp:lastPrinted>2017-01-19T00:49:38Z</cp:lastPrinted>
  <dcterms:created xsi:type="dcterms:W3CDTF">2016-08-10T22:22:36Z</dcterms:created>
  <dcterms:modified xsi:type="dcterms:W3CDTF">2017-01-19T00:49:47Z</dcterms:modified>
</cp:coreProperties>
</file>